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Z:\BID DOCUMENTS 2023\GDh. Gadhdhoo Sports Complex\GDh. Gadhdhoo\REVISED BID DOCS (06-07-2023)\BOQ\"/>
    </mc:Choice>
  </mc:AlternateContent>
  <xr:revisionPtr revIDLastSave="0" documentId="13_ncr:1_{DB7195A9-D958-46BE-AF9E-320307B25E4C}" xr6:coauthVersionLast="47" xr6:coauthVersionMax="47" xr10:uidLastSave="{00000000-0000-0000-0000-000000000000}"/>
  <bookViews>
    <workbookView xWindow="-120" yWindow="-120" windowWidth="29040" windowHeight="15840" tabRatio="500" activeTab="1" xr2:uid="{00000000-000D-0000-FFFF-FFFF00000000}"/>
  </bookViews>
  <sheets>
    <sheet name="Cover" sheetId="1" r:id="rId1"/>
    <sheet name="Summary" sheetId="2" r:id="rId2"/>
    <sheet name="BOQ" sheetId="3" r:id="rId3"/>
  </sheets>
  <definedNames>
    <definedName name="_xlnm._FilterDatabase" localSheetId="2" hidden="1">BOQ!$B$1:$I$466</definedName>
    <definedName name="_xlnm.Print_Area" localSheetId="2">BOQ!$A$1:$I$466</definedName>
    <definedName name="_xlnm.Print_Area" localSheetId="0">Cover!$A$1:$G$57</definedName>
    <definedName name="_xlnm.Print_Titles" localSheetId="2">BOQ!$3:$3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H444" i="3" l="1"/>
  <c r="G444" i="3"/>
  <c r="H443" i="3"/>
  <c r="G443" i="3"/>
  <c r="H442" i="3"/>
  <c r="G442" i="3"/>
  <c r="I444" i="3" l="1"/>
  <c r="I443" i="3"/>
  <c r="I442" i="3"/>
  <c r="G8" i="3" l="1"/>
  <c r="H451" i="3"/>
  <c r="G451" i="3"/>
  <c r="H447" i="3"/>
  <c r="G447" i="3"/>
  <c r="H446" i="3"/>
  <c r="G446" i="3"/>
  <c r="H450" i="3"/>
  <c r="G450" i="3"/>
  <c r="H449" i="3"/>
  <c r="G449" i="3"/>
  <c r="H448" i="3"/>
  <c r="G448" i="3"/>
  <c r="H441" i="3"/>
  <c r="G441" i="3"/>
  <c r="H439" i="3"/>
  <c r="G439" i="3"/>
  <c r="G437" i="3"/>
  <c r="G435" i="3"/>
  <c r="H435" i="3"/>
  <c r="G434" i="3"/>
  <c r="H434" i="3"/>
  <c r="G433" i="3"/>
  <c r="H433" i="3"/>
  <c r="H431" i="3"/>
  <c r="G431" i="3"/>
  <c r="G429" i="3"/>
  <c r="H427" i="3"/>
  <c r="H425" i="3"/>
  <c r="G422" i="3"/>
  <c r="I422" i="3" s="1"/>
  <c r="H421" i="3"/>
  <c r="G421" i="3"/>
  <c r="H419" i="3"/>
  <c r="G419" i="3"/>
  <c r="H418" i="3"/>
  <c r="G418" i="3"/>
  <c r="H415" i="3"/>
  <c r="G415" i="3"/>
  <c r="H414" i="3"/>
  <c r="G414" i="3"/>
  <c r="H411" i="3"/>
  <c r="G411" i="3"/>
  <c r="H410" i="3"/>
  <c r="G410" i="3"/>
  <c r="G408" i="3"/>
  <c r="H407" i="3"/>
  <c r="G404" i="3"/>
  <c r="I404" i="3" s="1"/>
  <c r="G403" i="3"/>
  <c r="I403" i="3" s="1"/>
  <c r="H399" i="3"/>
  <c r="G399" i="3"/>
  <c r="H398" i="3"/>
  <c r="G398" i="3"/>
  <c r="G395" i="3"/>
  <c r="I395" i="3" s="1"/>
  <c r="G394" i="3"/>
  <c r="I394" i="3" s="1"/>
  <c r="H390" i="3"/>
  <c r="G390" i="3"/>
  <c r="H389" i="3"/>
  <c r="G389" i="3"/>
  <c r="G386" i="3"/>
  <c r="I386" i="3" s="1"/>
  <c r="H384" i="3"/>
  <c r="G380" i="3"/>
  <c r="I380" i="3" s="1"/>
  <c r="H378" i="3"/>
  <c r="H374" i="3"/>
  <c r="G374" i="3"/>
  <c r="H373" i="3"/>
  <c r="H371" i="3"/>
  <c r="G371" i="3"/>
  <c r="G364" i="3"/>
  <c r="I364" i="3" s="1"/>
  <c r="G336" i="3"/>
  <c r="I336" i="3" s="1"/>
  <c r="G335" i="3"/>
  <c r="I335" i="3" s="1"/>
  <c r="G334" i="3"/>
  <c r="I334" i="3" s="1"/>
  <c r="G333" i="3"/>
  <c r="I333" i="3" s="1"/>
  <c r="G332" i="3"/>
  <c r="I332" i="3" s="1"/>
  <c r="G331" i="3"/>
  <c r="I331" i="3" s="1"/>
  <c r="G330" i="3"/>
  <c r="I330" i="3" s="1"/>
  <c r="G329" i="3"/>
  <c r="I329" i="3" s="1"/>
  <c r="G328" i="3"/>
  <c r="I328" i="3" s="1"/>
  <c r="G327" i="3"/>
  <c r="I327" i="3" s="1"/>
  <c r="G326" i="3"/>
  <c r="I326" i="3" s="1"/>
  <c r="G325" i="3"/>
  <c r="I325" i="3" s="1"/>
  <c r="H324" i="3"/>
  <c r="I324" i="3" s="1"/>
  <c r="H323" i="3"/>
  <c r="I323" i="3" s="1"/>
  <c r="G317" i="3"/>
  <c r="H317" i="3"/>
  <c r="G316" i="3"/>
  <c r="I316" i="3" s="1"/>
  <c r="G306" i="3"/>
  <c r="I306" i="3" s="1"/>
  <c r="H305" i="3"/>
  <c r="G305" i="3"/>
  <c r="G299" i="3"/>
  <c r="I299" i="3" s="1"/>
  <c r="G298" i="3"/>
  <c r="I298" i="3" s="1"/>
  <c r="G296" i="3"/>
  <c r="I296" i="3" s="1"/>
  <c r="G295" i="3"/>
  <c r="I295" i="3" s="1"/>
  <c r="G294" i="3"/>
  <c r="I294" i="3" s="1"/>
  <c r="G293" i="3"/>
  <c r="I293" i="3" s="1"/>
  <c r="G291" i="3"/>
  <c r="I291" i="3" s="1"/>
  <c r="G289" i="3"/>
  <c r="I289" i="3" s="1"/>
  <c r="G288" i="3"/>
  <c r="I288" i="3" s="1"/>
  <c r="G287" i="3"/>
  <c r="I287" i="3" s="1"/>
  <c r="G286" i="3"/>
  <c r="I286" i="3" s="1"/>
  <c r="G285" i="3"/>
  <c r="I285" i="3" s="1"/>
  <c r="G284" i="3"/>
  <c r="H274" i="3"/>
  <c r="G261" i="3"/>
  <c r="G243" i="3"/>
  <c r="I243" i="3" s="1"/>
  <c r="G231" i="3"/>
  <c r="I231" i="3" s="1"/>
  <c r="G218" i="3"/>
  <c r="I218" i="3" s="1"/>
  <c r="G177" i="3"/>
  <c r="I177" i="3" s="1"/>
  <c r="G163" i="3"/>
  <c r="I163" i="3" s="1"/>
  <c r="H137" i="3"/>
  <c r="I137" i="3" s="1"/>
  <c r="H82" i="3"/>
  <c r="I82" i="3" s="1"/>
  <c r="H66" i="3"/>
  <c r="H51" i="3"/>
  <c r="I51" i="3" s="1"/>
  <c r="H50" i="3"/>
  <c r="I50" i="3" s="1"/>
  <c r="G46" i="3"/>
  <c r="I46" i="3" s="1"/>
  <c r="H36" i="3"/>
  <c r="I36" i="3" s="1"/>
  <c r="H35" i="3"/>
  <c r="H21" i="3"/>
  <c r="I21" i="3" s="1"/>
  <c r="H20" i="3"/>
  <c r="H15" i="3"/>
  <c r="G15" i="3"/>
  <c r="H14" i="3"/>
  <c r="G14" i="3"/>
  <c r="H13" i="3"/>
  <c r="G13" i="3"/>
  <c r="H12" i="3"/>
  <c r="G12" i="3"/>
  <c r="H11" i="3"/>
  <c r="G11" i="3"/>
  <c r="H10" i="3"/>
  <c r="G10" i="3"/>
  <c r="H9" i="3"/>
  <c r="G9" i="3"/>
  <c r="H8" i="3"/>
  <c r="H7" i="3"/>
  <c r="G7" i="3"/>
  <c r="H6" i="3"/>
  <c r="G6" i="3"/>
  <c r="H5" i="3"/>
  <c r="G5" i="3"/>
  <c r="G368" i="3"/>
  <c r="I368" i="3" s="1"/>
  <c r="G318" i="3"/>
  <c r="I318" i="3" s="1"/>
  <c r="H319" i="3"/>
  <c r="G311" i="3"/>
  <c r="G213" i="3"/>
  <c r="I213" i="3" s="1"/>
  <c r="I450" i="3" l="1"/>
  <c r="I5" i="3"/>
  <c r="I439" i="3"/>
  <c r="I374" i="3"/>
  <c r="I398" i="3"/>
  <c r="I410" i="3"/>
  <c r="I414" i="3"/>
  <c r="I451" i="3"/>
  <c r="I433" i="3"/>
  <c r="I447" i="3"/>
  <c r="H397" i="3"/>
  <c r="I421" i="3"/>
  <c r="H408" i="3"/>
  <c r="I408" i="3" s="1"/>
  <c r="I441" i="3"/>
  <c r="I9" i="3"/>
  <c r="G61" i="3"/>
  <c r="I61" i="3" s="1"/>
  <c r="I371" i="3"/>
  <c r="H260" i="3"/>
  <c r="I260" i="3" s="1"/>
  <c r="G373" i="3"/>
  <c r="I373" i="3" s="1"/>
  <c r="I418" i="3"/>
  <c r="H97" i="3"/>
  <c r="I97" i="3" s="1"/>
  <c r="H112" i="3"/>
  <c r="G263" i="3"/>
  <c r="I263" i="3" s="1"/>
  <c r="G278" i="3"/>
  <c r="H136" i="3"/>
  <c r="G267" i="3"/>
  <c r="I267" i="3" s="1"/>
  <c r="I390" i="3"/>
  <c r="I446" i="3"/>
  <c r="I435" i="3"/>
  <c r="I317" i="3"/>
  <c r="I11" i="3"/>
  <c r="I14" i="3"/>
  <c r="G212" i="3"/>
  <c r="I212" i="3" s="1"/>
  <c r="G361" i="3"/>
  <c r="I361" i="3" s="1"/>
  <c r="H276" i="3"/>
  <c r="G276" i="3"/>
  <c r="G156" i="3"/>
  <c r="I156" i="3" s="1"/>
  <c r="G290" i="3"/>
  <c r="I290" i="3" s="1"/>
  <c r="H363" i="3"/>
  <c r="I363" i="3" s="1"/>
  <c r="H429" i="3"/>
  <c r="G4" i="3"/>
  <c r="I411" i="3"/>
  <c r="I431" i="3"/>
  <c r="I15" i="3"/>
  <c r="I449" i="3"/>
  <c r="I419" i="3"/>
  <c r="H388" i="3"/>
  <c r="I434" i="3"/>
  <c r="H67" i="3"/>
  <c r="I67" i="3" s="1"/>
  <c r="H81" i="3"/>
  <c r="I10" i="3"/>
  <c r="I305" i="3"/>
  <c r="I399" i="3"/>
  <c r="I415" i="3"/>
  <c r="G425" i="3"/>
  <c r="I425" i="3" s="1"/>
  <c r="H437" i="3"/>
  <c r="I437" i="3" s="1"/>
  <c r="G274" i="3"/>
  <c r="I274" i="3" s="1"/>
  <c r="I6" i="3"/>
  <c r="H278" i="3"/>
  <c r="G427" i="3"/>
  <c r="I427" i="3" s="1"/>
  <c r="I7" i="3"/>
  <c r="G160" i="3"/>
  <c r="I160" i="3" s="1"/>
  <c r="G31" i="3"/>
  <c r="I31" i="3" s="1"/>
  <c r="I311" i="3"/>
  <c r="G93" i="3"/>
  <c r="I93" i="3" s="1"/>
  <c r="G133" i="3"/>
  <c r="I133" i="3" s="1"/>
  <c r="G47" i="3"/>
  <c r="I47" i="3" s="1"/>
  <c r="G148" i="3"/>
  <c r="I148" i="3" s="1"/>
  <c r="G63" i="3"/>
  <c r="I63" i="3" s="1"/>
  <c r="G109" i="3"/>
  <c r="I109" i="3" s="1"/>
  <c r="G94" i="3"/>
  <c r="I94" i="3" s="1"/>
  <c r="G32" i="3"/>
  <c r="I32" i="3" s="1"/>
  <c r="G79" i="3"/>
  <c r="I79" i="3" s="1"/>
  <c r="G134" i="3"/>
  <c r="I134" i="3" s="1"/>
  <c r="G149" i="3"/>
  <c r="I149" i="3" s="1"/>
  <c r="G108" i="3"/>
  <c r="I108" i="3" s="1"/>
  <c r="G230" i="3"/>
  <c r="I230" i="3" s="1"/>
  <c r="G107" i="3"/>
  <c r="I107" i="3" s="1"/>
  <c r="G62" i="3"/>
  <c r="I62" i="3" s="1"/>
  <c r="G217" i="3"/>
  <c r="I217" i="3" s="1"/>
  <c r="G190" i="3"/>
  <c r="I190" i="3" s="1"/>
  <c r="G89" i="3"/>
  <c r="I89" i="3" s="1"/>
  <c r="G106" i="3"/>
  <c r="I106" i="3" s="1"/>
  <c r="G73" i="3"/>
  <c r="I73" i="3" s="1"/>
  <c r="G57" i="3"/>
  <c r="I57" i="3" s="1"/>
  <c r="H37" i="3"/>
  <c r="I37" i="3" s="1"/>
  <c r="G70" i="3"/>
  <c r="I70" i="3" s="1"/>
  <c r="G102" i="3"/>
  <c r="I102" i="3" s="1"/>
  <c r="H166" i="3"/>
  <c r="G297" i="3"/>
  <c r="I297" i="3" s="1"/>
  <c r="H4" i="3"/>
  <c r="I8" i="3"/>
  <c r="G302" i="3"/>
  <c r="I302" i="3" s="1"/>
  <c r="G301" i="3"/>
  <c r="I301" i="3" s="1"/>
  <c r="G300" i="3"/>
  <c r="I300" i="3" s="1"/>
  <c r="I20" i="3"/>
  <c r="G100" i="3"/>
  <c r="I100" i="3" s="1"/>
  <c r="G140" i="3"/>
  <c r="I140" i="3" s="1"/>
  <c r="G115" i="3"/>
  <c r="I115" i="3" s="1"/>
  <c r="G400" i="3"/>
  <c r="I400" i="3" s="1"/>
  <c r="G402" i="3"/>
  <c r="I402" i="3" s="1"/>
  <c r="G391" i="3"/>
  <c r="I391" i="3" s="1"/>
  <c r="G393" i="3"/>
  <c r="I393" i="3" s="1"/>
  <c r="G385" i="3"/>
  <c r="I385" i="3" s="1"/>
  <c r="G401" i="3"/>
  <c r="I401" i="3" s="1"/>
  <c r="G392" i="3"/>
  <c r="I392" i="3" s="1"/>
  <c r="H275" i="3"/>
  <c r="G275" i="3"/>
  <c r="H265" i="3"/>
  <c r="I265" i="3" s="1"/>
  <c r="G359" i="3"/>
  <c r="I359" i="3" s="1"/>
  <c r="H52" i="3"/>
  <c r="I52" i="3" s="1"/>
  <c r="I66" i="3"/>
  <c r="I12" i="3"/>
  <c r="I35" i="3"/>
  <c r="H22" i="3"/>
  <c r="I22" i="3" s="1"/>
  <c r="I261" i="3"/>
  <c r="I321" i="3"/>
  <c r="H310" i="3"/>
  <c r="I319" i="3"/>
  <c r="I13" i="3"/>
  <c r="I284" i="3"/>
  <c r="G124" i="3"/>
  <c r="I124" i="3" s="1"/>
  <c r="G114" i="3"/>
  <c r="I114" i="3" s="1"/>
  <c r="G99" i="3"/>
  <c r="I99" i="3" s="1"/>
  <c r="G56" i="3"/>
  <c r="I56" i="3" s="1"/>
  <c r="G86" i="3"/>
  <c r="I86" i="3" s="1"/>
  <c r="G72" i="3"/>
  <c r="I72" i="3" s="1"/>
  <c r="G126" i="3"/>
  <c r="I126" i="3" s="1"/>
  <c r="G101" i="3"/>
  <c r="I101" i="3" s="1"/>
  <c r="G242" i="3"/>
  <c r="I242" i="3" s="1"/>
  <c r="G98" i="3"/>
  <c r="G138" i="3"/>
  <c r="G113" i="3"/>
  <c r="G123" i="3"/>
  <c r="G266" i="3"/>
  <c r="I266" i="3" s="1"/>
  <c r="G256" i="3"/>
  <c r="I256" i="3" s="1"/>
  <c r="G167" i="3"/>
  <c r="G209" i="3"/>
  <c r="G262" i="3"/>
  <c r="I262" i="3" s="1"/>
  <c r="G27" i="3"/>
  <c r="I27" i="3" s="1"/>
  <c r="H208" i="3"/>
  <c r="I448" i="3"/>
  <c r="G103" i="3"/>
  <c r="I103" i="3" s="1"/>
  <c r="H377" i="3"/>
  <c r="H376" i="3" s="1"/>
  <c r="G74" i="3"/>
  <c r="I74" i="3" s="1"/>
  <c r="H255" i="3"/>
  <c r="I255" i="3" s="1"/>
  <c r="G367" i="3"/>
  <c r="I367" i="3" s="1"/>
  <c r="G205" i="3"/>
  <c r="I205" i="3" s="1"/>
  <c r="G225" i="3"/>
  <c r="I225" i="3" s="1"/>
  <c r="G277" i="3"/>
  <c r="H277" i="3"/>
  <c r="G88" i="3"/>
  <c r="I88" i="3" s="1"/>
  <c r="G128" i="3"/>
  <c r="I128" i="3" s="1"/>
  <c r="G378" i="3"/>
  <c r="G158" i="3"/>
  <c r="I158" i="3" s="1"/>
  <c r="G186" i="3"/>
  <c r="I186" i="3" s="1"/>
  <c r="G384" i="3"/>
  <c r="I384" i="3" s="1"/>
  <c r="G226" i="3"/>
  <c r="I226" i="3" s="1"/>
  <c r="G143" i="3"/>
  <c r="I143" i="3" s="1"/>
  <c r="H122" i="3"/>
  <c r="H241" i="3"/>
  <c r="I241" i="3" s="1"/>
  <c r="H68" i="3"/>
  <c r="I68" i="3" s="1"/>
  <c r="G77" i="3"/>
  <c r="I77" i="3" s="1"/>
  <c r="G191" i="3"/>
  <c r="I191" i="3" s="1"/>
  <c r="G257" i="3"/>
  <c r="I257" i="3" s="1"/>
  <c r="H111" i="3"/>
  <c r="I112" i="3"/>
  <c r="H383" i="3"/>
  <c r="H382" i="3" s="1"/>
  <c r="G58" i="3"/>
  <c r="I58" i="3" s="1"/>
  <c r="G321" i="3"/>
  <c r="G42" i="3"/>
  <c r="I42" i="3" s="1"/>
  <c r="H321" i="3"/>
  <c r="I389" i="3"/>
  <c r="G407" i="3"/>
  <c r="H424" i="3" l="1"/>
  <c r="I383" i="3"/>
  <c r="I382" i="3" s="1"/>
  <c r="G424" i="3"/>
  <c r="H406" i="3"/>
  <c r="G76" i="3"/>
  <c r="I76" i="3" s="1"/>
  <c r="H96" i="3"/>
  <c r="I429" i="3"/>
  <c r="G352" i="3"/>
  <c r="I352" i="3" s="1"/>
  <c r="G216" i="3"/>
  <c r="I216" i="3" s="1"/>
  <c r="G340" i="3"/>
  <c r="I340" i="3" s="1"/>
  <c r="G40" i="3"/>
  <c r="I40" i="3" s="1"/>
  <c r="I397" i="3"/>
  <c r="G184" i="3"/>
  <c r="I184" i="3" s="1"/>
  <c r="G147" i="3"/>
  <c r="I147" i="3" s="1"/>
  <c r="G69" i="3"/>
  <c r="I69" i="3" s="1"/>
  <c r="G174" i="3"/>
  <c r="I174" i="3" s="1"/>
  <c r="H366" i="3"/>
  <c r="I366" i="3" s="1"/>
  <c r="I259" i="3"/>
  <c r="I276" i="3"/>
  <c r="G53" i="3"/>
  <c r="I275" i="3"/>
  <c r="G172" i="3"/>
  <c r="I172" i="3" s="1"/>
  <c r="G127" i="3"/>
  <c r="I127" i="3" s="1"/>
  <c r="I278" i="3"/>
  <c r="H259" i="3"/>
  <c r="G139" i="3"/>
  <c r="I139" i="3" s="1"/>
  <c r="I424" i="3"/>
  <c r="F14" i="2" s="1"/>
  <c r="G14" i="2" s="1"/>
  <c r="G83" i="3"/>
  <c r="I83" i="3" s="1"/>
  <c r="G228" i="3"/>
  <c r="I228" i="3" s="1"/>
  <c r="G303" i="3"/>
  <c r="I303" i="3" s="1"/>
  <c r="G362" i="3"/>
  <c r="I362" i="3" s="1"/>
  <c r="G176" i="3"/>
  <c r="I176" i="3" s="1"/>
  <c r="G60" i="3"/>
  <c r="I60" i="3" s="1"/>
  <c r="G313" i="3"/>
  <c r="I313" i="3" s="1"/>
  <c r="G214" i="3"/>
  <c r="I214" i="3" s="1"/>
  <c r="G43" i="3"/>
  <c r="I43" i="3" s="1"/>
  <c r="G44" i="3"/>
  <c r="I44" i="3" s="1"/>
  <c r="I4" i="3"/>
  <c r="F5" i="2" s="1"/>
  <c r="G39" i="3"/>
  <c r="I39" i="3" s="1"/>
  <c r="G170" i="3"/>
  <c r="I170" i="3" s="1"/>
  <c r="H49" i="3"/>
  <c r="G144" i="3"/>
  <c r="I144" i="3" s="1"/>
  <c r="G29" i="3"/>
  <c r="I29" i="3" s="1"/>
  <c r="G200" i="3"/>
  <c r="I200" i="3" s="1"/>
  <c r="I277" i="3"/>
  <c r="G315" i="3"/>
  <c r="I315" i="3" s="1"/>
  <c r="G312" i="3"/>
  <c r="I312" i="3" s="1"/>
  <c r="G292" i="3"/>
  <c r="I292" i="3" s="1"/>
  <c r="G30" i="3"/>
  <c r="I30" i="3" s="1"/>
  <c r="G28" i="3"/>
  <c r="I28" i="3" s="1"/>
  <c r="G38" i="3"/>
  <c r="G314" i="3"/>
  <c r="I314" i="3" s="1"/>
  <c r="G125" i="3"/>
  <c r="I125" i="3" s="1"/>
  <c r="G131" i="3"/>
  <c r="I131" i="3" s="1"/>
  <c r="G75" i="3"/>
  <c r="I75" i="3" s="1"/>
  <c r="H360" i="3"/>
  <c r="I360" i="3" s="1"/>
  <c r="G304" i="3"/>
  <c r="I304" i="3" s="1"/>
  <c r="G159" i="3"/>
  <c r="I159" i="3" s="1"/>
  <c r="G175" i="3"/>
  <c r="I175" i="3" s="1"/>
  <c r="G132" i="3"/>
  <c r="I132" i="3" s="1"/>
  <c r="I113" i="3"/>
  <c r="H348" i="3"/>
  <c r="I348" i="3" s="1"/>
  <c r="H354" i="3"/>
  <c r="I354" i="3" s="1"/>
  <c r="H357" i="3"/>
  <c r="I357" i="3" s="1"/>
  <c r="H351" i="3"/>
  <c r="I351" i="3" s="1"/>
  <c r="H342" i="3"/>
  <c r="I342" i="3" s="1"/>
  <c r="H339" i="3"/>
  <c r="G355" i="3"/>
  <c r="I355" i="3" s="1"/>
  <c r="G358" i="3"/>
  <c r="I358" i="3" s="1"/>
  <c r="G349" i="3"/>
  <c r="I349" i="3" s="1"/>
  <c r="G343" i="3"/>
  <c r="I343" i="3" s="1"/>
  <c r="G161" i="3"/>
  <c r="I161" i="3" s="1"/>
  <c r="H152" i="3"/>
  <c r="G162" i="3"/>
  <c r="I162" i="3" s="1"/>
  <c r="G341" i="3"/>
  <c r="I341" i="3" s="1"/>
  <c r="G353" i="3"/>
  <c r="I353" i="3" s="1"/>
  <c r="G344" i="3"/>
  <c r="I344" i="3" s="1"/>
  <c r="G24" i="3"/>
  <c r="I24" i="3" s="1"/>
  <c r="H165" i="3"/>
  <c r="I166" i="3"/>
  <c r="G92" i="3"/>
  <c r="I92" i="3" s="1"/>
  <c r="G90" i="3"/>
  <c r="I90" i="3" s="1"/>
  <c r="G104" i="3"/>
  <c r="I104" i="3" s="1"/>
  <c r="G130" i="3"/>
  <c r="I130" i="3" s="1"/>
  <c r="G71" i="3"/>
  <c r="I71" i="3" s="1"/>
  <c r="I209" i="3"/>
  <c r="G129" i="3"/>
  <c r="I129" i="3" s="1"/>
  <c r="G145" i="3"/>
  <c r="I145" i="3" s="1"/>
  <c r="G23" i="3"/>
  <c r="G195" i="3"/>
  <c r="H194" i="3"/>
  <c r="G211" i="3"/>
  <c r="G210" i="3"/>
  <c r="I210" i="3" s="1"/>
  <c r="G141" i="3"/>
  <c r="I141" i="3" s="1"/>
  <c r="G168" i="3"/>
  <c r="I168" i="3" s="1"/>
  <c r="G259" i="3"/>
  <c r="G116" i="3"/>
  <c r="I116" i="3" s="1"/>
  <c r="G59" i="3"/>
  <c r="I59" i="3" s="1"/>
  <c r="G105" i="3"/>
  <c r="I105" i="3" s="1"/>
  <c r="G356" i="3"/>
  <c r="I356" i="3" s="1"/>
  <c r="I98" i="3"/>
  <c r="G157" i="3"/>
  <c r="I157" i="3" s="1"/>
  <c r="G45" i="3"/>
  <c r="I45" i="3" s="1"/>
  <c r="G215" i="3"/>
  <c r="I215" i="3" s="1"/>
  <c r="G308" i="3"/>
  <c r="H308" i="3"/>
  <c r="G388" i="3"/>
  <c r="I407" i="3"/>
  <c r="I406" i="3" s="1"/>
  <c r="G406" i="3"/>
  <c r="G54" i="3"/>
  <c r="I54" i="3" s="1"/>
  <c r="I122" i="3"/>
  <c r="H121" i="3"/>
  <c r="G41" i="3"/>
  <c r="I41" i="3" s="1"/>
  <c r="G25" i="3"/>
  <c r="I25" i="3" s="1"/>
  <c r="H19" i="3"/>
  <c r="G87" i="3"/>
  <c r="I87" i="3" s="1"/>
  <c r="G91" i="3"/>
  <c r="I91" i="3" s="1"/>
  <c r="I53" i="3"/>
  <c r="I388" i="3"/>
  <c r="G153" i="3"/>
  <c r="G84" i="3"/>
  <c r="I84" i="3" s="1"/>
  <c r="G85" i="3"/>
  <c r="I85" i="3" s="1"/>
  <c r="G279" i="3"/>
  <c r="H279" i="3"/>
  <c r="G146" i="3"/>
  <c r="I146" i="3" s="1"/>
  <c r="G26" i="3"/>
  <c r="I26" i="3" s="1"/>
  <c r="G187" i="3"/>
  <c r="I187" i="3" s="1"/>
  <c r="G142" i="3"/>
  <c r="I142" i="3" s="1"/>
  <c r="G117" i="3"/>
  <c r="I117" i="3" s="1"/>
  <c r="G188" i="3"/>
  <c r="I188" i="3" s="1"/>
  <c r="I167" i="3"/>
  <c r="G201" i="3"/>
  <c r="I201" i="3" s="1"/>
  <c r="G204" i="3"/>
  <c r="I204" i="3" s="1"/>
  <c r="G202" i="3"/>
  <c r="I202" i="3" s="1"/>
  <c r="H221" i="3"/>
  <c r="G222" i="3"/>
  <c r="I378" i="3"/>
  <c r="G227" i="3"/>
  <c r="I227" i="3" s="1"/>
  <c r="G55" i="3"/>
  <c r="I55" i="3" s="1"/>
  <c r="G280" i="3"/>
  <c r="H280" i="3"/>
  <c r="G198" i="3"/>
  <c r="I198" i="3" s="1"/>
  <c r="I123" i="3"/>
  <c r="H34" i="3"/>
  <c r="G350" i="3"/>
  <c r="I350" i="3" s="1"/>
  <c r="G173" i="3"/>
  <c r="I173" i="3" s="1"/>
  <c r="G169" i="3"/>
  <c r="I169" i="3" s="1"/>
  <c r="G171" i="3"/>
  <c r="I171" i="3" s="1"/>
  <c r="H307" i="3"/>
  <c r="G307" i="3"/>
  <c r="G397" i="3"/>
  <c r="I138" i="3"/>
  <c r="H207" i="3"/>
  <c r="I208" i="3"/>
  <c r="H180" i="3"/>
  <c r="G181" i="3"/>
  <c r="G383" i="3"/>
  <c r="G382" i="3" s="1"/>
  <c r="H65" i="3"/>
  <c r="G379" i="3"/>
  <c r="I379" i="3" s="1"/>
  <c r="G185" i="3"/>
  <c r="I185" i="3" s="1"/>
  <c r="G229" i="3"/>
  <c r="I229" i="3" s="1"/>
  <c r="G78" i="3"/>
  <c r="I78" i="3" s="1"/>
  <c r="I310" i="3" l="1"/>
  <c r="H282" i="3"/>
  <c r="G310" i="3"/>
  <c r="G189" i="3"/>
  <c r="I189" i="3" s="1"/>
  <c r="I280" i="3"/>
  <c r="I96" i="3"/>
  <c r="I121" i="3"/>
  <c r="G96" i="3"/>
  <c r="H345" i="3"/>
  <c r="I345" i="3" s="1"/>
  <c r="I279" i="3"/>
  <c r="I273" i="3" s="1"/>
  <c r="I269" i="3" s="1"/>
  <c r="G377" i="3"/>
  <c r="G376" i="3" s="1"/>
  <c r="E14" i="2"/>
  <c r="D14" i="2" s="1"/>
  <c r="I377" i="3"/>
  <c r="I376" i="3" s="1"/>
  <c r="I65" i="3"/>
  <c r="G365" i="3"/>
  <c r="I365" i="3" s="1"/>
  <c r="G282" i="3"/>
  <c r="I111" i="3"/>
  <c r="G273" i="3"/>
  <c r="G269" i="3" s="1"/>
  <c r="G203" i="3"/>
  <c r="I203" i="3" s="1"/>
  <c r="I211" i="3"/>
  <c r="G207" i="3"/>
  <c r="I195" i="3"/>
  <c r="I23" i="3"/>
  <c r="I19" i="3" s="1"/>
  <c r="G19" i="3"/>
  <c r="H273" i="3"/>
  <c r="H269" i="3" s="1"/>
  <c r="I153" i="3"/>
  <c r="G154" i="3"/>
  <c r="I154" i="3" s="1"/>
  <c r="G155" i="3"/>
  <c r="I155" i="3" s="1"/>
  <c r="H179" i="3"/>
  <c r="I180" i="3"/>
  <c r="G199" i="3"/>
  <c r="I199" i="3" s="1"/>
  <c r="H151" i="3"/>
  <c r="I152" i="3"/>
  <c r="I181" i="3"/>
  <c r="G121" i="3"/>
  <c r="G49" i="3"/>
  <c r="G111" i="3"/>
  <c r="I207" i="3"/>
  <c r="G136" i="3"/>
  <c r="I49" i="3"/>
  <c r="G65" i="3"/>
  <c r="G81" i="3"/>
  <c r="H193" i="3"/>
  <c r="I194" i="3"/>
  <c r="I222" i="3"/>
  <c r="I339" i="3"/>
  <c r="H338" i="3"/>
  <c r="G347" i="3"/>
  <c r="I347" i="3" s="1"/>
  <c r="G346" i="3"/>
  <c r="I38" i="3"/>
  <c r="I34" i="3" s="1"/>
  <c r="G34" i="3"/>
  <c r="G223" i="3"/>
  <c r="I223" i="3" s="1"/>
  <c r="G224" i="3"/>
  <c r="I224" i="3" s="1"/>
  <c r="I81" i="3"/>
  <c r="I165" i="3"/>
  <c r="G5" i="2"/>
  <c r="E5" i="2"/>
  <c r="D5" i="2" s="1"/>
  <c r="G197" i="3"/>
  <c r="I197" i="3" s="1"/>
  <c r="G196" i="3"/>
  <c r="I196" i="3" s="1"/>
  <c r="G165" i="3"/>
  <c r="I136" i="3"/>
  <c r="H220" i="3"/>
  <c r="I221" i="3"/>
  <c r="G183" i="3"/>
  <c r="I183" i="3" s="1"/>
  <c r="G182" i="3"/>
  <c r="I182" i="3" s="1"/>
  <c r="H234" i="3"/>
  <c r="G235" i="3"/>
  <c r="I308" i="3"/>
  <c r="I307" i="3"/>
  <c r="I282" i="3" s="1"/>
  <c r="G247" i="3"/>
  <c r="H246" i="3"/>
  <c r="H18" i="3"/>
  <c r="H17" i="3" s="1"/>
  <c r="I179" i="3" l="1"/>
  <c r="H120" i="3"/>
  <c r="I346" i="3"/>
  <c r="I338" i="3" s="1"/>
  <c r="G338" i="3"/>
  <c r="I193" i="3"/>
  <c r="I234" i="3"/>
  <c r="G237" i="3"/>
  <c r="I237" i="3" s="1"/>
  <c r="G236" i="3"/>
  <c r="I236" i="3" s="1"/>
  <c r="G151" i="3"/>
  <c r="H238" i="3"/>
  <c r="I238" i="3" s="1"/>
  <c r="I18" i="3"/>
  <c r="I17" i="3" s="1"/>
  <c r="I246" i="3"/>
  <c r="G193" i="3"/>
  <c r="G249" i="3"/>
  <c r="I249" i="3" s="1"/>
  <c r="G248" i="3"/>
  <c r="I248" i="3" s="1"/>
  <c r="G179" i="3"/>
  <c r="I235" i="3"/>
  <c r="G18" i="3"/>
  <c r="G17" i="3" s="1"/>
  <c r="I151" i="3"/>
  <c r="I220" i="3"/>
  <c r="H251" i="3"/>
  <c r="I251" i="3" s="1"/>
  <c r="I247" i="3"/>
  <c r="G220" i="3"/>
  <c r="G120" i="3" l="1"/>
  <c r="I120" i="3"/>
  <c r="F10" i="2" s="1"/>
  <c r="G240" i="3"/>
  <c r="I240" i="3" s="1"/>
  <c r="G239" i="3"/>
  <c r="I239" i="3" s="1"/>
  <c r="H245" i="3"/>
  <c r="F7" i="2"/>
  <c r="G233" i="3"/>
  <c r="I233" i="3"/>
  <c r="G253" i="3"/>
  <c r="I253" i="3" s="1"/>
  <c r="G252" i="3"/>
  <c r="I252" i="3" s="1"/>
  <c r="H233" i="3"/>
  <c r="H119" i="3" s="1"/>
  <c r="H465" i="3" s="1"/>
  <c r="G245" i="3"/>
  <c r="I245" i="3" l="1"/>
  <c r="I119" i="3" s="1"/>
  <c r="F11" i="2" s="1"/>
  <c r="F18" i="2" s="1"/>
  <c r="G119" i="3"/>
  <c r="G464" i="3" s="1"/>
  <c r="G7" i="2"/>
  <c r="E7" i="2"/>
  <c r="E10" i="2"/>
  <c r="D10" i="2" s="1"/>
  <c r="I466" i="3" l="1"/>
  <c r="D7" i="2"/>
  <c r="E11" i="2"/>
  <c r="E17" i="2" s="1"/>
  <c r="G12" i="2"/>
  <c r="G18" i="2" s="1"/>
  <c r="D11" i="2" l="1"/>
  <c r="D16" i="2" s="1"/>
</calcChain>
</file>

<file path=xl/sharedStrings.xml><?xml version="1.0" encoding="utf-8"?>
<sst xmlns="http://schemas.openxmlformats.org/spreadsheetml/2006/main" count="916" uniqueCount="295">
  <si>
    <t xml:space="preserve"> BILL OF QUANTITIES</t>
  </si>
  <si>
    <t>MAY 2023</t>
  </si>
  <si>
    <t xml:space="preserve"> No.</t>
  </si>
  <si>
    <t>Description</t>
  </si>
  <si>
    <t>Total Without GST</t>
  </si>
  <si>
    <t>Total GST</t>
  </si>
  <si>
    <r>
      <rPr>
        <b/>
        <sz val="10"/>
        <color rgb="FFFFFFFF"/>
        <rFont val="Arial"/>
        <family val="2"/>
      </rPr>
      <t xml:space="preserve">Total </t>
    </r>
    <r>
      <rPr>
        <b/>
        <sz val="10"/>
        <color rgb="FFFFFFFF"/>
        <rFont val="Arial"/>
        <family val="2"/>
        <charset val="1"/>
      </rPr>
      <t>With GST</t>
    </r>
  </si>
  <si>
    <t>Total With GST</t>
  </si>
  <si>
    <t>PRELIMINARIES &amp; GROUND WORKS</t>
  </si>
  <si>
    <t xml:space="preserve">FOUNDATION </t>
  </si>
  <si>
    <t>GROUND FLOOR</t>
  </si>
  <si>
    <t>Concrete works</t>
  </si>
  <si>
    <t>Finishing works</t>
  </si>
  <si>
    <t>GROUND FLOOR TOTAL</t>
  </si>
  <si>
    <t>COMMON WORKS</t>
  </si>
  <si>
    <t>8% GST</t>
  </si>
  <si>
    <t xml:space="preserve">Total With GST </t>
  </si>
  <si>
    <t>BILL OF QUANTITIES</t>
  </si>
  <si>
    <t>No</t>
  </si>
  <si>
    <t>Qty</t>
  </si>
  <si>
    <t>Unit</t>
  </si>
  <si>
    <t>Material rate</t>
  </si>
  <si>
    <t>Labour rate</t>
  </si>
  <si>
    <t>Material amount</t>
  </si>
  <si>
    <t>Labour amount</t>
  </si>
  <si>
    <t>Total</t>
  </si>
  <si>
    <t>Cement</t>
  </si>
  <si>
    <t>no</t>
  </si>
  <si>
    <t>Coarse Sand</t>
  </si>
  <si>
    <t xml:space="preserve">Aggregate </t>
  </si>
  <si>
    <t>Steel deformed bars, 16mm dia.</t>
  </si>
  <si>
    <t>Steel deformed bars, 12mm dia.</t>
  </si>
  <si>
    <t>Steel deformed bars, 10mm dia.</t>
  </si>
  <si>
    <t>Steel deformed bars, 6mm dia.</t>
  </si>
  <si>
    <t>Plywood, 12mm thick</t>
  </si>
  <si>
    <t>Binding wire, 16 gauge</t>
  </si>
  <si>
    <t>kgs</t>
  </si>
  <si>
    <t>Binding wire, 18 gauge</t>
  </si>
  <si>
    <t>Nails, 35mm</t>
  </si>
  <si>
    <t>Mould oil</t>
  </si>
  <si>
    <t>l</t>
  </si>
  <si>
    <t>Bolt, 400x10mm dia</t>
  </si>
  <si>
    <t>Bolt, 300x10mm dia</t>
  </si>
  <si>
    <t>m</t>
  </si>
  <si>
    <t>mp1</t>
  </si>
  <si>
    <r>
      <rPr>
        <sz val="9"/>
        <rFont val="Arial Narrow"/>
        <family val="2"/>
        <charset val="1"/>
      </rPr>
      <t>m</t>
    </r>
    <r>
      <rPr>
        <vertAlign val="superscript"/>
        <sz val="9"/>
        <rFont val="Arial Narrow"/>
        <family val="2"/>
        <charset val="1"/>
      </rPr>
      <t>2</t>
    </r>
  </si>
  <si>
    <t>mp2</t>
  </si>
  <si>
    <t>mp3</t>
  </si>
  <si>
    <t>River sand</t>
  </si>
  <si>
    <t>bags</t>
  </si>
  <si>
    <t>No. of toilets</t>
  </si>
  <si>
    <t>WC</t>
  </si>
  <si>
    <t>Wash basin</t>
  </si>
  <si>
    <t>Wash basin tap</t>
  </si>
  <si>
    <t>Sink</t>
  </si>
  <si>
    <t>Shower single lever mixer</t>
  </si>
  <si>
    <t>Ground water pipe 12.5mm dia UPVC</t>
  </si>
  <si>
    <t>Ground water pipe 25mm dia UPVC</t>
  </si>
  <si>
    <t>Waste disposal pipe 50mm dia UPVC</t>
  </si>
  <si>
    <t>Sewage disposal pipe 100mm dia UPVC</t>
  </si>
  <si>
    <t>Allow for pipe fittings and accessories (labour)</t>
  </si>
  <si>
    <t>f1</t>
  </si>
  <si>
    <t>f2</t>
  </si>
  <si>
    <t>f3</t>
  </si>
  <si>
    <t>f4</t>
  </si>
  <si>
    <t>Homogeneous tiles, 600 x 600</t>
  </si>
  <si>
    <t>Homogeneous tiles, 300 x 300</t>
  </si>
  <si>
    <t>f5</t>
  </si>
  <si>
    <t>f6</t>
  </si>
  <si>
    <t>f7</t>
  </si>
  <si>
    <t>gutter</t>
  </si>
  <si>
    <t>Allow for screw and accessories</t>
  </si>
  <si>
    <t>item</t>
  </si>
  <si>
    <t>01</t>
  </si>
  <si>
    <t>Preliminaries may include for hire equipment, plant, props, clean-up after completion etc.</t>
  </si>
  <si>
    <t xml:space="preserve">Building demolition &amp; Site clearance </t>
  </si>
  <si>
    <t>Dewatering</t>
  </si>
  <si>
    <t>Back filling</t>
  </si>
  <si>
    <t>Concrete testing</t>
  </si>
  <si>
    <t>Sign board</t>
  </si>
  <si>
    <t>Polythene damp proof membrane (500 gauge) laid on blinding layer under foundation</t>
  </si>
  <si>
    <t>m²</t>
  </si>
  <si>
    <t>Management cost Concrete, Allow for all on and off site management cost including costs of foreman and assistants, temporary services, telephone, fax, hoardings, transport &amp; similar.</t>
  </si>
  <si>
    <t>Management cost Finishing, Allow for all on and off site management cost including costs of foreman and assistants, temporary services, telephone, fax, hoarding, transport &amp; similar.</t>
  </si>
  <si>
    <t>Insurance, bonds, guarantees and warranties (Insurance as stated in the general conditions.</t>
  </si>
  <si>
    <t>02</t>
  </si>
  <si>
    <t>c</t>
  </si>
  <si>
    <t>c1</t>
  </si>
  <si>
    <t>F1</t>
  </si>
  <si>
    <t>Concrete</t>
  </si>
  <si>
    <r>
      <rPr>
        <sz val="9"/>
        <rFont val="Arial Narrow"/>
        <family val="2"/>
        <charset val="1"/>
      </rPr>
      <t>m</t>
    </r>
    <r>
      <rPr>
        <vertAlign val="superscript"/>
        <sz val="9"/>
        <rFont val="Arial Narrow"/>
        <family val="2"/>
        <charset val="1"/>
      </rPr>
      <t>3</t>
    </r>
  </si>
  <si>
    <t>Excavation</t>
  </si>
  <si>
    <t>Lean concrete (1:3:6)</t>
  </si>
  <si>
    <t>Steel deformed bars,10mm dia.</t>
  </si>
  <si>
    <t>bars</t>
  </si>
  <si>
    <t xml:space="preserve">Timber, 50x50 </t>
  </si>
  <si>
    <t>Water proofing compound</t>
  </si>
  <si>
    <t>c2</t>
  </si>
  <si>
    <t>F2</t>
  </si>
  <si>
    <t>c3</t>
  </si>
  <si>
    <t>Foundation Beam FB1, 350 X 200</t>
  </si>
  <si>
    <t xml:space="preserve">Concrete </t>
  </si>
  <si>
    <t>Steel deformed bars, 6mm dia Ring</t>
  </si>
  <si>
    <t>c4</t>
  </si>
  <si>
    <t>Foundation Beam WB, 350 X 200</t>
  </si>
  <si>
    <t>c5</t>
  </si>
  <si>
    <t>Concrete columns C1, 350 X 350 (below ground level)</t>
  </si>
  <si>
    <t>Water proofing compound below ground lvl</t>
  </si>
  <si>
    <t>c6</t>
  </si>
  <si>
    <t>Concrete columns C2, 200 X 200 (below ground level)</t>
  </si>
  <si>
    <t>c7</t>
  </si>
  <si>
    <t>Ground Slab 80mm</t>
  </si>
  <si>
    <t>Steel deformed bars, 06mm dia.</t>
  </si>
  <si>
    <t>03</t>
  </si>
  <si>
    <t>Attached beam, B1 250 X 400</t>
  </si>
  <si>
    <t>Attached beam, B2 200 x 350</t>
  </si>
  <si>
    <t>Attached beam, B3 150 x 350</t>
  </si>
  <si>
    <t>Attached beam, B4 200 x 200</t>
  </si>
  <si>
    <t>Attached RC Gutter</t>
  </si>
  <si>
    <t>c8</t>
  </si>
  <si>
    <t>Attached top beam side</t>
  </si>
  <si>
    <t>mpa</t>
  </si>
  <si>
    <r>
      <rPr>
        <b/>
        <sz val="9"/>
        <rFont val="Arial Narrow"/>
        <family val="2"/>
        <charset val="1"/>
      </rPr>
      <t>Office MASONRY WORKS</t>
    </r>
    <r>
      <rPr>
        <sz val="9"/>
        <rFont val="Arial Narrow"/>
        <family val="2"/>
        <charset val="1"/>
      </rPr>
      <t xml:space="preserve"> including Plastering and Screeding</t>
    </r>
  </si>
  <si>
    <t>100mm thick Solid block for exterior walls and Hollow Blocks for interior walls</t>
  </si>
  <si>
    <t>Cement Solid/Hollow Blocks</t>
  </si>
  <si>
    <t>Plastering of walls , 15mm thick</t>
  </si>
  <si>
    <t>50mm thick floor screed</t>
  </si>
  <si>
    <r>
      <rPr>
        <b/>
        <sz val="9"/>
        <rFont val="Arial Narrow"/>
        <family val="2"/>
        <charset val="1"/>
      </rPr>
      <t>Main MASONRY WORKS</t>
    </r>
    <r>
      <rPr>
        <sz val="9"/>
        <rFont val="Arial Narrow"/>
        <family val="2"/>
        <charset val="1"/>
      </rPr>
      <t xml:space="preserve"> including Plastering and Screeding</t>
    </r>
  </si>
  <si>
    <t>mpb</t>
  </si>
  <si>
    <r>
      <rPr>
        <b/>
        <sz val="9"/>
        <rFont val="Arial Narrow"/>
        <family val="2"/>
        <charset val="1"/>
      </rPr>
      <t>MASONRY WORKS 2M WALL</t>
    </r>
    <r>
      <rPr>
        <sz val="9"/>
        <rFont val="Arial Narrow"/>
        <family val="2"/>
        <charset val="1"/>
      </rPr>
      <t xml:space="preserve"> including Plastering and Screeding</t>
    </r>
  </si>
  <si>
    <t>dw</t>
  </si>
  <si>
    <t>DOORS &amp; WINDOWS</t>
  </si>
  <si>
    <t xml:space="preserve">All doors and windows to be as specified in the drawing </t>
  </si>
  <si>
    <t>All external doors and windows are anodized aluminium with clear glass</t>
  </si>
  <si>
    <t>Rate shall include for fixings and painting</t>
  </si>
  <si>
    <t>dw1</t>
  </si>
  <si>
    <t>External doors /windows</t>
  </si>
  <si>
    <t>D1</t>
  </si>
  <si>
    <t>D2</t>
  </si>
  <si>
    <t>D3</t>
  </si>
  <si>
    <t>W1</t>
  </si>
  <si>
    <t>W2</t>
  </si>
  <si>
    <t>V1</t>
  </si>
  <si>
    <t>TOILET PARTITION WITH DOORS</t>
  </si>
  <si>
    <t>ew</t>
  </si>
  <si>
    <t>ELECTRICAL WORKS</t>
  </si>
  <si>
    <t>All wiring shall be concealed in conduit. Decorative lights of medium range Subject to change with cost variation). Light switches and sockets to be Clipsa l,ABB, LE Brand or equivalent.</t>
  </si>
  <si>
    <t>Distribution Board, (ELCB,MCB,Circuit Brakers)</t>
  </si>
  <si>
    <t>Ceiling Mount light small</t>
  </si>
  <si>
    <t>Ceiling Mount light small water proofing</t>
  </si>
  <si>
    <t>Ceiling Mount light mid</t>
  </si>
  <si>
    <t>Ceiling Mount light mid water proofing</t>
  </si>
  <si>
    <t>Ceiling Mount light Big</t>
  </si>
  <si>
    <t>150MM recessed ceiling down light</t>
  </si>
  <si>
    <t>Toilet mirror F-Tube light</t>
  </si>
  <si>
    <t xml:space="preserve">One gang switch </t>
  </si>
  <si>
    <t xml:space="preserve">Three gang switch </t>
  </si>
  <si>
    <t xml:space="preserve">Four gang switch </t>
  </si>
  <si>
    <t xml:space="preserve">Water Heater </t>
  </si>
  <si>
    <t>Air conditioning split type 9000BTU</t>
  </si>
  <si>
    <t>Air conditioning split type 12000BTU</t>
  </si>
  <si>
    <t xml:space="preserve">13AMP single gng socket </t>
  </si>
  <si>
    <t xml:space="preserve">Shaver socket @1300 MM </t>
  </si>
  <si>
    <t>13AMP for hood</t>
  </si>
  <si>
    <t>Cable TV socket outlet</t>
  </si>
  <si>
    <t>Phone  socket outlet</t>
  </si>
  <si>
    <t>Network socket outlet</t>
  </si>
  <si>
    <t xml:space="preserve">600 no natural ventilation hood roof ventilation turbine exhaust fan roof fan
</t>
  </si>
  <si>
    <t>Emergency Light</t>
  </si>
  <si>
    <t>Number of  fan, lights and switch points</t>
  </si>
  <si>
    <t>Number of points power socket points</t>
  </si>
  <si>
    <t>pw</t>
  </si>
  <si>
    <t>PLUMBING WORKS</t>
  </si>
  <si>
    <t>Vent pipe 75mm dia PVC</t>
  </si>
  <si>
    <t>Valve</t>
  </si>
  <si>
    <t>Inspection chamber</t>
  </si>
  <si>
    <t>Allow for pipe fittings and accessories (Material)</t>
  </si>
  <si>
    <t>sf</t>
  </si>
  <si>
    <r>
      <rPr>
        <b/>
        <sz val="9"/>
        <rFont val="Arial Narrow"/>
        <family val="2"/>
        <charset val="1"/>
      </rPr>
      <t>SANITARY FIXTURES</t>
    </r>
    <r>
      <rPr>
        <sz val="9"/>
        <rFont val="Arial Narrow"/>
        <family val="2"/>
        <charset val="1"/>
      </rPr>
      <t xml:space="preserve"> including toilet fitting and fixtures</t>
    </r>
  </si>
  <si>
    <t>Toilet fittings to be water Tec pvc and fixtures to be cotto or equivalent</t>
  </si>
  <si>
    <t>No. of kitchen</t>
  </si>
  <si>
    <t>Head shower with hand shower</t>
  </si>
  <si>
    <t>Toilet paper holder</t>
  </si>
  <si>
    <t>Sink Tap</t>
  </si>
  <si>
    <t>Washing machine tap</t>
  </si>
  <si>
    <t>Mirror set</t>
  </si>
  <si>
    <t>Muslim shower</t>
  </si>
  <si>
    <t>Floor trap</t>
  </si>
  <si>
    <t>fw</t>
  </si>
  <si>
    <r>
      <rPr>
        <b/>
        <sz val="9"/>
        <rFont val="Arial Narrow"/>
        <family val="2"/>
        <charset val="1"/>
      </rPr>
      <t>FINISHING WORKS</t>
    </r>
    <r>
      <rPr>
        <sz val="9"/>
        <rFont val="Arial Narrow"/>
        <family val="2"/>
        <charset val="1"/>
      </rPr>
      <t xml:space="preserve"> including tiling general areas, staircases, toilet floor and walls and all decorative works</t>
    </r>
  </si>
  <si>
    <t>Office Painting exterior surfaces of walls</t>
  </si>
  <si>
    <t>Waller sealer</t>
  </si>
  <si>
    <t>Deluxe sigma or equivalent</t>
  </si>
  <si>
    <t>Main Painting exterior surfaces of walls</t>
  </si>
  <si>
    <t>Office Painting interior surfaces of walls</t>
  </si>
  <si>
    <t>Main Painting interior surfaces of walls</t>
  </si>
  <si>
    <t>Painting exterior surfaces of 2M walls</t>
  </si>
  <si>
    <t>Office Painting interior surfaces of ceiling and concrete surfaces</t>
  </si>
  <si>
    <t>Main Painting interior surfaces of ceiling and concrete surfaces</t>
  </si>
  <si>
    <t>f8</t>
  </si>
  <si>
    <t xml:space="preserve">Office Tiling  floor ( general area) </t>
  </si>
  <si>
    <t>Tiling adhesive (Master Tile 40)</t>
  </si>
  <si>
    <t>f9</t>
  </si>
  <si>
    <t xml:space="preserve">Tiling  floor ( toilet ) </t>
  </si>
  <si>
    <t>f10</t>
  </si>
  <si>
    <t>Tiling  wall ( toilet ) 2.6m high</t>
  </si>
  <si>
    <t>Homogeneous tiles, 450 x 300</t>
  </si>
  <si>
    <t>ASPHALT WORK (WATER PROOFING) SEE DETAIL E</t>
  </si>
  <si>
    <t>as1</t>
  </si>
  <si>
    <t>Floor, Walls in ground floor toilet</t>
  </si>
  <si>
    <t>Thermal bonding with a torch on overlapped sheets 10cm wide
Attraction interrupting uniform thermal bonding with torch, resulting in frequent waterproofing defects on sheet joints due to deficient water tightness at portion with excessive melted asphalt compound                                                                                                                                        Thermal bonding with a torch on overlapped sheets 10 cm wide
Preventing waterproofing defects on sheet joints by enhancing water-tightness of sheet joints by coating asphalt mastic membrane waterproofing material in 2 to 3mm thickness on area of 5 cm width from the end of overlapped portion of the sheet for the purpose of increasing adhesiveness of sheets and preventing sheet separation (Coating asphalt mastic on the ends of sheet waterproofing layer for enhancing water-tightness)</t>
  </si>
  <si>
    <t>as2</t>
  </si>
  <si>
    <t>1000 Gauge polythene under ground floor slab</t>
  </si>
  <si>
    <t>as3</t>
  </si>
  <si>
    <t>Damp proof membrane (Consultant approved)</t>
  </si>
  <si>
    <t>cl</t>
  </si>
  <si>
    <t>Office CEILING</t>
  </si>
  <si>
    <t>cl1</t>
  </si>
  <si>
    <t>Cement fiber board 4mm thk</t>
  </si>
  <si>
    <t>Timber battens, 50 x 50</t>
  </si>
  <si>
    <t>Main CEILING</t>
  </si>
  <si>
    <t>r1</t>
  </si>
  <si>
    <t>Office ROOFING</t>
  </si>
  <si>
    <t xml:space="preserve">MSP colour bond profile sheets or equivalent type </t>
  </si>
  <si>
    <t>Roofing Rock wool</t>
  </si>
  <si>
    <t>Timber rafters, 50 x 150</t>
  </si>
  <si>
    <t>Timber fascia, 250 x 50</t>
  </si>
  <si>
    <t>r2</t>
  </si>
  <si>
    <t>The Roof Canopy</t>
  </si>
  <si>
    <t>r3</t>
  </si>
  <si>
    <t xml:space="preserve">Main ROOFING </t>
  </si>
  <si>
    <t>t1</t>
  </si>
  <si>
    <t>TRUSS (TR1)</t>
  </si>
  <si>
    <t>CHS 60.3X2.4MM (2")</t>
  </si>
  <si>
    <t>nos</t>
  </si>
  <si>
    <t>CHS 48.3X2.4MM (1.5")</t>
  </si>
  <si>
    <t>t2</t>
  </si>
  <si>
    <t>TRUSS (TR2)</t>
  </si>
  <si>
    <t>t3</t>
  </si>
  <si>
    <t>TRUSS (TR3)</t>
  </si>
  <si>
    <t>C Purling, 50 x 150</t>
  </si>
  <si>
    <t>04</t>
  </si>
  <si>
    <t>cw1</t>
  </si>
  <si>
    <t>Main Connection (Allow for three phase main connection from STELCO board to Panel board from STELCO Transformer / Road DB)</t>
  </si>
  <si>
    <t>cw2</t>
  </si>
  <si>
    <t>Main Panel Board (Complete installation incl. for all connection earthing, painting, testing)</t>
  </si>
  <si>
    <t>cw3</t>
  </si>
  <si>
    <t>Connecting to MWSC sewer mains with all provisions to connect pipelines as per drawing.</t>
  </si>
  <si>
    <t>cw4</t>
  </si>
  <si>
    <t>MWSC Inspection chamber</t>
  </si>
  <si>
    <t>1)</t>
  </si>
  <si>
    <t>2)</t>
  </si>
  <si>
    <t>3)</t>
  </si>
  <si>
    <t>cw5</t>
  </si>
  <si>
    <t>cw6</t>
  </si>
  <si>
    <t>cw7</t>
  </si>
  <si>
    <t>cw8</t>
  </si>
  <si>
    <t>cw9</t>
  </si>
  <si>
    <t>cw10</t>
  </si>
  <si>
    <t>cw11</t>
  </si>
  <si>
    <t>cw12</t>
  </si>
  <si>
    <t>cw13</t>
  </si>
  <si>
    <t>05</t>
  </si>
  <si>
    <t>ADDITIONS</t>
  </si>
  <si>
    <t>Preliminaries &amp; Ground Works</t>
  </si>
  <si>
    <t>Foundation</t>
  </si>
  <si>
    <t>Ground floor</t>
  </si>
  <si>
    <t>Common Works</t>
  </si>
  <si>
    <t>06</t>
  </si>
  <si>
    <t>OMISSIONS</t>
  </si>
  <si>
    <t>Total Material Cost With GST</t>
  </si>
  <si>
    <t>Total Labour Cost With GST</t>
  </si>
  <si>
    <t>TOTAL WITH GST</t>
  </si>
  <si>
    <t>SPORTS COMPLEX</t>
  </si>
  <si>
    <t>CLIENT: Ministry of Youth, Sports &amp; Community Empowerment</t>
  </si>
  <si>
    <t>BOQ - SUMMARY  Sports Complex- Ministry of Youth, Sports &amp; Community Empowerment</t>
  </si>
  <si>
    <t>CCTV camera (Refer to attached Specs Detail PDF)</t>
  </si>
  <si>
    <t>CCTV camera outdoor (Refer to attached Specs Detail PDF)</t>
  </si>
  <si>
    <t>CCTV control, storage and cables  (Refer to attached Specs Detail PDF)</t>
  </si>
  <si>
    <t>Office chair (Refer to attached Specs Detail PDF)</t>
  </si>
  <si>
    <t>Office meeting Table (Refer to attached Specs Detail PDF)</t>
  </si>
  <si>
    <t>OfficeTable (Refer to attached Specs Detail PDF)</t>
  </si>
  <si>
    <t>Locker 1 drawer (Refer to attached Specs Detail PDF)</t>
  </si>
  <si>
    <t>Locker 12 drawer (Refer to attached Specs Detail PDF)</t>
  </si>
  <si>
    <t>bench chair (Refer to attached Specs Detail PDF)</t>
  </si>
  <si>
    <t>Handball Goal Posts (Refer to attached Specs Detail PDF)</t>
  </si>
  <si>
    <t>Netball hoops (Refer to attached Specs Detail PDF)</t>
  </si>
  <si>
    <t>Basket ball hoops (Refer to attached Specs Detail PDF)</t>
  </si>
  <si>
    <t>Small bench see drawing BIG BENCH AND SMALL BENCH DETAIL (Refer to attached Drawing Detail PDF)</t>
  </si>
  <si>
    <t>Big bench see drawing BIG BENCH AND SMALL BENCH DETAIL  (Refer to attached Drawing Detail PDF)</t>
  </si>
  <si>
    <t>Volleyball Net (Refer to attached Specs Detail PDF)</t>
  </si>
  <si>
    <t>cw14</t>
  </si>
  <si>
    <t>cw15</t>
  </si>
  <si>
    <t>cw16</t>
  </si>
  <si>
    <t>Polythene damp proof membrane(500 gauge) below ground slab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</si>
</sst>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 #,##0.00\ ;\ * \(#,##0.00\);\ * \-#\ ;\ @\ "/>
    <numFmt numFmtId="165" formatCode="\ * #,##0.00\ ;\-* #,##0.00\ ;\ * \-#\ ;\ @\ "/>
    <numFmt numFmtId="166" formatCode="mmmm\ d&quot;, &quot;yyyy"/>
    <numFmt numFmtId="167" formatCode="0.0"/>
  </numFmts>
  <fonts count="26">
    <font>
      <sz val="10"/>
      <name val="Arial"/>
      <charset val="1"/>
    </font>
    <font>
      <sz val="10"/>
      <name val="Arial"/>
      <family val="2"/>
      <charset val="1"/>
    </font>
    <font>
      <sz val="11"/>
      <color rgb="FF000000"/>
      <name val="Calibri"/>
      <family val="2"/>
      <charset val="1"/>
    </font>
    <font>
      <sz val="12"/>
      <name val="Arial"/>
      <family val="2"/>
      <charset val="1"/>
    </font>
    <font>
      <b/>
      <sz val="14"/>
      <name val="TechnicLite"/>
      <charset val="2"/>
    </font>
    <font>
      <b/>
      <sz val="10"/>
      <name val="Arial"/>
      <family val="2"/>
      <charset val="1"/>
    </font>
    <font>
      <b/>
      <sz val="16"/>
      <name val="Arial"/>
      <family val="2"/>
      <charset val="1"/>
    </font>
    <font>
      <b/>
      <sz val="10"/>
      <name val="TechnicLite"/>
      <charset val="2"/>
    </font>
    <font>
      <b/>
      <sz val="14"/>
      <name val="Arial"/>
      <family val="2"/>
      <charset val="1"/>
    </font>
    <font>
      <b/>
      <u/>
      <sz val="12"/>
      <name val="Arial"/>
      <family val="2"/>
      <charset val="1"/>
    </font>
    <font>
      <b/>
      <sz val="10"/>
      <color rgb="FFFFFFFF"/>
      <name val="Arial"/>
      <family val="2"/>
      <charset val="1"/>
    </font>
    <font>
      <b/>
      <sz val="10"/>
      <color rgb="FFFFFFFF"/>
      <name val="Arial"/>
      <family val="2"/>
    </font>
    <font>
      <sz val="10"/>
      <name val="Arial"/>
      <family val="2"/>
    </font>
    <font>
      <b/>
      <sz val="12"/>
      <name val="Arial"/>
      <family val="2"/>
      <charset val="1"/>
    </font>
    <font>
      <u/>
      <sz val="9"/>
      <name val="Arial Narrow"/>
      <family val="2"/>
      <charset val="1"/>
    </font>
    <font>
      <sz val="9"/>
      <name val="Arial Narrow"/>
      <family val="2"/>
      <charset val="1"/>
    </font>
    <font>
      <b/>
      <sz val="9"/>
      <name val="Arial Narrow"/>
      <family val="2"/>
      <charset val="1"/>
    </font>
    <font>
      <b/>
      <u/>
      <sz val="9"/>
      <name val="Arial Narrow"/>
      <family val="2"/>
      <charset val="1"/>
    </font>
    <font>
      <sz val="9"/>
      <color rgb="FFFF0000"/>
      <name val="Arial Narrow"/>
      <family val="2"/>
      <charset val="1"/>
    </font>
    <font>
      <vertAlign val="superscript"/>
      <sz val="9"/>
      <name val="Arial Narrow"/>
      <family val="2"/>
      <charset val="1"/>
    </font>
    <font>
      <sz val="9"/>
      <color rgb="FFFFFFFF"/>
      <name val="Arial Narrow"/>
      <family val="2"/>
      <charset val="1"/>
    </font>
    <font>
      <b/>
      <u/>
      <sz val="9"/>
      <color rgb="FFFF0000"/>
      <name val="Arial Narrow"/>
      <family val="2"/>
      <charset val="1"/>
    </font>
    <font>
      <b/>
      <sz val="9"/>
      <color rgb="FFFF0000"/>
      <name val="Arial Narrow"/>
      <family val="2"/>
      <charset val="1"/>
    </font>
    <font>
      <b/>
      <i/>
      <sz val="9"/>
      <name val="Arial Narrow"/>
      <family val="2"/>
      <charset val="1"/>
    </font>
    <font>
      <sz val="11"/>
      <color rgb="FF006100"/>
      <name val="Calibri"/>
      <family val="2"/>
      <charset val="1"/>
    </font>
    <font>
      <sz val="10"/>
      <name val="Arial"/>
      <family val="2"/>
    </font>
  </fonts>
  <fills count="11">
    <fill>
      <patternFill patternType="none"/>
    </fill>
    <fill>
      <patternFill patternType="gray125"/>
    </fill>
    <fill>
      <patternFill patternType="solid">
        <fgColor rgb="FFC6EFCE"/>
        <bgColor rgb="FFE3E3E3"/>
      </patternFill>
    </fill>
    <fill>
      <patternFill patternType="solid">
        <fgColor rgb="FFFAC090"/>
        <bgColor rgb="FFC0C0C0"/>
      </patternFill>
    </fill>
    <fill>
      <patternFill patternType="solid">
        <fgColor rgb="FFE46C0A"/>
        <bgColor rgb="FFFF9900"/>
      </patternFill>
    </fill>
    <fill>
      <patternFill patternType="solid">
        <fgColor rgb="FFFDEADA"/>
        <bgColor rgb="FFEBF1DE"/>
      </patternFill>
    </fill>
    <fill>
      <patternFill patternType="solid">
        <fgColor rgb="FFFFFFFF"/>
        <bgColor rgb="FFEBF1DE"/>
      </patternFill>
    </fill>
    <fill>
      <patternFill patternType="solid">
        <fgColor theme="0"/>
        <bgColor rgb="FFEBF1DE"/>
      </patternFill>
    </fill>
    <fill>
      <patternFill patternType="solid">
        <fgColor theme="0"/>
        <bgColor rgb="FFFFFF00"/>
      </patternFill>
    </fill>
    <fill>
      <patternFill patternType="solid">
        <fgColor theme="0"/>
        <bgColor indexed="64"/>
      </patternFill>
    </fill>
    <fill>
      <patternFill patternType="solid">
        <fgColor theme="0" tint="-0.14999847407452621"/>
        <bgColor rgb="FFFFFF00"/>
      </patternFill>
    </fill>
  </fills>
  <borders count="39">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hair">
        <color auto="1"/>
      </right>
      <top/>
      <bottom/>
      <diagonal/>
    </border>
    <border>
      <left style="hair">
        <color auto="1"/>
      </left>
      <right style="hair">
        <color auto="1"/>
      </right>
      <top/>
      <bottom/>
      <diagonal/>
    </border>
    <border>
      <left style="hair">
        <color auto="1"/>
      </left>
      <right style="medium">
        <color auto="1"/>
      </right>
      <top/>
      <bottom/>
      <diagonal/>
    </border>
    <border>
      <left style="hair">
        <color auto="1"/>
      </left>
      <right/>
      <top/>
      <bottom/>
      <diagonal/>
    </border>
    <border>
      <left style="medium">
        <color auto="1"/>
      </left>
      <right style="hair">
        <color auto="1"/>
      </right>
      <top/>
      <bottom style="medium">
        <color auto="1"/>
      </bottom>
      <diagonal/>
    </border>
    <border>
      <left style="hair">
        <color auto="1"/>
      </left>
      <right style="hair">
        <color auto="1"/>
      </right>
      <top/>
      <bottom style="medium">
        <color auto="1"/>
      </bottom>
      <diagonal/>
    </border>
    <border>
      <left style="hair">
        <color auto="1"/>
      </left>
      <right style="medium">
        <color auto="1"/>
      </right>
      <top style="thin">
        <color auto="1"/>
      </top>
      <bottom style="medium">
        <color auto="1"/>
      </bottom>
      <diagonal/>
    </border>
    <border>
      <left/>
      <right style="thin">
        <color auto="1"/>
      </right>
      <top/>
      <bottom/>
      <diagonal/>
    </border>
    <border>
      <left style="thin">
        <color auto="1"/>
      </left>
      <right/>
      <top style="medium">
        <color auto="1"/>
      </top>
      <bottom/>
      <diagonal/>
    </border>
    <border>
      <left style="thin">
        <color auto="1"/>
      </left>
      <right/>
      <top/>
      <bottom/>
      <diagonal/>
    </border>
    <border>
      <left/>
      <right/>
      <top style="thin">
        <color auto="1"/>
      </top>
      <bottom style="thin">
        <color auto="1"/>
      </bottom>
      <diagonal/>
    </border>
    <border>
      <left style="hair">
        <color auto="1"/>
      </left>
      <right style="hair">
        <color auto="1"/>
      </right>
      <top style="thin">
        <color auto="1"/>
      </top>
      <bottom style="thin">
        <color auto="1"/>
      </bottom>
      <diagonal/>
    </border>
    <border>
      <left/>
      <right style="medium">
        <color auto="1"/>
      </right>
      <top style="thin">
        <color auto="1"/>
      </top>
      <bottom style="thin">
        <color auto="1"/>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right style="hair">
        <color auto="1"/>
      </right>
      <top style="hair">
        <color auto="1"/>
      </top>
      <bottom style="hair">
        <color auto="1"/>
      </bottom>
      <diagonal/>
    </border>
    <border>
      <left style="hair">
        <color auto="1"/>
      </left>
      <right style="dotted">
        <color auto="1"/>
      </right>
      <top style="hair">
        <color auto="1"/>
      </top>
      <bottom style="hair">
        <color auto="1"/>
      </bottom>
      <diagonal/>
    </border>
    <border>
      <left style="medium">
        <color auto="1"/>
      </left>
      <right style="thin">
        <color auto="1"/>
      </right>
      <top/>
      <bottom/>
      <diagonal/>
    </border>
    <border>
      <left/>
      <right/>
      <top/>
      <bottom style="double">
        <color auto="1"/>
      </bottom>
      <diagonal/>
    </border>
    <border>
      <left/>
      <right/>
      <top/>
      <bottom style="thin">
        <color auto="1"/>
      </bottom>
      <diagonal/>
    </border>
    <border>
      <left style="medium">
        <color auto="1"/>
      </left>
      <right style="thin">
        <color auto="1"/>
      </right>
      <top/>
      <bottom style="medium">
        <color auto="1"/>
      </bottom>
      <diagonal/>
    </border>
  </borders>
  <cellStyleXfs count="16">
    <xf numFmtId="0" fontId="0" fillId="0" borderId="0"/>
    <xf numFmtId="164" fontId="25" fillId="0" borderId="0" applyBorder="0" applyProtection="0"/>
    <xf numFmtId="164" fontId="25" fillId="0" borderId="0" applyBorder="0" applyProtection="0"/>
    <xf numFmtId="164" fontId="25" fillId="0" borderId="0" applyBorder="0" applyProtection="0"/>
    <xf numFmtId="164" fontId="25" fillId="0" borderId="0" applyBorder="0" applyProtection="0"/>
    <xf numFmtId="164" fontId="1" fillId="0" borderId="0" applyBorder="0" applyProtection="0"/>
    <xf numFmtId="165" fontId="25" fillId="0" borderId="0" applyBorder="0" applyProtection="0"/>
    <xf numFmtId="0" fontId="1" fillId="0" borderId="0"/>
    <xf numFmtId="0" fontId="1" fillId="0" borderId="0"/>
    <xf numFmtId="0" fontId="1" fillId="0" borderId="0"/>
    <xf numFmtId="0" fontId="2" fillId="0" borderId="0"/>
    <xf numFmtId="0" fontId="1" fillId="0" borderId="0"/>
    <xf numFmtId="9" fontId="25" fillId="0" borderId="0" applyBorder="0" applyProtection="0"/>
    <xf numFmtId="9" fontId="25" fillId="0" borderId="0" applyBorder="0" applyProtection="0"/>
    <xf numFmtId="9" fontId="25" fillId="0" borderId="0" applyBorder="0" applyProtection="0"/>
    <xf numFmtId="0" fontId="24" fillId="2" borderId="0" applyBorder="0" applyProtection="0"/>
  </cellStyleXfs>
  <cellXfs count="210">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3" fillId="0" borderId="0" xfId="0" applyFont="1"/>
    <xf numFmtId="0" fontId="4" fillId="0" borderId="5" xfId="0" applyFont="1" applyBorder="1" applyAlignment="1">
      <alignment horizontal="right" vertical="center"/>
    </xf>
    <xf numFmtId="0" fontId="5" fillId="0" borderId="0" xfId="0" applyFont="1"/>
    <xf numFmtId="0" fontId="1" fillId="0" borderId="0" xfId="0" applyFont="1"/>
    <xf numFmtId="166" fontId="5" fillId="0" borderId="0" xfId="0" applyNumberFormat="1" applyFont="1"/>
    <xf numFmtId="0" fontId="6" fillId="0" borderId="0" xfId="0" applyFont="1" applyAlignment="1">
      <alignment horizontal="right" vertical="center"/>
    </xf>
    <xf numFmtId="0" fontId="7" fillId="0" borderId="5" xfId="0" applyFont="1" applyBorder="1" applyAlignment="1">
      <alignment horizontal="right" vertical="center"/>
    </xf>
    <xf numFmtId="49" fontId="1" fillId="0" borderId="5" xfId="0" applyNumberFormat="1" applyFont="1" applyBorder="1" applyAlignment="1">
      <alignment horizontal="right"/>
    </xf>
    <xf numFmtId="0" fontId="5" fillId="0" borderId="0" xfId="0" applyFont="1" applyAlignment="1">
      <alignment horizontal="right" vertical="center"/>
    </xf>
    <xf numFmtId="49" fontId="1" fillId="0" borderId="0" xfId="0" applyNumberFormat="1" applyFont="1" applyAlignment="1">
      <alignment horizontal="right"/>
    </xf>
    <xf numFmtId="0" fontId="8" fillId="0" borderId="0" xfId="0" applyFont="1" applyAlignment="1">
      <alignment horizontal="right" vertical="center"/>
    </xf>
    <xf numFmtId="0" fontId="4" fillId="0" borderId="0" xfId="0" applyFont="1" applyAlignment="1">
      <alignment horizontal="right" vertical="center"/>
    </xf>
    <xf numFmtId="0" fontId="7" fillId="0" borderId="0" xfId="0" applyFont="1" applyAlignment="1">
      <alignment horizontal="right" vertical="center"/>
    </xf>
    <xf numFmtId="0" fontId="0" fillId="0" borderId="0" xfId="0" applyAlignment="1">
      <alignment horizontal="right"/>
    </xf>
    <xf numFmtId="0" fontId="0" fillId="0" borderId="6" xfId="0" applyBorder="1"/>
    <xf numFmtId="0" fontId="0" fillId="0" borderId="7" xfId="0" applyBorder="1"/>
    <xf numFmtId="0" fontId="0" fillId="0" borderId="8" xfId="0" applyBorder="1"/>
    <xf numFmtId="164" fontId="10" fillId="4" borderId="10" xfId="1" applyFont="1" applyFill="1" applyBorder="1" applyAlignment="1" applyProtection="1">
      <alignment horizontal="center" vertical="center"/>
    </xf>
    <xf numFmtId="164" fontId="10" fillId="4" borderId="12" xfId="1" applyFont="1" applyFill="1" applyBorder="1" applyAlignment="1" applyProtection="1">
      <alignment horizontal="center" vertical="center"/>
    </xf>
    <xf numFmtId="164" fontId="11" fillId="4" borderId="12" xfId="1" applyFont="1" applyFill="1" applyBorder="1" applyAlignment="1" applyProtection="1">
      <alignment horizontal="center" vertical="center"/>
    </xf>
    <xf numFmtId="164" fontId="10" fillId="4" borderId="13" xfId="1" applyFont="1" applyFill="1" applyBorder="1" applyAlignment="1" applyProtection="1">
      <alignment horizontal="center" vertical="center"/>
    </xf>
    <xf numFmtId="0" fontId="5" fillId="5" borderId="14" xfId="1" applyNumberFormat="1" applyFont="1" applyFill="1" applyBorder="1" applyAlignment="1" applyProtection="1">
      <alignment horizontal="center" vertical="center"/>
    </xf>
    <xf numFmtId="0" fontId="5" fillId="5" borderId="0" xfId="0" applyFont="1" applyFill="1" applyAlignment="1">
      <alignment vertical="center"/>
    </xf>
    <xf numFmtId="0" fontId="1" fillId="5" borderId="0" xfId="0" applyFont="1" applyFill="1" applyAlignment="1">
      <alignment vertical="center"/>
    </xf>
    <xf numFmtId="164" fontId="1" fillId="5" borderId="15" xfId="1" applyFont="1" applyFill="1" applyBorder="1" applyAlignment="1" applyProtection="1">
      <alignment horizontal="center" vertical="center"/>
    </xf>
    <xf numFmtId="164" fontId="5" fillId="5" borderId="16" xfId="1" applyFont="1" applyFill="1" applyBorder="1" applyAlignment="1" applyProtection="1">
      <alignment horizontal="center" vertical="center"/>
    </xf>
    <xf numFmtId="49" fontId="5" fillId="5" borderId="0" xfId="0" applyNumberFormat="1" applyFont="1" applyFill="1" applyAlignment="1">
      <alignment vertical="center"/>
    </xf>
    <xf numFmtId="164" fontId="0" fillId="0" borderId="0" xfId="0" applyNumberFormat="1"/>
    <xf numFmtId="0" fontId="12" fillId="5" borderId="0" xfId="0" applyFont="1" applyFill="1" applyAlignment="1">
      <alignment vertical="center"/>
    </xf>
    <xf numFmtId="164" fontId="5" fillId="5" borderId="15" xfId="1" applyFont="1" applyFill="1" applyBorder="1" applyAlignment="1" applyProtection="1">
      <alignment horizontal="center" vertical="center"/>
    </xf>
    <xf numFmtId="0" fontId="1" fillId="5" borderId="14" xfId="1" applyNumberFormat="1" applyFont="1" applyFill="1" applyBorder="1" applyAlignment="1" applyProtection="1">
      <alignment horizontal="center" vertical="center"/>
    </xf>
    <xf numFmtId="0" fontId="13" fillId="5" borderId="17" xfId="0" applyFont="1" applyFill="1" applyBorder="1" applyAlignment="1">
      <alignment vertical="center"/>
    </xf>
    <xf numFmtId="164" fontId="13" fillId="5" borderId="18" xfId="1" applyFont="1" applyFill="1" applyBorder="1" applyAlignment="1" applyProtection="1">
      <alignment horizontal="center" vertical="center"/>
    </xf>
    <xf numFmtId="0" fontId="13" fillId="5" borderId="7" xfId="0" applyFont="1" applyFill="1" applyBorder="1" applyAlignment="1">
      <alignment vertical="center"/>
    </xf>
    <xf numFmtId="164" fontId="13" fillId="5" borderId="19" xfId="1" applyFont="1" applyFill="1" applyBorder="1" applyAlignment="1" applyProtection="1">
      <alignment horizontal="center" vertical="center"/>
    </xf>
    <xf numFmtId="164" fontId="5" fillId="5" borderId="19" xfId="1" applyFont="1" applyFill="1" applyBorder="1" applyAlignment="1" applyProtection="1">
      <alignment horizontal="center" vertical="center"/>
    </xf>
    <xf numFmtId="164" fontId="13" fillId="5" borderId="20" xfId="1" applyFont="1" applyFill="1" applyBorder="1" applyAlignment="1" applyProtection="1">
      <alignment horizontal="center" vertical="center"/>
    </xf>
    <xf numFmtId="0" fontId="15" fillId="6" borderId="0" xfId="0" applyFont="1" applyFill="1"/>
    <xf numFmtId="164" fontId="15" fillId="6" borderId="0" xfId="1" applyFont="1" applyFill="1" applyBorder="1" applyAlignment="1" applyProtection="1">
      <alignment horizontal="right"/>
    </xf>
    <xf numFmtId="164" fontId="15" fillId="6" borderId="2" xfId="1" applyFont="1" applyFill="1" applyBorder="1" applyAlignment="1" applyProtection="1">
      <alignment horizontal="right"/>
    </xf>
    <xf numFmtId="164" fontId="15" fillId="6" borderId="3" xfId="1" applyFont="1" applyFill="1" applyBorder="1" applyAlignment="1" applyProtection="1">
      <alignment horizontal="right"/>
    </xf>
    <xf numFmtId="164" fontId="15" fillId="6" borderId="5" xfId="1" applyFont="1" applyFill="1" applyBorder="1" applyAlignment="1" applyProtection="1">
      <alignment horizontal="right"/>
    </xf>
    <xf numFmtId="164" fontId="17" fillId="6" borderId="25" xfId="1" applyFont="1" applyFill="1" applyBorder="1" applyAlignment="1" applyProtection="1">
      <alignment horizontal="center" vertical="top" wrapText="1"/>
    </xf>
    <xf numFmtId="164" fontId="17" fillId="6" borderId="26" xfId="1" applyFont="1" applyFill="1" applyBorder="1" applyAlignment="1" applyProtection="1">
      <alignment horizontal="center" vertical="top"/>
    </xf>
    <xf numFmtId="0" fontId="16" fillId="6" borderId="0" xfId="0" applyFont="1" applyFill="1"/>
    <xf numFmtId="0" fontId="15" fillId="0" borderId="0" xfId="0" applyFont="1"/>
    <xf numFmtId="164" fontId="15" fillId="6" borderId="32" xfId="1" applyFont="1" applyFill="1" applyBorder="1" applyAlignment="1" applyProtection="1">
      <alignment horizontal="right"/>
    </xf>
    <xf numFmtId="164" fontId="15" fillId="6" borderId="31" xfId="1" applyFont="1" applyFill="1" applyBorder="1" applyAlignment="1" applyProtection="1">
      <alignment horizontal="right"/>
    </xf>
    <xf numFmtId="164" fontId="15" fillId="6" borderId="31" xfId="1" applyFont="1" applyFill="1" applyBorder="1" applyAlignment="1" applyProtection="1">
      <alignment horizontal="center"/>
    </xf>
    <xf numFmtId="164" fontId="15" fillId="6" borderId="32" xfId="1" applyFont="1" applyFill="1" applyBorder="1" applyAlignment="1" applyProtection="1">
      <alignment horizontal="center"/>
    </xf>
    <xf numFmtId="164" fontId="17" fillId="6" borderId="31" xfId="1" applyFont="1" applyFill="1" applyBorder="1" applyAlignment="1" applyProtection="1">
      <alignment horizontal="right"/>
    </xf>
    <xf numFmtId="164" fontId="17" fillId="6" borderId="32" xfId="1" applyFont="1" applyFill="1" applyBorder="1" applyAlignment="1" applyProtection="1">
      <alignment horizontal="right"/>
    </xf>
    <xf numFmtId="164" fontId="15" fillId="0" borderId="31" xfId="1" applyFont="1" applyBorder="1" applyAlignment="1" applyProtection="1">
      <alignment horizontal="right"/>
    </xf>
    <xf numFmtId="164" fontId="16" fillId="6" borderId="31" xfId="1" applyFont="1" applyFill="1" applyBorder="1" applyAlignment="1" applyProtection="1">
      <alignment horizontal="right"/>
    </xf>
    <xf numFmtId="164" fontId="16" fillId="6" borderId="32" xfId="1" applyFont="1" applyFill="1" applyBorder="1" applyAlignment="1" applyProtection="1">
      <alignment horizontal="right"/>
    </xf>
    <xf numFmtId="164" fontId="15" fillId="0" borderId="29" xfId="1" applyFont="1" applyBorder="1" applyAlignment="1" applyProtection="1">
      <alignment horizontal="right"/>
    </xf>
    <xf numFmtId="164" fontId="16" fillId="6" borderId="28" xfId="1" applyFont="1" applyFill="1" applyBorder="1" applyAlignment="1" applyProtection="1">
      <alignment horizontal="right"/>
    </xf>
    <xf numFmtId="164" fontId="16" fillId="6" borderId="29" xfId="1" applyFont="1" applyFill="1" applyBorder="1" applyAlignment="1" applyProtection="1">
      <alignment horizontal="right"/>
    </xf>
    <xf numFmtId="164" fontId="15" fillId="0" borderId="32" xfId="1" applyFont="1" applyBorder="1" applyAlignment="1" applyProtection="1">
      <alignment horizontal="right"/>
    </xf>
    <xf numFmtId="164" fontId="23" fillId="6" borderId="31" xfId="1" applyFont="1" applyFill="1" applyBorder="1" applyAlignment="1" applyProtection="1">
      <alignment horizontal="right"/>
    </xf>
    <xf numFmtId="164" fontId="23" fillId="6" borderId="32" xfId="1" applyFont="1" applyFill="1" applyBorder="1" applyAlignment="1" applyProtection="1">
      <alignment horizontal="right"/>
    </xf>
    <xf numFmtId="164" fontId="17" fillId="6" borderId="34" xfId="1" applyFont="1" applyFill="1" applyBorder="1" applyAlignment="1" applyProtection="1">
      <alignment horizontal="right"/>
    </xf>
    <xf numFmtId="164" fontId="16" fillId="6" borderId="34" xfId="1" applyFont="1" applyFill="1" applyBorder="1" applyAlignment="1" applyProtection="1">
      <alignment horizontal="right"/>
    </xf>
    <xf numFmtId="164" fontId="16" fillId="6" borderId="31" xfId="1" applyFont="1" applyFill="1" applyBorder="1" applyAlignment="1" applyProtection="1">
      <alignment horizontal="center"/>
    </xf>
    <xf numFmtId="164" fontId="16" fillId="6" borderId="32" xfId="1" applyFont="1" applyFill="1" applyBorder="1" applyAlignment="1" applyProtection="1">
      <alignment horizontal="center"/>
    </xf>
    <xf numFmtId="164" fontId="16" fillId="6" borderId="36" xfId="1" applyFont="1" applyFill="1" applyBorder="1" applyAlignment="1" applyProtection="1">
      <alignment horizontal="right"/>
    </xf>
    <xf numFmtId="164" fontId="15" fillId="6" borderId="7" xfId="1" applyFont="1" applyFill="1" applyBorder="1" applyAlignment="1" applyProtection="1">
      <alignment horizontal="right"/>
    </xf>
    <xf numFmtId="164" fontId="16" fillId="6" borderId="8" xfId="1" applyFont="1" applyFill="1" applyBorder="1" applyAlignment="1" applyProtection="1">
      <alignment horizontal="right"/>
    </xf>
    <xf numFmtId="0" fontId="14" fillId="7" borderId="1" xfId="0" applyFont="1" applyFill="1" applyBorder="1" applyAlignment="1">
      <alignment vertical="top"/>
    </xf>
    <xf numFmtId="0" fontId="16" fillId="7" borderId="22" xfId="0" applyFont="1" applyFill="1" applyBorder="1" applyAlignment="1">
      <alignment horizontal="left" vertical="center" wrapText="1"/>
    </xf>
    <xf numFmtId="0" fontId="15" fillId="7" borderId="2" xfId="0" applyFont="1" applyFill="1" applyBorder="1" applyAlignment="1">
      <alignment vertical="center"/>
    </xf>
    <xf numFmtId="164" fontId="15" fillId="7" borderId="2" xfId="2" applyFont="1" applyFill="1" applyBorder="1" applyAlignment="1" applyProtection="1">
      <alignment horizontal="right"/>
    </xf>
    <xf numFmtId="164" fontId="15" fillId="7" borderId="2" xfId="1" applyFont="1" applyFill="1" applyBorder="1" applyAlignment="1" applyProtection="1">
      <alignment horizontal="right"/>
    </xf>
    <xf numFmtId="0" fontId="14" fillId="7" borderId="4" xfId="0" applyFont="1" applyFill="1" applyBorder="1" applyAlignment="1">
      <alignment vertical="top"/>
    </xf>
    <xf numFmtId="0" fontId="16" fillId="7" borderId="23" xfId="0" applyFont="1" applyFill="1" applyBorder="1" applyAlignment="1">
      <alignment horizontal="left" vertical="center" wrapText="1"/>
    </xf>
    <xf numFmtId="0" fontId="15" fillId="7" borderId="0" xfId="0" applyFont="1" applyFill="1" applyAlignment="1">
      <alignment vertical="center"/>
    </xf>
    <xf numFmtId="164" fontId="15" fillId="7" borderId="0" xfId="2" applyFont="1" applyFill="1" applyBorder="1" applyAlignment="1" applyProtection="1">
      <alignment horizontal="right"/>
    </xf>
    <xf numFmtId="164" fontId="15" fillId="7" borderId="0" xfId="1" applyFont="1" applyFill="1" applyBorder="1" applyAlignment="1" applyProtection="1">
      <alignment horizontal="right"/>
    </xf>
    <xf numFmtId="0" fontId="17" fillId="7" borderId="4" xfId="0" applyFont="1" applyFill="1" applyBorder="1" applyAlignment="1">
      <alignment horizontal="center" vertical="top"/>
    </xf>
    <xf numFmtId="0" fontId="17" fillId="7" borderId="12" xfId="0" applyFont="1" applyFill="1" applyBorder="1" applyAlignment="1">
      <alignment horizontal="left" vertical="top" wrapText="1"/>
    </xf>
    <xf numFmtId="2" fontId="17" fillId="7" borderId="25" xfId="0" applyNumberFormat="1" applyFont="1" applyFill="1" applyBorder="1" applyAlignment="1">
      <alignment horizontal="center" vertical="top"/>
    </xf>
    <xf numFmtId="0" fontId="17" fillId="7" borderId="24" xfId="0" applyFont="1" applyFill="1" applyBorder="1" applyAlignment="1">
      <alignment horizontal="center" vertical="top"/>
    </xf>
    <xf numFmtId="164" fontId="17" fillId="7" borderId="25" xfId="2" applyFont="1" applyFill="1" applyBorder="1" applyAlignment="1" applyProtection="1">
      <alignment horizontal="center" vertical="top" wrapText="1"/>
    </xf>
    <xf numFmtId="164" fontId="17" fillId="7" borderId="25" xfId="1" applyFont="1" applyFill="1" applyBorder="1" applyAlignment="1" applyProtection="1">
      <alignment horizontal="center" vertical="top" wrapText="1"/>
    </xf>
    <xf numFmtId="0" fontId="21" fillId="7" borderId="4" xfId="0" applyFont="1" applyFill="1" applyBorder="1" applyAlignment="1">
      <alignment horizontal="right" vertical="top"/>
    </xf>
    <xf numFmtId="0" fontId="22" fillId="7" borderId="30" xfId="0" applyFont="1" applyFill="1" applyBorder="1" applyAlignment="1">
      <alignment horizontal="left" vertical="center" wrapText="1"/>
    </xf>
    <xf numFmtId="2" fontId="15" fillId="7" borderId="31" xfId="0" applyNumberFormat="1" applyFont="1" applyFill="1" applyBorder="1" applyAlignment="1">
      <alignment horizontal="center" vertical="top"/>
    </xf>
    <xf numFmtId="2" fontId="15" fillId="7" borderId="31" xfId="0" applyNumberFormat="1" applyFont="1" applyFill="1" applyBorder="1" applyAlignment="1">
      <alignment vertical="top"/>
    </xf>
    <xf numFmtId="164" fontId="15" fillId="7" borderId="31" xfId="2" applyFont="1" applyFill="1" applyBorder="1" applyAlignment="1" applyProtection="1">
      <alignment horizontal="center" vertical="top"/>
    </xf>
    <xf numFmtId="164" fontId="16" fillId="7" borderId="31" xfId="2" applyFont="1" applyFill="1" applyBorder="1" applyAlignment="1" applyProtection="1">
      <alignment horizontal="right"/>
    </xf>
    <xf numFmtId="164" fontId="17" fillId="7" borderId="31" xfId="1" applyFont="1" applyFill="1" applyBorder="1" applyAlignment="1" applyProtection="1">
      <alignment horizontal="right"/>
    </xf>
    <xf numFmtId="167" fontId="17" fillId="7" borderId="4" xfId="0" applyNumberFormat="1" applyFont="1" applyFill="1" applyBorder="1" applyAlignment="1">
      <alignment horizontal="center" vertical="top"/>
    </xf>
    <xf numFmtId="0" fontId="15" fillId="7" borderId="30" xfId="0" applyFont="1" applyFill="1" applyBorder="1" applyAlignment="1">
      <alignment horizontal="left" vertical="top" wrapText="1"/>
    </xf>
    <xf numFmtId="2" fontId="15" fillId="7" borderId="31" xfId="0" applyNumberFormat="1" applyFont="1" applyFill="1" applyBorder="1" applyAlignment="1">
      <alignment horizontal="left" vertical="center"/>
    </xf>
    <xf numFmtId="164" fontId="15" fillId="8" borderId="31" xfId="1" applyFont="1" applyFill="1" applyBorder="1" applyAlignment="1" applyProtection="1">
      <alignment horizontal="right"/>
    </xf>
    <xf numFmtId="164" fontId="15" fillId="7" borderId="28" xfId="1" applyFont="1" applyFill="1" applyBorder="1" applyAlignment="1" applyProtection="1">
      <alignment horizontal="right"/>
    </xf>
    <xf numFmtId="0" fontId="15" fillId="9" borderId="31" xfId="0" applyFont="1" applyFill="1" applyBorder="1"/>
    <xf numFmtId="164" fontId="15" fillId="7" borderId="31" xfId="1" applyFont="1" applyFill="1" applyBorder="1" applyAlignment="1" applyProtection="1">
      <alignment horizontal="right"/>
    </xf>
    <xf numFmtId="2" fontId="15" fillId="7" borderId="31" xfId="0" applyNumberFormat="1" applyFont="1" applyFill="1" applyBorder="1" applyAlignment="1">
      <alignment horizontal="left"/>
    </xf>
    <xf numFmtId="2" fontId="15" fillId="7" borderId="31" xfId="0" applyNumberFormat="1" applyFont="1" applyFill="1" applyBorder="1"/>
    <xf numFmtId="0" fontId="15" fillId="8" borderId="30" xfId="0" applyFont="1" applyFill="1" applyBorder="1" applyAlignment="1">
      <alignment horizontal="left" vertical="top" wrapText="1"/>
    </xf>
    <xf numFmtId="164" fontId="15" fillId="9" borderId="31" xfId="1" applyFont="1" applyFill="1" applyBorder="1" applyAlignment="1" applyProtection="1">
      <alignment horizontal="right"/>
    </xf>
    <xf numFmtId="0" fontId="15" fillId="7" borderId="31" xfId="0" applyFont="1" applyFill="1" applyBorder="1"/>
    <xf numFmtId="164" fontId="15" fillId="7" borderId="31" xfId="2" applyFont="1" applyFill="1" applyBorder="1" applyAlignment="1" applyProtection="1">
      <alignment horizontal="right"/>
    </xf>
    <xf numFmtId="0" fontId="17" fillId="7" borderId="4" xfId="0" applyFont="1" applyFill="1" applyBorder="1" applyAlignment="1">
      <alignment horizontal="right" vertical="top"/>
    </xf>
    <xf numFmtId="0" fontId="16" fillId="7" borderId="30" xfId="0" applyFont="1" applyFill="1" applyBorder="1" applyAlignment="1">
      <alignment horizontal="left" wrapText="1"/>
    </xf>
    <xf numFmtId="164" fontId="16" fillId="7" borderId="31" xfId="1" applyFont="1" applyFill="1" applyBorder="1" applyAlignment="1" applyProtection="1">
      <alignment horizontal="right"/>
    </xf>
    <xf numFmtId="2" fontId="17" fillId="7" borderId="4" xfId="0" applyNumberFormat="1" applyFont="1" applyFill="1" applyBorder="1" applyAlignment="1">
      <alignment horizontal="right" vertical="top"/>
    </xf>
    <xf numFmtId="0" fontId="20" fillId="7" borderId="31" xfId="0" applyFont="1" applyFill="1" applyBorder="1"/>
    <xf numFmtId="0" fontId="14" fillId="7" borderId="4" xfId="0" applyFont="1" applyFill="1" applyBorder="1" applyAlignment="1">
      <alignment horizontal="right" vertical="top"/>
    </xf>
    <xf numFmtId="0" fontId="15" fillId="7" borderId="30" xfId="0" applyFont="1" applyFill="1" applyBorder="1" applyAlignment="1">
      <alignment wrapText="1"/>
    </xf>
    <xf numFmtId="164" fontId="15" fillId="8" borderId="31" xfId="2" applyFont="1" applyFill="1" applyBorder="1" applyAlignment="1" applyProtection="1">
      <alignment horizontal="right"/>
    </xf>
    <xf numFmtId="0" fontId="15" fillId="7" borderId="30" xfId="0" applyFont="1" applyFill="1" applyBorder="1" applyAlignment="1">
      <alignment horizontal="left" wrapText="1"/>
    </xf>
    <xf numFmtId="167" fontId="17" fillId="7" borderId="4" xfId="0" applyNumberFormat="1" applyFont="1" applyFill="1" applyBorder="1" applyAlignment="1">
      <alignment horizontal="right" vertical="top"/>
    </xf>
    <xf numFmtId="0" fontId="16" fillId="7" borderId="27" xfId="0" applyFont="1" applyFill="1" applyBorder="1" applyAlignment="1">
      <alignment horizontal="left" wrapText="1"/>
    </xf>
    <xf numFmtId="2" fontId="20" fillId="7" borderId="28" xfId="0" applyNumberFormat="1" applyFont="1" applyFill="1" applyBorder="1"/>
    <xf numFmtId="0" fontId="20" fillId="7" borderId="28" xfId="0" applyFont="1" applyFill="1" applyBorder="1"/>
    <xf numFmtId="164" fontId="16" fillId="7" borderId="28" xfId="1" applyFont="1" applyFill="1" applyBorder="1" applyAlignment="1" applyProtection="1">
      <alignment horizontal="right"/>
    </xf>
    <xf numFmtId="0" fontId="14" fillId="9" borderId="4" xfId="0" applyFont="1" applyFill="1" applyBorder="1" applyAlignment="1">
      <alignment horizontal="right" vertical="top"/>
    </xf>
    <xf numFmtId="0" fontId="15" fillId="9" borderId="30" xfId="0" applyFont="1" applyFill="1" applyBorder="1" applyAlignment="1">
      <alignment horizontal="left" wrapText="1"/>
    </xf>
    <xf numFmtId="164" fontId="15" fillId="9" borderId="31" xfId="2" applyFont="1" applyFill="1" applyBorder="1" applyAlignment="1" applyProtection="1">
      <alignment horizontal="right"/>
    </xf>
    <xf numFmtId="164" fontId="23" fillId="7" borderId="31" xfId="1" applyFont="1" applyFill="1" applyBorder="1" applyAlignment="1" applyProtection="1">
      <alignment horizontal="right"/>
    </xf>
    <xf numFmtId="164" fontId="17" fillId="7" borderId="34" xfId="1" applyFont="1" applyFill="1" applyBorder="1" applyAlignment="1" applyProtection="1">
      <alignment horizontal="right"/>
    </xf>
    <xf numFmtId="164" fontId="16" fillId="7" borderId="34" xfId="1" applyFont="1" applyFill="1" applyBorder="1" applyAlignment="1" applyProtection="1">
      <alignment horizontal="right"/>
    </xf>
    <xf numFmtId="0" fontId="14" fillId="7" borderId="35" xfId="0" applyFont="1" applyFill="1" applyBorder="1" applyAlignment="1">
      <alignment horizontal="right" vertical="top"/>
    </xf>
    <xf numFmtId="0" fontId="15" fillId="7" borderId="33" xfId="0" applyFont="1" applyFill="1" applyBorder="1" applyAlignment="1">
      <alignment wrapText="1"/>
    </xf>
    <xf numFmtId="0" fontId="15" fillId="7" borderId="33" xfId="0" applyFont="1" applyFill="1" applyBorder="1" applyAlignment="1">
      <alignment horizontal="left" wrapText="1"/>
    </xf>
    <xf numFmtId="0" fontId="15" fillId="7" borderId="31" xfId="0" applyFont="1" applyFill="1" applyBorder="1" applyAlignment="1">
      <alignment wrapText="1"/>
    </xf>
    <xf numFmtId="0" fontId="14" fillId="7" borderId="35" xfId="0" applyFont="1" applyFill="1" applyBorder="1" applyAlignment="1">
      <alignment vertical="top"/>
    </xf>
    <xf numFmtId="2" fontId="17" fillId="7" borderId="35" xfId="0" applyNumberFormat="1" applyFont="1" applyFill="1" applyBorder="1" applyAlignment="1">
      <alignment horizontal="right" vertical="top"/>
    </xf>
    <xf numFmtId="0" fontId="16" fillId="7" borderId="33" xfId="0" applyFont="1" applyFill="1" applyBorder="1" applyAlignment="1">
      <alignment horizontal="left" wrapText="1"/>
    </xf>
    <xf numFmtId="0" fontId="16" fillId="7" borderId="30" xfId="0" applyFont="1" applyFill="1" applyBorder="1" applyAlignment="1">
      <alignment wrapText="1"/>
    </xf>
    <xf numFmtId="0" fontId="14" fillId="7" borderId="30" xfId="0" applyFont="1" applyFill="1" applyBorder="1" applyAlignment="1">
      <alignment horizontal="left" wrapText="1"/>
    </xf>
    <xf numFmtId="1" fontId="14" fillId="7" borderId="4" xfId="0" applyNumberFormat="1" applyFont="1" applyFill="1" applyBorder="1" applyAlignment="1">
      <alignment horizontal="right" vertical="top"/>
    </xf>
    <xf numFmtId="2" fontId="16" fillId="7" borderId="31" xfId="0" applyNumberFormat="1" applyFont="1" applyFill="1" applyBorder="1"/>
    <xf numFmtId="0" fontId="16" fillId="7" borderId="31" xfId="0" applyFont="1" applyFill="1" applyBorder="1"/>
    <xf numFmtId="0" fontId="16" fillId="9" borderId="30" xfId="0" applyFont="1" applyFill="1" applyBorder="1" applyAlignment="1">
      <alignment horizontal="left" wrapText="1"/>
    </xf>
    <xf numFmtId="164" fontId="16" fillId="7" borderId="31" xfId="2" applyFont="1" applyFill="1" applyBorder="1" applyProtection="1"/>
    <xf numFmtId="164" fontId="15" fillId="7" borderId="31" xfId="2" applyFont="1" applyFill="1" applyBorder="1" applyProtection="1"/>
    <xf numFmtId="0" fontId="15" fillId="8" borderId="30" xfId="0" applyFont="1" applyFill="1" applyBorder="1" applyAlignment="1">
      <alignment wrapText="1"/>
    </xf>
    <xf numFmtId="164" fontId="15" fillId="9" borderId="31" xfId="2" applyFont="1" applyFill="1" applyBorder="1" applyProtection="1"/>
    <xf numFmtId="164" fontId="15" fillId="8" borderId="31" xfId="2" applyFont="1" applyFill="1" applyBorder="1" applyProtection="1"/>
    <xf numFmtId="0" fontId="14" fillId="7" borderId="4" xfId="0" applyFont="1" applyFill="1" applyBorder="1" applyAlignment="1">
      <alignment horizontal="left" vertical="top"/>
    </xf>
    <xf numFmtId="0" fontId="16" fillId="7" borderId="23" xfId="0" applyFont="1" applyFill="1" applyBorder="1" applyAlignment="1">
      <alignment wrapText="1"/>
    </xf>
    <xf numFmtId="0" fontId="14" fillId="9" borderId="4" xfId="0" applyFont="1" applyFill="1" applyBorder="1" applyAlignment="1">
      <alignment horizontal="left" vertical="top"/>
    </xf>
    <xf numFmtId="0" fontId="14" fillId="7" borderId="30" xfId="0" applyFont="1" applyFill="1" applyBorder="1" applyAlignment="1">
      <alignment horizontal="left" vertical="top" wrapText="1"/>
    </xf>
    <xf numFmtId="0" fontId="16" fillId="8" borderId="30" xfId="0" applyFont="1" applyFill="1" applyBorder="1" applyAlignment="1">
      <alignment wrapText="1"/>
    </xf>
    <xf numFmtId="0" fontId="14" fillId="8" borderId="30" xfId="0" applyFont="1" applyFill="1" applyBorder="1" applyAlignment="1">
      <alignment horizontal="left" wrapText="1"/>
    </xf>
    <xf numFmtId="0" fontId="17" fillId="7" borderId="4" xfId="0" applyFont="1" applyFill="1" applyBorder="1" applyAlignment="1">
      <alignment horizontal="right" vertical="center"/>
    </xf>
    <xf numFmtId="0" fontId="16" fillId="9" borderId="30" xfId="0" applyFont="1" applyFill="1" applyBorder="1" applyAlignment="1">
      <alignment horizontal="left" vertical="center" wrapText="1"/>
    </xf>
    <xf numFmtId="0" fontId="15" fillId="9" borderId="31" xfId="0" applyFont="1" applyFill="1" applyBorder="1" applyAlignment="1">
      <alignment horizontal="center"/>
    </xf>
    <xf numFmtId="164" fontId="15" fillId="7" borderId="31" xfId="2" applyFont="1" applyFill="1" applyBorder="1" applyAlignment="1" applyProtection="1">
      <alignment horizontal="center"/>
    </xf>
    <xf numFmtId="164" fontId="16" fillId="7" borderId="31" xfId="1" applyFont="1" applyFill="1" applyBorder="1" applyAlignment="1" applyProtection="1">
      <alignment horizontal="center"/>
    </xf>
    <xf numFmtId="0" fontId="15" fillId="9" borderId="30" xfId="0" applyFont="1" applyFill="1" applyBorder="1" applyAlignment="1">
      <alignment horizontal="left" vertical="center" wrapText="1"/>
    </xf>
    <xf numFmtId="0" fontId="15" fillId="9" borderId="31" xfId="0" applyFont="1" applyFill="1" applyBorder="1" applyAlignment="1">
      <alignment horizontal="left"/>
    </xf>
    <xf numFmtId="164" fontId="16" fillId="7" borderId="31" xfId="2" applyFont="1" applyFill="1" applyBorder="1" applyAlignment="1" applyProtection="1">
      <alignment horizontal="center"/>
    </xf>
    <xf numFmtId="164" fontId="15" fillId="7" borderId="31" xfId="1" applyFont="1" applyFill="1" applyBorder="1" applyAlignment="1" applyProtection="1">
      <alignment horizontal="center"/>
    </xf>
    <xf numFmtId="164" fontId="15" fillId="8" borderId="31" xfId="2" applyFont="1" applyFill="1" applyBorder="1" applyAlignment="1" applyProtection="1">
      <alignment horizontal="center"/>
    </xf>
    <xf numFmtId="0" fontId="14" fillId="9" borderId="4" xfId="0" applyFont="1" applyFill="1" applyBorder="1" applyAlignment="1">
      <alignment vertical="top"/>
    </xf>
    <xf numFmtId="0" fontId="17" fillId="9" borderId="4" xfId="0" applyFont="1" applyFill="1" applyBorder="1" applyAlignment="1">
      <alignment horizontal="right" vertical="top"/>
    </xf>
    <xf numFmtId="0" fontId="15" fillId="7" borderId="31" xfId="0" applyFont="1" applyFill="1" applyBorder="1" applyAlignment="1">
      <alignment horizontal="left"/>
    </xf>
    <xf numFmtId="2" fontId="15" fillId="7" borderId="31" xfId="0" applyNumberFormat="1" applyFont="1" applyFill="1" applyBorder="1" applyAlignment="1">
      <alignment horizontal="center"/>
    </xf>
    <xf numFmtId="0" fontId="16" fillId="8" borderId="30" xfId="0" applyFont="1" applyFill="1" applyBorder="1" applyAlignment="1">
      <alignment horizontal="left" wrapText="1"/>
    </xf>
    <xf numFmtId="0" fontId="15" fillId="8" borderId="30" xfId="0" applyFont="1" applyFill="1" applyBorder="1" applyAlignment="1">
      <alignment horizontal="left" wrapText="1"/>
    </xf>
    <xf numFmtId="0" fontId="15" fillId="9" borderId="30" xfId="0" applyFont="1" applyFill="1" applyBorder="1" applyAlignment="1">
      <alignment wrapText="1"/>
    </xf>
    <xf numFmtId="164" fontId="15" fillId="9" borderId="31" xfId="1" applyFont="1" applyFill="1" applyBorder="1" applyAlignment="1" applyProtection="1">
      <alignment horizontal="center"/>
    </xf>
    <xf numFmtId="0" fontId="14" fillId="8" borderId="30" xfId="0" applyFont="1" applyFill="1" applyBorder="1" applyAlignment="1">
      <alignment wrapText="1"/>
    </xf>
    <xf numFmtId="0" fontId="22" fillId="7" borderId="30" xfId="0" applyFont="1" applyFill="1" applyBorder="1" applyAlignment="1">
      <alignment horizontal="left" wrapText="1"/>
    </xf>
    <xf numFmtId="2" fontId="14" fillId="7" borderId="4" xfId="0" applyNumberFormat="1" applyFont="1" applyFill="1" applyBorder="1" applyAlignment="1">
      <alignment horizontal="right" vertical="top"/>
    </xf>
    <xf numFmtId="2" fontId="15" fillId="7" borderId="0" xfId="0" applyNumberFormat="1" applyFont="1" applyFill="1"/>
    <xf numFmtId="0" fontId="15" fillId="7" borderId="0" xfId="0" applyFont="1" applyFill="1"/>
    <xf numFmtId="164" fontId="16" fillId="7" borderId="36" xfId="1" applyFont="1" applyFill="1" applyBorder="1" applyAlignment="1" applyProtection="1">
      <alignment horizontal="right"/>
    </xf>
    <xf numFmtId="2" fontId="15" fillId="7" borderId="24" xfId="0" applyNumberFormat="1" applyFont="1" applyFill="1" applyBorder="1"/>
    <xf numFmtId="0" fontId="15" fillId="7" borderId="24" xfId="0" applyFont="1" applyFill="1" applyBorder="1"/>
    <xf numFmtId="164" fontId="15" fillId="7" borderId="24" xfId="2" applyFont="1" applyFill="1" applyBorder="1" applyAlignment="1" applyProtection="1">
      <alignment horizontal="right"/>
    </xf>
    <xf numFmtId="164" fontId="15" fillId="7" borderId="37" xfId="1" applyFont="1" applyFill="1" applyBorder="1" applyAlignment="1" applyProtection="1">
      <alignment horizontal="right"/>
    </xf>
    <xf numFmtId="2" fontId="15" fillId="7" borderId="7" xfId="0" applyNumberFormat="1" applyFont="1" applyFill="1" applyBorder="1"/>
    <xf numFmtId="0" fontId="15" fillId="7" borderId="7" xfId="0" applyFont="1" applyFill="1" applyBorder="1"/>
    <xf numFmtId="164" fontId="15" fillId="7" borderId="7" xfId="2" applyFont="1" applyFill="1" applyBorder="1" applyAlignment="1" applyProtection="1">
      <alignment horizontal="right"/>
    </xf>
    <xf numFmtId="164" fontId="15" fillId="7" borderId="7" xfId="1" applyFont="1" applyFill="1" applyBorder="1" applyAlignment="1" applyProtection="1">
      <alignment horizontal="right"/>
    </xf>
    <xf numFmtId="0" fontId="14" fillId="7" borderId="21" xfId="0" applyFont="1" applyFill="1" applyBorder="1" applyAlignment="1">
      <alignment vertical="top"/>
    </xf>
    <xf numFmtId="0" fontId="15" fillId="7" borderId="0" xfId="0" applyFont="1" applyFill="1" applyAlignment="1">
      <alignment wrapText="1"/>
    </xf>
    <xf numFmtId="164" fontId="15" fillId="10" borderId="31" xfId="1" applyFont="1" applyFill="1" applyBorder="1" applyAlignment="1" applyProtection="1">
      <alignment horizontal="right"/>
    </xf>
    <xf numFmtId="164" fontId="15" fillId="10" borderId="31" xfId="2" applyFont="1" applyFill="1" applyBorder="1" applyAlignment="1" applyProtection="1">
      <alignment horizontal="right"/>
    </xf>
    <xf numFmtId="164" fontId="15" fillId="10" borderId="28" xfId="2" applyFont="1" applyFill="1" applyBorder="1" applyAlignment="1" applyProtection="1">
      <alignment horizontal="right"/>
    </xf>
    <xf numFmtId="164" fontId="15" fillId="10" borderId="31" xfId="2" applyFont="1" applyFill="1" applyBorder="1" applyProtection="1"/>
    <xf numFmtId="164" fontId="15" fillId="10" borderId="31" xfId="2" applyFont="1" applyFill="1" applyBorder="1" applyAlignment="1" applyProtection="1">
      <alignment horizontal="center"/>
    </xf>
    <xf numFmtId="164" fontId="15" fillId="10" borderId="31" xfId="1" applyFont="1" applyFill="1" applyBorder="1" applyAlignment="1" applyProtection="1">
      <alignment horizontal="center"/>
    </xf>
    <xf numFmtId="2" fontId="15" fillId="7" borderId="2" xfId="0" applyNumberFormat="1" applyFont="1" applyFill="1" applyBorder="1" applyAlignment="1">
      <alignment horizontal="center" vertical="center"/>
    </xf>
    <xf numFmtId="2" fontId="15" fillId="7" borderId="0" xfId="0" applyNumberFormat="1" applyFont="1" applyFill="1" applyAlignment="1">
      <alignment horizontal="center" vertical="center"/>
    </xf>
    <xf numFmtId="2" fontId="20" fillId="8" borderId="31" xfId="0" applyNumberFormat="1" applyFont="1" applyFill="1" applyBorder="1"/>
    <xf numFmtId="2" fontId="15" fillId="9" borderId="31" xfId="0" applyNumberFormat="1" applyFont="1" applyFill="1" applyBorder="1"/>
    <xf numFmtId="2" fontId="20" fillId="7" borderId="31" xfId="0" applyNumberFormat="1" applyFont="1" applyFill="1" applyBorder="1"/>
    <xf numFmtId="2" fontId="15" fillId="7" borderId="31" xfId="1" applyNumberFormat="1" applyFont="1" applyFill="1" applyBorder="1" applyProtection="1"/>
    <xf numFmtId="2" fontId="15" fillId="7" borderId="31" xfId="1" applyNumberFormat="1" applyFont="1" applyFill="1" applyBorder="1" applyAlignment="1" applyProtection="1">
      <alignment horizontal="right"/>
    </xf>
    <xf numFmtId="2" fontId="15" fillId="7" borderId="31" xfId="0" applyNumberFormat="1" applyFont="1" applyFill="1" applyBorder="1" applyAlignment="1">
      <alignment horizontal="right"/>
    </xf>
    <xf numFmtId="2" fontId="15" fillId="9" borderId="31" xfId="0" applyNumberFormat="1" applyFont="1" applyFill="1" applyBorder="1" applyAlignment="1">
      <alignment horizontal="right"/>
    </xf>
    <xf numFmtId="2" fontId="15" fillId="9" borderId="31" xfId="0" applyNumberFormat="1" applyFont="1" applyFill="1" applyBorder="1" applyAlignment="1">
      <alignment horizontal="center"/>
    </xf>
    <xf numFmtId="2" fontId="20" fillId="7" borderId="31" xfId="0" applyNumberFormat="1" applyFont="1" applyFill="1" applyBorder="1" applyAlignment="1">
      <alignment horizontal="center"/>
    </xf>
    <xf numFmtId="2" fontId="18" fillId="7" borderId="31" xfId="0" applyNumberFormat="1" applyFont="1" applyFill="1" applyBorder="1"/>
    <xf numFmtId="0" fontId="9" fillId="3" borderId="9" xfId="0" applyFont="1" applyFill="1" applyBorder="1" applyAlignment="1">
      <alignment horizontal="center" vertical="center" wrapText="1"/>
    </xf>
    <xf numFmtId="0" fontId="10" fillId="4" borderId="11" xfId="0" applyFont="1" applyFill="1" applyBorder="1" applyAlignment="1">
      <alignment horizontal="center" vertical="center"/>
    </xf>
    <xf numFmtId="0" fontId="17" fillId="7" borderId="35" xfId="0" applyFont="1" applyFill="1" applyBorder="1" applyAlignment="1">
      <alignment horizontal="left" vertical="center"/>
    </xf>
    <xf numFmtId="0" fontId="17" fillId="7" borderId="38" xfId="0" applyFont="1" applyFill="1" applyBorder="1" applyAlignment="1">
      <alignment horizontal="left" vertical="center"/>
    </xf>
  </cellXfs>
  <cellStyles count="16">
    <cellStyle name="Comma" xfId="1" builtinId="3"/>
    <cellStyle name="Comma 2" xfId="2" xr:uid="{00000000-0005-0000-0000-000006000000}"/>
    <cellStyle name="Comma 3" xfId="3" xr:uid="{00000000-0005-0000-0000-000007000000}"/>
    <cellStyle name="Comma 4" xfId="4" xr:uid="{00000000-0005-0000-0000-000008000000}"/>
    <cellStyle name="Comma 5" xfId="5" xr:uid="{00000000-0005-0000-0000-000009000000}"/>
    <cellStyle name="Comma 5 2 2" xfId="6" xr:uid="{00000000-0005-0000-0000-00000A000000}"/>
    <cellStyle name="Excel Built-in Good" xfId="15" xr:uid="{00000000-0005-0000-0000-000013000000}"/>
    <cellStyle name="Normal" xfId="0" builtinId="0"/>
    <cellStyle name="Normal 2" xfId="7" xr:uid="{00000000-0005-0000-0000-00000B000000}"/>
    <cellStyle name="Normal 2 2" xfId="8" xr:uid="{00000000-0005-0000-0000-00000C000000}"/>
    <cellStyle name="Normal 2 2 2" xfId="9" xr:uid="{00000000-0005-0000-0000-00000D000000}"/>
    <cellStyle name="Normal 3" xfId="10" xr:uid="{00000000-0005-0000-0000-00000E000000}"/>
    <cellStyle name="Normal 4" xfId="11" xr:uid="{00000000-0005-0000-0000-00000F000000}"/>
    <cellStyle name="Percent 2" xfId="12" xr:uid="{00000000-0005-0000-0000-000010000000}"/>
    <cellStyle name="Percent 3" xfId="13" xr:uid="{00000000-0005-0000-0000-000011000000}"/>
    <cellStyle name="Percent 4" xfId="14" xr:uid="{00000000-0005-0000-0000-000012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BF1DE"/>
      <rgbColor rgb="FFCCFFFF"/>
      <rgbColor rgb="FF660066"/>
      <rgbColor rgb="FFFF8080"/>
      <rgbColor rgb="FF0066CC"/>
      <rgbColor rgb="FFE3E3E3"/>
      <rgbColor rgb="FF000080"/>
      <rgbColor rgb="FFFF00FF"/>
      <rgbColor rgb="FFFFFF00"/>
      <rgbColor rgb="FF00FFFF"/>
      <rgbColor rgb="FF800080"/>
      <rgbColor rgb="FF800000"/>
      <rgbColor rgb="FF008080"/>
      <rgbColor rgb="FF0000FF"/>
      <rgbColor rgb="FF00B0F0"/>
      <rgbColor rgb="FFCCFFFF"/>
      <rgbColor rgb="FFC6EFCE"/>
      <rgbColor rgb="FFFDEADA"/>
      <rgbColor rgb="FFBFBFBF"/>
      <rgbColor rgb="FFFF99CC"/>
      <rgbColor rgb="FFCC99FF"/>
      <rgbColor rgb="FFFAC090"/>
      <rgbColor rgb="FF3366FF"/>
      <rgbColor rgb="FF33CCCC"/>
      <rgbColor rgb="FF92D050"/>
      <rgbColor rgb="FFFFC000"/>
      <rgbColor rgb="FFFF9900"/>
      <rgbColor rgb="FFE46C0A"/>
      <rgbColor rgb="FF666699"/>
      <rgbColor rgb="FF948A54"/>
      <rgbColor rgb="FF003366"/>
      <rgbColor rgb="FF339966"/>
      <rgbColor rgb="FF0061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7"/>
  <sheetViews>
    <sheetView zoomScale="110" zoomScaleNormal="110" workbookViewId="0">
      <selection activeCell="B21" sqref="B21"/>
    </sheetView>
  </sheetViews>
  <sheetFormatPr defaultColWidth="8.85546875" defaultRowHeight="12.75"/>
  <cols>
    <col min="1" max="1" width="10.140625" customWidth="1"/>
    <col min="2" max="2" width="32.140625" customWidth="1"/>
  </cols>
  <sheetData>
    <row r="1" spans="1:7">
      <c r="A1" s="1"/>
      <c r="B1" s="2"/>
      <c r="C1" s="2"/>
      <c r="D1" s="2"/>
      <c r="E1" s="2"/>
      <c r="F1" s="2"/>
      <c r="G1" s="3"/>
    </row>
    <row r="2" spans="1:7">
      <c r="A2" s="4"/>
      <c r="G2" s="5"/>
    </row>
    <row r="3" spans="1:7" ht="18">
      <c r="A3" s="4"/>
      <c r="E3" s="6"/>
      <c r="G3" s="7"/>
    </row>
    <row r="4" spans="1:7" ht="18">
      <c r="A4" s="4"/>
      <c r="G4" s="7"/>
    </row>
    <row r="5" spans="1:7">
      <c r="A5" s="4"/>
      <c r="B5" s="8"/>
      <c r="C5" s="9"/>
      <c r="D5" s="9"/>
      <c r="E5" s="9"/>
      <c r="F5" s="9"/>
      <c r="G5" s="5"/>
    </row>
    <row r="6" spans="1:7" ht="20.25">
      <c r="A6" s="4"/>
      <c r="B6" s="10"/>
      <c r="C6" s="9"/>
      <c r="D6" s="9"/>
      <c r="E6" s="9"/>
      <c r="F6" s="11" t="s">
        <v>0</v>
      </c>
      <c r="G6" s="12"/>
    </row>
    <row r="7" spans="1:7" ht="20.25">
      <c r="A7" s="4"/>
      <c r="B7" s="9"/>
      <c r="C7" s="9"/>
      <c r="D7" s="9"/>
      <c r="E7" s="9"/>
      <c r="F7" s="11" t="s">
        <v>273</v>
      </c>
      <c r="G7" s="13"/>
    </row>
    <row r="8" spans="1:7">
      <c r="A8" s="4"/>
      <c r="B8" s="9"/>
      <c r="C8" s="9"/>
      <c r="D8" s="9"/>
      <c r="E8" s="9"/>
      <c r="F8" s="14" t="s">
        <v>274</v>
      </c>
      <c r="G8" s="5"/>
    </row>
    <row r="9" spans="1:7">
      <c r="A9" s="4"/>
      <c r="B9" s="9"/>
      <c r="C9" s="9"/>
      <c r="D9" s="9"/>
      <c r="E9" s="9"/>
      <c r="F9" s="15"/>
      <c r="G9" s="5"/>
    </row>
    <row r="10" spans="1:7">
      <c r="A10" s="4"/>
      <c r="B10" s="9"/>
      <c r="C10" s="9"/>
      <c r="D10" s="9"/>
      <c r="E10" s="9"/>
      <c r="F10" s="9"/>
      <c r="G10" s="5"/>
    </row>
    <row r="11" spans="1:7">
      <c r="A11" s="4"/>
      <c r="B11" s="9"/>
      <c r="C11" s="9"/>
      <c r="D11" s="9"/>
      <c r="E11" s="9"/>
      <c r="F11" s="15" t="s">
        <v>1</v>
      </c>
      <c r="G11" s="5"/>
    </row>
    <row r="12" spans="1:7">
      <c r="A12" s="4"/>
      <c r="B12" s="9"/>
      <c r="C12" s="9"/>
      <c r="D12" s="9"/>
      <c r="E12" s="9"/>
      <c r="F12" s="9"/>
      <c r="G12" s="5"/>
    </row>
    <row r="13" spans="1:7">
      <c r="A13" s="4"/>
      <c r="B13" s="9"/>
      <c r="C13" s="9"/>
      <c r="D13" s="9"/>
      <c r="E13" s="9"/>
      <c r="F13" s="9"/>
      <c r="G13" s="5"/>
    </row>
    <row r="14" spans="1:7">
      <c r="A14" s="4"/>
      <c r="B14" s="9"/>
      <c r="C14" s="9"/>
      <c r="D14" s="9"/>
      <c r="E14" s="9"/>
      <c r="F14" s="9"/>
      <c r="G14" s="5"/>
    </row>
    <row r="15" spans="1:7">
      <c r="A15" s="4"/>
      <c r="B15" s="9"/>
      <c r="C15" s="9"/>
      <c r="D15" s="9"/>
      <c r="E15" s="9"/>
      <c r="F15" s="9"/>
      <c r="G15" s="5"/>
    </row>
    <row r="16" spans="1:7" ht="18">
      <c r="A16" s="4"/>
      <c r="B16" s="9"/>
      <c r="C16" s="6"/>
      <c r="D16" s="9"/>
      <c r="E16" s="16"/>
      <c r="F16" s="9"/>
      <c r="G16" s="5"/>
    </row>
    <row r="17" spans="1:7" ht="18">
      <c r="A17" s="4"/>
      <c r="E17" s="17"/>
      <c r="G17" s="5"/>
    </row>
    <row r="18" spans="1:7">
      <c r="A18" s="4"/>
      <c r="G18" s="5"/>
    </row>
    <row r="19" spans="1:7">
      <c r="A19" s="4"/>
      <c r="E19" s="18"/>
      <c r="G19" s="5"/>
    </row>
    <row r="20" spans="1:7">
      <c r="A20" s="4"/>
      <c r="E20" s="15"/>
      <c r="G20" s="5"/>
    </row>
    <row r="21" spans="1:7">
      <c r="A21" s="4"/>
      <c r="G21" s="5"/>
    </row>
    <row r="22" spans="1:7">
      <c r="A22" s="4"/>
      <c r="G22" s="5"/>
    </row>
    <row r="23" spans="1:7">
      <c r="A23" s="4"/>
      <c r="G23" s="5"/>
    </row>
    <row r="24" spans="1:7">
      <c r="A24" s="4"/>
      <c r="G24" s="5"/>
    </row>
    <row r="25" spans="1:7">
      <c r="A25" s="4"/>
      <c r="G25" s="5"/>
    </row>
    <row r="26" spans="1:7">
      <c r="A26" s="4"/>
      <c r="G26" s="5"/>
    </row>
    <row r="27" spans="1:7">
      <c r="A27" s="4"/>
      <c r="G27" s="5"/>
    </row>
    <row r="28" spans="1:7">
      <c r="A28" s="4"/>
      <c r="G28" s="5"/>
    </row>
    <row r="29" spans="1:7">
      <c r="A29" s="4"/>
      <c r="G29" s="5"/>
    </row>
    <row r="30" spans="1:7">
      <c r="A30" s="4"/>
      <c r="G30" s="5"/>
    </row>
    <row r="31" spans="1:7">
      <c r="A31" s="4"/>
      <c r="G31" s="5"/>
    </row>
    <row r="32" spans="1:7">
      <c r="A32" s="4"/>
      <c r="G32" s="5"/>
    </row>
    <row r="33" spans="1:10">
      <c r="A33" s="4"/>
      <c r="G33" s="5"/>
    </row>
    <row r="34" spans="1:10">
      <c r="A34" s="4"/>
      <c r="G34" s="5"/>
    </row>
    <row r="35" spans="1:10">
      <c r="A35" s="4"/>
      <c r="G35" s="5"/>
    </row>
    <row r="36" spans="1:10">
      <c r="A36" s="4"/>
      <c r="G36" s="5"/>
    </row>
    <row r="37" spans="1:10">
      <c r="A37" s="4"/>
      <c r="G37" s="5"/>
    </row>
    <row r="38" spans="1:10">
      <c r="A38" s="4"/>
      <c r="G38" s="5"/>
    </row>
    <row r="39" spans="1:10">
      <c r="A39" s="4"/>
      <c r="G39" s="5"/>
    </row>
    <row r="40" spans="1:10">
      <c r="A40" s="4"/>
      <c r="G40" s="5"/>
    </row>
    <row r="41" spans="1:10">
      <c r="A41" s="4"/>
      <c r="G41" s="5"/>
    </row>
    <row r="42" spans="1:10">
      <c r="A42" s="4"/>
      <c r="G42" s="5"/>
    </row>
    <row r="43" spans="1:10">
      <c r="A43" s="4"/>
      <c r="G43" s="5"/>
    </row>
    <row r="44" spans="1:10">
      <c r="A44" s="4"/>
      <c r="G44" s="5"/>
    </row>
    <row r="45" spans="1:10">
      <c r="A45" s="4"/>
      <c r="G45" s="5"/>
    </row>
    <row r="46" spans="1:10">
      <c r="A46" s="4"/>
      <c r="G46" s="5"/>
    </row>
    <row r="47" spans="1:10">
      <c r="A47" s="4"/>
      <c r="G47" s="5"/>
      <c r="J47" s="19"/>
    </row>
    <row r="48" spans="1:10">
      <c r="A48" s="4"/>
      <c r="G48" s="5"/>
      <c r="J48" s="19"/>
    </row>
    <row r="49" spans="1:10">
      <c r="A49" s="4"/>
      <c r="G49" s="5"/>
      <c r="J49" s="19"/>
    </row>
    <row r="50" spans="1:10">
      <c r="A50" s="4"/>
      <c r="G50" s="5"/>
      <c r="J50" s="19"/>
    </row>
    <row r="51" spans="1:10">
      <c r="A51" s="4"/>
      <c r="G51" s="5"/>
      <c r="J51" s="19"/>
    </row>
    <row r="52" spans="1:10">
      <c r="A52" s="4"/>
      <c r="G52" s="5"/>
      <c r="I52" s="19"/>
      <c r="J52" s="19"/>
    </row>
    <row r="53" spans="1:10">
      <c r="A53" s="4"/>
      <c r="G53" s="5"/>
      <c r="J53" s="19"/>
    </row>
    <row r="54" spans="1:10">
      <c r="A54" s="4"/>
      <c r="G54" s="5"/>
      <c r="J54" s="19"/>
    </row>
    <row r="55" spans="1:10">
      <c r="A55" s="4"/>
      <c r="G55" s="5"/>
    </row>
    <row r="56" spans="1:10">
      <c r="A56" s="4"/>
      <c r="G56" s="5"/>
    </row>
    <row r="57" spans="1:10" ht="18" customHeight="1">
      <c r="A57" s="20"/>
      <c r="B57" s="21"/>
      <c r="C57" s="21"/>
      <c r="D57" s="21"/>
      <c r="E57" s="21"/>
      <c r="F57" s="21"/>
      <c r="G57" s="22"/>
    </row>
  </sheetData>
  <pageMargins left="0.75" right="0.75" top="0.65" bottom="0.47013888888888899"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8"/>
  <sheetViews>
    <sheetView tabSelected="1" view="pageBreakPreview" zoomScale="60" zoomScaleNormal="110" workbookViewId="0">
      <selection activeCell="G18" sqref="G18"/>
    </sheetView>
  </sheetViews>
  <sheetFormatPr defaultColWidth="5.85546875" defaultRowHeight="12.75"/>
  <cols>
    <col min="1" max="1" width="5.7109375" customWidth="1"/>
    <col min="2" max="2" width="32" customWidth="1"/>
    <col min="3" max="3" width="14" customWidth="1"/>
    <col min="4" max="4" width="17.7109375" customWidth="1"/>
    <col min="5" max="5" width="11.140625" customWidth="1"/>
    <col min="6" max="6" width="16" customWidth="1"/>
    <col min="7" max="7" width="17.42578125" customWidth="1"/>
    <col min="8" max="8" width="6.140625" customWidth="1"/>
    <col min="10" max="10" width="12.85546875" customWidth="1"/>
  </cols>
  <sheetData>
    <row r="1" spans="1:10" ht="15.75" customHeight="1">
      <c r="A1" s="206" t="s">
        <v>275</v>
      </c>
      <c r="B1" s="206"/>
      <c r="C1" s="206"/>
      <c r="D1" s="206"/>
      <c r="E1" s="206"/>
      <c r="F1" s="206"/>
      <c r="G1" s="206"/>
    </row>
    <row r="2" spans="1:10">
      <c r="A2" s="23" t="s">
        <v>2</v>
      </c>
      <c r="B2" s="207" t="s">
        <v>3</v>
      </c>
      <c r="C2" s="207"/>
      <c r="D2" s="24" t="s">
        <v>4</v>
      </c>
      <c r="E2" s="24" t="s">
        <v>5</v>
      </c>
      <c r="F2" s="25" t="s">
        <v>6</v>
      </c>
      <c r="G2" s="26" t="s">
        <v>7</v>
      </c>
    </row>
    <row r="3" spans="1:10">
      <c r="A3" s="27"/>
      <c r="B3" s="28"/>
      <c r="C3" s="29"/>
      <c r="D3" s="30"/>
      <c r="E3" s="30"/>
      <c r="F3" s="30"/>
      <c r="G3" s="31"/>
    </row>
    <row r="4" spans="1:10">
      <c r="A4" s="27"/>
      <c r="B4" s="28"/>
      <c r="C4" s="29"/>
      <c r="D4" s="30"/>
      <c r="E4" s="30"/>
      <c r="F4" s="30"/>
      <c r="G4" s="31"/>
    </row>
    <row r="5" spans="1:10">
      <c r="A5" s="27">
        <v>1</v>
      </c>
      <c r="B5" s="28" t="s">
        <v>8</v>
      </c>
      <c r="C5" s="29"/>
      <c r="D5" s="30">
        <f>F5-E5</f>
        <v>0</v>
      </c>
      <c r="E5" s="30">
        <f>F5*0.08</f>
        <v>0</v>
      </c>
      <c r="F5" s="30">
        <f>BOQ!I4</f>
        <v>0</v>
      </c>
      <c r="G5" s="31">
        <f>F5</f>
        <v>0</v>
      </c>
    </row>
    <row r="6" spans="1:10">
      <c r="A6" s="27"/>
      <c r="B6" s="28"/>
      <c r="C6" s="29"/>
      <c r="D6" s="30"/>
      <c r="E6" s="30"/>
      <c r="F6" s="30"/>
      <c r="G6" s="31"/>
    </row>
    <row r="7" spans="1:10">
      <c r="A7" s="27">
        <v>2</v>
      </c>
      <c r="B7" s="32" t="s">
        <v>9</v>
      </c>
      <c r="C7" s="29"/>
      <c r="D7" s="30">
        <f>F7-E7</f>
        <v>0</v>
      </c>
      <c r="E7" s="30">
        <f>F7*0.08</f>
        <v>0</v>
      </c>
      <c r="F7" s="30">
        <f>BOQ!I17</f>
        <v>0</v>
      </c>
      <c r="G7" s="31">
        <f>F7</f>
        <v>0</v>
      </c>
      <c r="J7" s="33"/>
    </row>
    <row r="8" spans="1:10">
      <c r="A8" s="27"/>
      <c r="B8" s="32"/>
      <c r="C8" s="29"/>
      <c r="D8" s="30"/>
      <c r="E8" s="30"/>
      <c r="F8" s="30"/>
      <c r="G8" s="31"/>
    </row>
    <row r="9" spans="1:10">
      <c r="A9" s="27">
        <v>3</v>
      </c>
      <c r="B9" s="32" t="s">
        <v>10</v>
      </c>
      <c r="C9" s="29"/>
      <c r="D9" s="30"/>
      <c r="E9" s="30"/>
      <c r="F9" s="30"/>
      <c r="G9" s="31"/>
    </row>
    <row r="10" spans="1:10">
      <c r="A10" s="27"/>
      <c r="B10" s="29"/>
      <c r="C10" s="29" t="s">
        <v>11</v>
      </c>
      <c r="D10" s="30">
        <f>F10-E10</f>
        <v>0</v>
      </c>
      <c r="E10" s="30">
        <f>F10*0.08</f>
        <v>0</v>
      </c>
      <c r="F10" s="30">
        <f>BOQ!I120</f>
        <v>0</v>
      </c>
      <c r="G10" s="31"/>
    </row>
    <row r="11" spans="1:10">
      <c r="A11" s="27"/>
      <c r="B11" s="29"/>
      <c r="C11" s="29" t="s">
        <v>12</v>
      </c>
      <c r="D11" s="30">
        <f>F11-E11</f>
        <v>0</v>
      </c>
      <c r="E11" s="30">
        <f>F11*0.08</f>
        <v>0</v>
      </c>
      <c r="F11" s="30">
        <f>BOQ!I119-BOQ!I120</f>
        <v>0</v>
      </c>
      <c r="G11" s="31"/>
    </row>
    <row r="12" spans="1:10">
      <c r="A12" s="27"/>
      <c r="B12" s="34" t="s">
        <v>13</v>
      </c>
      <c r="C12" s="29"/>
      <c r="D12" s="30"/>
      <c r="E12" s="30"/>
      <c r="F12" s="30"/>
      <c r="G12" s="31">
        <f>F11+F10</f>
        <v>0</v>
      </c>
    </row>
    <row r="13" spans="1:10">
      <c r="A13" s="27"/>
      <c r="B13" s="29"/>
      <c r="C13" s="29"/>
      <c r="D13" s="30"/>
      <c r="E13" s="30"/>
      <c r="F13" s="30"/>
      <c r="G13" s="31"/>
    </row>
    <row r="14" spans="1:10">
      <c r="A14" s="27">
        <v>4</v>
      </c>
      <c r="B14" s="32" t="s">
        <v>14</v>
      </c>
      <c r="C14" s="29"/>
      <c r="D14" s="30">
        <f>F14-E14</f>
        <v>0</v>
      </c>
      <c r="E14" s="30">
        <f>F14*0.08</f>
        <v>0</v>
      </c>
      <c r="F14" s="30">
        <f>BOQ!I424</f>
        <v>0</v>
      </c>
      <c r="G14" s="31">
        <f>F14</f>
        <v>0</v>
      </c>
    </row>
    <row r="15" spans="1:10">
      <c r="A15" s="27"/>
      <c r="B15" s="29"/>
      <c r="C15" s="29"/>
      <c r="D15" s="35"/>
      <c r="E15" s="35"/>
      <c r="F15" s="30"/>
      <c r="G15" s="31"/>
    </row>
    <row r="16" spans="1:10" ht="15.75">
      <c r="A16" s="36"/>
      <c r="B16" s="37" t="s">
        <v>4</v>
      </c>
      <c r="C16" s="29"/>
      <c r="D16" s="35">
        <f>D5+D7+D10+D11+D14</f>
        <v>0</v>
      </c>
      <c r="E16" s="35"/>
      <c r="F16" s="35"/>
      <c r="G16" s="31"/>
    </row>
    <row r="17" spans="1:7" ht="15.75">
      <c r="A17" s="36"/>
      <c r="B17" s="37" t="s">
        <v>15</v>
      </c>
      <c r="C17" s="29"/>
      <c r="D17" s="35"/>
      <c r="E17" s="35">
        <f>E5+E7+E10+E11+E14</f>
        <v>0</v>
      </c>
      <c r="F17" s="35"/>
      <c r="G17" s="31"/>
    </row>
    <row r="18" spans="1:7" ht="15.75">
      <c r="A18" s="38"/>
      <c r="B18" s="39" t="s">
        <v>16</v>
      </c>
      <c r="C18" s="39"/>
      <c r="D18" s="40"/>
      <c r="E18" s="40"/>
      <c r="F18" s="41">
        <f>F5+F7+F10+F11+F14</f>
        <v>0</v>
      </c>
      <c r="G18" s="42">
        <f>G5+G7+G12+G14</f>
        <v>0</v>
      </c>
    </row>
    <row r="19" spans="1:7">
      <c r="G19" s="33"/>
    </row>
    <row r="20" spans="1:7">
      <c r="D20" s="33"/>
      <c r="E20" s="33"/>
      <c r="F20" s="33"/>
      <c r="G20" s="33"/>
    </row>
    <row r="21" spans="1:7">
      <c r="D21" s="33"/>
      <c r="E21" s="33"/>
      <c r="F21" s="33"/>
      <c r="G21" s="33"/>
    </row>
    <row r="22" spans="1:7">
      <c r="D22" s="33"/>
      <c r="E22" s="33"/>
      <c r="F22" s="33"/>
      <c r="G22" s="33"/>
    </row>
    <row r="28" spans="1:7">
      <c r="G28" s="33"/>
    </row>
  </sheetData>
  <mergeCells count="2">
    <mergeCell ref="A1:G1"/>
    <mergeCell ref="B2:C2"/>
  </mergeCells>
  <pageMargins left="1.22013888888889" right="0.52013888888888904" top="0.75" bottom="0.75" header="0.511811023622047" footer="0.511811023622047"/>
  <pageSetup scale="77"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J466"/>
  <sheetViews>
    <sheetView showGridLines="0" view="pageBreakPreview" zoomScaleNormal="145" zoomScaleSheetLayoutView="100" workbookViewId="0">
      <pane xSplit="2" ySplit="3" topLeftCell="C347" activePane="bottomRight" state="frozen"/>
      <selection pane="topRight" activeCell="M1" sqref="M1"/>
      <selection pane="bottomLeft" activeCell="A477" sqref="A477"/>
      <selection pane="bottomRight" activeCell="C469" sqref="C469"/>
    </sheetView>
  </sheetViews>
  <sheetFormatPr defaultColWidth="9.140625" defaultRowHeight="13.5" outlineLevelRow="1" outlineLevelCol="1"/>
  <cols>
    <col min="1" max="1" width="3.85546875" style="186" customWidth="1"/>
    <col min="2" max="2" width="39.85546875" style="187" customWidth="1"/>
    <col min="3" max="3" width="6.7109375" style="175" bestFit="1" customWidth="1" outlineLevel="1"/>
    <col min="4" max="4" width="4.85546875" style="176" customWidth="1" outlineLevel="1"/>
    <col min="5" max="5" width="9.42578125" style="83" customWidth="1" outlineLevel="1"/>
    <col min="6" max="6" width="9" style="83" customWidth="1" outlineLevel="1"/>
    <col min="7" max="7" width="10" style="83" customWidth="1"/>
    <col min="8" max="8" width="10.28515625" style="44" customWidth="1"/>
    <col min="9" max="9" width="10.42578125" style="44" customWidth="1"/>
    <col min="10" max="998" width="9.140625" style="43"/>
  </cols>
  <sheetData>
    <row r="1" spans="1:9">
      <c r="A1" s="74"/>
      <c r="B1" s="75" t="s">
        <v>17</v>
      </c>
      <c r="C1" s="194"/>
      <c r="D1" s="76"/>
      <c r="E1" s="77"/>
      <c r="F1" s="77"/>
      <c r="G1" s="78"/>
      <c r="H1" s="45"/>
      <c r="I1" s="46"/>
    </row>
    <row r="2" spans="1:9" ht="13.5" customHeight="1">
      <c r="A2" s="79"/>
      <c r="B2" s="80"/>
      <c r="C2" s="195"/>
      <c r="D2" s="81"/>
      <c r="E2" s="82"/>
      <c r="F2" s="82"/>
      <c r="I2" s="47"/>
    </row>
    <row r="3" spans="1:9" s="50" customFormat="1" ht="27" customHeight="1">
      <c r="A3" s="84" t="s">
        <v>18</v>
      </c>
      <c r="B3" s="85" t="s">
        <v>3</v>
      </c>
      <c r="C3" s="86" t="s">
        <v>19</v>
      </c>
      <c r="D3" s="87" t="s">
        <v>20</v>
      </c>
      <c r="E3" s="88" t="s">
        <v>21</v>
      </c>
      <c r="F3" s="88" t="s">
        <v>22</v>
      </c>
      <c r="G3" s="89" t="s">
        <v>23</v>
      </c>
      <c r="H3" s="48" t="s">
        <v>24</v>
      </c>
      <c r="I3" s="49" t="s">
        <v>25</v>
      </c>
    </row>
    <row r="4" spans="1:9" s="50" customFormat="1">
      <c r="A4" s="90" t="s">
        <v>73</v>
      </c>
      <c r="B4" s="91" t="s">
        <v>8</v>
      </c>
      <c r="C4" s="92"/>
      <c r="D4" s="93"/>
      <c r="E4" s="94"/>
      <c r="F4" s="95"/>
      <c r="G4" s="96">
        <f>SUM(G5:G15)</f>
        <v>0</v>
      </c>
      <c r="H4" s="56">
        <f>SUM(H5:H15)</f>
        <v>0</v>
      </c>
      <c r="I4" s="57">
        <f>SUM(I5:I15)</f>
        <v>0</v>
      </c>
    </row>
    <row r="5" spans="1:9" s="50" customFormat="1" ht="27" customHeight="1" outlineLevel="1">
      <c r="A5" s="97"/>
      <c r="B5" s="98" t="s">
        <v>74</v>
      </c>
      <c r="C5" s="105">
        <v>1</v>
      </c>
      <c r="D5" s="99" t="s">
        <v>72</v>
      </c>
      <c r="E5" s="188"/>
      <c r="F5" s="188"/>
      <c r="G5" s="101">
        <f t="shared" ref="G5:G15" si="0">SUM(E5*C5)</f>
        <v>0</v>
      </c>
      <c r="H5" s="53">
        <f t="shared" ref="H5:H15" si="1">SUM(F5*C5)</f>
        <v>0</v>
      </c>
      <c r="I5" s="52">
        <f t="shared" ref="I5:I15" si="2">SUM(H5+G5)</f>
        <v>0</v>
      </c>
    </row>
    <row r="6" spans="1:9" s="50" customFormat="1" ht="13.5" customHeight="1" outlineLevel="1">
      <c r="A6" s="97"/>
      <c r="B6" s="98" t="s">
        <v>75</v>
      </c>
      <c r="C6" s="105">
        <v>221.31</v>
      </c>
      <c r="D6" s="102" t="s">
        <v>45</v>
      </c>
      <c r="E6" s="188"/>
      <c r="F6" s="188"/>
      <c r="G6" s="103">
        <f t="shared" si="0"/>
        <v>0</v>
      </c>
      <c r="H6" s="53">
        <f t="shared" si="1"/>
        <v>0</v>
      </c>
      <c r="I6" s="52">
        <f t="shared" si="2"/>
        <v>0</v>
      </c>
    </row>
    <row r="7" spans="1:9" s="50" customFormat="1" ht="13.5" customHeight="1" outlineLevel="1">
      <c r="A7" s="97"/>
      <c r="B7" s="98" t="s">
        <v>76</v>
      </c>
      <c r="C7" s="105">
        <v>1</v>
      </c>
      <c r="D7" s="93" t="s">
        <v>72</v>
      </c>
      <c r="E7" s="188"/>
      <c r="F7" s="188"/>
      <c r="G7" s="103">
        <f t="shared" si="0"/>
        <v>0</v>
      </c>
      <c r="H7" s="53">
        <f t="shared" si="1"/>
        <v>0</v>
      </c>
      <c r="I7" s="52">
        <f t="shared" si="2"/>
        <v>0</v>
      </c>
    </row>
    <row r="8" spans="1:9" s="50" customFormat="1" ht="13.5" customHeight="1" outlineLevel="1">
      <c r="A8" s="97"/>
      <c r="B8" s="98" t="s">
        <v>77</v>
      </c>
      <c r="C8" s="105">
        <v>221.31</v>
      </c>
      <c r="D8" s="102" t="s">
        <v>45</v>
      </c>
      <c r="E8" s="188"/>
      <c r="F8" s="188"/>
      <c r="G8" s="103">
        <f>SUM(E8*C8)</f>
        <v>0</v>
      </c>
      <c r="H8" s="53">
        <f t="shared" si="1"/>
        <v>0</v>
      </c>
      <c r="I8" s="52">
        <f t="shared" si="2"/>
        <v>0</v>
      </c>
    </row>
    <row r="9" spans="1:9" s="50" customFormat="1" ht="13.5" customHeight="1" outlineLevel="1">
      <c r="A9" s="97"/>
      <c r="B9" s="98" t="s">
        <v>78</v>
      </c>
      <c r="C9" s="105">
        <v>1</v>
      </c>
      <c r="D9" s="93" t="s">
        <v>72</v>
      </c>
      <c r="E9" s="188"/>
      <c r="F9" s="188"/>
      <c r="G9" s="103">
        <f t="shared" si="0"/>
        <v>0</v>
      </c>
      <c r="H9" s="53">
        <f t="shared" si="1"/>
        <v>0</v>
      </c>
      <c r="I9" s="52">
        <f t="shared" si="2"/>
        <v>0</v>
      </c>
    </row>
    <row r="10" spans="1:9" s="50" customFormat="1" ht="13.5" customHeight="1" outlineLevel="1">
      <c r="A10" s="97"/>
      <c r="B10" s="98" t="s">
        <v>79</v>
      </c>
      <c r="C10" s="105">
        <v>1</v>
      </c>
      <c r="D10" s="93" t="s">
        <v>72</v>
      </c>
      <c r="E10" s="188"/>
      <c r="F10" s="188"/>
      <c r="G10" s="103">
        <f t="shared" si="0"/>
        <v>0</v>
      </c>
      <c r="H10" s="53">
        <f t="shared" si="1"/>
        <v>0</v>
      </c>
      <c r="I10" s="52">
        <f t="shared" si="2"/>
        <v>0</v>
      </c>
    </row>
    <row r="11" spans="1:9" s="50" customFormat="1" ht="27" outlineLevel="1">
      <c r="A11" s="97"/>
      <c r="B11" s="98" t="s">
        <v>80</v>
      </c>
      <c r="C11" s="105">
        <v>221.31</v>
      </c>
      <c r="D11" s="104" t="s">
        <v>81</v>
      </c>
      <c r="E11" s="188"/>
      <c r="F11" s="188"/>
      <c r="G11" s="103">
        <f t="shared" si="0"/>
        <v>0</v>
      </c>
      <c r="H11" s="53">
        <f t="shared" si="1"/>
        <v>0</v>
      </c>
      <c r="I11" s="52">
        <f t="shared" si="2"/>
        <v>0</v>
      </c>
    </row>
    <row r="12" spans="1:9" s="50" customFormat="1" ht="30.75" customHeight="1" outlineLevel="1">
      <c r="A12" s="97"/>
      <c r="B12" s="98" t="s">
        <v>294</v>
      </c>
      <c r="C12" s="105">
        <v>221.31</v>
      </c>
      <c r="D12" s="104" t="s">
        <v>81</v>
      </c>
      <c r="E12" s="188"/>
      <c r="F12" s="188"/>
      <c r="G12" s="103">
        <f t="shared" si="0"/>
        <v>0</v>
      </c>
      <c r="H12" s="53">
        <f t="shared" si="1"/>
        <v>0</v>
      </c>
      <c r="I12" s="52">
        <f t="shared" si="2"/>
        <v>0</v>
      </c>
    </row>
    <row r="13" spans="1:9" s="50" customFormat="1" ht="54" outlineLevel="1">
      <c r="A13" s="97"/>
      <c r="B13" s="98" t="s">
        <v>82</v>
      </c>
      <c r="C13" s="105">
        <v>1</v>
      </c>
      <c r="D13" s="105" t="s">
        <v>72</v>
      </c>
      <c r="E13" s="188"/>
      <c r="F13" s="188"/>
      <c r="G13" s="103">
        <f t="shared" si="0"/>
        <v>0</v>
      </c>
      <c r="H13" s="53">
        <f t="shared" si="1"/>
        <v>0</v>
      </c>
      <c r="I13" s="52">
        <f t="shared" si="2"/>
        <v>0</v>
      </c>
    </row>
    <row r="14" spans="1:9" s="50" customFormat="1" ht="54" outlineLevel="1">
      <c r="A14" s="97"/>
      <c r="B14" s="98" t="s">
        <v>83</v>
      </c>
      <c r="C14" s="105">
        <v>1</v>
      </c>
      <c r="D14" s="105" t="s">
        <v>72</v>
      </c>
      <c r="E14" s="188"/>
      <c r="F14" s="188"/>
      <c r="G14" s="103">
        <f t="shared" si="0"/>
        <v>0</v>
      </c>
      <c r="H14" s="53">
        <f t="shared" si="1"/>
        <v>0</v>
      </c>
      <c r="I14" s="52">
        <f t="shared" si="2"/>
        <v>0</v>
      </c>
    </row>
    <row r="15" spans="1:9" s="50" customFormat="1" ht="25.9" customHeight="1" outlineLevel="1">
      <c r="A15" s="97"/>
      <c r="B15" s="106" t="s">
        <v>84</v>
      </c>
      <c r="C15" s="105">
        <v>1</v>
      </c>
      <c r="D15" s="105" t="s">
        <v>72</v>
      </c>
      <c r="E15" s="188"/>
      <c r="F15" s="188"/>
      <c r="G15" s="103">
        <f t="shared" si="0"/>
        <v>0</v>
      </c>
      <c r="H15" s="53">
        <f t="shared" si="1"/>
        <v>0</v>
      </c>
      <c r="I15" s="52">
        <f t="shared" si="2"/>
        <v>0</v>
      </c>
    </row>
    <row r="16" spans="1:9" s="50" customFormat="1" ht="13.5" customHeight="1" outlineLevel="1">
      <c r="A16" s="97"/>
      <c r="B16" s="98"/>
      <c r="C16" s="105"/>
      <c r="D16" s="93"/>
      <c r="E16" s="107"/>
      <c r="F16" s="107"/>
      <c r="G16" s="107"/>
      <c r="H16" s="53"/>
      <c r="I16" s="52"/>
    </row>
    <row r="17" spans="1:9" ht="15.75" customHeight="1">
      <c r="A17" s="90" t="s">
        <v>85</v>
      </c>
      <c r="B17" s="91" t="s">
        <v>9</v>
      </c>
      <c r="C17" s="105"/>
      <c r="D17" s="108"/>
      <c r="E17" s="109"/>
      <c r="F17" s="109"/>
      <c r="G17" s="96">
        <f>G18</f>
        <v>0</v>
      </c>
      <c r="H17" s="56">
        <f>H18</f>
        <v>0</v>
      </c>
      <c r="I17" s="57">
        <f>I18</f>
        <v>0</v>
      </c>
    </row>
    <row r="18" spans="1:9" ht="13.5" customHeight="1">
      <c r="A18" s="110" t="s">
        <v>86</v>
      </c>
      <c r="B18" s="111" t="s">
        <v>11</v>
      </c>
      <c r="C18" s="105"/>
      <c r="D18" s="108"/>
      <c r="E18" s="109"/>
      <c r="F18" s="109"/>
      <c r="G18" s="112">
        <f>G19+G34+G49+G65+G81+G96+G111</f>
        <v>0</v>
      </c>
      <c r="H18" s="59">
        <f>H19+H34+H49+H65+H81+H96+H111</f>
        <v>0</v>
      </c>
      <c r="I18" s="60">
        <f>I19+I34+I49+I65+I81+I96+I111</f>
        <v>0</v>
      </c>
    </row>
    <row r="19" spans="1:9" outlineLevel="1">
      <c r="A19" s="113" t="s">
        <v>87</v>
      </c>
      <c r="B19" s="111" t="s">
        <v>88</v>
      </c>
      <c r="C19" s="196">
        <v>30</v>
      </c>
      <c r="D19" s="114" t="s">
        <v>27</v>
      </c>
      <c r="E19" s="109"/>
      <c r="F19" s="109"/>
      <c r="G19" s="112">
        <f>SUM(G20:G32)</f>
        <v>0</v>
      </c>
      <c r="H19" s="59">
        <f>SUM(H20:H32)</f>
        <v>0</v>
      </c>
      <c r="I19" s="60">
        <f>SUM(I20:I32)</f>
        <v>0</v>
      </c>
    </row>
    <row r="20" spans="1:9" ht="15.75" outlineLevel="1">
      <c r="A20" s="115"/>
      <c r="B20" s="116" t="s">
        <v>89</v>
      </c>
      <c r="C20" s="105">
        <v>17.64</v>
      </c>
      <c r="D20" s="108" t="s">
        <v>90</v>
      </c>
      <c r="E20" s="109"/>
      <c r="F20" s="188"/>
      <c r="G20" s="103"/>
      <c r="H20" s="53">
        <f>SUM(F20*C20)</f>
        <v>0</v>
      </c>
      <c r="I20" s="52">
        <f t="shared" ref="I20:I32" si="3">SUM(H20+G20)</f>
        <v>0</v>
      </c>
    </row>
    <row r="21" spans="1:9" ht="15.75" outlineLevel="1">
      <c r="A21" s="115"/>
      <c r="B21" s="116" t="s">
        <v>91</v>
      </c>
      <c r="C21" s="105">
        <v>121.38</v>
      </c>
      <c r="D21" s="108" t="s">
        <v>90</v>
      </c>
      <c r="E21" s="109"/>
      <c r="F21" s="188"/>
      <c r="G21" s="103"/>
      <c r="H21" s="53">
        <f>SUM(F21*C21)</f>
        <v>0</v>
      </c>
      <c r="I21" s="52">
        <f t="shared" si="3"/>
        <v>0</v>
      </c>
    </row>
    <row r="22" spans="1:9" ht="15.75" outlineLevel="1">
      <c r="A22" s="115"/>
      <c r="B22" s="116" t="s">
        <v>92</v>
      </c>
      <c r="C22" s="105">
        <v>3.38</v>
      </c>
      <c r="D22" s="108" t="s">
        <v>90</v>
      </c>
      <c r="E22" s="109"/>
      <c r="F22" s="188"/>
      <c r="G22" s="103"/>
      <c r="H22" s="53">
        <f>SUM(F22*C22)</f>
        <v>0</v>
      </c>
      <c r="I22" s="52">
        <f t="shared" si="3"/>
        <v>0</v>
      </c>
    </row>
    <row r="23" spans="1:9" outlineLevel="1">
      <c r="A23" s="115"/>
      <c r="B23" s="116" t="s">
        <v>26</v>
      </c>
      <c r="C23" s="105">
        <v>176</v>
      </c>
      <c r="D23" s="108" t="s">
        <v>49</v>
      </c>
      <c r="E23" s="189"/>
      <c r="F23" s="109"/>
      <c r="G23" s="103">
        <f t="shared" ref="G23:G32" si="4">SUM(E23*C23)</f>
        <v>0</v>
      </c>
      <c r="H23" s="53"/>
      <c r="I23" s="52">
        <f t="shared" si="3"/>
        <v>0</v>
      </c>
    </row>
    <row r="24" spans="1:9" outlineLevel="1">
      <c r="A24" s="115"/>
      <c r="B24" s="116" t="s">
        <v>28</v>
      </c>
      <c r="C24" s="105">
        <v>370</v>
      </c>
      <c r="D24" s="108" t="s">
        <v>49</v>
      </c>
      <c r="E24" s="189"/>
      <c r="F24" s="109"/>
      <c r="G24" s="103">
        <f t="shared" si="4"/>
        <v>0</v>
      </c>
      <c r="H24" s="53"/>
      <c r="I24" s="52">
        <f t="shared" si="3"/>
        <v>0</v>
      </c>
    </row>
    <row r="25" spans="1:9" outlineLevel="1">
      <c r="A25" s="115"/>
      <c r="B25" s="116" t="s">
        <v>29</v>
      </c>
      <c r="C25" s="105">
        <v>582</v>
      </c>
      <c r="D25" s="108" t="s">
        <v>49</v>
      </c>
      <c r="E25" s="189"/>
      <c r="F25" s="109"/>
      <c r="G25" s="103">
        <f t="shared" si="4"/>
        <v>0</v>
      </c>
      <c r="H25" s="53"/>
      <c r="I25" s="52">
        <f t="shared" si="3"/>
        <v>0</v>
      </c>
    </row>
    <row r="26" spans="1:9" outlineLevel="1">
      <c r="A26" s="115"/>
      <c r="B26" s="118" t="s">
        <v>93</v>
      </c>
      <c r="C26" s="105">
        <v>152</v>
      </c>
      <c r="D26" s="108" t="s">
        <v>94</v>
      </c>
      <c r="E26" s="188"/>
      <c r="F26" s="109"/>
      <c r="G26" s="103">
        <f t="shared" si="4"/>
        <v>0</v>
      </c>
      <c r="H26" s="53"/>
      <c r="I26" s="52">
        <f t="shared" si="3"/>
        <v>0</v>
      </c>
    </row>
    <row r="27" spans="1:9" outlineLevel="1">
      <c r="A27" s="115"/>
      <c r="B27" s="116" t="s">
        <v>34</v>
      </c>
      <c r="C27" s="105">
        <v>18</v>
      </c>
      <c r="D27" s="108" t="s">
        <v>27</v>
      </c>
      <c r="E27" s="189"/>
      <c r="F27" s="109"/>
      <c r="G27" s="103">
        <f t="shared" si="4"/>
        <v>0</v>
      </c>
      <c r="H27" s="53"/>
      <c r="I27" s="52">
        <f t="shared" si="3"/>
        <v>0</v>
      </c>
    </row>
    <row r="28" spans="1:9" ht="15.75" outlineLevel="1">
      <c r="A28" s="115"/>
      <c r="B28" s="116" t="s">
        <v>95</v>
      </c>
      <c r="C28" s="105">
        <v>1.1000000000000001</v>
      </c>
      <c r="D28" s="108" t="s">
        <v>90</v>
      </c>
      <c r="E28" s="188"/>
      <c r="F28" s="109"/>
      <c r="G28" s="103">
        <f t="shared" si="4"/>
        <v>0</v>
      </c>
      <c r="H28" s="53"/>
      <c r="I28" s="52">
        <f t="shared" si="3"/>
        <v>0</v>
      </c>
    </row>
    <row r="29" spans="1:9" outlineLevel="1">
      <c r="A29" s="79"/>
      <c r="B29" s="116" t="s">
        <v>38</v>
      </c>
      <c r="C29" s="105">
        <v>2.59</v>
      </c>
      <c r="D29" s="108" t="s">
        <v>36</v>
      </c>
      <c r="E29" s="189"/>
      <c r="F29" s="109"/>
      <c r="G29" s="103">
        <f t="shared" si="4"/>
        <v>0</v>
      </c>
      <c r="H29" s="53"/>
      <c r="I29" s="52">
        <f t="shared" si="3"/>
        <v>0</v>
      </c>
    </row>
    <row r="30" spans="1:9" outlineLevel="1">
      <c r="A30" s="115"/>
      <c r="B30" s="116" t="s">
        <v>35</v>
      </c>
      <c r="C30" s="105">
        <v>3.04</v>
      </c>
      <c r="D30" s="108" t="s">
        <v>36</v>
      </c>
      <c r="E30" s="189"/>
      <c r="F30" s="109"/>
      <c r="G30" s="103">
        <f t="shared" si="4"/>
        <v>0</v>
      </c>
      <c r="H30" s="53"/>
      <c r="I30" s="52">
        <f t="shared" si="3"/>
        <v>0</v>
      </c>
    </row>
    <row r="31" spans="1:9" outlineLevel="1">
      <c r="A31" s="115"/>
      <c r="B31" s="118" t="s">
        <v>39</v>
      </c>
      <c r="C31" s="105">
        <v>3</v>
      </c>
      <c r="D31" s="108" t="s">
        <v>40</v>
      </c>
      <c r="E31" s="189"/>
      <c r="F31" s="109"/>
      <c r="G31" s="103">
        <f t="shared" si="4"/>
        <v>0</v>
      </c>
      <c r="H31" s="53"/>
      <c r="I31" s="52">
        <f t="shared" si="3"/>
        <v>0</v>
      </c>
    </row>
    <row r="32" spans="1:9" outlineLevel="1">
      <c r="A32" s="115"/>
      <c r="B32" s="118" t="s">
        <v>96</v>
      </c>
      <c r="C32" s="105">
        <v>1</v>
      </c>
      <c r="D32" s="108" t="s">
        <v>72</v>
      </c>
      <c r="E32" s="188"/>
      <c r="F32" s="103"/>
      <c r="G32" s="103">
        <f t="shared" si="4"/>
        <v>0</v>
      </c>
      <c r="H32" s="53"/>
      <c r="I32" s="52">
        <f t="shared" si="3"/>
        <v>0</v>
      </c>
    </row>
    <row r="33" spans="1:9" outlineLevel="1">
      <c r="A33" s="115"/>
      <c r="B33" s="118"/>
      <c r="C33" s="105"/>
      <c r="D33" s="108"/>
      <c r="E33" s="103"/>
      <c r="F33" s="103"/>
      <c r="G33" s="103"/>
      <c r="H33" s="53"/>
      <c r="I33" s="61"/>
    </row>
    <row r="34" spans="1:9" outlineLevel="1">
      <c r="A34" s="113" t="s">
        <v>97</v>
      </c>
      <c r="B34" s="111" t="s">
        <v>98</v>
      </c>
      <c r="C34" s="196">
        <v>20</v>
      </c>
      <c r="D34" s="114" t="s">
        <v>27</v>
      </c>
      <c r="E34" s="109"/>
      <c r="F34" s="109"/>
      <c r="G34" s="112">
        <f>SUM(G35:G47)</f>
        <v>0</v>
      </c>
      <c r="H34" s="59">
        <f>SUM(H35:H47)</f>
        <v>0</v>
      </c>
      <c r="I34" s="60">
        <f>SUM(I35:I47)</f>
        <v>0</v>
      </c>
    </row>
    <row r="35" spans="1:9" ht="15.75" outlineLevel="1">
      <c r="A35" s="115"/>
      <c r="B35" s="116" t="s">
        <v>89</v>
      </c>
      <c r="C35" s="105">
        <v>2.94</v>
      </c>
      <c r="D35" s="108" t="s">
        <v>90</v>
      </c>
      <c r="E35" s="109"/>
      <c r="F35" s="188"/>
      <c r="G35" s="103"/>
      <c r="H35" s="53">
        <f>SUM(F35*C35)</f>
        <v>0</v>
      </c>
      <c r="I35" s="52">
        <f t="shared" ref="I35:I47" si="5">SUM(H35+G35)</f>
        <v>0</v>
      </c>
    </row>
    <row r="36" spans="1:9" ht="15.75" outlineLevel="1">
      <c r="A36" s="115"/>
      <c r="B36" s="116" t="s">
        <v>91</v>
      </c>
      <c r="C36" s="105">
        <v>18</v>
      </c>
      <c r="D36" s="108" t="s">
        <v>90</v>
      </c>
      <c r="E36" s="109"/>
      <c r="F36" s="188"/>
      <c r="G36" s="103"/>
      <c r="H36" s="53">
        <f>SUM(F36*C36)</f>
        <v>0</v>
      </c>
      <c r="I36" s="52">
        <f t="shared" si="5"/>
        <v>0</v>
      </c>
    </row>
    <row r="37" spans="1:9" ht="15.75" outlineLevel="1">
      <c r="A37" s="115"/>
      <c r="B37" s="116" t="s">
        <v>92</v>
      </c>
      <c r="C37" s="105">
        <v>0.64</v>
      </c>
      <c r="D37" s="108" t="s">
        <v>90</v>
      </c>
      <c r="E37" s="109"/>
      <c r="F37" s="188"/>
      <c r="G37" s="103"/>
      <c r="H37" s="53">
        <f>SUM(F37*C37)</f>
        <v>0</v>
      </c>
      <c r="I37" s="52">
        <f t="shared" si="5"/>
        <v>0</v>
      </c>
    </row>
    <row r="38" spans="1:9" outlineLevel="1">
      <c r="A38" s="115"/>
      <c r="B38" s="116" t="s">
        <v>26</v>
      </c>
      <c r="C38" s="105">
        <v>31</v>
      </c>
      <c r="D38" s="108" t="s">
        <v>49</v>
      </c>
      <c r="E38" s="189"/>
      <c r="F38" s="109"/>
      <c r="G38" s="103">
        <f t="shared" ref="G38:G47" si="6">SUM(E38*C38)</f>
        <v>0</v>
      </c>
      <c r="H38" s="53"/>
      <c r="I38" s="52">
        <f t="shared" si="5"/>
        <v>0</v>
      </c>
    </row>
    <row r="39" spans="1:9" outlineLevel="1">
      <c r="A39" s="115"/>
      <c r="B39" s="116" t="s">
        <v>28</v>
      </c>
      <c r="C39" s="105">
        <v>66</v>
      </c>
      <c r="D39" s="108" t="s">
        <v>49</v>
      </c>
      <c r="E39" s="189"/>
      <c r="F39" s="109"/>
      <c r="G39" s="103">
        <f t="shared" si="6"/>
        <v>0</v>
      </c>
      <c r="H39" s="53"/>
      <c r="I39" s="52">
        <f t="shared" si="5"/>
        <v>0</v>
      </c>
    </row>
    <row r="40" spans="1:9" outlineLevel="1">
      <c r="A40" s="115"/>
      <c r="B40" s="116" t="s">
        <v>29</v>
      </c>
      <c r="C40" s="105">
        <v>105</v>
      </c>
      <c r="D40" s="108" t="s">
        <v>49</v>
      </c>
      <c r="E40" s="189"/>
      <c r="F40" s="109"/>
      <c r="G40" s="103">
        <f t="shared" si="6"/>
        <v>0</v>
      </c>
      <c r="H40" s="53"/>
      <c r="I40" s="52">
        <f t="shared" si="5"/>
        <v>0</v>
      </c>
    </row>
    <row r="41" spans="1:9" outlineLevel="1">
      <c r="A41" s="115"/>
      <c r="B41" s="118" t="s">
        <v>93</v>
      </c>
      <c r="C41" s="105">
        <v>32</v>
      </c>
      <c r="D41" s="108" t="s">
        <v>94</v>
      </c>
      <c r="E41" s="188"/>
      <c r="F41" s="109"/>
      <c r="G41" s="103">
        <f t="shared" si="6"/>
        <v>0</v>
      </c>
      <c r="H41" s="53"/>
      <c r="I41" s="52">
        <f t="shared" si="5"/>
        <v>0</v>
      </c>
    </row>
    <row r="42" spans="1:9" outlineLevel="1">
      <c r="A42" s="115"/>
      <c r="B42" s="116" t="s">
        <v>34</v>
      </c>
      <c r="C42" s="105">
        <v>6</v>
      </c>
      <c r="D42" s="108" t="s">
        <v>27</v>
      </c>
      <c r="E42" s="189"/>
      <c r="F42" s="109"/>
      <c r="G42" s="103">
        <f t="shared" si="6"/>
        <v>0</v>
      </c>
      <c r="H42" s="53"/>
      <c r="I42" s="52">
        <f t="shared" si="5"/>
        <v>0</v>
      </c>
    </row>
    <row r="43" spans="1:9" ht="15.75" outlineLevel="1">
      <c r="A43" s="115"/>
      <c r="B43" s="116" t="s">
        <v>95</v>
      </c>
      <c r="C43" s="105">
        <v>0.4</v>
      </c>
      <c r="D43" s="108" t="s">
        <v>90</v>
      </c>
      <c r="E43" s="188"/>
      <c r="F43" s="109"/>
      <c r="G43" s="103">
        <f t="shared" si="6"/>
        <v>0</v>
      </c>
      <c r="H43" s="53"/>
      <c r="I43" s="52">
        <f t="shared" si="5"/>
        <v>0</v>
      </c>
    </row>
    <row r="44" spans="1:9" outlineLevel="1">
      <c r="A44" s="79"/>
      <c r="B44" s="116" t="s">
        <v>38</v>
      </c>
      <c r="C44" s="105">
        <v>0.86</v>
      </c>
      <c r="D44" s="108" t="s">
        <v>36</v>
      </c>
      <c r="E44" s="189"/>
      <c r="F44" s="109"/>
      <c r="G44" s="103">
        <f t="shared" si="6"/>
        <v>0</v>
      </c>
      <c r="H44" s="53"/>
      <c r="I44" s="52">
        <f t="shared" si="5"/>
        <v>0</v>
      </c>
    </row>
    <row r="45" spans="1:9" outlineLevel="1">
      <c r="A45" s="115"/>
      <c r="B45" s="116" t="s">
        <v>35</v>
      </c>
      <c r="C45" s="105">
        <v>0.64</v>
      </c>
      <c r="D45" s="108" t="s">
        <v>36</v>
      </c>
      <c r="E45" s="189"/>
      <c r="F45" s="109"/>
      <c r="G45" s="103">
        <f t="shared" si="6"/>
        <v>0</v>
      </c>
      <c r="H45" s="53"/>
      <c r="I45" s="52">
        <f t="shared" si="5"/>
        <v>0</v>
      </c>
    </row>
    <row r="46" spans="1:9" outlineLevel="1">
      <c r="A46" s="115"/>
      <c r="B46" s="118" t="s">
        <v>39</v>
      </c>
      <c r="C46" s="105">
        <v>1</v>
      </c>
      <c r="D46" s="108" t="s">
        <v>40</v>
      </c>
      <c r="E46" s="189"/>
      <c r="F46" s="109"/>
      <c r="G46" s="103">
        <f t="shared" si="6"/>
        <v>0</v>
      </c>
      <c r="H46" s="53"/>
      <c r="I46" s="52">
        <f t="shared" si="5"/>
        <v>0</v>
      </c>
    </row>
    <row r="47" spans="1:9" outlineLevel="1">
      <c r="A47" s="115"/>
      <c r="B47" s="118" t="s">
        <v>96</v>
      </c>
      <c r="C47" s="105">
        <v>1</v>
      </c>
      <c r="D47" s="108" t="s">
        <v>72</v>
      </c>
      <c r="E47" s="188"/>
      <c r="F47" s="103"/>
      <c r="G47" s="103">
        <f t="shared" si="6"/>
        <v>0</v>
      </c>
      <c r="H47" s="53"/>
      <c r="I47" s="52">
        <f t="shared" si="5"/>
        <v>0</v>
      </c>
    </row>
    <row r="48" spans="1:9" outlineLevel="1">
      <c r="A48" s="115"/>
      <c r="B48" s="118"/>
      <c r="C48" s="105"/>
      <c r="D48" s="108"/>
      <c r="E48" s="103"/>
      <c r="F48" s="103"/>
      <c r="G48" s="103"/>
      <c r="H48" s="53"/>
      <c r="I48" s="52"/>
    </row>
    <row r="49" spans="1:9" outlineLevel="1">
      <c r="A49" s="119" t="s">
        <v>99</v>
      </c>
      <c r="B49" s="120" t="s">
        <v>100</v>
      </c>
      <c r="C49" s="121">
        <v>1</v>
      </c>
      <c r="D49" s="122" t="s">
        <v>27</v>
      </c>
      <c r="E49" s="101"/>
      <c r="F49" s="101"/>
      <c r="G49" s="123">
        <f>SUM(G50:G63)</f>
        <v>0</v>
      </c>
      <c r="H49" s="62">
        <f>SUM(H50:H63)</f>
        <v>0</v>
      </c>
      <c r="I49" s="63">
        <f>SUM(I50:I63)</f>
        <v>0</v>
      </c>
    </row>
    <row r="50" spans="1:9" ht="15.75" outlineLevel="1">
      <c r="A50" s="115"/>
      <c r="B50" s="116" t="s">
        <v>101</v>
      </c>
      <c r="C50" s="105">
        <v>10.63</v>
      </c>
      <c r="D50" s="108" t="s">
        <v>90</v>
      </c>
      <c r="E50" s="103"/>
      <c r="F50" s="188"/>
      <c r="G50" s="103"/>
      <c r="H50" s="53">
        <f>SUM(F50*C50)</f>
        <v>0</v>
      </c>
      <c r="I50" s="52">
        <f t="shared" ref="I50:I63" si="7">SUM(H50+G50)</f>
        <v>0</v>
      </c>
    </row>
    <row r="51" spans="1:9" ht="15.75" outlineLevel="1">
      <c r="A51" s="115"/>
      <c r="B51" s="116" t="s">
        <v>91</v>
      </c>
      <c r="C51" s="105">
        <v>47.879999999999995</v>
      </c>
      <c r="D51" s="108" t="s">
        <v>90</v>
      </c>
      <c r="E51" s="103"/>
      <c r="F51" s="188"/>
      <c r="G51" s="103"/>
      <c r="H51" s="53">
        <f>SUM(F51*C51)</f>
        <v>0</v>
      </c>
      <c r="I51" s="52">
        <f t="shared" si="7"/>
        <v>0</v>
      </c>
    </row>
    <row r="52" spans="1:9" ht="15.75" outlineLevel="1">
      <c r="A52" s="115"/>
      <c r="B52" s="116" t="s">
        <v>92</v>
      </c>
      <c r="C52" s="105">
        <v>2.2800000000000007</v>
      </c>
      <c r="D52" s="108" t="s">
        <v>90</v>
      </c>
      <c r="E52" s="109"/>
      <c r="F52" s="188"/>
      <c r="G52" s="103"/>
      <c r="H52" s="53">
        <f>SUM(F52*C52)</f>
        <v>0</v>
      </c>
      <c r="I52" s="52">
        <f t="shared" si="7"/>
        <v>0</v>
      </c>
    </row>
    <row r="53" spans="1:9" outlineLevel="1">
      <c r="A53" s="115"/>
      <c r="B53" s="116" t="s">
        <v>26</v>
      </c>
      <c r="C53" s="105">
        <v>107</v>
      </c>
      <c r="D53" s="108" t="s">
        <v>49</v>
      </c>
      <c r="E53" s="188"/>
      <c r="F53" s="103"/>
      <c r="G53" s="103">
        <f t="shared" ref="G53:G63" si="8">SUM(E53*C53)</f>
        <v>0</v>
      </c>
      <c r="H53" s="53"/>
      <c r="I53" s="52">
        <f t="shared" si="7"/>
        <v>0</v>
      </c>
    </row>
    <row r="54" spans="1:9" outlineLevel="1">
      <c r="A54" s="115"/>
      <c r="B54" s="116" t="s">
        <v>48</v>
      </c>
      <c r="C54" s="105">
        <v>226</v>
      </c>
      <c r="D54" s="108" t="s">
        <v>49</v>
      </c>
      <c r="E54" s="190"/>
      <c r="F54" s="103"/>
      <c r="G54" s="103">
        <f t="shared" si="8"/>
        <v>0</v>
      </c>
      <c r="H54" s="53"/>
      <c r="I54" s="52">
        <f t="shared" si="7"/>
        <v>0</v>
      </c>
    </row>
    <row r="55" spans="1:9" outlineLevel="1">
      <c r="A55" s="115"/>
      <c r="B55" s="116" t="s">
        <v>29</v>
      </c>
      <c r="C55" s="105">
        <v>357</v>
      </c>
      <c r="D55" s="108" t="s">
        <v>49</v>
      </c>
      <c r="E55" s="188"/>
      <c r="F55" s="103"/>
      <c r="G55" s="103">
        <f t="shared" si="8"/>
        <v>0</v>
      </c>
      <c r="H55" s="53"/>
      <c r="I55" s="52">
        <f t="shared" si="7"/>
        <v>0</v>
      </c>
    </row>
    <row r="56" spans="1:9" outlineLevel="1">
      <c r="A56" s="115"/>
      <c r="B56" s="118" t="s">
        <v>31</v>
      </c>
      <c r="C56" s="105">
        <v>110.47</v>
      </c>
      <c r="D56" s="108" t="s">
        <v>94</v>
      </c>
      <c r="E56" s="188"/>
      <c r="F56" s="103"/>
      <c r="G56" s="103">
        <f t="shared" si="8"/>
        <v>0</v>
      </c>
      <c r="H56" s="53"/>
      <c r="I56" s="52">
        <f t="shared" si="7"/>
        <v>0</v>
      </c>
    </row>
    <row r="57" spans="1:9" outlineLevel="1">
      <c r="A57" s="115"/>
      <c r="B57" s="118" t="s">
        <v>102</v>
      </c>
      <c r="C57" s="105">
        <v>303.8</v>
      </c>
      <c r="D57" s="108" t="s">
        <v>94</v>
      </c>
      <c r="E57" s="189"/>
      <c r="F57" s="103"/>
      <c r="G57" s="103">
        <f t="shared" si="8"/>
        <v>0</v>
      </c>
      <c r="H57" s="53"/>
      <c r="I57" s="52">
        <f t="shared" si="7"/>
        <v>0</v>
      </c>
    </row>
    <row r="58" spans="1:9" outlineLevel="1">
      <c r="A58" s="115"/>
      <c r="B58" s="116" t="s">
        <v>34</v>
      </c>
      <c r="C58" s="105">
        <v>37</v>
      </c>
      <c r="D58" s="108" t="s">
        <v>27</v>
      </c>
      <c r="E58" s="190"/>
      <c r="F58" s="103"/>
      <c r="G58" s="103">
        <f t="shared" si="8"/>
        <v>0</v>
      </c>
      <c r="H58" s="53"/>
      <c r="I58" s="52">
        <f t="shared" si="7"/>
        <v>0</v>
      </c>
    </row>
    <row r="59" spans="1:9" ht="15.75" outlineLevel="1">
      <c r="A59" s="115"/>
      <c r="B59" s="116" t="s">
        <v>95</v>
      </c>
      <c r="C59" s="105">
        <v>2.3000000000000003</v>
      </c>
      <c r="D59" s="108" t="s">
        <v>90</v>
      </c>
      <c r="E59" s="188"/>
      <c r="F59" s="103"/>
      <c r="G59" s="103">
        <f t="shared" si="8"/>
        <v>0</v>
      </c>
      <c r="H59" s="53"/>
      <c r="I59" s="52">
        <f t="shared" si="7"/>
        <v>0</v>
      </c>
    </row>
    <row r="60" spans="1:9" outlineLevel="1">
      <c r="A60" s="79"/>
      <c r="B60" s="116" t="s">
        <v>38</v>
      </c>
      <c r="C60" s="105">
        <v>5.33</v>
      </c>
      <c r="D60" s="108" t="s">
        <v>36</v>
      </c>
      <c r="E60" s="188"/>
      <c r="F60" s="103"/>
      <c r="G60" s="103">
        <f t="shared" si="8"/>
        <v>0</v>
      </c>
      <c r="H60" s="53"/>
      <c r="I60" s="52">
        <f t="shared" si="7"/>
        <v>0</v>
      </c>
    </row>
    <row r="61" spans="1:9" outlineLevel="1">
      <c r="A61" s="115"/>
      <c r="B61" s="116" t="s">
        <v>37</v>
      </c>
      <c r="C61" s="105">
        <v>8.2899999999999991</v>
      </c>
      <c r="D61" s="108" t="s">
        <v>36</v>
      </c>
      <c r="E61" s="188"/>
      <c r="F61" s="103"/>
      <c r="G61" s="103">
        <f t="shared" si="8"/>
        <v>0</v>
      </c>
      <c r="H61" s="53"/>
      <c r="I61" s="52">
        <f t="shared" si="7"/>
        <v>0</v>
      </c>
    </row>
    <row r="62" spans="1:9" outlineLevel="1">
      <c r="A62" s="115"/>
      <c r="B62" s="118" t="s">
        <v>39</v>
      </c>
      <c r="C62" s="105">
        <v>6</v>
      </c>
      <c r="D62" s="108" t="s">
        <v>40</v>
      </c>
      <c r="E62" s="188"/>
      <c r="F62" s="103"/>
      <c r="G62" s="103">
        <f t="shared" si="8"/>
        <v>0</v>
      </c>
      <c r="H62" s="53"/>
      <c r="I62" s="52">
        <f t="shared" si="7"/>
        <v>0</v>
      </c>
    </row>
    <row r="63" spans="1:9" outlineLevel="1">
      <c r="A63" s="115"/>
      <c r="B63" s="118" t="s">
        <v>96</v>
      </c>
      <c r="C63" s="105">
        <v>1</v>
      </c>
      <c r="D63" s="108" t="s">
        <v>72</v>
      </c>
      <c r="E63" s="188"/>
      <c r="F63" s="103"/>
      <c r="G63" s="103">
        <f t="shared" si="8"/>
        <v>0</v>
      </c>
      <c r="H63" s="53"/>
      <c r="I63" s="52">
        <f t="shared" si="7"/>
        <v>0</v>
      </c>
    </row>
    <row r="64" spans="1:9" outlineLevel="1">
      <c r="A64" s="115"/>
      <c r="B64" s="118"/>
      <c r="C64" s="105"/>
      <c r="D64" s="108"/>
      <c r="E64" s="103"/>
      <c r="F64" s="103"/>
      <c r="G64" s="103"/>
      <c r="H64" s="53"/>
      <c r="I64" s="52"/>
    </row>
    <row r="65" spans="1:9" outlineLevel="1">
      <c r="A65" s="119" t="s">
        <v>103</v>
      </c>
      <c r="B65" s="120" t="s">
        <v>104</v>
      </c>
      <c r="C65" s="121">
        <v>1</v>
      </c>
      <c r="D65" s="122" t="s">
        <v>27</v>
      </c>
      <c r="E65" s="101"/>
      <c r="F65" s="101"/>
      <c r="G65" s="123">
        <f>SUM(G66:G79)</f>
        <v>0</v>
      </c>
      <c r="H65" s="62">
        <f>SUM(H66:H79)</f>
        <v>0</v>
      </c>
      <c r="I65" s="63">
        <f>SUM(I66:I79)</f>
        <v>0</v>
      </c>
    </row>
    <row r="66" spans="1:9" ht="15.75" outlineLevel="1">
      <c r="A66" s="115"/>
      <c r="B66" s="116" t="s">
        <v>101</v>
      </c>
      <c r="C66" s="105">
        <v>7</v>
      </c>
      <c r="D66" s="108" t="s">
        <v>90</v>
      </c>
      <c r="E66" s="103"/>
      <c r="F66" s="188"/>
      <c r="G66" s="103"/>
      <c r="H66" s="53">
        <f>SUM(F66*C66)</f>
        <v>0</v>
      </c>
      <c r="I66" s="52">
        <f t="shared" ref="I66:I79" si="9">SUM(H66+G66)</f>
        <v>0</v>
      </c>
    </row>
    <row r="67" spans="1:9" ht="15.75" outlineLevel="1">
      <c r="A67" s="115"/>
      <c r="B67" s="116" t="s">
        <v>91</v>
      </c>
      <c r="C67" s="105">
        <v>31.53</v>
      </c>
      <c r="D67" s="108" t="s">
        <v>90</v>
      </c>
      <c r="E67" s="103"/>
      <c r="F67" s="188"/>
      <c r="G67" s="103"/>
      <c r="H67" s="53">
        <f>SUM(F67*C67)</f>
        <v>0</v>
      </c>
      <c r="I67" s="52">
        <f t="shared" si="9"/>
        <v>0</v>
      </c>
    </row>
    <row r="68" spans="1:9" ht="15.75" outlineLevel="1">
      <c r="A68" s="115"/>
      <c r="B68" s="116" t="s">
        <v>92</v>
      </c>
      <c r="C68" s="105">
        <v>1.5</v>
      </c>
      <c r="D68" s="108" t="s">
        <v>90</v>
      </c>
      <c r="E68" s="109"/>
      <c r="F68" s="188"/>
      <c r="G68" s="103"/>
      <c r="H68" s="53">
        <f>SUM(F68*C68)</f>
        <v>0</v>
      </c>
      <c r="I68" s="52">
        <f t="shared" si="9"/>
        <v>0</v>
      </c>
    </row>
    <row r="69" spans="1:9" outlineLevel="1">
      <c r="A69" s="115"/>
      <c r="B69" s="116" t="s">
        <v>26</v>
      </c>
      <c r="C69" s="105">
        <v>71</v>
      </c>
      <c r="D69" s="108" t="s">
        <v>49</v>
      </c>
      <c r="E69" s="188"/>
      <c r="F69" s="103"/>
      <c r="G69" s="103">
        <f t="shared" ref="G69:G79" si="10">SUM(E69*C69)</f>
        <v>0</v>
      </c>
      <c r="H69" s="53"/>
      <c r="I69" s="52">
        <f t="shared" si="9"/>
        <v>0</v>
      </c>
    </row>
    <row r="70" spans="1:9" outlineLevel="1">
      <c r="A70" s="115"/>
      <c r="B70" s="116" t="s">
        <v>48</v>
      </c>
      <c r="C70" s="105">
        <v>150</v>
      </c>
      <c r="D70" s="108" t="s">
        <v>49</v>
      </c>
      <c r="E70" s="190"/>
      <c r="F70" s="103"/>
      <c r="G70" s="103">
        <f t="shared" si="10"/>
        <v>0</v>
      </c>
      <c r="H70" s="53"/>
      <c r="I70" s="52">
        <f t="shared" si="9"/>
        <v>0</v>
      </c>
    </row>
    <row r="71" spans="1:9" outlineLevel="1">
      <c r="A71" s="115"/>
      <c r="B71" s="116" t="s">
        <v>29</v>
      </c>
      <c r="C71" s="105">
        <v>237</v>
      </c>
      <c r="D71" s="108" t="s">
        <v>49</v>
      </c>
      <c r="E71" s="188"/>
      <c r="F71" s="103"/>
      <c r="G71" s="103">
        <f t="shared" si="10"/>
        <v>0</v>
      </c>
      <c r="H71" s="53"/>
      <c r="I71" s="52">
        <f t="shared" si="9"/>
        <v>0</v>
      </c>
    </row>
    <row r="72" spans="1:9" outlineLevel="1">
      <c r="A72" s="115"/>
      <c r="B72" s="118" t="s">
        <v>31</v>
      </c>
      <c r="C72" s="105">
        <v>72.73</v>
      </c>
      <c r="D72" s="108" t="s">
        <v>94</v>
      </c>
      <c r="E72" s="188"/>
      <c r="F72" s="103"/>
      <c r="G72" s="103">
        <f t="shared" si="10"/>
        <v>0</v>
      </c>
      <c r="H72" s="53"/>
      <c r="I72" s="52">
        <f t="shared" si="9"/>
        <v>0</v>
      </c>
    </row>
    <row r="73" spans="1:9" outlineLevel="1">
      <c r="A73" s="115"/>
      <c r="B73" s="118" t="s">
        <v>102</v>
      </c>
      <c r="C73" s="105">
        <v>200</v>
      </c>
      <c r="D73" s="108" t="s">
        <v>94</v>
      </c>
      <c r="E73" s="189"/>
      <c r="F73" s="103"/>
      <c r="G73" s="103">
        <f t="shared" si="10"/>
        <v>0</v>
      </c>
      <c r="H73" s="53"/>
      <c r="I73" s="52">
        <f t="shared" si="9"/>
        <v>0</v>
      </c>
    </row>
    <row r="74" spans="1:9" outlineLevel="1">
      <c r="A74" s="115"/>
      <c r="B74" s="116" t="s">
        <v>34</v>
      </c>
      <c r="C74" s="105">
        <v>25</v>
      </c>
      <c r="D74" s="108" t="s">
        <v>27</v>
      </c>
      <c r="E74" s="190"/>
      <c r="F74" s="103"/>
      <c r="G74" s="103">
        <f t="shared" si="10"/>
        <v>0</v>
      </c>
      <c r="H74" s="53"/>
      <c r="I74" s="52">
        <f t="shared" si="9"/>
        <v>0</v>
      </c>
    </row>
    <row r="75" spans="1:9" ht="15.75" outlineLevel="1">
      <c r="A75" s="115"/>
      <c r="B75" s="116" t="s">
        <v>95</v>
      </c>
      <c r="C75" s="105">
        <v>1.5</v>
      </c>
      <c r="D75" s="108" t="s">
        <v>90</v>
      </c>
      <c r="E75" s="188"/>
      <c r="F75" s="103"/>
      <c r="G75" s="103">
        <f t="shared" si="10"/>
        <v>0</v>
      </c>
      <c r="H75" s="53"/>
      <c r="I75" s="52">
        <f t="shared" si="9"/>
        <v>0</v>
      </c>
    </row>
    <row r="76" spans="1:9" outlineLevel="1">
      <c r="A76" s="79"/>
      <c r="B76" s="116" t="s">
        <v>38</v>
      </c>
      <c r="C76" s="105">
        <v>3.6</v>
      </c>
      <c r="D76" s="108" t="s">
        <v>36</v>
      </c>
      <c r="E76" s="188"/>
      <c r="F76" s="103"/>
      <c r="G76" s="103">
        <f t="shared" si="10"/>
        <v>0</v>
      </c>
      <c r="H76" s="53"/>
      <c r="I76" s="52">
        <f t="shared" si="9"/>
        <v>0</v>
      </c>
    </row>
    <row r="77" spans="1:9" outlineLevel="1">
      <c r="A77" s="115"/>
      <c r="B77" s="116" t="s">
        <v>37</v>
      </c>
      <c r="C77" s="105">
        <v>5.45</v>
      </c>
      <c r="D77" s="108" t="s">
        <v>36</v>
      </c>
      <c r="E77" s="188"/>
      <c r="F77" s="103"/>
      <c r="G77" s="103">
        <f t="shared" si="10"/>
        <v>0</v>
      </c>
      <c r="H77" s="53"/>
      <c r="I77" s="52">
        <f t="shared" si="9"/>
        <v>0</v>
      </c>
    </row>
    <row r="78" spans="1:9" outlineLevel="1">
      <c r="A78" s="115"/>
      <c r="B78" s="118" t="s">
        <v>39</v>
      </c>
      <c r="C78" s="105">
        <v>4</v>
      </c>
      <c r="D78" s="108" t="s">
        <v>40</v>
      </c>
      <c r="E78" s="188"/>
      <c r="F78" s="103"/>
      <c r="G78" s="103">
        <f t="shared" si="10"/>
        <v>0</v>
      </c>
      <c r="H78" s="53"/>
      <c r="I78" s="52">
        <f t="shared" si="9"/>
        <v>0</v>
      </c>
    </row>
    <row r="79" spans="1:9" outlineLevel="1">
      <c r="A79" s="115"/>
      <c r="B79" s="118" t="s">
        <v>96</v>
      </c>
      <c r="C79" s="105">
        <v>1</v>
      </c>
      <c r="D79" s="108" t="s">
        <v>72</v>
      </c>
      <c r="E79" s="188"/>
      <c r="F79" s="103"/>
      <c r="G79" s="103">
        <f t="shared" si="10"/>
        <v>0</v>
      </c>
      <c r="H79" s="53"/>
      <c r="I79" s="52">
        <f t="shared" si="9"/>
        <v>0</v>
      </c>
    </row>
    <row r="80" spans="1:9" outlineLevel="1">
      <c r="A80" s="115"/>
      <c r="B80" s="118"/>
      <c r="C80" s="105"/>
      <c r="D80" s="108"/>
      <c r="E80" s="103"/>
      <c r="F80" s="103"/>
      <c r="G80" s="103"/>
      <c r="H80" s="53"/>
      <c r="I80" s="52"/>
    </row>
    <row r="81" spans="1:9" outlineLevel="1">
      <c r="A81" s="113" t="s">
        <v>105</v>
      </c>
      <c r="B81" s="111" t="s">
        <v>106</v>
      </c>
      <c r="C81" s="196">
        <v>30</v>
      </c>
      <c r="D81" s="114" t="s">
        <v>27</v>
      </c>
      <c r="E81" s="109"/>
      <c r="F81" s="109"/>
      <c r="G81" s="112">
        <f>SUM(G82:G94)</f>
        <v>0</v>
      </c>
      <c r="H81" s="59">
        <f>SUM(H82:H94)</f>
        <v>0</v>
      </c>
      <c r="I81" s="60">
        <f>SUM(I82:I94)</f>
        <v>0</v>
      </c>
    </row>
    <row r="82" spans="1:9" ht="15.75" customHeight="1" outlineLevel="1">
      <c r="A82" s="115"/>
      <c r="B82" s="116" t="s">
        <v>89</v>
      </c>
      <c r="C82" s="105">
        <v>3.86</v>
      </c>
      <c r="D82" s="108" t="s">
        <v>90</v>
      </c>
      <c r="E82" s="109"/>
      <c r="F82" s="188"/>
      <c r="G82" s="103"/>
      <c r="H82" s="53">
        <f>SUM(F82*C82)</f>
        <v>0</v>
      </c>
      <c r="I82" s="52">
        <f t="shared" ref="I82:I94" si="11">SUM(H82+G82)</f>
        <v>0</v>
      </c>
    </row>
    <row r="83" spans="1:9" ht="13.5" customHeight="1" outlineLevel="1">
      <c r="A83" s="115"/>
      <c r="B83" s="116" t="s">
        <v>26</v>
      </c>
      <c r="C83" s="105">
        <v>35</v>
      </c>
      <c r="D83" s="108" t="s">
        <v>49</v>
      </c>
      <c r="E83" s="189"/>
      <c r="F83" s="109"/>
      <c r="G83" s="103">
        <f t="shared" ref="G83:G94" si="12">SUM(E83*C83)</f>
        <v>0</v>
      </c>
      <c r="H83" s="53"/>
      <c r="I83" s="52">
        <f t="shared" si="11"/>
        <v>0</v>
      </c>
    </row>
    <row r="84" spans="1:9" ht="14.25" customHeight="1" outlineLevel="1">
      <c r="A84" s="115"/>
      <c r="B84" s="116" t="s">
        <v>28</v>
      </c>
      <c r="C84" s="105">
        <v>70</v>
      </c>
      <c r="D84" s="108" t="s">
        <v>49</v>
      </c>
      <c r="E84" s="189"/>
      <c r="F84" s="109"/>
      <c r="G84" s="103">
        <f t="shared" si="12"/>
        <v>0</v>
      </c>
      <c r="H84" s="53"/>
      <c r="I84" s="52">
        <f t="shared" si="11"/>
        <v>0</v>
      </c>
    </row>
    <row r="85" spans="1:9" ht="14.25" customHeight="1" outlineLevel="1">
      <c r="A85" s="115"/>
      <c r="B85" s="116" t="s">
        <v>29</v>
      </c>
      <c r="C85" s="105">
        <v>105</v>
      </c>
      <c r="D85" s="108" t="s">
        <v>49</v>
      </c>
      <c r="E85" s="189"/>
      <c r="F85" s="109"/>
      <c r="G85" s="103">
        <f t="shared" si="12"/>
        <v>0</v>
      </c>
      <c r="H85" s="53"/>
      <c r="I85" s="52">
        <f t="shared" si="11"/>
        <v>0</v>
      </c>
    </row>
    <row r="86" spans="1:9" ht="14.25" customHeight="1" outlineLevel="1">
      <c r="A86" s="115"/>
      <c r="B86" s="118" t="s">
        <v>30</v>
      </c>
      <c r="C86" s="105">
        <v>3.64</v>
      </c>
      <c r="D86" s="108" t="s">
        <v>94</v>
      </c>
      <c r="E86" s="188"/>
      <c r="F86" s="109"/>
      <c r="G86" s="103">
        <f t="shared" si="12"/>
        <v>0</v>
      </c>
      <c r="H86" s="53"/>
      <c r="I86" s="52">
        <f t="shared" si="11"/>
        <v>0</v>
      </c>
    </row>
    <row r="87" spans="1:9" ht="14.25" customHeight="1" outlineLevel="1">
      <c r="A87" s="115"/>
      <c r="B87" s="118" t="s">
        <v>33</v>
      </c>
      <c r="C87" s="105">
        <v>4.24</v>
      </c>
      <c r="D87" s="108" t="s">
        <v>94</v>
      </c>
      <c r="E87" s="188"/>
      <c r="F87" s="109"/>
      <c r="G87" s="103">
        <f t="shared" si="12"/>
        <v>0</v>
      </c>
      <c r="H87" s="53"/>
      <c r="I87" s="52">
        <f t="shared" si="11"/>
        <v>0</v>
      </c>
    </row>
    <row r="88" spans="1:9" ht="14.25" customHeight="1" outlineLevel="1">
      <c r="A88" s="115"/>
      <c r="B88" s="116" t="s">
        <v>34</v>
      </c>
      <c r="C88" s="105">
        <v>11</v>
      </c>
      <c r="D88" s="108" t="s">
        <v>27</v>
      </c>
      <c r="E88" s="189"/>
      <c r="F88" s="109"/>
      <c r="G88" s="103">
        <f t="shared" si="12"/>
        <v>0</v>
      </c>
      <c r="H88" s="53"/>
      <c r="I88" s="52">
        <f t="shared" si="11"/>
        <v>0</v>
      </c>
    </row>
    <row r="89" spans="1:9" ht="14.25" customHeight="1" outlineLevel="1">
      <c r="A89" s="115"/>
      <c r="B89" s="116" t="s">
        <v>95</v>
      </c>
      <c r="C89" s="105">
        <v>0.7</v>
      </c>
      <c r="D89" s="108" t="s">
        <v>90</v>
      </c>
      <c r="E89" s="188"/>
      <c r="F89" s="109"/>
      <c r="G89" s="103">
        <f t="shared" si="12"/>
        <v>0</v>
      </c>
      <c r="H89" s="53"/>
      <c r="I89" s="52">
        <f t="shared" si="11"/>
        <v>0</v>
      </c>
    </row>
    <row r="90" spans="1:9" ht="14.25" customHeight="1" outlineLevel="1">
      <c r="A90" s="79"/>
      <c r="B90" s="116" t="s">
        <v>38</v>
      </c>
      <c r="C90" s="105">
        <v>1.58</v>
      </c>
      <c r="D90" s="108" t="s">
        <v>36</v>
      </c>
      <c r="E90" s="189"/>
      <c r="F90" s="109"/>
      <c r="G90" s="103">
        <f t="shared" si="12"/>
        <v>0</v>
      </c>
      <c r="H90" s="53"/>
      <c r="I90" s="52">
        <f t="shared" si="11"/>
        <v>0</v>
      </c>
    </row>
    <row r="91" spans="1:9" ht="14.25" customHeight="1" outlineLevel="1">
      <c r="A91" s="115"/>
      <c r="B91" s="116" t="s">
        <v>37</v>
      </c>
      <c r="C91" s="105">
        <v>0.16</v>
      </c>
      <c r="D91" s="108" t="s">
        <v>36</v>
      </c>
      <c r="E91" s="189"/>
      <c r="F91" s="109"/>
      <c r="G91" s="103">
        <f t="shared" si="12"/>
        <v>0</v>
      </c>
      <c r="H91" s="53"/>
      <c r="I91" s="52">
        <f t="shared" si="11"/>
        <v>0</v>
      </c>
    </row>
    <row r="92" spans="1:9" ht="14.25" customHeight="1" outlineLevel="1">
      <c r="A92" s="115"/>
      <c r="B92" s="118" t="s">
        <v>39</v>
      </c>
      <c r="C92" s="105">
        <v>2</v>
      </c>
      <c r="D92" s="108" t="s">
        <v>40</v>
      </c>
      <c r="E92" s="188"/>
      <c r="F92" s="109"/>
      <c r="G92" s="103">
        <f t="shared" si="12"/>
        <v>0</v>
      </c>
      <c r="H92" s="53"/>
      <c r="I92" s="52">
        <f t="shared" si="11"/>
        <v>0</v>
      </c>
    </row>
    <row r="93" spans="1:9" outlineLevel="1">
      <c r="A93" s="115"/>
      <c r="B93" s="118" t="s">
        <v>107</v>
      </c>
      <c r="C93" s="105">
        <v>1</v>
      </c>
      <c r="D93" s="108" t="s">
        <v>72</v>
      </c>
      <c r="E93" s="188"/>
      <c r="F93" s="103"/>
      <c r="G93" s="103">
        <f t="shared" si="12"/>
        <v>0</v>
      </c>
      <c r="H93" s="53"/>
      <c r="I93" s="52">
        <f t="shared" si="11"/>
        <v>0</v>
      </c>
    </row>
    <row r="94" spans="1:9" ht="14.25" customHeight="1" outlineLevel="1">
      <c r="A94" s="115"/>
      <c r="B94" s="118" t="s">
        <v>41</v>
      </c>
      <c r="C94" s="105">
        <v>81</v>
      </c>
      <c r="D94" s="108" t="s">
        <v>27</v>
      </c>
      <c r="E94" s="188"/>
      <c r="F94" s="109"/>
      <c r="G94" s="103">
        <f t="shared" si="12"/>
        <v>0</v>
      </c>
      <c r="H94" s="53"/>
      <c r="I94" s="52">
        <f t="shared" si="11"/>
        <v>0</v>
      </c>
    </row>
    <row r="95" spans="1:9" s="51" customFormat="1" ht="14.25" customHeight="1" outlineLevel="1">
      <c r="A95" s="124"/>
      <c r="B95" s="125"/>
      <c r="C95" s="197"/>
      <c r="D95" s="102"/>
      <c r="E95" s="126"/>
      <c r="F95" s="126"/>
      <c r="G95" s="107"/>
      <c r="H95" s="58"/>
      <c r="I95" s="64"/>
    </row>
    <row r="96" spans="1:9" outlineLevel="1">
      <c r="A96" s="113" t="s">
        <v>108</v>
      </c>
      <c r="B96" s="111" t="s">
        <v>109</v>
      </c>
      <c r="C96" s="196">
        <v>21</v>
      </c>
      <c r="D96" s="114" t="s">
        <v>27</v>
      </c>
      <c r="E96" s="109"/>
      <c r="F96" s="109"/>
      <c r="G96" s="112">
        <f>SUM(G97:G109)</f>
        <v>0</v>
      </c>
      <c r="H96" s="59">
        <f>SUM(H97:H109)</f>
        <v>0</v>
      </c>
      <c r="I96" s="60">
        <f>SUM(I97:I109)</f>
        <v>0</v>
      </c>
    </row>
    <row r="97" spans="1:9" ht="15.75" customHeight="1" outlineLevel="1">
      <c r="A97" s="115"/>
      <c r="B97" s="116" t="s">
        <v>89</v>
      </c>
      <c r="C97" s="105">
        <v>0.71</v>
      </c>
      <c r="D97" s="108" t="s">
        <v>90</v>
      </c>
      <c r="E97" s="109"/>
      <c r="F97" s="188"/>
      <c r="G97" s="103"/>
      <c r="H97" s="53">
        <f>SUM(F97*C97)</f>
        <v>0</v>
      </c>
      <c r="I97" s="52">
        <f t="shared" ref="I97:I109" si="13">SUM(H97+G97)</f>
        <v>0</v>
      </c>
    </row>
    <row r="98" spans="1:9" ht="13.5" customHeight="1" outlineLevel="1">
      <c r="A98" s="115"/>
      <c r="B98" s="116" t="s">
        <v>26</v>
      </c>
      <c r="C98" s="105">
        <v>7</v>
      </c>
      <c r="D98" s="108" t="s">
        <v>49</v>
      </c>
      <c r="E98" s="189"/>
      <c r="F98" s="109"/>
      <c r="G98" s="103">
        <f t="shared" ref="G98:G109" si="14">SUM(E98*C98)</f>
        <v>0</v>
      </c>
      <c r="H98" s="53"/>
      <c r="I98" s="52">
        <f t="shared" si="13"/>
        <v>0</v>
      </c>
    </row>
    <row r="99" spans="1:9" ht="14.25" customHeight="1" outlineLevel="1">
      <c r="A99" s="115"/>
      <c r="B99" s="116" t="s">
        <v>28</v>
      </c>
      <c r="C99" s="105">
        <v>14</v>
      </c>
      <c r="D99" s="108" t="s">
        <v>49</v>
      </c>
      <c r="E99" s="189"/>
      <c r="F99" s="109"/>
      <c r="G99" s="103">
        <f t="shared" si="14"/>
        <v>0</v>
      </c>
      <c r="H99" s="53"/>
      <c r="I99" s="52">
        <f t="shared" si="13"/>
        <v>0</v>
      </c>
    </row>
    <row r="100" spans="1:9" ht="14.25" customHeight="1" outlineLevel="1">
      <c r="A100" s="115"/>
      <c r="B100" s="116" t="s">
        <v>29</v>
      </c>
      <c r="C100" s="105">
        <v>21</v>
      </c>
      <c r="D100" s="108" t="s">
        <v>49</v>
      </c>
      <c r="E100" s="189"/>
      <c r="F100" s="109"/>
      <c r="G100" s="103">
        <f t="shared" si="14"/>
        <v>0</v>
      </c>
      <c r="H100" s="53"/>
      <c r="I100" s="52">
        <f t="shared" si="13"/>
        <v>0</v>
      </c>
    </row>
    <row r="101" spans="1:9" ht="14.25" customHeight="1" outlineLevel="1">
      <c r="A101" s="115"/>
      <c r="B101" s="118" t="s">
        <v>31</v>
      </c>
      <c r="C101" s="105">
        <v>2</v>
      </c>
      <c r="D101" s="108" t="s">
        <v>94</v>
      </c>
      <c r="E101" s="188"/>
      <c r="F101" s="109"/>
      <c r="G101" s="103">
        <f t="shared" si="14"/>
        <v>0</v>
      </c>
      <c r="H101" s="53"/>
      <c r="I101" s="52">
        <f t="shared" si="13"/>
        <v>0</v>
      </c>
    </row>
    <row r="102" spans="1:9" ht="14.25" customHeight="1" outlineLevel="1">
      <c r="A102" s="115"/>
      <c r="B102" s="118" t="s">
        <v>33</v>
      </c>
      <c r="C102" s="105">
        <v>44</v>
      </c>
      <c r="D102" s="108" t="s">
        <v>94</v>
      </c>
      <c r="E102" s="188"/>
      <c r="F102" s="109"/>
      <c r="G102" s="103">
        <f t="shared" si="14"/>
        <v>0</v>
      </c>
      <c r="H102" s="53"/>
      <c r="I102" s="52">
        <f t="shared" si="13"/>
        <v>0</v>
      </c>
    </row>
    <row r="103" spans="1:9" ht="14.25" customHeight="1" outlineLevel="1">
      <c r="A103" s="115"/>
      <c r="B103" s="116" t="s">
        <v>34</v>
      </c>
      <c r="C103" s="105">
        <v>4</v>
      </c>
      <c r="D103" s="108" t="s">
        <v>27</v>
      </c>
      <c r="E103" s="189"/>
      <c r="F103" s="109"/>
      <c r="G103" s="103">
        <f t="shared" si="14"/>
        <v>0</v>
      </c>
      <c r="H103" s="53"/>
      <c r="I103" s="52">
        <f t="shared" si="13"/>
        <v>0</v>
      </c>
    </row>
    <row r="104" spans="1:9" ht="14.25" customHeight="1" outlineLevel="1">
      <c r="A104" s="115"/>
      <c r="B104" s="116" t="s">
        <v>95</v>
      </c>
      <c r="C104" s="105">
        <v>0.30000000000000004</v>
      </c>
      <c r="D104" s="108" t="s">
        <v>90</v>
      </c>
      <c r="E104" s="188"/>
      <c r="F104" s="109"/>
      <c r="G104" s="103">
        <f t="shared" si="14"/>
        <v>0</v>
      </c>
      <c r="H104" s="53"/>
      <c r="I104" s="52">
        <f t="shared" si="13"/>
        <v>0</v>
      </c>
    </row>
    <row r="105" spans="1:9" ht="14.25" customHeight="1" outlineLevel="1">
      <c r="A105" s="79"/>
      <c r="B105" s="116" t="s">
        <v>38</v>
      </c>
      <c r="C105" s="105">
        <v>0.57999999999999996</v>
      </c>
      <c r="D105" s="108" t="s">
        <v>36</v>
      </c>
      <c r="E105" s="189"/>
      <c r="F105" s="109"/>
      <c r="G105" s="103">
        <f t="shared" si="14"/>
        <v>0</v>
      </c>
      <c r="H105" s="53"/>
      <c r="I105" s="52">
        <f t="shared" si="13"/>
        <v>0</v>
      </c>
    </row>
    <row r="106" spans="1:9" ht="14.25" customHeight="1" outlineLevel="1">
      <c r="A106" s="115"/>
      <c r="B106" s="116" t="s">
        <v>37</v>
      </c>
      <c r="C106" s="105">
        <v>0.92</v>
      </c>
      <c r="D106" s="108" t="s">
        <v>36</v>
      </c>
      <c r="E106" s="189"/>
      <c r="F106" s="109"/>
      <c r="G106" s="103">
        <f t="shared" si="14"/>
        <v>0</v>
      </c>
      <c r="H106" s="53"/>
      <c r="I106" s="52">
        <f t="shared" si="13"/>
        <v>0</v>
      </c>
    </row>
    <row r="107" spans="1:9" ht="14.25" customHeight="1" outlineLevel="1">
      <c r="A107" s="115"/>
      <c r="B107" s="118" t="s">
        <v>39</v>
      </c>
      <c r="C107" s="105">
        <v>1</v>
      </c>
      <c r="D107" s="108" t="s">
        <v>40</v>
      </c>
      <c r="E107" s="188"/>
      <c r="F107" s="109"/>
      <c r="G107" s="103">
        <f t="shared" si="14"/>
        <v>0</v>
      </c>
      <c r="H107" s="53"/>
      <c r="I107" s="52">
        <f t="shared" si="13"/>
        <v>0</v>
      </c>
    </row>
    <row r="108" spans="1:9" outlineLevel="1">
      <c r="A108" s="115"/>
      <c r="B108" s="118" t="s">
        <v>107</v>
      </c>
      <c r="C108" s="105">
        <v>1</v>
      </c>
      <c r="D108" s="108" t="s">
        <v>72</v>
      </c>
      <c r="E108" s="188"/>
      <c r="F108" s="103"/>
      <c r="G108" s="103">
        <f t="shared" si="14"/>
        <v>0</v>
      </c>
      <c r="H108" s="53"/>
      <c r="I108" s="52">
        <f t="shared" si="13"/>
        <v>0</v>
      </c>
    </row>
    <row r="109" spans="1:9" ht="14.25" customHeight="1" outlineLevel="1">
      <c r="A109" s="115"/>
      <c r="B109" s="118" t="s">
        <v>41</v>
      </c>
      <c r="C109" s="105">
        <v>53.899999999999991</v>
      </c>
      <c r="D109" s="108" t="s">
        <v>27</v>
      </c>
      <c r="E109" s="188"/>
      <c r="F109" s="109"/>
      <c r="G109" s="103">
        <f t="shared" si="14"/>
        <v>0</v>
      </c>
      <c r="H109" s="53"/>
      <c r="I109" s="52">
        <f t="shared" si="13"/>
        <v>0</v>
      </c>
    </row>
    <row r="110" spans="1:9" ht="14.25" customHeight="1" outlineLevel="1">
      <c r="A110" s="115"/>
      <c r="B110" s="118"/>
      <c r="C110" s="105"/>
      <c r="D110" s="108"/>
      <c r="E110" s="100"/>
      <c r="F110" s="109"/>
      <c r="G110" s="103"/>
      <c r="H110" s="53"/>
      <c r="I110" s="52"/>
    </row>
    <row r="111" spans="1:9" outlineLevel="1">
      <c r="A111" s="113" t="s">
        <v>110</v>
      </c>
      <c r="B111" s="111" t="s">
        <v>111</v>
      </c>
      <c r="C111" s="198">
        <v>1</v>
      </c>
      <c r="D111" s="114" t="s">
        <v>27</v>
      </c>
      <c r="E111" s="109"/>
      <c r="F111" s="109"/>
      <c r="G111" s="127">
        <f>SUM(G112:G117)</f>
        <v>0</v>
      </c>
      <c r="H111" s="65">
        <f>SUM(H112:H117)</f>
        <v>0</v>
      </c>
      <c r="I111" s="66">
        <f>SUM(I112:I117)</f>
        <v>0</v>
      </c>
    </row>
    <row r="112" spans="1:9" ht="15.75" outlineLevel="1">
      <c r="A112" s="115"/>
      <c r="B112" s="116" t="s">
        <v>89</v>
      </c>
      <c r="C112" s="105">
        <v>128</v>
      </c>
      <c r="D112" s="108" t="s">
        <v>90</v>
      </c>
      <c r="E112" s="109"/>
      <c r="F112" s="188"/>
      <c r="G112" s="103"/>
      <c r="H112" s="53">
        <f>SUM(F112*C112)</f>
        <v>0</v>
      </c>
      <c r="I112" s="52">
        <f t="shared" ref="I112:I117" si="15">SUM(H112+G112)</f>
        <v>0</v>
      </c>
    </row>
    <row r="113" spans="1:9" outlineLevel="1">
      <c r="A113" s="115"/>
      <c r="B113" s="116" t="s">
        <v>26</v>
      </c>
      <c r="C113" s="105">
        <v>1209</v>
      </c>
      <c r="D113" s="108" t="s">
        <v>49</v>
      </c>
      <c r="E113" s="189"/>
      <c r="F113" s="109"/>
      <c r="G113" s="103">
        <f>SUM(E113*C113)</f>
        <v>0</v>
      </c>
      <c r="H113" s="53"/>
      <c r="I113" s="52">
        <f t="shared" si="15"/>
        <v>0</v>
      </c>
    </row>
    <row r="114" spans="1:9" outlineLevel="1">
      <c r="A114" s="115"/>
      <c r="B114" s="116" t="s">
        <v>28</v>
      </c>
      <c r="C114" s="105">
        <v>2418</v>
      </c>
      <c r="D114" s="108" t="s">
        <v>49</v>
      </c>
      <c r="E114" s="189"/>
      <c r="F114" s="109"/>
      <c r="G114" s="103">
        <f>SUM(E114*C114)</f>
        <v>0</v>
      </c>
      <c r="H114" s="53"/>
      <c r="I114" s="52">
        <f t="shared" si="15"/>
        <v>0</v>
      </c>
    </row>
    <row r="115" spans="1:9" outlineLevel="1">
      <c r="A115" s="115"/>
      <c r="B115" s="116" t="s">
        <v>29</v>
      </c>
      <c r="C115" s="105">
        <v>3627</v>
      </c>
      <c r="D115" s="108" t="s">
        <v>49</v>
      </c>
      <c r="E115" s="189"/>
      <c r="F115" s="109"/>
      <c r="G115" s="103">
        <f>SUM(E115*C115)</f>
        <v>0</v>
      </c>
      <c r="H115" s="53"/>
      <c r="I115" s="52">
        <f t="shared" si="15"/>
        <v>0</v>
      </c>
    </row>
    <row r="116" spans="1:9" outlineLevel="1">
      <c r="A116" s="115"/>
      <c r="B116" s="118" t="s">
        <v>112</v>
      </c>
      <c r="C116" s="105">
        <v>2906.04</v>
      </c>
      <c r="D116" s="108" t="s">
        <v>94</v>
      </c>
      <c r="E116" s="189"/>
      <c r="F116" s="109"/>
      <c r="G116" s="103">
        <f>SUM(E116*C116)</f>
        <v>0</v>
      </c>
      <c r="H116" s="53"/>
      <c r="I116" s="52">
        <f t="shared" si="15"/>
        <v>0</v>
      </c>
    </row>
    <row r="117" spans="1:9" outlineLevel="1">
      <c r="A117" s="115"/>
      <c r="B117" s="116" t="s">
        <v>35</v>
      </c>
      <c r="C117" s="105">
        <v>58.12</v>
      </c>
      <c r="D117" s="108" t="s">
        <v>36</v>
      </c>
      <c r="E117" s="189"/>
      <c r="F117" s="109"/>
      <c r="G117" s="103">
        <f>SUM(E117*C117)</f>
        <v>0</v>
      </c>
      <c r="H117" s="53"/>
      <c r="I117" s="52">
        <f t="shared" si="15"/>
        <v>0</v>
      </c>
    </row>
    <row r="118" spans="1:9" outlineLevel="1">
      <c r="A118" s="115"/>
      <c r="B118" s="118"/>
      <c r="C118" s="105"/>
      <c r="D118" s="108"/>
      <c r="E118" s="109"/>
      <c r="F118" s="109"/>
      <c r="G118" s="103"/>
      <c r="H118" s="53"/>
      <c r="I118" s="52"/>
    </row>
    <row r="119" spans="1:9" ht="14.25" customHeight="1" outlineLevel="1">
      <c r="A119" s="90" t="s">
        <v>113</v>
      </c>
      <c r="B119" s="91" t="s">
        <v>10</v>
      </c>
      <c r="C119" s="105"/>
      <c r="D119" s="108"/>
      <c r="E119" s="109"/>
      <c r="F119" s="109"/>
      <c r="G119" s="128">
        <f>G120+G233+G245+G259+G269+G282+G310+G321+G338+G376+G382+G388+G397+G406</f>
        <v>0</v>
      </c>
      <c r="H119" s="67">
        <f>H120+H233+H245+H259+H269+H282+H310+H321+H338+H376+H382+H388+H397+H406</f>
        <v>0</v>
      </c>
      <c r="I119" s="57">
        <f>I120+I233+I245+I259+I269+I282+I310+I321+I338+I376+I382+I388+I397+I406</f>
        <v>0</v>
      </c>
    </row>
    <row r="120" spans="1:9" ht="14.25" customHeight="1" outlineLevel="1">
      <c r="A120" s="110" t="s">
        <v>86</v>
      </c>
      <c r="B120" s="111" t="s">
        <v>11</v>
      </c>
      <c r="C120" s="105"/>
      <c r="D120" s="108"/>
      <c r="E120" s="109"/>
      <c r="F120" s="109"/>
      <c r="G120" s="129">
        <f>G121+G136+G151+G165+G179+G193+G207+G220</f>
        <v>0</v>
      </c>
      <c r="H120" s="68">
        <f>H121+H136+H151+H165+H179+H193+H207+H220</f>
        <v>0</v>
      </c>
      <c r="I120" s="60">
        <f>I121+I136+I151+I165+I179+I193+I207+I220</f>
        <v>0</v>
      </c>
    </row>
    <row r="121" spans="1:9" outlineLevel="1">
      <c r="A121" s="113" t="s">
        <v>87</v>
      </c>
      <c r="B121" s="111" t="s">
        <v>106</v>
      </c>
      <c r="C121" s="196">
        <v>30</v>
      </c>
      <c r="D121" s="114" t="s">
        <v>27</v>
      </c>
      <c r="E121" s="109"/>
      <c r="F121" s="109"/>
      <c r="G121" s="112">
        <f>SUM(G122:G134)</f>
        <v>0</v>
      </c>
      <c r="H121" s="59">
        <f>SUM(H122:H134)</f>
        <v>0</v>
      </c>
      <c r="I121" s="60">
        <f>SUM(I122:I134)</f>
        <v>0</v>
      </c>
    </row>
    <row r="122" spans="1:9" ht="15.75" customHeight="1" outlineLevel="1">
      <c r="A122" s="115"/>
      <c r="B122" s="116" t="s">
        <v>89</v>
      </c>
      <c r="C122" s="105">
        <v>29.58</v>
      </c>
      <c r="D122" s="108" t="s">
        <v>90</v>
      </c>
      <c r="E122" s="109"/>
      <c r="F122" s="188"/>
      <c r="G122" s="103"/>
      <c r="H122" s="53">
        <f>SUM(F122*C122)</f>
        <v>0</v>
      </c>
      <c r="I122" s="52">
        <f t="shared" ref="I122:I134" si="16">SUM(H122+G122)</f>
        <v>0</v>
      </c>
    </row>
    <row r="123" spans="1:9" ht="13.5" customHeight="1" outlineLevel="1">
      <c r="A123" s="115"/>
      <c r="B123" s="116" t="s">
        <v>26</v>
      </c>
      <c r="C123" s="105">
        <v>265</v>
      </c>
      <c r="D123" s="108" t="s">
        <v>49</v>
      </c>
      <c r="E123" s="189"/>
      <c r="F123" s="109"/>
      <c r="G123" s="103">
        <f t="shared" ref="G123:G134" si="17">SUM(E123*C123)</f>
        <v>0</v>
      </c>
      <c r="H123" s="53"/>
      <c r="I123" s="52">
        <f t="shared" si="16"/>
        <v>0</v>
      </c>
    </row>
    <row r="124" spans="1:9" ht="14.25" customHeight="1" outlineLevel="1">
      <c r="A124" s="115"/>
      <c r="B124" s="116" t="s">
        <v>28</v>
      </c>
      <c r="C124" s="105">
        <v>530</v>
      </c>
      <c r="D124" s="108" t="s">
        <v>49</v>
      </c>
      <c r="E124" s="189"/>
      <c r="F124" s="109"/>
      <c r="G124" s="103">
        <f t="shared" si="17"/>
        <v>0</v>
      </c>
      <c r="H124" s="53"/>
      <c r="I124" s="52">
        <f t="shared" si="16"/>
        <v>0</v>
      </c>
    </row>
    <row r="125" spans="1:9" ht="14.25" customHeight="1" outlineLevel="1">
      <c r="A125" s="115"/>
      <c r="B125" s="116" t="s">
        <v>29</v>
      </c>
      <c r="C125" s="105">
        <v>795</v>
      </c>
      <c r="D125" s="108" t="s">
        <v>49</v>
      </c>
      <c r="E125" s="189"/>
      <c r="F125" s="109"/>
      <c r="G125" s="103">
        <f t="shared" si="17"/>
        <v>0</v>
      </c>
      <c r="H125" s="53"/>
      <c r="I125" s="52">
        <f t="shared" si="16"/>
        <v>0</v>
      </c>
    </row>
    <row r="126" spans="1:9" ht="14.25" customHeight="1" outlineLevel="1">
      <c r="A126" s="115"/>
      <c r="B126" s="118" t="s">
        <v>30</v>
      </c>
      <c r="C126" s="105">
        <v>12.36</v>
      </c>
      <c r="D126" s="108" t="s">
        <v>94</v>
      </c>
      <c r="E126" s="188"/>
      <c r="F126" s="109"/>
      <c r="G126" s="103">
        <f t="shared" si="17"/>
        <v>0</v>
      </c>
      <c r="H126" s="53"/>
      <c r="I126" s="52">
        <f t="shared" si="16"/>
        <v>0</v>
      </c>
    </row>
    <row r="127" spans="1:9" ht="14.25" customHeight="1" outlineLevel="1">
      <c r="A127" s="115"/>
      <c r="B127" s="118" t="s">
        <v>33</v>
      </c>
      <c r="C127" s="105">
        <v>14.42</v>
      </c>
      <c r="D127" s="108" t="s">
        <v>94</v>
      </c>
      <c r="E127" s="188"/>
      <c r="F127" s="109"/>
      <c r="G127" s="103">
        <f t="shared" si="17"/>
        <v>0</v>
      </c>
      <c r="H127" s="53"/>
      <c r="I127" s="52">
        <f t="shared" si="16"/>
        <v>0</v>
      </c>
    </row>
    <row r="128" spans="1:9" ht="14.25" customHeight="1" outlineLevel="1">
      <c r="A128" s="115"/>
      <c r="B128" s="116" t="s">
        <v>34</v>
      </c>
      <c r="C128" s="105">
        <v>62</v>
      </c>
      <c r="D128" s="108" t="s">
        <v>27</v>
      </c>
      <c r="E128" s="189"/>
      <c r="F128" s="109"/>
      <c r="G128" s="103">
        <f t="shared" si="17"/>
        <v>0</v>
      </c>
      <c r="H128" s="53"/>
      <c r="I128" s="52">
        <f t="shared" si="16"/>
        <v>0</v>
      </c>
    </row>
    <row r="129" spans="1:9" ht="14.25" customHeight="1" outlineLevel="1">
      <c r="A129" s="115"/>
      <c r="B129" s="116" t="s">
        <v>95</v>
      </c>
      <c r="C129" s="105">
        <v>3.8000000000000003</v>
      </c>
      <c r="D129" s="108" t="s">
        <v>90</v>
      </c>
      <c r="E129" s="188"/>
      <c r="F129" s="109"/>
      <c r="G129" s="103">
        <f t="shared" si="17"/>
        <v>0</v>
      </c>
      <c r="H129" s="53"/>
      <c r="I129" s="52">
        <f t="shared" si="16"/>
        <v>0</v>
      </c>
    </row>
    <row r="130" spans="1:9" ht="14.25" customHeight="1" outlineLevel="1">
      <c r="A130" s="79"/>
      <c r="B130" s="116" t="s">
        <v>38</v>
      </c>
      <c r="C130" s="105">
        <v>8.93</v>
      </c>
      <c r="D130" s="108" t="s">
        <v>36</v>
      </c>
      <c r="E130" s="189"/>
      <c r="F130" s="109"/>
      <c r="G130" s="103">
        <f t="shared" si="17"/>
        <v>0</v>
      </c>
      <c r="H130" s="53"/>
      <c r="I130" s="52">
        <f t="shared" si="16"/>
        <v>0</v>
      </c>
    </row>
    <row r="131" spans="1:9" ht="14.25" customHeight="1" outlineLevel="1">
      <c r="A131" s="115"/>
      <c r="B131" s="116" t="s">
        <v>37</v>
      </c>
      <c r="C131" s="105">
        <v>0.54</v>
      </c>
      <c r="D131" s="108" t="s">
        <v>36</v>
      </c>
      <c r="E131" s="189"/>
      <c r="F131" s="109"/>
      <c r="G131" s="103">
        <f t="shared" si="17"/>
        <v>0</v>
      </c>
      <c r="H131" s="53"/>
      <c r="I131" s="52">
        <f t="shared" si="16"/>
        <v>0</v>
      </c>
    </row>
    <row r="132" spans="1:9" ht="14.25" customHeight="1" outlineLevel="1">
      <c r="A132" s="115"/>
      <c r="B132" s="118" t="s">
        <v>39</v>
      </c>
      <c r="C132" s="105">
        <v>9</v>
      </c>
      <c r="D132" s="108" t="s">
        <v>40</v>
      </c>
      <c r="E132" s="188"/>
      <c r="F132" s="109"/>
      <c r="G132" s="103">
        <f t="shared" si="17"/>
        <v>0</v>
      </c>
      <c r="H132" s="53"/>
      <c r="I132" s="52">
        <f t="shared" si="16"/>
        <v>0</v>
      </c>
    </row>
    <row r="133" spans="1:9" outlineLevel="1">
      <c r="A133" s="115"/>
      <c r="B133" s="118" t="s">
        <v>107</v>
      </c>
      <c r="C133" s="105">
        <v>1</v>
      </c>
      <c r="D133" s="108" t="s">
        <v>72</v>
      </c>
      <c r="E133" s="188"/>
      <c r="F133" s="103"/>
      <c r="G133" s="103">
        <f t="shared" si="17"/>
        <v>0</v>
      </c>
      <c r="H133" s="53"/>
      <c r="I133" s="52">
        <f t="shared" si="16"/>
        <v>0</v>
      </c>
    </row>
    <row r="134" spans="1:9" ht="14.25" customHeight="1" outlineLevel="1">
      <c r="A134" s="115"/>
      <c r="B134" s="118" t="s">
        <v>41</v>
      </c>
      <c r="C134" s="105">
        <v>221</v>
      </c>
      <c r="D134" s="108" t="s">
        <v>27</v>
      </c>
      <c r="E134" s="188"/>
      <c r="F134" s="109"/>
      <c r="G134" s="103">
        <f t="shared" si="17"/>
        <v>0</v>
      </c>
      <c r="H134" s="53"/>
      <c r="I134" s="52">
        <f t="shared" si="16"/>
        <v>0</v>
      </c>
    </row>
    <row r="135" spans="1:9" s="51" customFormat="1" ht="14.25" customHeight="1" outlineLevel="1">
      <c r="A135" s="124"/>
      <c r="B135" s="125"/>
      <c r="C135" s="197"/>
      <c r="D135" s="102"/>
      <c r="E135" s="126"/>
      <c r="F135" s="126"/>
      <c r="G135" s="107"/>
      <c r="H135" s="58"/>
      <c r="I135" s="64"/>
    </row>
    <row r="136" spans="1:9" outlineLevel="1">
      <c r="A136" s="113" t="s">
        <v>97</v>
      </c>
      <c r="B136" s="111" t="s">
        <v>109</v>
      </c>
      <c r="C136" s="196">
        <v>21</v>
      </c>
      <c r="D136" s="114" t="s">
        <v>27</v>
      </c>
      <c r="E136" s="109"/>
      <c r="F136" s="109"/>
      <c r="G136" s="112">
        <f>SUM(G137:G149)</f>
        <v>0</v>
      </c>
      <c r="H136" s="59">
        <f>SUM(H137:H149)</f>
        <v>0</v>
      </c>
      <c r="I136" s="60">
        <f>SUM(I137:I149)</f>
        <v>0</v>
      </c>
    </row>
    <row r="137" spans="1:9" ht="15.75" customHeight="1" outlineLevel="1">
      <c r="A137" s="115"/>
      <c r="B137" s="116" t="s">
        <v>89</v>
      </c>
      <c r="C137" s="105">
        <v>2.35</v>
      </c>
      <c r="D137" s="108" t="s">
        <v>90</v>
      </c>
      <c r="E137" s="109"/>
      <c r="F137" s="188"/>
      <c r="G137" s="103"/>
      <c r="H137" s="53">
        <f>SUM(F137*C137)</f>
        <v>0</v>
      </c>
      <c r="I137" s="52">
        <f t="shared" ref="I137:I149" si="18">SUM(H137+G137)</f>
        <v>0</v>
      </c>
    </row>
    <row r="138" spans="1:9" ht="13.5" customHeight="1" outlineLevel="1">
      <c r="A138" s="115"/>
      <c r="B138" s="116" t="s">
        <v>26</v>
      </c>
      <c r="C138" s="105">
        <v>21</v>
      </c>
      <c r="D138" s="108" t="s">
        <v>49</v>
      </c>
      <c r="E138" s="189"/>
      <c r="F138" s="109"/>
      <c r="G138" s="103">
        <f t="shared" ref="G138:G149" si="19">SUM(E138*C138)</f>
        <v>0</v>
      </c>
      <c r="H138" s="53"/>
      <c r="I138" s="52">
        <f t="shared" si="18"/>
        <v>0</v>
      </c>
    </row>
    <row r="139" spans="1:9" ht="14.25" customHeight="1" outlineLevel="1">
      <c r="A139" s="115"/>
      <c r="B139" s="116" t="s">
        <v>28</v>
      </c>
      <c r="C139" s="105">
        <v>42</v>
      </c>
      <c r="D139" s="108" t="s">
        <v>49</v>
      </c>
      <c r="E139" s="189"/>
      <c r="F139" s="109"/>
      <c r="G139" s="103">
        <f t="shared" si="19"/>
        <v>0</v>
      </c>
      <c r="H139" s="53"/>
      <c r="I139" s="52">
        <f t="shared" si="18"/>
        <v>0</v>
      </c>
    </row>
    <row r="140" spans="1:9" ht="14.25" customHeight="1" outlineLevel="1">
      <c r="A140" s="115"/>
      <c r="B140" s="116" t="s">
        <v>29</v>
      </c>
      <c r="C140" s="105">
        <v>63</v>
      </c>
      <c r="D140" s="108" t="s">
        <v>49</v>
      </c>
      <c r="E140" s="189"/>
      <c r="F140" s="109"/>
      <c r="G140" s="103">
        <f t="shared" si="19"/>
        <v>0</v>
      </c>
      <c r="H140" s="53"/>
      <c r="I140" s="52">
        <f t="shared" si="18"/>
        <v>0</v>
      </c>
    </row>
    <row r="141" spans="1:9" ht="14.25" customHeight="1" outlineLevel="1">
      <c r="A141" s="115"/>
      <c r="B141" s="118" t="s">
        <v>31</v>
      </c>
      <c r="C141" s="105">
        <v>2.1800000000000002</v>
      </c>
      <c r="D141" s="108" t="s">
        <v>94</v>
      </c>
      <c r="E141" s="188"/>
      <c r="F141" s="109"/>
      <c r="G141" s="103">
        <f t="shared" si="19"/>
        <v>0</v>
      </c>
      <c r="H141" s="53"/>
      <c r="I141" s="52">
        <f t="shared" si="18"/>
        <v>0</v>
      </c>
    </row>
    <row r="142" spans="1:9" ht="14.25" customHeight="1" outlineLevel="1">
      <c r="A142" s="115"/>
      <c r="B142" s="118" t="s">
        <v>33</v>
      </c>
      <c r="C142" s="105">
        <v>3.49</v>
      </c>
      <c r="D142" s="108" t="s">
        <v>94</v>
      </c>
      <c r="E142" s="188"/>
      <c r="F142" s="109"/>
      <c r="G142" s="103">
        <f t="shared" si="19"/>
        <v>0</v>
      </c>
      <c r="H142" s="53"/>
      <c r="I142" s="52">
        <f t="shared" si="18"/>
        <v>0</v>
      </c>
    </row>
    <row r="143" spans="1:9" ht="14.25" customHeight="1" outlineLevel="1">
      <c r="A143" s="115"/>
      <c r="B143" s="116" t="s">
        <v>34</v>
      </c>
      <c r="C143" s="105">
        <v>9</v>
      </c>
      <c r="D143" s="108" t="s">
        <v>27</v>
      </c>
      <c r="E143" s="189"/>
      <c r="F143" s="109"/>
      <c r="G143" s="103">
        <f t="shared" si="19"/>
        <v>0</v>
      </c>
      <c r="H143" s="53"/>
      <c r="I143" s="52">
        <f t="shared" si="18"/>
        <v>0</v>
      </c>
    </row>
    <row r="144" spans="1:9" ht="14.25" customHeight="1" outlineLevel="1">
      <c r="A144" s="115"/>
      <c r="B144" s="116" t="s">
        <v>95</v>
      </c>
      <c r="C144" s="105">
        <v>0.6</v>
      </c>
      <c r="D144" s="108" t="s">
        <v>90</v>
      </c>
      <c r="E144" s="188"/>
      <c r="F144" s="109"/>
      <c r="G144" s="103">
        <f t="shared" si="19"/>
        <v>0</v>
      </c>
      <c r="H144" s="53"/>
      <c r="I144" s="52">
        <f t="shared" si="18"/>
        <v>0</v>
      </c>
    </row>
    <row r="145" spans="1:9" ht="14.25" customHeight="1" outlineLevel="1">
      <c r="A145" s="79"/>
      <c r="B145" s="116" t="s">
        <v>38</v>
      </c>
      <c r="C145" s="105">
        <v>1.3</v>
      </c>
      <c r="D145" s="108" t="s">
        <v>36</v>
      </c>
      <c r="E145" s="189"/>
      <c r="F145" s="109"/>
      <c r="G145" s="103">
        <f t="shared" si="19"/>
        <v>0</v>
      </c>
      <c r="H145" s="53"/>
      <c r="I145" s="52">
        <f t="shared" si="18"/>
        <v>0</v>
      </c>
    </row>
    <row r="146" spans="1:9" ht="14.25" customHeight="1" outlineLevel="1">
      <c r="A146" s="115"/>
      <c r="B146" s="116" t="s">
        <v>37</v>
      </c>
      <c r="C146" s="105">
        <v>0.11</v>
      </c>
      <c r="D146" s="108" t="s">
        <v>36</v>
      </c>
      <c r="E146" s="189"/>
      <c r="F146" s="109"/>
      <c r="G146" s="103">
        <f t="shared" si="19"/>
        <v>0</v>
      </c>
      <c r="H146" s="53"/>
      <c r="I146" s="52">
        <f t="shared" si="18"/>
        <v>0</v>
      </c>
    </row>
    <row r="147" spans="1:9" ht="14.25" customHeight="1" outlineLevel="1">
      <c r="A147" s="115"/>
      <c r="B147" s="118" t="s">
        <v>39</v>
      </c>
      <c r="C147" s="105">
        <v>2</v>
      </c>
      <c r="D147" s="108" t="s">
        <v>40</v>
      </c>
      <c r="E147" s="188"/>
      <c r="F147" s="109"/>
      <c r="G147" s="103">
        <f t="shared" si="19"/>
        <v>0</v>
      </c>
      <c r="H147" s="53"/>
      <c r="I147" s="52">
        <f t="shared" si="18"/>
        <v>0</v>
      </c>
    </row>
    <row r="148" spans="1:9" outlineLevel="1">
      <c r="A148" s="115"/>
      <c r="B148" s="118" t="s">
        <v>107</v>
      </c>
      <c r="C148" s="105">
        <v>1</v>
      </c>
      <c r="D148" s="108" t="s">
        <v>72</v>
      </c>
      <c r="E148" s="188"/>
      <c r="F148" s="103"/>
      <c r="G148" s="103">
        <f t="shared" si="19"/>
        <v>0</v>
      </c>
      <c r="H148" s="53"/>
      <c r="I148" s="52">
        <f t="shared" si="18"/>
        <v>0</v>
      </c>
    </row>
    <row r="149" spans="1:9" ht="14.25" customHeight="1" outlineLevel="1">
      <c r="A149" s="115"/>
      <c r="B149" s="118" t="s">
        <v>41</v>
      </c>
      <c r="C149" s="105">
        <v>81.199999999999989</v>
      </c>
      <c r="D149" s="108" t="s">
        <v>27</v>
      </c>
      <c r="E149" s="188"/>
      <c r="F149" s="109"/>
      <c r="G149" s="103">
        <f t="shared" si="19"/>
        <v>0</v>
      </c>
      <c r="H149" s="53"/>
      <c r="I149" s="52">
        <f t="shared" si="18"/>
        <v>0</v>
      </c>
    </row>
    <row r="150" spans="1:9" ht="14.25" customHeight="1" outlineLevel="1">
      <c r="A150" s="115"/>
      <c r="B150" s="118"/>
      <c r="C150" s="105"/>
      <c r="D150" s="108"/>
      <c r="E150" s="100"/>
      <c r="F150" s="109"/>
      <c r="G150" s="103"/>
      <c r="H150" s="53"/>
      <c r="I150" s="52"/>
    </row>
    <row r="151" spans="1:9" ht="13.5" customHeight="1" outlineLevel="1">
      <c r="A151" s="113" t="s">
        <v>99</v>
      </c>
      <c r="B151" s="111" t="s">
        <v>114</v>
      </c>
      <c r="C151" s="198">
        <v>1</v>
      </c>
      <c r="D151" s="114" t="s">
        <v>27</v>
      </c>
      <c r="E151" s="109"/>
      <c r="F151" s="109"/>
      <c r="G151" s="112">
        <f>SUM(G152:G163)</f>
        <v>0</v>
      </c>
      <c r="H151" s="59">
        <f>SUM(H152:H163)</f>
        <v>0</v>
      </c>
      <c r="I151" s="60">
        <f>SUM(I152:I163)</f>
        <v>0</v>
      </c>
    </row>
    <row r="152" spans="1:9" ht="15.75" customHeight="1" outlineLevel="1">
      <c r="A152" s="115"/>
      <c r="B152" s="116" t="s">
        <v>89</v>
      </c>
      <c r="C152" s="105">
        <v>9.3000000000000007</v>
      </c>
      <c r="D152" s="108" t="s">
        <v>90</v>
      </c>
      <c r="E152" s="109"/>
      <c r="F152" s="188"/>
      <c r="G152" s="103"/>
      <c r="H152" s="53">
        <f>SUM(F152*C152)</f>
        <v>0</v>
      </c>
      <c r="I152" s="52">
        <f t="shared" ref="I152:I163" si="20">SUM(H152+G152)</f>
        <v>0</v>
      </c>
    </row>
    <row r="153" spans="1:9" ht="14.25" customHeight="1" outlineLevel="1">
      <c r="A153" s="115"/>
      <c r="B153" s="116" t="s">
        <v>26</v>
      </c>
      <c r="C153" s="105">
        <v>84</v>
      </c>
      <c r="D153" s="108" t="s">
        <v>49</v>
      </c>
      <c r="E153" s="189"/>
      <c r="F153" s="109"/>
      <c r="G153" s="103">
        <f t="shared" ref="G153:G163" si="21">SUM(E153*C153)</f>
        <v>0</v>
      </c>
      <c r="H153" s="53"/>
      <c r="I153" s="52">
        <f t="shared" si="20"/>
        <v>0</v>
      </c>
    </row>
    <row r="154" spans="1:9" ht="14.25" customHeight="1" outlineLevel="1">
      <c r="A154" s="115"/>
      <c r="B154" s="116" t="s">
        <v>28</v>
      </c>
      <c r="C154" s="105">
        <v>168</v>
      </c>
      <c r="D154" s="108" t="s">
        <v>49</v>
      </c>
      <c r="E154" s="189"/>
      <c r="F154" s="109"/>
      <c r="G154" s="103">
        <f t="shared" si="21"/>
        <v>0</v>
      </c>
      <c r="H154" s="53"/>
      <c r="I154" s="52">
        <f t="shared" si="20"/>
        <v>0</v>
      </c>
    </row>
    <row r="155" spans="1:9" ht="14.25" customHeight="1" outlineLevel="1">
      <c r="A155" s="130"/>
      <c r="B155" s="131" t="s">
        <v>29</v>
      </c>
      <c r="C155" s="105">
        <v>252</v>
      </c>
      <c r="D155" s="108" t="s">
        <v>49</v>
      </c>
      <c r="E155" s="189"/>
      <c r="F155" s="109"/>
      <c r="G155" s="103">
        <f t="shared" si="21"/>
        <v>0</v>
      </c>
      <c r="H155" s="53"/>
      <c r="I155" s="52">
        <f t="shared" si="20"/>
        <v>0</v>
      </c>
    </row>
    <row r="156" spans="1:9" ht="14.25" customHeight="1" outlineLevel="1">
      <c r="A156" s="130"/>
      <c r="B156" s="132" t="s">
        <v>30</v>
      </c>
      <c r="C156" s="105">
        <v>67.64</v>
      </c>
      <c r="D156" s="108" t="s">
        <v>94</v>
      </c>
      <c r="E156" s="188"/>
      <c r="F156" s="109"/>
      <c r="G156" s="103">
        <f t="shared" si="21"/>
        <v>0</v>
      </c>
      <c r="H156" s="53"/>
      <c r="I156" s="52">
        <f t="shared" si="20"/>
        <v>0</v>
      </c>
    </row>
    <row r="157" spans="1:9" ht="14.25" customHeight="1" outlineLevel="1">
      <c r="A157" s="130"/>
      <c r="B157" s="132" t="s">
        <v>33</v>
      </c>
      <c r="C157" s="105">
        <v>146.55000000000001</v>
      </c>
      <c r="D157" s="108" t="s">
        <v>94</v>
      </c>
      <c r="E157" s="189"/>
      <c r="F157" s="109"/>
      <c r="G157" s="103">
        <f t="shared" si="21"/>
        <v>0</v>
      </c>
      <c r="H157" s="53"/>
      <c r="I157" s="52">
        <f t="shared" si="20"/>
        <v>0</v>
      </c>
    </row>
    <row r="158" spans="1:9" ht="14.25" customHeight="1" outlineLevel="1">
      <c r="A158" s="130"/>
      <c r="B158" s="131" t="s">
        <v>34</v>
      </c>
      <c r="C158" s="105">
        <v>34</v>
      </c>
      <c r="D158" s="108" t="s">
        <v>27</v>
      </c>
      <c r="E158" s="189"/>
      <c r="F158" s="109"/>
      <c r="G158" s="103">
        <f t="shared" si="21"/>
        <v>0</v>
      </c>
      <c r="H158" s="53"/>
      <c r="I158" s="52">
        <f t="shared" si="20"/>
        <v>0</v>
      </c>
    </row>
    <row r="159" spans="1:9" ht="14.25" customHeight="1" outlineLevel="1">
      <c r="A159" s="130"/>
      <c r="B159" s="133" t="s">
        <v>95</v>
      </c>
      <c r="C159" s="105">
        <v>2.1</v>
      </c>
      <c r="D159" s="108" t="s">
        <v>90</v>
      </c>
      <c r="E159" s="189"/>
      <c r="F159" s="109"/>
      <c r="G159" s="103">
        <f t="shared" si="21"/>
        <v>0</v>
      </c>
      <c r="H159" s="53"/>
      <c r="I159" s="52">
        <f t="shared" si="20"/>
        <v>0</v>
      </c>
    </row>
    <row r="160" spans="1:9" ht="14.25" customHeight="1" outlineLevel="1">
      <c r="A160" s="134"/>
      <c r="B160" s="131" t="s">
        <v>38</v>
      </c>
      <c r="C160" s="105">
        <v>4.9000000000000004</v>
      </c>
      <c r="D160" s="108" t="s">
        <v>36</v>
      </c>
      <c r="E160" s="189"/>
      <c r="F160" s="109"/>
      <c r="G160" s="103">
        <f t="shared" si="21"/>
        <v>0</v>
      </c>
      <c r="H160" s="53"/>
      <c r="I160" s="52">
        <f t="shared" si="20"/>
        <v>0</v>
      </c>
    </row>
    <row r="161" spans="1:9" ht="14.25" customHeight="1" outlineLevel="1">
      <c r="A161" s="130"/>
      <c r="B161" s="131" t="s">
        <v>37</v>
      </c>
      <c r="C161" s="105">
        <v>4.28</v>
      </c>
      <c r="D161" s="108" t="s">
        <v>36</v>
      </c>
      <c r="E161" s="189"/>
      <c r="F161" s="109"/>
      <c r="G161" s="103">
        <f t="shared" si="21"/>
        <v>0</v>
      </c>
      <c r="H161" s="53"/>
      <c r="I161" s="52">
        <f t="shared" si="20"/>
        <v>0</v>
      </c>
    </row>
    <row r="162" spans="1:9" ht="14.25" customHeight="1" outlineLevel="1">
      <c r="A162" s="130"/>
      <c r="B162" s="132" t="s">
        <v>39</v>
      </c>
      <c r="C162" s="105">
        <v>5</v>
      </c>
      <c r="D162" s="108" t="s">
        <v>40</v>
      </c>
      <c r="E162" s="188"/>
      <c r="F162" s="109"/>
      <c r="G162" s="103">
        <f t="shared" si="21"/>
        <v>0</v>
      </c>
      <c r="H162" s="53"/>
      <c r="I162" s="52">
        <f t="shared" si="20"/>
        <v>0</v>
      </c>
    </row>
    <row r="163" spans="1:9" ht="14.25" customHeight="1" outlineLevel="1">
      <c r="A163" s="130"/>
      <c r="B163" s="132" t="s">
        <v>42</v>
      </c>
      <c r="C163" s="105">
        <v>187</v>
      </c>
      <c r="D163" s="108" t="s">
        <v>27</v>
      </c>
      <c r="E163" s="189"/>
      <c r="F163" s="109"/>
      <c r="G163" s="103">
        <f t="shared" si="21"/>
        <v>0</v>
      </c>
      <c r="H163" s="53"/>
      <c r="I163" s="52">
        <f t="shared" si="20"/>
        <v>0</v>
      </c>
    </row>
    <row r="164" spans="1:9" ht="14.25" customHeight="1" outlineLevel="1">
      <c r="A164" s="130"/>
      <c r="B164" s="132"/>
      <c r="C164" s="105"/>
      <c r="D164" s="108"/>
      <c r="E164" s="109"/>
      <c r="F164" s="109"/>
      <c r="G164" s="103"/>
      <c r="H164" s="53"/>
      <c r="I164" s="52"/>
    </row>
    <row r="165" spans="1:9" ht="13.5" customHeight="1" outlineLevel="1">
      <c r="A165" s="135" t="s">
        <v>103</v>
      </c>
      <c r="B165" s="136" t="s">
        <v>115</v>
      </c>
      <c r="C165" s="198">
        <v>1</v>
      </c>
      <c r="D165" s="114" t="s">
        <v>27</v>
      </c>
      <c r="E165" s="109"/>
      <c r="F165" s="109"/>
      <c r="G165" s="112">
        <f>SUM(G166:G177)</f>
        <v>0</v>
      </c>
      <c r="H165" s="59">
        <f>SUM(H166:H177)</f>
        <v>0</v>
      </c>
      <c r="I165" s="60">
        <f>SUM(I166:I177)</f>
        <v>0</v>
      </c>
    </row>
    <row r="166" spans="1:9" ht="15.75" customHeight="1" outlineLevel="1">
      <c r="A166" s="130"/>
      <c r="B166" s="116" t="s">
        <v>89</v>
      </c>
      <c r="C166" s="105">
        <v>4.0600000000000005</v>
      </c>
      <c r="D166" s="108" t="s">
        <v>90</v>
      </c>
      <c r="E166" s="109"/>
      <c r="F166" s="188"/>
      <c r="G166" s="103"/>
      <c r="H166" s="53">
        <f>SUM(F166*C166)</f>
        <v>0</v>
      </c>
      <c r="I166" s="52">
        <f t="shared" ref="I166:I177" si="22">SUM(H166+G166)</f>
        <v>0</v>
      </c>
    </row>
    <row r="167" spans="1:9" ht="14.25" customHeight="1" outlineLevel="1">
      <c r="A167" s="130"/>
      <c r="B167" s="131" t="s">
        <v>26</v>
      </c>
      <c r="C167" s="105">
        <v>37</v>
      </c>
      <c r="D167" s="108" t="s">
        <v>49</v>
      </c>
      <c r="E167" s="189"/>
      <c r="F167" s="109"/>
      <c r="G167" s="103">
        <f t="shared" ref="G167:G177" si="23">SUM(E167*C167)</f>
        <v>0</v>
      </c>
      <c r="H167" s="53"/>
      <c r="I167" s="52">
        <f t="shared" si="22"/>
        <v>0</v>
      </c>
    </row>
    <row r="168" spans="1:9" ht="14.25" customHeight="1" outlineLevel="1">
      <c r="A168" s="130"/>
      <c r="B168" s="131" t="s">
        <v>28</v>
      </c>
      <c r="C168" s="105">
        <v>74</v>
      </c>
      <c r="D168" s="108" t="s">
        <v>49</v>
      </c>
      <c r="E168" s="189"/>
      <c r="F168" s="109"/>
      <c r="G168" s="103">
        <f t="shared" si="23"/>
        <v>0</v>
      </c>
      <c r="H168" s="53"/>
      <c r="I168" s="52">
        <f t="shared" si="22"/>
        <v>0</v>
      </c>
    </row>
    <row r="169" spans="1:9" ht="14.25" customHeight="1" outlineLevel="1">
      <c r="A169" s="130"/>
      <c r="B169" s="131" t="s">
        <v>29</v>
      </c>
      <c r="C169" s="105">
        <v>111</v>
      </c>
      <c r="D169" s="108" t="s">
        <v>49</v>
      </c>
      <c r="E169" s="189"/>
      <c r="F169" s="109"/>
      <c r="G169" s="103">
        <f t="shared" si="23"/>
        <v>0</v>
      </c>
      <c r="H169" s="53"/>
      <c r="I169" s="52">
        <f t="shared" si="22"/>
        <v>0</v>
      </c>
    </row>
    <row r="170" spans="1:9" ht="14.25" customHeight="1" outlineLevel="1">
      <c r="A170" s="130"/>
      <c r="B170" s="132" t="s">
        <v>31</v>
      </c>
      <c r="C170" s="105">
        <v>42.18</v>
      </c>
      <c r="D170" s="108" t="s">
        <v>94</v>
      </c>
      <c r="E170" s="188"/>
      <c r="F170" s="109"/>
      <c r="G170" s="103">
        <f t="shared" si="23"/>
        <v>0</v>
      </c>
      <c r="H170" s="53"/>
      <c r="I170" s="52">
        <f t="shared" si="22"/>
        <v>0</v>
      </c>
    </row>
    <row r="171" spans="1:9" ht="14.25" customHeight="1" outlineLevel="1">
      <c r="A171" s="130"/>
      <c r="B171" s="132" t="s">
        <v>33</v>
      </c>
      <c r="C171" s="105">
        <v>77.33</v>
      </c>
      <c r="D171" s="108" t="s">
        <v>94</v>
      </c>
      <c r="E171" s="189"/>
      <c r="F171" s="109"/>
      <c r="G171" s="103">
        <f t="shared" si="23"/>
        <v>0</v>
      </c>
      <c r="H171" s="53"/>
      <c r="I171" s="52">
        <f t="shared" si="22"/>
        <v>0</v>
      </c>
    </row>
    <row r="172" spans="1:9" ht="14.25" customHeight="1" outlineLevel="1">
      <c r="A172" s="130"/>
      <c r="B172" s="131" t="s">
        <v>34</v>
      </c>
      <c r="C172" s="105">
        <v>19</v>
      </c>
      <c r="D172" s="108" t="s">
        <v>27</v>
      </c>
      <c r="E172" s="189"/>
      <c r="F172" s="109"/>
      <c r="G172" s="103">
        <f t="shared" si="23"/>
        <v>0</v>
      </c>
      <c r="H172" s="53"/>
      <c r="I172" s="52">
        <f t="shared" si="22"/>
        <v>0</v>
      </c>
    </row>
    <row r="173" spans="1:9" ht="14.25" customHeight="1" outlineLevel="1">
      <c r="A173" s="130"/>
      <c r="B173" s="133" t="s">
        <v>95</v>
      </c>
      <c r="C173" s="105">
        <v>1.2000000000000002</v>
      </c>
      <c r="D173" s="108" t="s">
        <v>90</v>
      </c>
      <c r="E173" s="189"/>
      <c r="F173" s="109"/>
      <c r="G173" s="103">
        <f t="shared" si="23"/>
        <v>0</v>
      </c>
      <c r="H173" s="53"/>
      <c r="I173" s="52">
        <f t="shared" si="22"/>
        <v>0</v>
      </c>
    </row>
    <row r="174" spans="1:9" ht="14.25" customHeight="1" outlineLevel="1">
      <c r="A174" s="134"/>
      <c r="B174" s="131" t="s">
        <v>38</v>
      </c>
      <c r="C174" s="105">
        <v>2.74</v>
      </c>
      <c r="D174" s="108" t="s">
        <v>36</v>
      </c>
      <c r="E174" s="189"/>
      <c r="F174" s="109"/>
      <c r="G174" s="103">
        <f t="shared" si="23"/>
        <v>0</v>
      </c>
      <c r="H174" s="53"/>
      <c r="I174" s="52">
        <f t="shared" si="22"/>
        <v>0</v>
      </c>
    </row>
    <row r="175" spans="1:9" ht="14.25" customHeight="1" outlineLevel="1">
      <c r="A175" s="130"/>
      <c r="B175" s="131" t="s">
        <v>37</v>
      </c>
      <c r="C175" s="105">
        <v>2.39</v>
      </c>
      <c r="D175" s="108" t="s">
        <v>36</v>
      </c>
      <c r="E175" s="189"/>
      <c r="F175" s="109"/>
      <c r="G175" s="103">
        <f t="shared" si="23"/>
        <v>0</v>
      </c>
      <c r="H175" s="53"/>
      <c r="I175" s="52">
        <f t="shared" si="22"/>
        <v>0</v>
      </c>
    </row>
    <row r="176" spans="1:9" ht="14.25" customHeight="1" outlineLevel="1">
      <c r="A176" s="130"/>
      <c r="B176" s="132" t="s">
        <v>39</v>
      </c>
      <c r="C176" s="105">
        <v>3</v>
      </c>
      <c r="D176" s="108" t="s">
        <v>40</v>
      </c>
      <c r="E176" s="188"/>
      <c r="F176" s="109"/>
      <c r="G176" s="103">
        <f t="shared" si="23"/>
        <v>0</v>
      </c>
      <c r="H176" s="53"/>
      <c r="I176" s="52">
        <f t="shared" si="22"/>
        <v>0</v>
      </c>
    </row>
    <row r="177" spans="1:9" ht="14.25" customHeight="1" outlineLevel="1">
      <c r="A177" s="130"/>
      <c r="B177" s="132" t="s">
        <v>42</v>
      </c>
      <c r="C177" s="105">
        <v>117</v>
      </c>
      <c r="D177" s="108" t="s">
        <v>27</v>
      </c>
      <c r="E177" s="189"/>
      <c r="F177" s="109"/>
      <c r="G177" s="103">
        <f t="shared" si="23"/>
        <v>0</v>
      </c>
      <c r="H177" s="53"/>
      <c r="I177" s="52">
        <f t="shared" si="22"/>
        <v>0</v>
      </c>
    </row>
    <row r="178" spans="1:9" ht="14.25" customHeight="1" outlineLevel="1">
      <c r="A178" s="130"/>
      <c r="B178" s="132"/>
      <c r="C178" s="105"/>
      <c r="D178" s="108"/>
      <c r="E178" s="117"/>
      <c r="F178" s="109"/>
      <c r="G178" s="103"/>
      <c r="H178" s="53"/>
      <c r="I178" s="52"/>
    </row>
    <row r="179" spans="1:9" ht="13.5" customHeight="1" outlineLevel="1">
      <c r="A179" s="135" t="s">
        <v>105</v>
      </c>
      <c r="B179" s="136" t="s">
        <v>116</v>
      </c>
      <c r="C179" s="198">
        <v>1</v>
      </c>
      <c r="D179" s="114" t="s">
        <v>27</v>
      </c>
      <c r="E179" s="109"/>
      <c r="F179" s="109"/>
      <c r="G179" s="112">
        <f>SUM(G180:G191)</f>
        <v>0</v>
      </c>
      <c r="H179" s="59">
        <f>SUM(H180:H191)</f>
        <v>0</v>
      </c>
      <c r="I179" s="60">
        <f>SUM(I180:I191)</f>
        <v>0</v>
      </c>
    </row>
    <row r="180" spans="1:9" ht="15.75" customHeight="1" outlineLevel="1">
      <c r="A180" s="130"/>
      <c r="B180" s="116" t="s">
        <v>89</v>
      </c>
      <c r="C180" s="105">
        <v>7.97</v>
      </c>
      <c r="D180" s="108" t="s">
        <v>90</v>
      </c>
      <c r="E180" s="109"/>
      <c r="F180" s="188"/>
      <c r="G180" s="103"/>
      <c r="H180" s="53">
        <f>SUM(F180*C180)</f>
        <v>0</v>
      </c>
      <c r="I180" s="52">
        <f t="shared" ref="I180:I191" si="24">SUM(H180+G180)</f>
        <v>0</v>
      </c>
    </row>
    <row r="181" spans="1:9" ht="14.25" customHeight="1" outlineLevel="1">
      <c r="A181" s="130"/>
      <c r="B181" s="131" t="s">
        <v>26</v>
      </c>
      <c r="C181" s="105">
        <v>72</v>
      </c>
      <c r="D181" s="108" t="s">
        <v>49</v>
      </c>
      <c r="E181" s="189"/>
      <c r="F181" s="109"/>
      <c r="G181" s="103">
        <f t="shared" ref="G181:G191" si="25">SUM(E181*C181)</f>
        <v>0</v>
      </c>
      <c r="H181" s="53"/>
      <c r="I181" s="52">
        <f t="shared" si="24"/>
        <v>0</v>
      </c>
    </row>
    <row r="182" spans="1:9" ht="14.25" customHeight="1" outlineLevel="1">
      <c r="A182" s="130"/>
      <c r="B182" s="131" t="s">
        <v>28</v>
      </c>
      <c r="C182" s="105">
        <v>144</v>
      </c>
      <c r="D182" s="108" t="s">
        <v>49</v>
      </c>
      <c r="E182" s="189"/>
      <c r="F182" s="109"/>
      <c r="G182" s="103">
        <f t="shared" si="25"/>
        <v>0</v>
      </c>
      <c r="H182" s="53"/>
      <c r="I182" s="52">
        <f t="shared" si="24"/>
        <v>0</v>
      </c>
    </row>
    <row r="183" spans="1:9" ht="14.25" customHeight="1" outlineLevel="1">
      <c r="A183" s="130"/>
      <c r="B183" s="131" t="s">
        <v>29</v>
      </c>
      <c r="C183" s="105">
        <v>216</v>
      </c>
      <c r="D183" s="108" t="s">
        <v>49</v>
      </c>
      <c r="E183" s="189"/>
      <c r="F183" s="109"/>
      <c r="G183" s="103">
        <f t="shared" si="25"/>
        <v>0</v>
      </c>
      <c r="H183" s="53"/>
      <c r="I183" s="52">
        <f t="shared" si="24"/>
        <v>0</v>
      </c>
    </row>
    <row r="184" spans="1:9" ht="14.25" customHeight="1" outlineLevel="1">
      <c r="A184" s="130"/>
      <c r="B184" s="132" t="s">
        <v>31</v>
      </c>
      <c r="C184" s="105">
        <v>110.47</v>
      </c>
      <c r="D184" s="108" t="s">
        <v>94</v>
      </c>
      <c r="E184" s="188"/>
      <c r="F184" s="109"/>
      <c r="G184" s="103">
        <f t="shared" si="25"/>
        <v>0</v>
      </c>
      <c r="H184" s="53"/>
      <c r="I184" s="52">
        <f t="shared" si="24"/>
        <v>0</v>
      </c>
    </row>
    <row r="185" spans="1:9" ht="14.25" customHeight="1" outlineLevel="1">
      <c r="A185" s="130"/>
      <c r="B185" s="132" t="s">
        <v>33</v>
      </c>
      <c r="C185" s="105">
        <v>184.12</v>
      </c>
      <c r="D185" s="108" t="s">
        <v>94</v>
      </c>
      <c r="E185" s="189"/>
      <c r="F185" s="109"/>
      <c r="G185" s="103">
        <f t="shared" si="25"/>
        <v>0</v>
      </c>
      <c r="H185" s="53"/>
      <c r="I185" s="52">
        <f t="shared" si="24"/>
        <v>0</v>
      </c>
    </row>
    <row r="186" spans="1:9" ht="14.25" customHeight="1" outlineLevel="1">
      <c r="A186" s="130"/>
      <c r="B186" s="131" t="s">
        <v>34</v>
      </c>
      <c r="C186" s="105">
        <v>45</v>
      </c>
      <c r="D186" s="108" t="s">
        <v>27</v>
      </c>
      <c r="E186" s="189"/>
      <c r="F186" s="109"/>
      <c r="G186" s="103">
        <f t="shared" si="25"/>
        <v>0</v>
      </c>
      <c r="H186" s="53"/>
      <c r="I186" s="52">
        <f t="shared" si="24"/>
        <v>0</v>
      </c>
    </row>
    <row r="187" spans="1:9" ht="14.25" customHeight="1" outlineLevel="1">
      <c r="A187" s="130"/>
      <c r="B187" s="133" t="s">
        <v>95</v>
      </c>
      <c r="C187" s="105">
        <v>2.7</v>
      </c>
      <c r="D187" s="108" t="s">
        <v>90</v>
      </c>
      <c r="E187" s="189"/>
      <c r="F187" s="109"/>
      <c r="G187" s="103">
        <f t="shared" si="25"/>
        <v>0</v>
      </c>
      <c r="H187" s="53"/>
      <c r="I187" s="52">
        <f t="shared" si="24"/>
        <v>0</v>
      </c>
    </row>
    <row r="188" spans="1:9" ht="14.25" customHeight="1" outlineLevel="1">
      <c r="A188" s="134"/>
      <c r="B188" s="131" t="s">
        <v>38</v>
      </c>
      <c r="C188" s="105">
        <v>6.4799999999999995</v>
      </c>
      <c r="D188" s="108" t="s">
        <v>36</v>
      </c>
      <c r="E188" s="189"/>
      <c r="F188" s="109"/>
      <c r="G188" s="103">
        <f t="shared" si="25"/>
        <v>0</v>
      </c>
      <c r="H188" s="53"/>
      <c r="I188" s="52">
        <f t="shared" si="24"/>
        <v>0</v>
      </c>
    </row>
    <row r="189" spans="1:9" ht="14.25" customHeight="1" outlineLevel="1">
      <c r="A189" s="130"/>
      <c r="B189" s="131" t="s">
        <v>37</v>
      </c>
      <c r="C189" s="105">
        <v>5.89</v>
      </c>
      <c r="D189" s="108" t="s">
        <v>36</v>
      </c>
      <c r="E189" s="189"/>
      <c r="F189" s="109"/>
      <c r="G189" s="103">
        <f t="shared" si="25"/>
        <v>0</v>
      </c>
      <c r="H189" s="53"/>
      <c r="I189" s="52">
        <f t="shared" si="24"/>
        <v>0</v>
      </c>
    </row>
    <row r="190" spans="1:9" ht="14.25" customHeight="1" outlineLevel="1">
      <c r="A190" s="130"/>
      <c r="B190" s="132" t="s">
        <v>39</v>
      </c>
      <c r="C190" s="105">
        <v>7</v>
      </c>
      <c r="D190" s="108" t="s">
        <v>40</v>
      </c>
      <c r="E190" s="188"/>
      <c r="F190" s="109"/>
      <c r="G190" s="103">
        <f t="shared" si="25"/>
        <v>0</v>
      </c>
      <c r="H190" s="53"/>
      <c r="I190" s="52">
        <f t="shared" si="24"/>
        <v>0</v>
      </c>
    </row>
    <row r="191" spans="1:9" ht="14.25" customHeight="1" outlineLevel="1">
      <c r="A191" s="130"/>
      <c r="B191" s="132" t="s">
        <v>42</v>
      </c>
      <c r="C191" s="105">
        <v>304.8</v>
      </c>
      <c r="D191" s="108" t="s">
        <v>27</v>
      </c>
      <c r="E191" s="189"/>
      <c r="F191" s="109"/>
      <c r="G191" s="103">
        <f t="shared" si="25"/>
        <v>0</v>
      </c>
      <c r="H191" s="53"/>
      <c r="I191" s="52">
        <f t="shared" si="24"/>
        <v>0</v>
      </c>
    </row>
    <row r="192" spans="1:9" ht="14.25" customHeight="1" outlineLevel="1">
      <c r="A192" s="130"/>
      <c r="B192" s="132"/>
      <c r="C192" s="105"/>
      <c r="D192" s="108"/>
      <c r="E192" s="117"/>
      <c r="F192" s="109"/>
      <c r="G192" s="103"/>
      <c r="H192" s="53"/>
      <c r="I192" s="52"/>
    </row>
    <row r="193" spans="1:9" ht="13.5" customHeight="1" outlineLevel="1">
      <c r="A193" s="135" t="s">
        <v>108</v>
      </c>
      <c r="B193" s="136" t="s">
        <v>117</v>
      </c>
      <c r="C193" s="198">
        <v>1</v>
      </c>
      <c r="D193" s="114" t="s">
        <v>27</v>
      </c>
      <c r="E193" s="109"/>
      <c r="F193" s="109"/>
      <c r="G193" s="112">
        <f>SUM(G194:G205)</f>
        <v>0</v>
      </c>
      <c r="H193" s="59">
        <f>SUM(H194:H205)</f>
        <v>0</v>
      </c>
      <c r="I193" s="60">
        <f>SUM(I194:I205)</f>
        <v>0</v>
      </c>
    </row>
    <row r="194" spans="1:9" ht="15.75" customHeight="1" outlineLevel="1">
      <c r="A194" s="130"/>
      <c r="B194" s="116" t="s">
        <v>89</v>
      </c>
      <c r="C194" s="105">
        <v>4</v>
      </c>
      <c r="D194" s="108" t="s">
        <v>90</v>
      </c>
      <c r="E194" s="109"/>
      <c r="F194" s="188"/>
      <c r="G194" s="103"/>
      <c r="H194" s="53">
        <f>SUM(F194*C194)</f>
        <v>0</v>
      </c>
      <c r="I194" s="52">
        <f t="shared" ref="I194:I205" si="26">SUM(H194+G194)</f>
        <v>0</v>
      </c>
    </row>
    <row r="195" spans="1:9" ht="14.25" customHeight="1" outlineLevel="1">
      <c r="A195" s="130"/>
      <c r="B195" s="131" t="s">
        <v>26</v>
      </c>
      <c r="C195" s="105">
        <v>36</v>
      </c>
      <c r="D195" s="108" t="s">
        <v>49</v>
      </c>
      <c r="E195" s="189"/>
      <c r="F195" s="109"/>
      <c r="G195" s="103">
        <f t="shared" ref="G195:G205" si="27">SUM(E195*C195)</f>
        <v>0</v>
      </c>
      <c r="H195" s="53"/>
      <c r="I195" s="52">
        <f t="shared" si="26"/>
        <v>0</v>
      </c>
    </row>
    <row r="196" spans="1:9" ht="14.25" customHeight="1" outlineLevel="1">
      <c r="A196" s="130"/>
      <c r="B196" s="131" t="s">
        <v>28</v>
      </c>
      <c r="C196" s="105">
        <v>72</v>
      </c>
      <c r="D196" s="108" t="s">
        <v>49</v>
      </c>
      <c r="E196" s="189"/>
      <c r="F196" s="109"/>
      <c r="G196" s="103">
        <f t="shared" si="27"/>
        <v>0</v>
      </c>
      <c r="H196" s="53"/>
      <c r="I196" s="52">
        <f t="shared" si="26"/>
        <v>0</v>
      </c>
    </row>
    <row r="197" spans="1:9" ht="14.25" customHeight="1" outlineLevel="1">
      <c r="A197" s="130"/>
      <c r="B197" s="131" t="s">
        <v>29</v>
      </c>
      <c r="C197" s="105">
        <v>108</v>
      </c>
      <c r="D197" s="108" t="s">
        <v>49</v>
      </c>
      <c r="E197" s="189"/>
      <c r="F197" s="109"/>
      <c r="G197" s="103">
        <f t="shared" si="27"/>
        <v>0</v>
      </c>
      <c r="H197" s="53"/>
      <c r="I197" s="52">
        <f t="shared" si="26"/>
        <v>0</v>
      </c>
    </row>
    <row r="198" spans="1:9" ht="14.25" customHeight="1" outlineLevel="1">
      <c r="A198" s="130"/>
      <c r="B198" s="132" t="s">
        <v>31</v>
      </c>
      <c r="C198" s="105">
        <v>72.73</v>
      </c>
      <c r="D198" s="108" t="s">
        <v>94</v>
      </c>
      <c r="E198" s="188"/>
      <c r="F198" s="109"/>
      <c r="G198" s="103">
        <f t="shared" si="27"/>
        <v>0</v>
      </c>
      <c r="H198" s="53"/>
      <c r="I198" s="52">
        <f t="shared" si="26"/>
        <v>0</v>
      </c>
    </row>
    <row r="199" spans="1:9" ht="14.25" customHeight="1" outlineLevel="1">
      <c r="A199" s="130"/>
      <c r="B199" s="132" t="s">
        <v>33</v>
      </c>
      <c r="C199" s="105">
        <v>96.97</v>
      </c>
      <c r="D199" s="108" t="s">
        <v>94</v>
      </c>
      <c r="E199" s="189"/>
      <c r="F199" s="109"/>
      <c r="G199" s="103">
        <f t="shared" si="27"/>
        <v>0</v>
      </c>
      <c r="H199" s="53"/>
      <c r="I199" s="52">
        <f t="shared" si="26"/>
        <v>0</v>
      </c>
    </row>
    <row r="200" spans="1:9" ht="14.25" customHeight="1" outlineLevel="1">
      <c r="A200" s="130"/>
      <c r="B200" s="131" t="s">
        <v>34</v>
      </c>
      <c r="C200" s="105">
        <v>21</v>
      </c>
      <c r="D200" s="108" t="s">
        <v>27</v>
      </c>
      <c r="E200" s="189"/>
      <c r="F200" s="109"/>
      <c r="G200" s="103">
        <f t="shared" si="27"/>
        <v>0</v>
      </c>
      <c r="H200" s="53"/>
      <c r="I200" s="52">
        <f t="shared" si="26"/>
        <v>0</v>
      </c>
    </row>
    <row r="201" spans="1:9" ht="14.25" customHeight="1" outlineLevel="1">
      <c r="A201" s="130"/>
      <c r="B201" s="133" t="s">
        <v>95</v>
      </c>
      <c r="C201" s="105">
        <v>1.3</v>
      </c>
      <c r="D201" s="108" t="s">
        <v>90</v>
      </c>
      <c r="E201" s="189"/>
      <c r="F201" s="109"/>
      <c r="G201" s="103">
        <f t="shared" si="27"/>
        <v>0</v>
      </c>
      <c r="H201" s="53"/>
      <c r="I201" s="52">
        <f t="shared" si="26"/>
        <v>0</v>
      </c>
    </row>
    <row r="202" spans="1:9" ht="14.25" customHeight="1" outlineLevel="1">
      <c r="A202" s="134"/>
      <c r="B202" s="131" t="s">
        <v>38</v>
      </c>
      <c r="C202" s="105">
        <v>3.02</v>
      </c>
      <c r="D202" s="108" t="s">
        <v>36</v>
      </c>
      <c r="E202" s="189"/>
      <c r="F202" s="109"/>
      <c r="G202" s="103">
        <f t="shared" si="27"/>
        <v>0</v>
      </c>
      <c r="H202" s="53"/>
      <c r="I202" s="52">
        <f t="shared" si="26"/>
        <v>0</v>
      </c>
    </row>
    <row r="203" spans="1:9" ht="14.25" customHeight="1" outlineLevel="1">
      <c r="A203" s="130"/>
      <c r="B203" s="131" t="s">
        <v>37</v>
      </c>
      <c r="C203" s="105">
        <v>3.39</v>
      </c>
      <c r="D203" s="108" t="s">
        <v>36</v>
      </c>
      <c r="E203" s="189"/>
      <c r="F203" s="109"/>
      <c r="G203" s="103">
        <f t="shared" si="27"/>
        <v>0</v>
      </c>
      <c r="H203" s="53"/>
      <c r="I203" s="52">
        <f t="shared" si="26"/>
        <v>0</v>
      </c>
    </row>
    <row r="204" spans="1:9" ht="14.25" customHeight="1" outlineLevel="1">
      <c r="A204" s="130"/>
      <c r="B204" s="132" t="s">
        <v>39</v>
      </c>
      <c r="C204" s="105">
        <v>4</v>
      </c>
      <c r="D204" s="108" t="s">
        <v>40</v>
      </c>
      <c r="E204" s="188"/>
      <c r="F204" s="109"/>
      <c r="G204" s="103">
        <f t="shared" si="27"/>
        <v>0</v>
      </c>
      <c r="H204" s="53"/>
      <c r="I204" s="52">
        <f t="shared" si="26"/>
        <v>0</v>
      </c>
    </row>
    <row r="205" spans="1:9" ht="14.25" customHeight="1" outlineLevel="1">
      <c r="A205" s="130"/>
      <c r="B205" s="132" t="s">
        <v>42</v>
      </c>
      <c r="C205" s="105">
        <v>201</v>
      </c>
      <c r="D205" s="108" t="s">
        <v>27</v>
      </c>
      <c r="E205" s="189"/>
      <c r="F205" s="109"/>
      <c r="G205" s="103">
        <f t="shared" si="27"/>
        <v>0</v>
      </c>
      <c r="H205" s="53"/>
      <c r="I205" s="52">
        <f t="shared" si="26"/>
        <v>0</v>
      </c>
    </row>
    <row r="206" spans="1:9" ht="14.25" customHeight="1" outlineLevel="1">
      <c r="A206" s="130"/>
      <c r="B206" s="132"/>
      <c r="C206" s="105"/>
      <c r="D206" s="108"/>
      <c r="E206" s="117"/>
      <c r="F206" s="109"/>
      <c r="G206" s="103"/>
      <c r="H206" s="53"/>
      <c r="I206" s="52"/>
    </row>
    <row r="207" spans="1:9" ht="13.5" customHeight="1" outlineLevel="1">
      <c r="A207" s="135" t="s">
        <v>110</v>
      </c>
      <c r="B207" s="136" t="s">
        <v>118</v>
      </c>
      <c r="C207" s="198">
        <v>1</v>
      </c>
      <c r="D207" s="114" t="s">
        <v>27</v>
      </c>
      <c r="E207" s="109"/>
      <c r="F207" s="109"/>
      <c r="G207" s="112">
        <f>SUM(G208:G218)</f>
        <v>0</v>
      </c>
      <c r="H207" s="59">
        <f>SUM(H208:H218)</f>
        <v>0</v>
      </c>
      <c r="I207" s="60">
        <f>SUM(I208:I218)</f>
        <v>0</v>
      </c>
    </row>
    <row r="208" spans="1:9" ht="15.75" customHeight="1" outlineLevel="1">
      <c r="A208" s="130"/>
      <c r="B208" s="116" t="s">
        <v>89</v>
      </c>
      <c r="C208" s="105">
        <v>13.160000000000002</v>
      </c>
      <c r="D208" s="108" t="s">
        <v>90</v>
      </c>
      <c r="E208" s="109"/>
      <c r="F208" s="188"/>
      <c r="G208" s="103"/>
      <c r="H208" s="53">
        <f>SUM(F208*C208)</f>
        <v>0</v>
      </c>
      <c r="I208" s="52">
        <f t="shared" ref="I208:I218" si="28">SUM(H208+G208)</f>
        <v>0</v>
      </c>
    </row>
    <row r="209" spans="1:9" ht="14.25" customHeight="1" outlineLevel="1">
      <c r="A209" s="130"/>
      <c r="B209" s="131" t="s">
        <v>26</v>
      </c>
      <c r="C209" s="105">
        <v>118</v>
      </c>
      <c r="D209" s="108" t="s">
        <v>49</v>
      </c>
      <c r="E209" s="189"/>
      <c r="F209" s="109"/>
      <c r="G209" s="103">
        <f t="shared" ref="G209:G218" si="29">SUM(E209*C209)</f>
        <v>0</v>
      </c>
      <c r="H209" s="53"/>
      <c r="I209" s="52">
        <f t="shared" si="28"/>
        <v>0</v>
      </c>
    </row>
    <row r="210" spans="1:9" ht="14.25" customHeight="1" outlineLevel="1">
      <c r="A210" s="130"/>
      <c r="B210" s="131" t="s">
        <v>28</v>
      </c>
      <c r="C210" s="105">
        <v>236</v>
      </c>
      <c r="D210" s="108" t="s">
        <v>49</v>
      </c>
      <c r="E210" s="189"/>
      <c r="F210" s="109"/>
      <c r="G210" s="103">
        <f t="shared" si="29"/>
        <v>0</v>
      </c>
      <c r="H210" s="53"/>
      <c r="I210" s="52">
        <f t="shared" si="28"/>
        <v>0</v>
      </c>
    </row>
    <row r="211" spans="1:9" ht="14.25" customHeight="1" outlineLevel="1">
      <c r="A211" s="130"/>
      <c r="B211" s="131" t="s">
        <v>29</v>
      </c>
      <c r="C211" s="105">
        <v>354</v>
      </c>
      <c r="D211" s="108" t="s">
        <v>49</v>
      </c>
      <c r="E211" s="189"/>
      <c r="F211" s="109"/>
      <c r="G211" s="103">
        <f t="shared" si="29"/>
        <v>0</v>
      </c>
      <c r="H211" s="53"/>
      <c r="I211" s="52">
        <f t="shared" si="28"/>
        <v>0</v>
      </c>
    </row>
    <row r="212" spans="1:9" ht="14.25" customHeight="1" outlineLevel="1">
      <c r="A212" s="130"/>
      <c r="B212" s="132" t="s">
        <v>32</v>
      </c>
      <c r="C212" s="105">
        <v>188</v>
      </c>
      <c r="D212" s="108" t="s">
        <v>94</v>
      </c>
      <c r="E212" s="188"/>
      <c r="F212" s="109"/>
      <c r="G212" s="103">
        <f t="shared" si="29"/>
        <v>0</v>
      </c>
      <c r="H212" s="53"/>
      <c r="I212" s="52">
        <f t="shared" si="28"/>
        <v>0</v>
      </c>
    </row>
    <row r="213" spans="1:9" ht="14.25" customHeight="1" outlineLevel="1">
      <c r="A213" s="130"/>
      <c r="B213" s="131" t="s">
        <v>34</v>
      </c>
      <c r="C213" s="105">
        <v>5</v>
      </c>
      <c r="D213" s="108" t="s">
        <v>27</v>
      </c>
      <c r="E213" s="189"/>
      <c r="F213" s="109"/>
      <c r="G213" s="103">
        <f t="shared" si="29"/>
        <v>0</v>
      </c>
      <c r="H213" s="53"/>
      <c r="I213" s="52">
        <f t="shared" si="28"/>
        <v>0</v>
      </c>
    </row>
    <row r="214" spans="1:9" ht="14.25" customHeight="1" outlineLevel="1">
      <c r="A214" s="130"/>
      <c r="B214" s="133" t="s">
        <v>95</v>
      </c>
      <c r="C214" s="105">
        <v>0.3</v>
      </c>
      <c r="D214" s="108" t="s">
        <v>90</v>
      </c>
      <c r="E214" s="189"/>
      <c r="F214" s="109"/>
      <c r="G214" s="103">
        <f t="shared" si="29"/>
        <v>0</v>
      </c>
      <c r="H214" s="53"/>
      <c r="I214" s="52">
        <f t="shared" si="28"/>
        <v>0</v>
      </c>
    </row>
    <row r="215" spans="1:9" ht="14.25" customHeight="1" outlineLevel="1">
      <c r="A215" s="134"/>
      <c r="B215" s="131" t="s">
        <v>38</v>
      </c>
      <c r="C215" s="105">
        <v>0.72</v>
      </c>
      <c r="D215" s="108" t="s">
        <v>36</v>
      </c>
      <c r="E215" s="189"/>
      <c r="F215" s="109"/>
      <c r="G215" s="103">
        <f t="shared" si="29"/>
        <v>0</v>
      </c>
      <c r="H215" s="53"/>
      <c r="I215" s="52">
        <f t="shared" si="28"/>
        <v>0</v>
      </c>
    </row>
    <row r="216" spans="1:9" ht="14.25" customHeight="1" outlineLevel="1">
      <c r="A216" s="130"/>
      <c r="B216" s="131" t="s">
        <v>37</v>
      </c>
      <c r="C216" s="105">
        <v>3.7600000000000002</v>
      </c>
      <c r="D216" s="108" t="s">
        <v>36</v>
      </c>
      <c r="E216" s="189"/>
      <c r="F216" s="109"/>
      <c r="G216" s="103">
        <f t="shared" si="29"/>
        <v>0</v>
      </c>
      <c r="H216" s="53"/>
      <c r="I216" s="52">
        <f t="shared" si="28"/>
        <v>0</v>
      </c>
    </row>
    <row r="217" spans="1:9" ht="14.25" customHeight="1" outlineLevel="1">
      <c r="A217" s="130"/>
      <c r="B217" s="132" t="s">
        <v>39</v>
      </c>
      <c r="C217" s="105">
        <v>1</v>
      </c>
      <c r="D217" s="108" t="s">
        <v>40</v>
      </c>
      <c r="E217" s="188"/>
      <c r="F217" s="109"/>
      <c r="G217" s="103">
        <f t="shared" si="29"/>
        <v>0</v>
      </c>
      <c r="H217" s="53"/>
      <c r="I217" s="52">
        <f t="shared" si="28"/>
        <v>0</v>
      </c>
    </row>
    <row r="218" spans="1:9" ht="14.25" customHeight="1" outlineLevel="1">
      <c r="A218" s="130"/>
      <c r="B218" s="132" t="s">
        <v>42</v>
      </c>
      <c r="C218" s="105">
        <v>1.28</v>
      </c>
      <c r="D218" s="108" t="s">
        <v>27</v>
      </c>
      <c r="E218" s="189"/>
      <c r="F218" s="109"/>
      <c r="G218" s="103">
        <f t="shared" si="29"/>
        <v>0</v>
      </c>
      <c r="H218" s="53"/>
      <c r="I218" s="52">
        <f t="shared" si="28"/>
        <v>0</v>
      </c>
    </row>
    <row r="219" spans="1:9" ht="14.25" customHeight="1" outlineLevel="1">
      <c r="A219" s="130"/>
      <c r="B219" s="132"/>
      <c r="C219" s="105"/>
      <c r="D219" s="108"/>
      <c r="E219" s="117"/>
      <c r="F219" s="109"/>
      <c r="G219" s="103"/>
      <c r="H219" s="53"/>
      <c r="I219" s="52"/>
    </row>
    <row r="220" spans="1:9" ht="13.5" customHeight="1" outlineLevel="1">
      <c r="A220" s="135" t="s">
        <v>119</v>
      </c>
      <c r="B220" s="136" t="s">
        <v>120</v>
      </c>
      <c r="C220" s="198">
        <v>1</v>
      </c>
      <c r="D220" s="114" t="s">
        <v>27</v>
      </c>
      <c r="E220" s="109"/>
      <c r="F220" s="109"/>
      <c r="G220" s="112">
        <f>SUM(G221:G231)</f>
        <v>0</v>
      </c>
      <c r="H220" s="59">
        <f>SUM(H221:H231)</f>
        <v>0</v>
      </c>
      <c r="I220" s="60">
        <f>SUM(I221:I231)</f>
        <v>0</v>
      </c>
    </row>
    <row r="221" spans="1:9" ht="15.75" customHeight="1" outlineLevel="1">
      <c r="A221" s="130"/>
      <c r="B221" s="116" t="s">
        <v>89</v>
      </c>
      <c r="C221" s="105">
        <v>0.38</v>
      </c>
      <c r="D221" s="108" t="s">
        <v>90</v>
      </c>
      <c r="E221" s="109"/>
      <c r="F221" s="188"/>
      <c r="G221" s="103"/>
      <c r="H221" s="53">
        <f>SUM(F221*C221)</f>
        <v>0</v>
      </c>
      <c r="I221" s="52">
        <f t="shared" ref="I221:I231" si="30">SUM(H221+G221)</f>
        <v>0</v>
      </c>
    </row>
    <row r="222" spans="1:9" ht="14.25" customHeight="1" outlineLevel="1">
      <c r="A222" s="130"/>
      <c r="B222" s="131" t="s">
        <v>26</v>
      </c>
      <c r="C222" s="105">
        <v>4</v>
      </c>
      <c r="D222" s="108" t="s">
        <v>49</v>
      </c>
      <c r="E222" s="189"/>
      <c r="F222" s="109"/>
      <c r="G222" s="103">
        <f t="shared" ref="G222:G231" si="31">SUM(E222*C222)</f>
        <v>0</v>
      </c>
      <c r="H222" s="53"/>
      <c r="I222" s="52">
        <f t="shared" si="30"/>
        <v>0</v>
      </c>
    </row>
    <row r="223" spans="1:9" ht="14.25" customHeight="1" outlineLevel="1">
      <c r="A223" s="130"/>
      <c r="B223" s="131" t="s">
        <v>28</v>
      </c>
      <c r="C223" s="105">
        <v>8</v>
      </c>
      <c r="D223" s="108" t="s">
        <v>49</v>
      </c>
      <c r="E223" s="189"/>
      <c r="F223" s="109"/>
      <c r="G223" s="103">
        <f t="shared" si="31"/>
        <v>0</v>
      </c>
      <c r="H223" s="53"/>
      <c r="I223" s="52">
        <f t="shared" si="30"/>
        <v>0</v>
      </c>
    </row>
    <row r="224" spans="1:9" ht="14.25" customHeight="1" outlineLevel="1">
      <c r="A224" s="130"/>
      <c r="B224" s="131" t="s">
        <v>29</v>
      </c>
      <c r="C224" s="105">
        <v>12</v>
      </c>
      <c r="D224" s="108" t="s">
        <v>49</v>
      </c>
      <c r="E224" s="189"/>
      <c r="F224" s="109"/>
      <c r="G224" s="103">
        <f t="shared" si="31"/>
        <v>0</v>
      </c>
      <c r="H224" s="53"/>
      <c r="I224" s="52">
        <f t="shared" si="30"/>
        <v>0</v>
      </c>
    </row>
    <row r="225" spans="1:231" ht="14.25" customHeight="1" outlineLevel="1">
      <c r="A225" s="130"/>
      <c r="B225" s="132" t="s">
        <v>32</v>
      </c>
      <c r="C225" s="105">
        <v>106.18</v>
      </c>
      <c r="D225" s="108" t="s">
        <v>94</v>
      </c>
      <c r="E225" s="188"/>
      <c r="F225" s="109"/>
      <c r="G225" s="103">
        <f t="shared" si="31"/>
        <v>0</v>
      </c>
      <c r="H225" s="53"/>
      <c r="I225" s="52">
        <f t="shared" si="30"/>
        <v>0</v>
      </c>
    </row>
    <row r="226" spans="1:231" ht="14.25" customHeight="1" outlineLevel="1">
      <c r="A226" s="130"/>
      <c r="B226" s="131" t="s">
        <v>34</v>
      </c>
      <c r="C226" s="105">
        <v>2</v>
      </c>
      <c r="D226" s="108" t="s">
        <v>27</v>
      </c>
      <c r="E226" s="189"/>
      <c r="F226" s="109"/>
      <c r="G226" s="103">
        <f t="shared" si="31"/>
        <v>0</v>
      </c>
      <c r="H226" s="53"/>
      <c r="I226" s="52">
        <f t="shared" si="30"/>
        <v>0</v>
      </c>
    </row>
    <row r="227" spans="1:231" ht="14.25" customHeight="1" outlineLevel="1">
      <c r="A227" s="130"/>
      <c r="B227" s="133" t="s">
        <v>95</v>
      </c>
      <c r="C227" s="105">
        <v>0.2</v>
      </c>
      <c r="D227" s="108" t="s">
        <v>90</v>
      </c>
      <c r="E227" s="189"/>
      <c r="F227" s="109"/>
      <c r="G227" s="103">
        <f t="shared" si="31"/>
        <v>0</v>
      </c>
      <c r="H227" s="53"/>
      <c r="I227" s="52">
        <f t="shared" si="30"/>
        <v>0</v>
      </c>
    </row>
    <row r="228" spans="1:231" ht="14.25" customHeight="1" outlineLevel="1">
      <c r="A228" s="134"/>
      <c r="B228" s="131" t="s">
        <v>38</v>
      </c>
      <c r="C228" s="105">
        <v>0.28999999999999998</v>
      </c>
      <c r="D228" s="108" t="s">
        <v>36</v>
      </c>
      <c r="E228" s="189"/>
      <c r="F228" s="109"/>
      <c r="G228" s="103">
        <f t="shared" si="31"/>
        <v>0</v>
      </c>
      <c r="H228" s="53"/>
      <c r="I228" s="52">
        <f t="shared" si="30"/>
        <v>0</v>
      </c>
    </row>
    <row r="229" spans="1:231" ht="14.25" customHeight="1" outlineLevel="1">
      <c r="A229" s="130"/>
      <c r="B229" s="131" t="s">
        <v>37</v>
      </c>
      <c r="C229" s="105">
        <v>2.12</v>
      </c>
      <c r="D229" s="108" t="s">
        <v>36</v>
      </c>
      <c r="E229" s="189"/>
      <c r="F229" s="109"/>
      <c r="G229" s="103">
        <f t="shared" si="31"/>
        <v>0</v>
      </c>
      <c r="H229" s="53"/>
      <c r="I229" s="52">
        <f t="shared" si="30"/>
        <v>0</v>
      </c>
    </row>
    <row r="230" spans="1:231" ht="14.25" customHeight="1" outlineLevel="1">
      <c r="A230" s="130"/>
      <c r="B230" s="132" t="s">
        <v>39</v>
      </c>
      <c r="C230" s="105">
        <v>1</v>
      </c>
      <c r="D230" s="108" t="s">
        <v>40</v>
      </c>
      <c r="E230" s="188"/>
      <c r="F230" s="109"/>
      <c r="G230" s="103">
        <f t="shared" si="31"/>
        <v>0</v>
      </c>
      <c r="H230" s="53"/>
      <c r="I230" s="52">
        <f t="shared" si="30"/>
        <v>0</v>
      </c>
    </row>
    <row r="231" spans="1:231" ht="14.25" customHeight="1" outlineLevel="1">
      <c r="A231" s="130"/>
      <c r="B231" s="132" t="s">
        <v>42</v>
      </c>
      <c r="C231" s="105">
        <v>1.1299999999999999</v>
      </c>
      <c r="D231" s="108" t="s">
        <v>27</v>
      </c>
      <c r="E231" s="189"/>
      <c r="F231" s="109"/>
      <c r="G231" s="103">
        <f t="shared" si="31"/>
        <v>0</v>
      </c>
      <c r="H231" s="53"/>
      <c r="I231" s="52">
        <f t="shared" si="30"/>
        <v>0</v>
      </c>
    </row>
    <row r="232" spans="1:231" ht="14.25" customHeight="1" outlineLevel="1">
      <c r="A232" s="130"/>
      <c r="B232" s="132"/>
      <c r="C232" s="105"/>
      <c r="D232" s="108"/>
      <c r="E232" s="117"/>
      <c r="F232" s="109"/>
      <c r="G232" s="103"/>
      <c r="H232" s="53"/>
      <c r="I232" s="52"/>
    </row>
    <row r="233" spans="1:231" ht="31.5" customHeight="1" outlineLevel="1">
      <c r="A233" s="110" t="s">
        <v>121</v>
      </c>
      <c r="B233" s="137" t="s">
        <v>122</v>
      </c>
      <c r="C233" s="105"/>
      <c r="D233" s="108"/>
      <c r="E233" s="95"/>
      <c r="F233" s="95"/>
      <c r="G233" s="112">
        <f>SUM(G234:G243)</f>
        <v>0</v>
      </c>
      <c r="H233" s="59">
        <f>SUM(H234:H243)</f>
        <v>0</v>
      </c>
      <c r="I233" s="60">
        <f>SUM(I234:I243)</f>
        <v>0</v>
      </c>
      <c r="J233" s="50"/>
      <c r="K233" s="50"/>
      <c r="L233" s="50"/>
      <c r="M233" s="50"/>
      <c r="N233" s="50"/>
      <c r="O233" s="50"/>
      <c r="P233" s="50"/>
      <c r="Q233" s="50"/>
      <c r="R233" s="50"/>
      <c r="S233" s="50"/>
      <c r="T233" s="50"/>
      <c r="U233" s="50"/>
      <c r="V233" s="50"/>
      <c r="W233" s="50"/>
      <c r="X233" s="50"/>
      <c r="Y233" s="50"/>
      <c r="Z233" s="50"/>
      <c r="AA233" s="50"/>
      <c r="AB233" s="50"/>
      <c r="AC233" s="50"/>
      <c r="AD233" s="50"/>
      <c r="AE233" s="50"/>
      <c r="AF233" s="50"/>
      <c r="AG233" s="50"/>
      <c r="AH233" s="50"/>
      <c r="AI233" s="50"/>
      <c r="AJ233" s="50"/>
      <c r="AK233" s="50"/>
      <c r="AL233" s="50"/>
      <c r="AM233" s="50"/>
      <c r="AN233" s="50"/>
      <c r="AO233" s="50"/>
      <c r="AP233" s="50"/>
      <c r="AQ233" s="50"/>
      <c r="AR233" s="50"/>
      <c r="AS233" s="50"/>
      <c r="AT233" s="50"/>
      <c r="AU233" s="50"/>
      <c r="AV233" s="50"/>
      <c r="AW233" s="50"/>
      <c r="AX233" s="50"/>
      <c r="AY233" s="50"/>
      <c r="AZ233" s="50"/>
      <c r="BA233" s="50"/>
      <c r="BB233" s="50"/>
      <c r="BC233" s="50"/>
      <c r="BD233" s="50"/>
      <c r="BE233" s="50"/>
      <c r="BF233" s="50"/>
      <c r="BG233" s="50"/>
      <c r="BH233" s="50"/>
      <c r="BI233" s="50"/>
      <c r="BJ233" s="50"/>
      <c r="BK233" s="50"/>
      <c r="BL233" s="50"/>
      <c r="BM233" s="50"/>
      <c r="BN233" s="50"/>
      <c r="BO233" s="50"/>
      <c r="BP233" s="50"/>
      <c r="BQ233" s="50"/>
      <c r="BR233" s="50"/>
      <c r="BS233" s="50"/>
      <c r="BT233" s="50"/>
      <c r="BU233" s="50"/>
      <c r="BV233" s="50"/>
      <c r="BW233" s="50"/>
      <c r="BX233" s="50"/>
      <c r="BY233" s="50"/>
      <c r="BZ233" s="50"/>
      <c r="CA233" s="50"/>
      <c r="CB233" s="50"/>
      <c r="CC233" s="50"/>
      <c r="CD233" s="50"/>
      <c r="CE233" s="50"/>
      <c r="CF233" s="50"/>
      <c r="CG233" s="50"/>
      <c r="CH233" s="50"/>
      <c r="CI233" s="50"/>
      <c r="CJ233" s="50"/>
      <c r="CK233" s="50"/>
      <c r="CL233" s="50"/>
      <c r="CM233" s="50"/>
      <c r="CN233" s="50"/>
      <c r="CO233" s="50"/>
      <c r="CP233" s="50"/>
      <c r="CQ233" s="50"/>
      <c r="CR233" s="50"/>
      <c r="CS233" s="50"/>
      <c r="CT233" s="50"/>
      <c r="CU233" s="50"/>
      <c r="CV233" s="50"/>
      <c r="CW233" s="50"/>
      <c r="CX233" s="50"/>
      <c r="CY233" s="50"/>
      <c r="CZ233" s="50"/>
      <c r="DA233" s="50"/>
      <c r="DB233" s="50"/>
      <c r="DC233" s="50"/>
      <c r="DD233" s="50"/>
      <c r="DE233" s="50"/>
      <c r="DF233" s="50"/>
      <c r="DG233" s="50"/>
      <c r="DH233" s="50"/>
      <c r="DI233" s="50"/>
      <c r="DJ233" s="50"/>
      <c r="DK233" s="50"/>
      <c r="DL233" s="50"/>
      <c r="DM233" s="50"/>
      <c r="DN233" s="50"/>
      <c r="DO233" s="50"/>
      <c r="DP233" s="50"/>
      <c r="DQ233" s="50"/>
      <c r="DR233" s="50"/>
      <c r="DS233" s="50"/>
      <c r="DT233" s="50"/>
      <c r="DU233" s="50"/>
      <c r="DV233" s="50"/>
      <c r="DW233" s="50"/>
      <c r="DX233" s="50"/>
      <c r="DY233" s="50"/>
      <c r="DZ233" s="50"/>
      <c r="EA233" s="50"/>
      <c r="EB233" s="50"/>
      <c r="EC233" s="50"/>
      <c r="ED233" s="50"/>
      <c r="EE233" s="50"/>
      <c r="EF233" s="50"/>
      <c r="EG233" s="50"/>
      <c r="EH233" s="50"/>
      <c r="EI233" s="50"/>
      <c r="EJ233" s="50"/>
      <c r="EK233" s="50"/>
      <c r="EL233" s="50"/>
      <c r="EM233" s="50"/>
      <c r="EN233" s="50"/>
      <c r="EO233" s="50"/>
      <c r="EP233" s="50"/>
      <c r="EQ233" s="50"/>
      <c r="ER233" s="50"/>
      <c r="ES233" s="50"/>
      <c r="ET233" s="50"/>
      <c r="EU233" s="50"/>
      <c r="EV233" s="50"/>
      <c r="EW233" s="50"/>
      <c r="EX233" s="50"/>
      <c r="EY233" s="50"/>
      <c r="EZ233" s="50"/>
      <c r="FA233" s="50"/>
      <c r="FB233" s="50"/>
      <c r="FC233" s="50"/>
      <c r="FD233" s="50"/>
      <c r="FE233" s="50"/>
      <c r="FF233" s="50"/>
      <c r="FG233" s="50"/>
      <c r="FH233" s="50"/>
      <c r="FI233" s="50"/>
      <c r="FJ233" s="50"/>
      <c r="FK233" s="50"/>
      <c r="FL233" s="50"/>
      <c r="FM233" s="50"/>
      <c r="FN233" s="50"/>
      <c r="FO233" s="50"/>
      <c r="FP233" s="50"/>
      <c r="FQ233" s="50"/>
      <c r="FR233" s="50"/>
      <c r="FS233" s="50"/>
      <c r="FT233" s="50"/>
      <c r="FU233" s="50"/>
      <c r="FV233" s="50"/>
      <c r="FW233" s="50"/>
      <c r="FX233" s="50"/>
      <c r="FY233" s="50"/>
      <c r="FZ233" s="50"/>
      <c r="GA233" s="50"/>
      <c r="GB233" s="50"/>
      <c r="GC233" s="50"/>
      <c r="GD233" s="50"/>
      <c r="GE233" s="50"/>
      <c r="GF233" s="50"/>
      <c r="GG233" s="50"/>
      <c r="GH233" s="50"/>
      <c r="GI233" s="50"/>
      <c r="GJ233" s="50"/>
      <c r="GK233" s="50"/>
      <c r="GL233" s="50"/>
      <c r="GM233" s="50"/>
      <c r="GN233" s="50"/>
      <c r="GO233" s="50"/>
      <c r="GP233" s="50"/>
      <c r="GQ233" s="50"/>
      <c r="GR233" s="50"/>
      <c r="GS233" s="50"/>
      <c r="GT233" s="50"/>
      <c r="GU233" s="50"/>
      <c r="GV233" s="50"/>
      <c r="GW233" s="50"/>
      <c r="GX233" s="50"/>
      <c r="GY233" s="50"/>
      <c r="GZ233" s="50"/>
      <c r="HA233" s="50"/>
      <c r="HB233" s="50"/>
      <c r="HC233" s="50"/>
      <c r="HD233" s="50"/>
      <c r="HE233" s="50"/>
      <c r="HF233" s="50"/>
      <c r="HG233" s="50"/>
      <c r="HH233" s="50"/>
      <c r="HI233" s="50"/>
      <c r="HJ233" s="50"/>
      <c r="HK233" s="50"/>
      <c r="HL233" s="50"/>
      <c r="HM233" s="50"/>
      <c r="HN233" s="50"/>
      <c r="HO233" s="50"/>
      <c r="HP233" s="50"/>
      <c r="HQ233" s="50"/>
      <c r="HR233" s="50"/>
      <c r="HS233" s="50"/>
      <c r="HT233" s="50"/>
      <c r="HU233" s="50"/>
      <c r="HV233" s="50"/>
      <c r="HW233" s="50"/>
    </row>
    <row r="234" spans="1:231" ht="27" outlineLevel="1">
      <c r="A234" s="115" t="s">
        <v>44</v>
      </c>
      <c r="B234" s="138" t="s">
        <v>123</v>
      </c>
      <c r="C234" s="105">
        <v>123.55999999999997</v>
      </c>
      <c r="D234" s="108" t="s">
        <v>45</v>
      </c>
      <c r="E234" s="109"/>
      <c r="F234" s="189"/>
      <c r="G234" s="103"/>
      <c r="H234" s="53">
        <f>SUM(F234*C234)</f>
        <v>0</v>
      </c>
      <c r="I234" s="52">
        <f t="shared" ref="I234:I243" si="32">SUM(H234+G234)</f>
        <v>0</v>
      </c>
    </row>
    <row r="235" spans="1:231" ht="14.25" customHeight="1" outlineLevel="1">
      <c r="A235" s="115"/>
      <c r="B235" s="116" t="s">
        <v>124</v>
      </c>
      <c r="C235" s="199">
        <v>2745.78</v>
      </c>
      <c r="D235" s="108" t="s">
        <v>27</v>
      </c>
      <c r="E235" s="190"/>
      <c r="F235" s="109"/>
      <c r="G235" s="103">
        <f>SUM(E235*C235)</f>
        <v>0</v>
      </c>
      <c r="H235" s="53"/>
      <c r="I235" s="52">
        <f t="shared" si="32"/>
        <v>0</v>
      </c>
    </row>
    <row r="236" spans="1:231" ht="14.25" customHeight="1" outlineLevel="1">
      <c r="A236" s="115"/>
      <c r="B236" s="118" t="s">
        <v>26</v>
      </c>
      <c r="C236" s="105">
        <v>46</v>
      </c>
      <c r="D236" s="108" t="s">
        <v>49</v>
      </c>
      <c r="E236" s="189"/>
      <c r="F236" s="109"/>
      <c r="G236" s="103">
        <f>SUM(E236*C236)</f>
        <v>0</v>
      </c>
      <c r="H236" s="53"/>
      <c r="I236" s="52">
        <f t="shared" si="32"/>
        <v>0</v>
      </c>
    </row>
    <row r="237" spans="1:231" ht="14.25" customHeight="1" outlineLevel="1">
      <c r="A237" s="115"/>
      <c r="B237" s="116" t="s">
        <v>28</v>
      </c>
      <c r="C237" s="199">
        <v>230</v>
      </c>
      <c r="D237" s="108" t="s">
        <v>49</v>
      </c>
      <c r="E237" s="189"/>
      <c r="F237" s="109"/>
      <c r="G237" s="103">
        <f>SUM(E237*C237)</f>
        <v>0</v>
      </c>
      <c r="H237" s="53"/>
      <c r="I237" s="52">
        <f t="shared" si="32"/>
        <v>0</v>
      </c>
    </row>
    <row r="238" spans="1:231" ht="15" customHeight="1" outlineLevel="1">
      <c r="A238" s="115" t="s">
        <v>46</v>
      </c>
      <c r="B238" s="138" t="s">
        <v>125</v>
      </c>
      <c r="C238" s="105">
        <v>247.11999999999995</v>
      </c>
      <c r="D238" s="108" t="s">
        <v>45</v>
      </c>
      <c r="E238" s="109"/>
      <c r="F238" s="189"/>
      <c r="G238" s="103"/>
      <c r="H238" s="53">
        <f>SUM(F238*C238)</f>
        <v>0</v>
      </c>
      <c r="I238" s="52">
        <f t="shared" si="32"/>
        <v>0</v>
      </c>
    </row>
    <row r="239" spans="1:231" ht="13.5" customHeight="1" outlineLevel="1">
      <c r="A239" s="115"/>
      <c r="B239" s="118" t="s">
        <v>26</v>
      </c>
      <c r="C239" s="105">
        <v>65</v>
      </c>
      <c r="D239" s="108" t="s">
        <v>49</v>
      </c>
      <c r="E239" s="189"/>
      <c r="F239" s="109"/>
      <c r="G239" s="103">
        <f>SUM(E239*C239)</f>
        <v>0</v>
      </c>
      <c r="H239" s="53"/>
      <c r="I239" s="52">
        <f t="shared" si="32"/>
        <v>0</v>
      </c>
    </row>
    <row r="240" spans="1:231" ht="13.5" customHeight="1" outlineLevel="1">
      <c r="A240" s="115"/>
      <c r="B240" s="116" t="s">
        <v>28</v>
      </c>
      <c r="C240" s="200">
        <v>325</v>
      </c>
      <c r="D240" s="108" t="s">
        <v>49</v>
      </c>
      <c r="E240" s="189"/>
      <c r="F240" s="109"/>
      <c r="G240" s="103">
        <f>SUM(E240*C240)</f>
        <v>0</v>
      </c>
      <c r="H240" s="53"/>
      <c r="I240" s="52">
        <f t="shared" si="32"/>
        <v>0</v>
      </c>
    </row>
    <row r="241" spans="1:231" ht="15.75" customHeight="1" outlineLevel="1">
      <c r="A241" s="139" t="s">
        <v>47</v>
      </c>
      <c r="B241" s="138" t="s">
        <v>126</v>
      </c>
      <c r="C241" s="201">
        <v>200</v>
      </c>
      <c r="D241" s="108" t="s">
        <v>45</v>
      </c>
      <c r="E241" s="109"/>
      <c r="F241" s="189"/>
      <c r="G241" s="103"/>
      <c r="H241" s="53">
        <f>SUM(F241*C241)</f>
        <v>0</v>
      </c>
      <c r="I241" s="52">
        <f t="shared" si="32"/>
        <v>0</v>
      </c>
    </row>
    <row r="242" spans="1:231" ht="13.5" customHeight="1" outlineLevel="1">
      <c r="A242" s="115"/>
      <c r="B242" s="118" t="s">
        <v>26</v>
      </c>
      <c r="C242" s="201">
        <v>90</v>
      </c>
      <c r="D242" s="108" t="s">
        <v>49</v>
      </c>
      <c r="E242" s="189"/>
      <c r="F242" s="109"/>
      <c r="G242" s="103">
        <f>SUM(E242*C242)</f>
        <v>0</v>
      </c>
      <c r="H242" s="53"/>
      <c r="I242" s="52">
        <f t="shared" si="32"/>
        <v>0</v>
      </c>
    </row>
    <row r="243" spans="1:231" ht="13.5" customHeight="1" outlineLevel="1">
      <c r="A243" s="115"/>
      <c r="B243" s="116" t="s">
        <v>28</v>
      </c>
      <c r="C243" s="201">
        <v>450</v>
      </c>
      <c r="D243" s="108" t="s">
        <v>49</v>
      </c>
      <c r="E243" s="189"/>
      <c r="F243" s="109"/>
      <c r="G243" s="103">
        <f>SUM(E243*C243)</f>
        <v>0</v>
      </c>
      <c r="H243" s="53"/>
      <c r="I243" s="52">
        <f t="shared" si="32"/>
        <v>0</v>
      </c>
    </row>
    <row r="244" spans="1:231" ht="13.5" customHeight="1" outlineLevel="1">
      <c r="A244" s="115"/>
      <c r="B244" s="118"/>
      <c r="C244" s="201"/>
      <c r="D244" s="108"/>
      <c r="E244" s="109"/>
      <c r="F244" s="109"/>
      <c r="G244" s="103"/>
      <c r="H244" s="53"/>
      <c r="I244" s="52"/>
    </row>
    <row r="245" spans="1:231" ht="31.5" customHeight="1" outlineLevel="1">
      <c r="A245" s="110" t="s">
        <v>121</v>
      </c>
      <c r="B245" s="137" t="s">
        <v>127</v>
      </c>
      <c r="C245" s="105"/>
      <c r="D245" s="108"/>
      <c r="E245" s="95"/>
      <c r="F245" s="95"/>
      <c r="G245" s="112">
        <f>SUM(G246:G258)</f>
        <v>0</v>
      </c>
      <c r="H245" s="59">
        <f>SUM(H246:H258)</f>
        <v>0</v>
      </c>
      <c r="I245" s="60">
        <f>SUM(I246:I258)</f>
        <v>0</v>
      </c>
      <c r="J245" s="50"/>
      <c r="K245" s="50"/>
      <c r="L245" s="50"/>
      <c r="M245" s="50"/>
      <c r="N245" s="50"/>
      <c r="O245" s="50"/>
      <c r="P245" s="50"/>
      <c r="Q245" s="50"/>
      <c r="R245" s="50"/>
      <c r="S245" s="50"/>
      <c r="T245" s="50"/>
      <c r="U245" s="50"/>
      <c r="V245" s="50"/>
      <c r="W245" s="50"/>
      <c r="X245" s="50"/>
      <c r="Y245" s="50"/>
      <c r="Z245" s="50"/>
      <c r="AA245" s="50"/>
      <c r="AB245" s="50"/>
      <c r="AC245" s="50"/>
      <c r="AD245" s="50"/>
      <c r="AE245" s="50"/>
      <c r="AF245" s="50"/>
      <c r="AG245" s="50"/>
      <c r="AH245" s="50"/>
      <c r="AI245" s="50"/>
      <c r="AJ245" s="50"/>
      <c r="AK245" s="50"/>
      <c r="AL245" s="50"/>
      <c r="AM245" s="50"/>
      <c r="AN245" s="50"/>
      <c r="AO245" s="50"/>
      <c r="AP245" s="50"/>
      <c r="AQ245" s="50"/>
      <c r="AR245" s="50"/>
      <c r="AS245" s="50"/>
      <c r="AT245" s="50"/>
      <c r="AU245" s="50"/>
      <c r="AV245" s="50"/>
      <c r="AW245" s="50"/>
      <c r="AX245" s="50"/>
      <c r="AY245" s="50"/>
      <c r="AZ245" s="50"/>
      <c r="BA245" s="50"/>
      <c r="BB245" s="50"/>
      <c r="BC245" s="50"/>
      <c r="BD245" s="50"/>
      <c r="BE245" s="50"/>
      <c r="BF245" s="50"/>
      <c r="BG245" s="50"/>
      <c r="BH245" s="50"/>
      <c r="BI245" s="50"/>
      <c r="BJ245" s="50"/>
      <c r="BK245" s="50"/>
      <c r="BL245" s="50"/>
      <c r="BM245" s="50"/>
      <c r="BN245" s="50"/>
      <c r="BO245" s="50"/>
      <c r="BP245" s="50"/>
      <c r="BQ245" s="50"/>
      <c r="BR245" s="50"/>
      <c r="BS245" s="50"/>
      <c r="BT245" s="50"/>
      <c r="BU245" s="50"/>
      <c r="BV245" s="50"/>
      <c r="BW245" s="50"/>
      <c r="BX245" s="50"/>
      <c r="BY245" s="50"/>
      <c r="BZ245" s="50"/>
      <c r="CA245" s="50"/>
      <c r="CB245" s="50"/>
      <c r="CC245" s="50"/>
      <c r="CD245" s="50"/>
      <c r="CE245" s="50"/>
      <c r="CF245" s="50"/>
      <c r="CG245" s="50"/>
      <c r="CH245" s="50"/>
      <c r="CI245" s="50"/>
      <c r="CJ245" s="50"/>
      <c r="CK245" s="50"/>
      <c r="CL245" s="50"/>
      <c r="CM245" s="50"/>
      <c r="CN245" s="50"/>
      <c r="CO245" s="50"/>
      <c r="CP245" s="50"/>
      <c r="CQ245" s="50"/>
      <c r="CR245" s="50"/>
      <c r="CS245" s="50"/>
      <c r="CT245" s="50"/>
      <c r="CU245" s="50"/>
      <c r="CV245" s="50"/>
      <c r="CW245" s="50"/>
      <c r="CX245" s="50"/>
      <c r="CY245" s="50"/>
      <c r="CZ245" s="50"/>
      <c r="DA245" s="50"/>
      <c r="DB245" s="50"/>
      <c r="DC245" s="50"/>
      <c r="DD245" s="50"/>
      <c r="DE245" s="50"/>
      <c r="DF245" s="50"/>
      <c r="DG245" s="50"/>
      <c r="DH245" s="50"/>
      <c r="DI245" s="50"/>
      <c r="DJ245" s="50"/>
      <c r="DK245" s="50"/>
      <c r="DL245" s="50"/>
      <c r="DM245" s="50"/>
      <c r="DN245" s="50"/>
      <c r="DO245" s="50"/>
      <c r="DP245" s="50"/>
      <c r="DQ245" s="50"/>
      <c r="DR245" s="50"/>
      <c r="DS245" s="50"/>
      <c r="DT245" s="50"/>
      <c r="DU245" s="50"/>
      <c r="DV245" s="50"/>
      <c r="DW245" s="50"/>
      <c r="DX245" s="50"/>
      <c r="DY245" s="50"/>
      <c r="DZ245" s="50"/>
      <c r="EA245" s="50"/>
      <c r="EB245" s="50"/>
      <c r="EC245" s="50"/>
      <c r="ED245" s="50"/>
      <c r="EE245" s="50"/>
      <c r="EF245" s="50"/>
      <c r="EG245" s="50"/>
      <c r="EH245" s="50"/>
      <c r="EI245" s="50"/>
      <c r="EJ245" s="50"/>
      <c r="EK245" s="50"/>
      <c r="EL245" s="50"/>
      <c r="EM245" s="50"/>
      <c r="EN245" s="50"/>
      <c r="EO245" s="50"/>
      <c r="EP245" s="50"/>
      <c r="EQ245" s="50"/>
      <c r="ER245" s="50"/>
      <c r="ES245" s="50"/>
      <c r="ET245" s="50"/>
      <c r="EU245" s="50"/>
      <c r="EV245" s="50"/>
      <c r="EW245" s="50"/>
      <c r="EX245" s="50"/>
      <c r="EY245" s="50"/>
      <c r="EZ245" s="50"/>
      <c r="FA245" s="50"/>
      <c r="FB245" s="50"/>
      <c r="FC245" s="50"/>
      <c r="FD245" s="50"/>
      <c r="FE245" s="50"/>
      <c r="FF245" s="50"/>
      <c r="FG245" s="50"/>
      <c r="FH245" s="50"/>
      <c r="FI245" s="50"/>
      <c r="FJ245" s="50"/>
      <c r="FK245" s="50"/>
      <c r="FL245" s="50"/>
      <c r="FM245" s="50"/>
      <c r="FN245" s="50"/>
      <c r="FO245" s="50"/>
      <c r="FP245" s="50"/>
      <c r="FQ245" s="50"/>
      <c r="FR245" s="50"/>
      <c r="FS245" s="50"/>
      <c r="FT245" s="50"/>
      <c r="FU245" s="50"/>
      <c r="FV245" s="50"/>
      <c r="FW245" s="50"/>
      <c r="FX245" s="50"/>
      <c r="FY245" s="50"/>
      <c r="FZ245" s="50"/>
      <c r="GA245" s="50"/>
      <c r="GB245" s="50"/>
      <c r="GC245" s="50"/>
      <c r="GD245" s="50"/>
      <c r="GE245" s="50"/>
      <c r="GF245" s="50"/>
      <c r="GG245" s="50"/>
      <c r="GH245" s="50"/>
      <c r="GI245" s="50"/>
      <c r="GJ245" s="50"/>
      <c r="GK245" s="50"/>
      <c r="GL245" s="50"/>
      <c r="GM245" s="50"/>
      <c r="GN245" s="50"/>
      <c r="GO245" s="50"/>
      <c r="GP245" s="50"/>
      <c r="GQ245" s="50"/>
      <c r="GR245" s="50"/>
      <c r="GS245" s="50"/>
      <c r="GT245" s="50"/>
      <c r="GU245" s="50"/>
      <c r="GV245" s="50"/>
      <c r="GW245" s="50"/>
      <c r="GX245" s="50"/>
      <c r="GY245" s="50"/>
      <c r="GZ245" s="50"/>
      <c r="HA245" s="50"/>
      <c r="HB245" s="50"/>
      <c r="HC245" s="50"/>
      <c r="HD245" s="50"/>
      <c r="HE245" s="50"/>
      <c r="HF245" s="50"/>
      <c r="HG245" s="50"/>
      <c r="HH245" s="50"/>
      <c r="HI245" s="50"/>
      <c r="HJ245" s="50"/>
      <c r="HK245" s="50"/>
      <c r="HL245" s="50"/>
      <c r="HM245" s="50"/>
      <c r="HN245" s="50"/>
      <c r="HO245" s="50"/>
      <c r="HP245" s="50"/>
      <c r="HQ245" s="50"/>
      <c r="HR245" s="50"/>
      <c r="HS245" s="50"/>
      <c r="HT245" s="50"/>
      <c r="HU245" s="50"/>
      <c r="HV245" s="50"/>
      <c r="HW245" s="50"/>
    </row>
    <row r="246" spans="1:231" ht="27" outlineLevel="1">
      <c r="A246" s="115" t="s">
        <v>44</v>
      </c>
      <c r="B246" s="138" t="s">
        <v>123</v>
      </c>
      <c r="C246" s="105">
        <v>1511.79</v>
      </c>
      <c r="D246" s="108" t="s">
        <v>45</v>
      </c>
      <c r="E246" s="109"/>
      <c r="F246" s="189"/>
      <c r="G246" s="103"/>
      <c r="H246" s="53">
        <f>SUM(F246*C246)</f>
        <v>0</v>
      </c>
      <c r="I246" s="52">
        <f>SUM(H246+G246)</f>
        <v>0</v>
      </c>
    </row>
    <row r="247" spans="1:231" ht="14.25" customHeight="1" outlineLevel="1">
      <c r="A247" s="115"/>
      <c r="B247" s="116" t="s">
        <v>124</v>
      </c>
      <c r="C247" s="199">
        <v>33595.33</v>
      </c>
      <c r="D247" s="108" t="s">
        <v>27</v>
      </c>
      <c r="E247" s="190"/>
      <c r="F247" s="109"/>
      <c r="G247" s="103">
        <f>SUM(E247*C247)</f>
        <v>0</v>
      </c>
      <c r="H247" s="53"/>
      <c r="I247" s="52">
        <f>SUM(H247+G247)</f>
        <v>0</v>
      </c>
    </row>
    <row r="248" spans="1:231" ht="14.25" customHeight="1" outlineLevel="1">
      <c r="A248" s="115"/>
      <c r="B248" s="118" t="s">
        <v>26</v>
      </c>
      <c r="C248" s="105">
        <v>556</v>
      </c>
      <c r="D248" s="108" t="s">
        <v>49</v>
      </c>
      <c r="E248" s="189"/>
      <c r="F248" s="109"/>
      <c r="G248" s="103">
        <f>SUM(E248*C248)</f>
        <v>0</v>
      </c>
      <c r="H248" s="53"/>
      <c r="I248" s="52">
        <f>SUM(H248+G248)</f>
        <v>0</v>
      </c>
    </row>
    <row r="249" spans="1:231" ht="14.25" customHeight="1" outlineLevel="1">
      <c r="A249" s="115"/>
      <c r="B249" s="116" t="s">
        <v>28</v>
      </c>
      <c r="C249" s="199">
        <v>2780</v>
      </c>
      <c r="D249" s="108" t="s">
        <v>49</v>
      </c>
      <c r="E249" s="189"/>
      <c r="F249" s="109"/>
      <c r="G249" s="103">
        <f>SUM(E249*C249)</f>
        <v>0</v>
      </c>
      <c r="H249" s="53"/>
      <c r="I249" s="52">
        <f>SUM(H249+G249)</f>
        <v>0</v>
      </c>
    </row>
    <row r="250" spans="1:231" ht="14.25" customHeight="1" outlineLevel="1">
      <c r="A250" s="115"/>
      <c r="B250" s="116"/>
      <c r="C250" s="199"/>
      <c r="D250" s="108"/>
      <c r="E250" s="117"/>
      <c r="F250" s="109"/>
      <c r="G250" s="103"/>
      <c r="H250" s="53"/>
      <c r="I250" s="52"/>
    </row>
    <row r="251" spans="1:231" ht="15" customHeight="1" outlineLevel="1">
      <c r="A251" s="115" t="s">
        <v>46</v>
      </c>
      <c r="B251" s="138" t="s">
        <v>125</v>
      </c>
      <c r="C251" s="105">
        <v>3023.58</v>
      </c>
      <c r="D251" s="108" t="s">
        <v>45</v>
      </c>
      <c r="E251" s="109"/>
      <c r="F251" s="189"/>
      <c r="G251" s="103"/>
      <c r="H251" s="53">
        <f>SUM(F251*C251)</f>
        <v>0</v>
      </c>
      <c r="I251" s="52">
        <f>SUM(H251+G251)</f>
        <v>0</v>
      </c>
    </row>
    <row r="252" spans="1:231" ht="13.5" customHeight="1" outlineLevel="1">
      <c r="A252" s="115"/>
      <c r="B252" s="118" t="s">
        <v>26</v>
      </c>
      <c r="C252" s="105">
        <v>794</v>
      </c>
      <c r="D252" s="108" t="s">
        <v>49</v>
      </c>
      <c r="E252" s="189"/>
      <c r="F252" s="109"/>
      <c r="G252" s="103">
        <f>SUM(E252*C252)</f>
        <v>0</v>
      </c>
      <c r="H252" s="53"/>
      <c r="I252" s="52">
        <f>SUM(H252+G252)</f>
        <v>0</v>
      </c>
    </row>
    <row r="253" spans="1:231" ht="13.5" customHeight="1" outlineLevel="1">
      <c r="A253" s="115"/>
      <c r="B253" s="116" t="s">
        <v>28</v>
      </c>
      <c r="C253" s="200">
        <v>3970</v>
      </c>
      <c r="D253" s="108" t="s">
        <v>49</v>
      </c>
      <c r="E253" s="189"/>
      <c r="F253" s="109"/>
      <c r="G253" s="103">
        <f>SUM(E253*C253)</f>
        <v>0</v>
      </c>
      <c r="H253" s="53"/>
      <c r="I253" s="52">
        <f>SUM(H253+G253)</f>
        <v>0</v>
      </c>
    </row>
    <row r="254" spans="1:231" ht="13.5" customHeight="1" outlineLevel="1">
      <c r="A254" s="115"/>
      <c r="B254" s="116"/>
      <c r="C254" s="200"/>
      <c r="D254" s="108"/>
      <c r="E254" s="117"/>
      <c r="F254" s="109"/>
      <c r="G254" s="103"/>
      <c r="H254" s="53"/>
      <c r="I254" s="52"/>
    </row>
    <row r="255" spans="1:231" ht="15.75" customHeight="1" outlineLevel="1">
      <c r="A255" s="139" t="s">
        <v>47</v>
      </c>
      <c r="B255" s="138" t="s">
        <v>126</v>
      </c>
      <c r="C255" s="201">
        <v>1366</v>
      </c>
      <c r="D255" s="108" t="s">
        <v>45</v>
      </c>
      <c r="E255" s="117"/>
      <c r="F255" s="189"/>
      <c r="G255" s="103"/>
      <c r="H255" s="53">
        <f>SUM(F255*C255)</f>
        <v>0</v>
      </c>
      <c r="I255" s="52">
        <f>SUM(H255+G255)</f>
        <v>0</v>
      </c>
    </row>
    <row r="256" spans="1:231" ht="13.5" customHeight="1" outlineLevel="1">
      <c r="A256" s="115"/>
      <c r="B256" s="118" t="s">
        <v>26</v>
      </c>
      <c r="C256" s="201">
        <v>615</v>
      </c>
      <c r="D256" s="108" t="s">
        <v>49</v>
      </c>
      <c r="E256" s="189"/>
      <c r="F256" s="109"/>
      <c r="G256" s="103">
        <f>SUM(E256*C256)</f>
        <v>0</v>
      </c>
      <c r="H256" s="53"/>
      <c r="I256" s="52">
        <f>SUM(H256+G256)</f>
        <v>0</v>
      </c>
    </row>
    <row r="257" spans="1:231" ht="13.5" customHeight="1" outlineLevel="1">
      <c r="A257" s="115"/>
      <c r="B257" s="116" t="s">
        <v>28</v>
      </c>
      <c r="C257" s="201">
        <v>3075</v>
      </c>
      <c r="D257" s="108" t="s">
        <v>49</v>
      </c>
      <c r="E257" s="189"/>
      <c r="F257" s="109"/>
      <c r="G257" s="103">
        <f>SUM(E257*C257)</f>
        <v>0</v>
      </c>
      <c r="H257" s="53"/>
      <c r="I257" s="52">
        <f>SUM(H257+G257)</f>
        <v>0</v>
      </c>
    </row>
    <row r="258" spans="1:231" ht="13.5" customHeight="1" outlineLevel="1">
      <c r="A258" s="115"/>
      <c r="B258" s="116"/>
      <c r="C258" s="200"/>
      <c r="D258" s="108"/>
      <c r="E258" s="117"/>
      <c r="F258" s="109"/>
      <c r="G258" s="103"/>
      <c r="H258" s="53"/>
      <c r="I258" s="52"/>
    </row>
    <row r="259" spans="1:231" ht="31.5" customHeight="1" outlineLevel="1">
      <c r="A259" s="110" t="s">
        <v>128</v>
      </c>
      <c r="B259" s="137" t="s">
        <v>129</v>
      </c>
      <c r="C259" s="105"/>
      <c r="D259" s="108"/>
      <c r="E259" s="95"/>
      <c r="F259" s="95"/>
      <c r="G259" s="112">
        <f>SUM(G260:G267)</f>
        <v>0</v>
      </c>
      <c r="H259" s="59">
        <f>SUM(H260:H267)</f>
        <v>0</v>
      </c>
      <c r="I259" s="60">
        <f>SUM(I260:I267)</f>
        <v>0</v>
      </c>
      <c r="J259" s="50"/>
      <c r="K259" s="50"/>
      <c r="L259" s="50"/>
      <c r="M259" s="50"/>
      <c r="N259" s="50"/>
      <c r="O259" s="50"/>
      <c r="P259" s="50"/>
      <c r="Q259" s="50"/>
      <c r="R259" s="50"/>
      <c r="S259" s="50"/>
      <c r="T259" s="50"/>
      <c r="U259" s="50"/>
      <c r="V259" s="50"/>
      <c r="W259" s="50"/>
      <c r="X259" s="50"/>
      <c r="Y259" s="50"/>
      <c r="Z259" s="50"/>
      <c r="AA259" s="50"/>
      <c r="AB259" s="50"/>
      <c r="AC259" s="50"/>
      <c r="AD259" s="50"/>
      <c r="AE259" s="50"/>
      <c r="AF259" s="50"/>
      <c r="AG259" s="50"/>
      <c r="AH259" s="50"/>
      <c r="AI259" s="50"/>
      <c r="AJ259" s="50"/>
      <c r="AK259" s="50"/>
      <c r="AL259" s="50"/>
      <c r="AM259" s="50"/>
      <c r="AN259" s="50"/>
      <c r="AO259" s="50"/>
      <c r="AP259" s="50"/>
      <c r="AQ259" s="50"/>
      <c r="AR259" s="50"/>
      <c r="AS259" s="50"/>
      <c r="AT259" s="50"/>
      <c r="AU259" s="50"/>
      <c r="AV259" s="50"/>
      <c r="AW259" s="50"/>
      <c r="AX259" s="50"/>
      <c r="AY259" s="50"/>
      <c r="AZ259" s="50"/>
      <c r="BA259" s="50"/>
      <c r="BB259" s="50"/>
      <c r="BC259" s="50"/>
      <c r="BD259" s="50"/>
      <c r="BE259" s="50"/>
      <c r="BF259" s="50"/>
      <c r="BG259" s="50"/>
      <c r="BH259" s="50"/>
      <c r="BI259" s="50"/>
      <c r="BJ259" s="50"/>
      <c r="BK259" s="50"/>
      <c r="BL259" s="50"/>
      <c r="BM259" s="50"/>
      <c r="BN259" s="50"/>
      <c r="BO259" s="50"/>
      <c r="BP259" s="50"/>
      <c r="BQ259" s="50"/>
      <c r="BR259" s="50"/>
      <c r="BS259" s="50"/>
      <c r="BT259" s="50"/>
      <c r="BU259" s="50"/>
      <c r="BV259" s="50"/>
      <c r="BW259" s="50"/>
      <c r="BX259" s="50"/>
      <c r="BY259" s="50"/>
      <c r="BZ259" s="50"/>
      <c r="CA259" s="50"/>
      <c r="CB259" s="50"/>
      <c r="CC259" s="50"/>
      <c r="CD259" s="50"/>
      <c r="CE259" s="50"/>
      <c r="CF259" s="50"/>
      <c r="CG259" s="50"/>
      <c r="CH259" s="50"/>
      <c r="CI259" s="50"/>
      <c r="CJ259" s="50"/>
      <c r="CK259" s="50"/>
      <c r="CL259" s="50"/>
      <c r="CM259" s="50"/>
      <c r="CN259" s="50"/>
      <c r="CO259" s="50"/>
      <c r="CP259" s="50"/>
      <c r="CQ259" s="50"/>
      <c r="CR259" s="50"/>
      <c r="CS259" s="50"/>
      <c r="CT259" s="50"/>
      <c r="CU259" s="50"/>
      <c r="CV259" s="50"/>
      <c r="CW259" s="50"/>
      <c r="CX259" s="50"/>
      <c r="CY259" s="50"/>
      <c r="CZ259" s="50"/>
      <c r="DA259" s="50"/>
      <c r="DB259" s="50"/>
      <c r="DC259" s="50"/>
      <c r="DD259" s="50"/>
      <c r="DE259" s="50"/>
      <c r="DF259" s="50"/>
      <c r="DG259" s="50"/>
      <c r="DH259" s="50"/>
      <c r="DI259" s="50"/>
      <c r="DJ259" s="50"/>
      <c r="DK259" s="50"/>
      <c r="DL259" s="50"/>
      <c r="DM259" s="50"/>
      <c r="DN259" s="50"/>
      <c r="DO259" s="50"/>
      <c r="DP259" s="50"/>
      <c r="DQ259" s="50"/>
      <c r="DR259" s="50"/>
      <c r="DS259" s="50"/>
      <c r="DT259" s="50"/>
      <c r="DU259" s="50"/>
      <c r="DV259" s="50"/>
      <c r="DW259" s="50"/>
      <c r="DX259" s="50"/>
      <c r="DY259" s="50"/>
      <c r="DZ259" s="50"/>
      <c r="EA259" s="50"/>
      <c r="EB259" s="50"/>
      <c r="EC259" s="50"/>
      <c r="ED259" s="50"/>
      <c r="EE259" s="50"/>
      <c r="EF259" s="50"/>
      <c r="EG259" s="50"/>
      <c r="EH259" s="50"/>
      <c r="EI259" s="50"/>
      <c r="EJ259" s="50"/>
      <c r="EK259" s="50"/>
      <c r="EL259" s="50"/>
      <c r="EM259" s="50"/>
      <c r="EN259" s="50"/>
      <c r="EO259" s="50"/>
      <c r="EP259" s="50"/>
      <c r="EQ259" s="50"/>
      <c r="ER259" s="50"/>
      <c r="ES259" s="50"/>
      <c r="ET259" s="50"/>
      <c r="EU259" s="50"/>
      <c r="EV259" s="50"/>
      <c r="EW259" s="50"/>
      <c r="EX259" s="50"/>
      <c r="EY259" s="50"/>
      <c r="EZ259" s="50"/>
      <c r="FA259" s="50"/>
      <c r="FB259" s="50"/>
      <c r="FC259" s="50"/>
      <c r="FD259" s="50"/>
      <c r="FE259" s="50"/>
      <c r="FF259" s="50"/>
      <c r="FG259" s="50"/>
      <c r="FH259" s="50"/>
      <c r="FI259" s="50"/>
      <c r="FJ259" s="50"/>
      <c r="FK259" s="50"/>
      <c r="FL259" s="50"/>
      <c r="FM259" s="50"/>
      <c r="FN259" s="50"/>
      <c r="FO259" s="50"/>
      <c r="FP259" s="50"/>
      <c r="FQ259" s="50"/>
      <c r="FR259" s="50"/>
      <c r="FS259" s="50"/>
      <c r="FT259" s="50"/>
      <c r="FU259" s="50"/>
      <c r="FV259" s="50"/>
      <c r="FW259" s="50"/>
      <c r="FX259" s="50"/>
      <c r="FY259" s="50"/>
      <c r="FZ259" s="50"/>
      <c r="GA259" s="50"/>
      <c r="GB259" s="50"/>
      <c r="GC259" s="50"/>
      <c r="GD259" s="50"/>
      <c r="GE259" s="50"/>
      <c r="GF259" s="50"/>
      <c r="GG259" s="50"/>
      <c r="GH259" s="50"/>
      <c r="GI259" s="50"/>
      <c r="GJ259" s="50"/>
      <c r="GK259" s="50"/>
      <c r="GL259" s="50"/>
      <c r="GM259" s="50"/>
      <c r="GN259" s="50"/>
      <c r="GO259" s="50"/>
      <c r="GP259" s="50"/>
      <c r="GQ259" s="50"/>
      <c r="GR259" s="50"/>
      <c r="GS259" s="50"/>
      <c r="GT259" s="50"/>
      <c r="GU259" s="50"/>
      <c r="GV259" s="50"/>
      <c r="GW259" s="50"/>
      <c r="GX259" s="50"/>
      <c r="GY259" s="50"/>
      <c r="GZ259" s="50"/>
      <c r="HA259" s="50"/>
      <c r="HB259" s="50"/>
      <c r="HC259" s="50"/>
      <c r="HD259" s="50"/>
      <c r="HE259" s="50"/>
      <c r="HF259" s="50"/>
      <c r="HG259" s="50"/>
      <c r="HH259" s="50"/>
      <c r="HI259" s="50"/>
      <c r="HJ259" s="50"/>
      <c r="HK259" s="50"/>
      <c r="HL259" s="50"/>
      <c r="HM259" s="50"/>
      <c r="HN259" s="50"/>
      <c r="HO259" s="50"/>
      <c r="HP259" s="50"/>
      <c r="HQ259" s="50"/>
      <c r="HR259" s="50"/>
      <c r="HS259" s="50"/>
      <c r="HT259" s="50"/>
      <c r="HU259" s="50"/>
      <c r="HV259" s="50"/>
      <c r="HW259" s="50"/>
    </row>
    <row r="260" spans="1:231" ht="27" outlineLevel="1">
      <c r="A260" s="115" t="s">
        <v>44</v>
      </c>
      <c r="B260" s="138" t="s">
        <v>123</v>
      </c>
      <c r="C260" s="105">
        <v>56</v>
      </c>
      <c r="D260" s="108" t="s">
        <v>45</v>
      </c>
      <c r="E260" s="109"/>
      <c r="F260" s="189"/>
      <c r="G260" s="103"/>
      <c r="H260" s="53">
        <f>SUM(F260*C260)</f>
        <v>0</v>
      </c>
      <c r="I260" s="52">
        <f>SUM(H260+G260)</f>
        <v>0</v>
      </c>
    </row>
    <row r="261" spans="1:231" ht="14.25" customHeight="1" outlineLevel="1">
      <c r="A261" s="115"/>
      <c r="B261" s="116" t="s">
        <v>124</v>
      </c>
      <c r="C261" s="199">
        <v>1244.44</v>
      </c>
      <c r="D261" s="108" t="s">
        <v>27</v>
      </c>
      <c r="E261" s="190"/>
      <c r="F261" s="109"/>
      <c r="G261" s="103">
        <f>SUM(E261*C261)</f>
        <v>0</v>
      </c>
      <c r="H261" s="53"/>
      <c r="I261" s="52">
        <f>SUM(H261+G261)</f>
        <v>0</v>
      </c>
    </row>
    <row r="262" spans="1:231" ht="14.25" customHeight="1" outlineLevel="1">
      <c r="A262" s="115"/>
      <c r="B262" s="118" t="s">
        <v>26</v>
      </c>
      <c r="C262" s="105">
        <v>21</v>
      </c>
      <c r="D262" s="108" t="s">
        <v>49</v>
      </c>
      <c r="E262" s="189"/>
      <c r="F262" s="109"/>
      <c r="G262" s="103">
        <f>SUM(E262*C262)</f>
        <v>0</v>
      </c>
      <c r="H262" s="53"/>
      <c r="I262" s="52">
        <f>SUM(H262+G262)</f>
        <v>0</v>
      </c>
    </row>
    <row r="263" spans="1:231" ht="14.25" customHeight="1" outlineLevel="1">
      <c r="A263" s="115"/>
      <c r="B263" s="116" t="s">
        <v>28</v>
      </c>
      <c r="C263" s="199">
        <v>105</v>
      </c>
      <c r="D263" s="108" t="s">
        <v>49</v>
      </c>
      <c r="E263" s="189"/>
      <c r="F263" s="109"/>
      <c r="G263" s="103">
        <f>SUM(E263*C263)</f>
        <v>0</v>
      </c>
      <c r="H263" s="53"/>
      <c r="I263" s="52">
        <f>SUM(H263+G263)</f>
        <v>0</v>
      </c>
    </row>
    <row r="264" spans="1:231" ht="14.25" customHeight="1" outlineLevel="1">
      <c r="A264" s="115"/>
      <c r="B264" s="116"/>
      <c r="C264" s="199"/>
      <c r="D264" s="108"/>
      <c r="E264" s="117"/>
      <c r="F264" s="109"/>
      <c r="G264" s="103"/>
      <c r="H264" s="53"/>
      <c r="I264" s="52"/>
    </row>
    <row r="265" spans="1:231" ht="15" customHeight="1" outlineLevel="1">
      <c r="A265" s="115" t="s">
        <v>46</v>
      </c>
      <c r="B265" s="138" t="s">
        <v>125</v>
      </c>
      <c r="C265" s="105">
        <v>112</v>
      </c>
      <c r="D265" s="108" t="s">
        <v>45</v>
      </c>
      <c r="E265" s="109"/>
      <c r="F265" s="189"/>
      <c r="G265" s="103"/>
      <c r="H265" s="53">
        <f>SUM(F265*C265)</f>
        <v>0</v>
      </c>
      <c r="I265" s="52">
        <f>SUM(H265+G265)</f>
        <v>0</v>
      </c>
    </row>
    <row r="266" spans="1:231" ht="13.5" customHeight="1" outlineLevel="1">
      <c r="A266" s="115"/>
      <c r="B266" s="118" t="s">
        <v>26</v>
      </c>
      <c r="C266" s="105">
        <v>30</v>
      </c>
      <c r="D266" s="108" t="s">
        <v>49</v>
      </c>
      <c r="E266" s="189"/>
      <c r="F266" s="109"/>
      <c r="G266" s="103">
        <f>SUM(E266*C266)</f>
        <v>0</v>
      </c>
      <c r="H266" s="53"/>
      <c r="I266" s="52">
        <f>SUM(H266+G266)</f>
        <v>0</v>
      </c>
    </row>
    <row r="267" spans="1:231" ht="13.5" customHeight="1" outlineLevel="1">
      <c r="A267" s="115"/>
      <c r="B267" s="116" t="s">
        <v>28</v>
      </c>
      <c r="C267" s="200">
        <v>150</v>
      </c>
      <c r="D267" s="108" t="s">
        <v>49</v>
      </c>
      <c r="E267" s="189"/>
      <c r="F267" s="109"/>
      <c r="G267" s="103">
        <f>SUM(E267*C267)</f>
        <v>0</v>
      </c>
      <c r="H267" s="53"/>
      <c r="I267" s="52">
        <f>SUM(H267+G267)</f>
        <v>0</v>
      </c>
    </row>
    <row r="268" spans="1:231" ht="13.5" customHeight="1" outlineLevel="1">
      <c r="A268" s="115"/>
      <c r="B268" s="116"/>
      <c r="C268" s="200"/>
      <c r="D268" s="108"/>
      <c r="E268" s="109"/>
      <c r="F268" s="109"/>
      <c r="G268" s="103"/>
      <c r="H268" s="53"/>
      <c r="I268" s="52"/>
    </row>
    <row r="269" spans="1:231" s="51" customFormat="1" ht="13.5" customHeight="1" outlineLevel="1">
      <c r="A269" s="110" t="s">
        <v>130</v>
      </c>
      <c r="B269" s="111" t="s">
        <v>131</v>
      </c>
      <c r="C269" s="140"/>
      <c r="D269" s="108" t="s">
        <v>72</v>
      </c>
      <c r="E269" s="95"/>
      <c r="F269" s="95"/>
      <c r="G269" s="112">
        <f>G273</f>
        <v>0</v>
      </c>
      <c r="H269" s="59">
        <f>H273</f>
        <v>0</v>
      </c>
      <c r="I269" s="60">
        <f>I273</f>
        <v>0</v>
      </c>
      <c r="J269" s="50"/>
      <c r="K269" s="50"/>
      <c r="L269" s="50"/>
      <c r="M269" s="50"/>
      <c r="N269" s="50"/>
      <c r="O269" s="50"/>
      <c r="P269" s="50"/>
      <c r="Q269" s="50"/>
      <c r="R269" s="50"/>
      <c r="S269" s="50"/>
      <c r="T269" s="50"/>
      <c r="U269" s="50"/>
      <c r="V269" s="50"/>
      <c r="W269" s="50"/>
      <c r="X269" s="50"/>
      <c r="Y269" s="50"/>
      <c r="Z269" s="50"/>
      <c r="AA269" s="50"/>
      <c r="AB269" s="50"/>
      <c r="AC269" s="50"/>
      <c r="AD269" s="50"/>
      <c r="AE269" s="50"/>
      <c r="AF269" s="50"/>
      <c r="AG269" s="50"/>
      <c r="AH269" s="50"/>
      <c r="AI269" s="50"/>
      <c r="AJ269" s="50"/>
      <c r="AK269" s="50"/>
      <c r="AL269" s="50"/>
      <c r="AM269" s="50"/>
      <c r="AN269" s="50"/>
      <c r="AO269" s="50"/>
      <c r="AP269" s="50"/>
      <c r="AQ269" s="50"/>
      <c r="AR269" s="50"/>
      <c r="AS269" s="50"/>
      <c r="AT269" s="50"/>
      <c r="AU269" s="50"/>
      <c r="AV269" s="50"/>
      <c r="AW269" s="50"/>
      <c r="AX269" s="50"/>
      <c r="AY269" s="50"/>
      <c r="AZ269" s="50"/>
      <c r="BA269" s="50"/>
      <c r="BB269" s="50"/>
      <c r="BC269" s="50"/>
      <c r="BD269" s="50"/>
      <c r="BE269" s="50"/>
      <c r="BF269" s="50"/>
      <c r="BG269" s="50"/>
      <c r="BH269" s="50"/>
      <c r="BI269" s="50"/>
      <c r="BJ269" s="50"/>
      <c r="BK269" s="50"/>
      <c r="BL269" s="50"/>
      <c r="BM269" s="50"/>
      <c r="BN269" s="50"/>
      <c r="BO269" s="50"/>
      <c r="BP269" s="50"/>
      <c r="BQ269" s="50"/>
      <c r="BR269" s="50"/>
      <c r="BS269" s="50"/>
      <c r="BT269" s="50"/>
      <c r="BU269" s="50"/>
      <c r="BV269" s="50"/>
      <c r="BW269" s="50"/>
      <c r="BX269" s="50"/>
      <c r="BY269" s="50"/>
      <c r="BZ269" s="50"/>
      <c r="CA269" s="50"/>
      <c r="CB269" s="50"/>
      <c r="CC269" s="50"/>
      <c r="CD269" s="50"/>
      <c r="CE269" s="50"/>
      <c r="CF269" s="50"/>
      <c r="CG269" s="50"/>
      <c r="CH269" s="50"/>
      <c r="CI269" s="50"/>
      <c r="CJ269" s="50"/>
      <c r="CK269" s="50"/>
      <c r="CL269" s="50"/>
      <c r="CM269" s="50"/>
      <c r="CN269" s="50"/>
      <c r="CO269" s="50"/>
      <c r="CP269" s="50"/>
      <c r="CQ269" s="50"/>
      <c r="CR269" s="50"/>
      <c r="CS269" s="50"/>
      <c r="CT269" s="50"/>
      <c r="CU269" s="50"/>
      <c r="CV269" s="50"/>
      <c r="CW269" s="50"/>
      <c r="CX269" s="50"/>
      <c r="CY269" s="50"/>
      <c r="CZ269" s="50"/>
      <c r="DA269" s="50"/>
      <c r="DB269" s="50"/>
      <c r="DC269" s="50"/>
      <c r="DD269" s="50"/>
      <c r="DE269" s="50"/>
      <c r="DF269" s="50"/>
      <c r="DG269" s="50"/>
      <c r="DH269" s="50"/>
      <c r="DI269" s="50"/>
      <c r="DJ269" s="50"/>
      <c r="DK269" s="50"/>
      <c r="DL269" s="50"/>
      <c r="DM269" s="50"/>
      <c r="DN269" s="50"/>
      <c r="DO269" s="50"/>
      <c r="DP269" s="50"/>
      <c r="DQ269" s="50"/>
      <c r="DR269" s="50"/>
      <c r="DS269" s="50"/>
      <c r="DT269" s="50"/>
      <c r="DU269" s="50"/>
      <c r="DV269" s="50"/>
      <c r="DW269" s="50"/>
      <c r="DX269" s="50"/>
      <c r="DY269" s="50"/>
      <c r="DZ269" s="50"/>
      <c r="EA269" s="50"/>
      <c r="EB269" s="50"/>
      <c r="EC269" s="50"/>
      <c r="ED269" s="50"/>
      <c r="EE269" s="50"/>
      <c r="EF269" s="50"/>
      <c r="EG269" s="50"/>
      <c r="EH269" s="50"/>
      <c r="EI269" s="50"/>
      <c r="EJ269" s="50"/>
      <c r="EK269" s="50"/>
      <c r="EL269" s="50"/>
      <c r="EM269" s="50"/>
      <c r="EN269" s="50"/>
      <c r="EO269" s="50"/>
      <c r="EP269" s="50"/>
      <c r="EQ269" s="50"/>
      <c r="ER269" s="50"/>
      <c r="ES269" s="50"/>
      <c r="ET269" s="50"/>
      <c r="EU269" s="50"/>
      <c r="EV269" s="50"/>
      <c r="EW269" s="50"/>
      <c r="EX269" s="50"/>
      <c r="EY269" s="50"/>
      <c r="EZ269" s="50"/>
      <c r="FA269" s="50"/>
      <c r="FB269" s="50"/>
      <c r="FC269" s="50"/>
      <c r="FD269" s="50"/>
      <c r="FE269" s="50"/>
      <c r="FF269" s="50"/>
      <c r="FG269" s="50"/>
      <c r="FH269" s="50"/>
      <c r="FI269" s="50"/>
      <c r="FJ269" s="50"/>
      <c r="FK269" s="50"/>
      <c r="FL269" s="50"/>
      <c r="FM269" s="50"/>
      <c r="FN269" s="50"/>
      <c r="FO269" s="50"/>
      <c r="FP269" s="50"/>
      <c r="FQ269" s="50"/>
      <c r="FR269" s="50"/>
      <c r="FS269" s="50"/>
      <c r="FT269" s="50"/>
      <c r="FU269" s="50"/>
      <c r="FV269" s="50"/>
      <c r="FW269" s="50"/>
      <c r="FX269" s="50"/>
      <c r="FY269" s="50"/>
      <c r="FZ269" s="50"/>
      <c r="GA269" s="50"/>
      <c r="GB269" s="50"/>
      <c r="GC269" s="50"/>
      <c r="GD269" s="50"/>
      <c r="GE269" s="50"/>
      <c r="GF269" s="50"/>
      <c r="GG269" s="50"/>
      <c r="GH269" s="50"/>
      <c r="GI269" s="50"/>
      <c r="GJ269" s="50"/>
      <c r="GK269" s="50"/>
      <c r="GL269" s="50"/>
      <c r="GM269" s="50"/>
      <c r="GN269" s="50"/>
      <c r="GO269" s="50"/>
      <c r="GP269" s="50"/>
      <c r="GQ269" s="50"/>
      <c r="GR269" s="50"/>
      <c r="GS269" s="50"/>
      <c r="GT269" s="50"/>
      <c r="GU269" s="50"/>
      <c r="GV269" s="50"/>
      <c r="GW269" s="50"/>
      <c r="GX269" s="50"/>
      <c r="GY269" s="50"/>
      <c r="GZ269" s="50"/>
      <c r="HA269" s="50"/>
      <c r="HB269" s="50"/>
      <c r="HC269" s="50"/>
      <c r="HD269" s="50"/>
      <c r="HE269" s="50"/>
      <c r="HF269" s="50"/>
      <c r="HG269" s="50"/>
      <c r="HH269" s="50"/>
      <c r="HI269" s="50"/>
      <c r="HJ269" s="50"/>
      <c r="HK269" s="50"/>
      <c r="HL269" s="50"/>
      <c r="HM269" s="50"/>
      <c r="HN269" s="50"/>
      <c r="HO269" s="50"/>
      <c r="HP269" s="50"/>
      <c r="HQ269" s="50"/>
      <c r="HR269" s="50"/>
      <c r="HS269" s="50"/>
      <c r="HT269" s="50"/>
      <c r="HU269" s="50"/>
      <c r="HV269" s="50"/>
      <c r="HW269" s="50"/>
    </row>
    <row r="270" spans="1:231" s="50" customFormat="1" ht="13.5" customHeight="1">
      <c r="A270" s="110"/>
      <c r="B270" s="118" t="s">
        <v>132</v>
      </c>
      <c r="C270" s="140"/>
      <c r="D270" s="141"/>
      <c r="E270" s="95"/>
      <c r="F270" s="95"/>
      <c r="G270" s="103"/>
      <c r="H270" s="53"/>
      <c r="I270" s="52"/>
    </row>
    <row r="271" spans="1:231" ht="27" customHeight="1" outlineLevel="1">
      <c r="A271" s="110"/>
      <c r="B271" s="118" t="s">
        <v>133</v>
      </c>
      <c r="C271" s="140"/>
      <c r="D271" s="141"/>
      <c r="E271" s="95"/>
      <c r="F271" s="95"/>
      <c r="G271" s="103"/>
      <c r="H271" s="53"/>
      <c r="I271" s="52"/>
      <c r="J271" s="50"/>
      <c r="K271" s="50"/>
      <c r="L271" s="50"/>
      <c r="M271" s="50"/>
      <c r="N271" s="50"/>
      <c r="O271" s="50"/>
      <c r="P271" s="50"/>
      <c r="Q271" s="50"/>
      <c r="R271" s="50"/>
      <c r="S271" s="50"/>
      <c r="T271" s="50"/>
      <c r="U271" s="50"/>
      <c r="V271" s="50"/>
      <c r="W271" s="50"/>
      <c r="X271" s="50"/>
      <c r="Y271" s="50"/>
      <c r="Z271" s="50"/>
      <c r="AA271" s="50"/>
      <c r="AB271" s="50"/>
      <c r="AC271" s="50"/>
      <c r="AD271" s="50"/>
      <c r="AE271" s="50"/>
      <c r="AF271" s="50"/>
      <c r="AG271" s="50"/>
      <c r="AH271" s="50"/>
      <c r="AI271" s="50"/>
      <c r="AJ271" s="50"/>
      <c r="AK271" s="50"/>
      <c r="AL271" s="50"/>
      <c r="AM271" s="50"/>
      <c r="AN271" s="50"/>
      <c r="AO271" s="50"/>
      <c r="AP271" s="50"/>
      <c r="AQ271" s="50"/>
      <c r="AR271" s="50"/>
      <c r="AS271" s="50"/>
      <c r="AT271" s="50"/>
      <c r="AU271" s="50"/>
      <c r="AV271" s="50"/>
      <c r="AW271" s="50"/>
      <c r="AX271" s="50"/>
      <c r="AY271" s="50"/>
      <c r="AZ271" s="50"/>
      <c r="BA271" s="50"/>
      <c r="BB271" s="50"/>
      <c r="BC271" s="50"/>
      <c r="BD271" s="50"/>
      <c r="BE271" s="50"/>
      <c r="BF271" s="50"/>
      <c r="BG271" s="50"/>
      <c r="BH271" s="50"/>
      <c r="BI271" s="50"/>
      <c r="BJ271" s="50"/>
      <c r="BK271" s="50"/>
      <c r="BL271" s="50"/>
      <c r="BM271" s="50"/>
      <c r="BN271" s="50"/>
      <c r="BO271" s="50"/>
      <c r="BP271" s="50"/>
      <c r="BQ271" s="50"/>
      <c r="BR271" s="50"/>
      <c r="BS271" s="50"/>
      <c r="BT271" s="50"/>
      <c r="BU271" s="50"/>
      <c r="BV271" s="50"/>
      <c r="BW271" s="50"/>
      <c r="BX271" s="50"/>
      <c r="BY271" s="50"/>
      <c r="BZ271" s="50"/>
      <c r="CA271" s="50"/>
      <c r="CB271" s="50"/>
      <c r="CC271" s="50"/>
      <c r="CD271" s="50"/>
      <c r="CE271" s="50"/>
      <c r="CF271" s="50"/>
      <c r="CG271" s="50"/>
      <c r="CH271" s="50"/>
      <c r="CI271" s="50"/>
      <c r="CJ271" s="50"/>
      <c r="CK271" s="50"/>
      <c r="CL271" s="50"/>
      <c r="CM271" s="50"/>
      <c r="CN271" s="50"/>
      <c r="CO271" s="50"/>
      <c r="CP271" s="50"/>
      <c r="CQ271" s="50"/>
      <c r="CR271" s="50"/>
      <c r="CS271" s="50"/>
      <c r="CT271" s="50"/>
      <c r="CU271" s="50"/>
      <c r="CV271" s="50"/>
      <c r="CW271" s="50"/>
      <c r="CX271" s="50"/>
      <c r="CY271" s="50"/>
      <c r="CZ271" s="50"/>
      <c r="DA271" s="50"/>
      <c r="DB271" s="50"/>
      <c r="DC271" s="50"/>
      <c r="DD271" s="50"/>
      <c r="DE271" s="50"/>
      <c r="DF271" s="50"/>
      <c r="DG271" s="50"/>
      <c r="DH271" s="50"/>
      <c r="DI271" s="50"/>
      <c r="DJ271" s="50"/>
      <c r="DK271" s="50"/>
      <c r="DL271" s="50"/>
      <c r="DM271" s="50"/>
      <c r="DN271" s="50"/>
      <c r="DO271" s="50"/>
      <c r="DP271" s="50"/>
      <c r="DQ271" s="50"/>
      <c r="DR271" s="50"/>
      <c r="DS271" s="50"/>
      <c r="DT271" s="50"/>
      <c r="DU271" s="50"/>
      <c r="DV271" s="50"/>
      <c r="DW271" s="50"/>
      <c r="DX271" s="50"/>
      <c r="DY271" s="50"/>
      <c r="DZ271" s="50"/>
      <c r="EA271" s="50"/>
      <c r="EB271" s="50"/>
      <c r="EC271" s="50"/>
      <c r="ED271" s="50"/>
      <c r="EE271" s="50"/>
      <c r="EF271" s="50"/>
      <c r="EG271" s="50"/>
      <c r="EH271" s="50"/>
      <c r="EI271" s="50"/>
      <c r="EJ271" s="50"/>
      <c r="EK271" s="50"/>
      <c r="EL271" s="50"/>
      <c r="EM271" s="50"/>
      <c r="EN271" s="50"/>
      <c r="EO271" s="50"/>
      <c r="EP271" s="50"/>
      <c r="EQ271" s="50"/>
      <c r="ER271" s="50"/>
      <c r="ES271" s="50"/>
      <c r="ET271" s="50"/>
      <c r="EU271" s="50"/>
      <c r="EV271" s="50"/>
      <c r="EW271" s="50"/>
      <c r="EX271" s="50"/>
      <c r="EY271" s="50"/>
      <c r="EZ271" s="50"/>
      <c r="FA271" s="50"/>
      <c r="FB271" s="50"/>
      <c r="FC271" s="50"/>
      <c r="FD271" s="50"/>
      <c r="FE271" s="50"/>
      <c r="FF271" s="50"/>
      <c r="FG271" s="50"/>
      <c r="FH271" s="50"/>
      <c r="FI271" s="50"/>
      <c r="FJ271" s="50"/>
      <c r="FK271" s="50"/>
      <c r="FL271" s="50"/>
      <c r="FM271" s="50"/>
      <c r="FN271" s="50"/>
      <c r="FO271" s="50"/>
      <c r="FP271" s="50"/>
      <c r="FQ271" s="50"/>
      <c r="FR271" s="50"/>
      <c r="FS271" s="50"/>
      <c r="FT271" s="50"/>
      <c r="FU271" s="50"/>
      <c r="FV271" s="50"/>
      <c r="FW271" s="50"/>
      <c r="FX271" s="50"/>
      <c r="FY271" s="50"/>
      <c r="FZ271" s="50"/>
      <c r="GA271" s="50"/>
      <c r="GB271" s="50"/>
      <c r="GC271" s="50"/>
      <c r="GD271" s="50"/>
      <c r="GE271" s="50"/>
      <c r="GF271" s="50"/>
      <c r="GG271" s="50"/>
      <c r="GH271" s="50"/>
      <c r="GI271" s="50"/>
      <c r="GJ271" s="50"/>
      <c r="GK271" s="50"/>
      <c r="GL271" s="50"/>
      <c r="GM271" s="50"/>
      <c r="GN271" s="50"/>
      <c r="GO271" s="50"/>
      <c r="GP271" s="50"/>
      <c r="GQ271" s="50"/>
      <c r="GR271" s="50"/>
      <c r="GS271" s="50"/>
      <c r="GT271" s="50"/>
      <c r="GU271" s="50"/>
      <c r="GV271" s="50"/>
      <c r="GW271" s="50"/>
      <c r="GX271" s="50"/>
      <c r="GY271" s="50"/>
      <c r="GZ271" s="50"/>
      <c r="HA271" s="50"/>
      <c r="HB271" s="50"/>
      <c r="HC271" s="50"/>
      <c r="HD271" s="50"/>
      <c r="HE271" s="50"/>
      <c r="HF271" s="50"/>
      <c r="HG271" s="50"/>
      <c r="HH271" s="50"/>
      <c r="HI271" s="50"/>
      <c r="HJ271" s="50"/>
      <c r="HK271" s="50"/>
      <c r="HL271" s="50"/>
      <c r="HM271" s="50"/>
      <c r="HN271" s="50"/>
      <c r="HO271" s="50"/>
      <c r="HP271" s="50"/>
      <c r="HQ271" s="50"/>
      <c r="HR271" s="50"/>
      <c r="HS271" s="50"/>
      <c r="HT271" s="50"/>
      <c r="HU271" s="50"/>
      <c r="HV271" s="50"/>
      <c r="HW271" s="50"/>
    </row>
    <row r="272" spans="1:231" ht="13.5" customHeight="1" outlineLevel="1">
      <c r="A272" s="110"/>
      <c r="B272" s="118" t="s">
        <v>134</v>
      </c>
      <c r="C272" s="140"/>
      <c r="D272" s="141"/>
      <c r="E272" s="95"/>
      <c r="F272" s="95"/>
      <c r="G272" s="103"/>
      <c r="H272" s="53"/>
      <c r="I272" s="52"/>
      <c r="J272" s="50"/>
      <c r="K272" s="50"/>
      <c r="L272" s="50"/>
      <c r="M272" s="50"/>
      <c r="N272" s="50"/>
      <c r="O272" s="50"/>
      <c r="P272" s="50"/>
      <c r="Q272" s="50"/>
      <c r="R272" s="50"/>
      <c r="S272" s="50"/>
      <c r="T272" s="50"/>
      <c r="U272" s="50"/>
      <c r="V272" s="50"/>
      <c r="W272" s="50"/>
      <c r="X272" s="50"/>
      <c r="Y272" s="50"/>
      <c r="Z272" s="50"/>
      <c r="AA272" s="50"/>
      <c r="AB272" s="50"/>
      <c r="AC272" s="50"/>
      <c r="AD272" s="50"/>
      <c r="AE272" s="50"/>
      <c r="AF272" s="50"/>
      <c r="AG272" s="50"/>
      <c r="AH272" s="50"/>
      <c r="AI272" s="50"/>
      <c r="AJ272" s="50"/>
      <c r="AK272" s="50"/>
      <c r="AL272" s="50"/>
      <c r="AM272" s="50"/>
      <c r="AN272" s="50"/>
      <c r="AO272" s="50"/>
      <c r="AP272" s="50"/>
      <c r="AQ272" s="50"/>
      <c r="AR272" s="50"/>
      <c r="AS272" s="50"/>
      <c r="AT272" s="50"/>
      <c r="AU272" s="50"/>
      <c r="AV272" s="50"/>
      <c r="AW272" s="50"/>
      <c r="AX272" s="50"/>
      <c r="AY272" s="50"/>
      <c r="AZ272" s="50"/>
      <c r="BA272" s="50"/>
      <c r="BB272" s="50"/>
      <c r="BC272" s="50"/>
      <c r="BD272" s="50"/>
      <c r="BE272" s="50"/>
      <c r="BF272" s="50"/>
      <c r="BG272" s="50"/>
      <c r="BH272" s="50"/>
      <c r="BI272" s="50"/>
      <c r="BJ272" s="50"/>
      <c r="BK272" s="50"/>
      <c r="BL272" s="50"/>
      <c r="BM272" s="50"/>
      <c r="BN272" s="50"/>
      <c r="BO272" s="50"/>
      <c r="BP272" s="50"/>
      <c r="BQ272" s="50"/>
      <c r="BR272" s="50"/>
      <c r="BS272" s="50"/>
      <c r="BT272" s="50"/>
      <c r="BU272" s="50"/>
      <c r="BV272" s="50"/>
      <c r="BW272" s="50"/>
      <c r="BX272" s="50"/>
      <c r="BY272" s="50"/>
      <c r="BZ272" s="50"/>
      <c r="CA272" s="50"/>
      <c r="CB272" s="50"/>
      <c r="CC272" s="50"/>
      <c r="CD272" s="50"/>
      <c r="CE272" s="50"/>
      <c r="CF272" s="50"/>
      <c r="CG272" s="50"/>
      <c r="CH272" s="50"/>
      <c r="CI272" s="50"/>
      <c r="CJ272" s="50"/>
      <c r="CK272" s="50"/>
      <c r="CL272" s="50"/>
      <c r="CM272" s="50"/>
      <c r="CN272" s="50"/>
      <c r="CO272" s="50"/>
      <c r="CP272" s="50"/>
      <c r="CQ272" s="50"/>
      <c r="CR272" s="50"/>
      <c r="CS272" s="50"/>
      <c r="CT272" s="50"/>
      <c r="CU272" s="50"/>
      <c r="CV272" s="50"/>
      <c r="CW272" s="50"/>
      <c r="CX272" s="50"/>
      <c r="CY272" s="50"/>
      <c r="CZ272" s="50"/>
      <c r="DA272" s="50"/>
      <c r="DB272" s="50"/>
      <c r="DC272" s="50"/>
      <c r="DD272" s="50"/>
      <c r="DE272" s="50"/>
      <c r="DF272" s="50"/>
      <c r="DG272" s="50"/>
      <c r="DH272" s="50"/>
      <c r="DI272" s="50"/>
      <c r="DJ272" s="50"/>
      <c r="DK272" s="50"/>
      <c r="DL272" s="50"/>
      <c r="DM272" s="50"/>
      <c r="DN272" s="50"/>
      <c r="DO272" s="50"/>
      <c r="DP272" s="50"/>
      <c r="DQ272" s="50"/>
      <c r="DR272" s="50"/>
      <c r="DS272" s="50"/>
      <c r="DT272" s="50"/>
      <c r="DU272" s="50"/>
      <c r="DV272" s="50"/>
      <c r="DW272" s="50"/>
      <c r="DX272" s="50"/>
      <c r="DY272" s="50"/>
      <c r="DZ272" s="50"/>
      <c r="EA272" s="50"/>
      <c r="EB272" s="50"/>
      <c r="EC272" s="50"/>
      <c r="ED272" s="50"/>
      <c r="EE272" s="50"/>
      <c r="EF272" s="50"/>
      <c r="EG272" s="50"/>
      <c r="EH272" s="50"/>
      <c r="EI272" s="50"/>
      <c r="EJ272" s="50"/>
      <c r="EK272" s="50"/>
      <c r="EL272" s="50"/>
      <c r="EM272" s="50"/>
      <c r="EN272" s="50"/>
      <c r="EO272" s="50"/>
      <c r="EP272" s="50"/>
      <c r="EQ272" s="50"/>
      <c r="ER272" s="50"/>
      <c r="ES272" s="50"/>
      <c r="ET272" s="50"/>
      <c r="EU272" s="50"/>
      <c r="EV272" s="50"/>
      <c r="EW272" s="50"/>
      <c r="EX272" s="50"/>
      <c r="EY272" s="50"/>
      <c r="EZ272" s="50"/>
      <c r="FA272" s="50"/>
      <c r="FB272" s="50"/>
      <c r="FC272" s="50"/>
      <c r="FD272" s="50"/>
      <c r="FE272" s="50"/>
      <c r="FF272" s="50"/>
      <c r="FG272" s="50"/>
      <c r="FH272" s="50"/>
      <c r="FI272" s="50"/>
      <c r="FJ272" s="50"/>
      <c r="FK272" s="50"/>
      <c r="FL272" s="50"/>
      <c r="FM272" s="50"/>
      <c r="FN272" s="50"/>
      <c r="FO272" s="50"/>
      <c r="FP272" s="50"/>
      <c r="FQ272" s="50"/>
      <c r="FR272" s="50"/>
      <c r="FS272" s="50"/>
      <c r="FT272" s="50"/>
      <c r="FU272" s="50"/>
      <c r="FV272" s="50"/>
      <c r="FW272" s="50"/>
      <c r="FX272" s="50"/>
      <c r="FY272" s="50"/>
      <c r="FZ272" s="50"/>
      <c r="GA272" s="50"/>
      <c r="GB272" s="50"/>
      <c r="GC272" s="50"/>
      <c r="GD272" s="50"/>
      <c r="GE272" s="50"/>
      <c r="GF272" s="50"/>
      <c r="GG272" s="50"/>
      <c r="GH272" s="50"/>
      <c r="GI272" s="50"/>
      <c r="GJ272" s="50"/>
      <c r="GK272" s="50"/>
      <c r="GL272" s="50"/>
      <c r="GM272" s="50"/>
      <c r="GN272" s="50"/>
      <c r="GO272" s="50"/>
      <c r="GP272" s="50"/>
      <c r="GQ272" s="50"/>
      <c r="GR272" s="50"/>
      <c r="GS272" s="50"/>
      <c r="GT272" s="50"/>
      <c r="GU272" s="50"/>
      <c r="GV272" s="50"/>
      <c r="GW272" s="50"/>
      <c r="GX272" s="50"/>
      <c r="GY272" s="50"/>
      <c r="GZ272" s="50"/>
      <c r="HA272" s="50"/>
      <c r="HB272" s="50"/>
      <c r="HC272" s="50"/>
      <c r="HD272" s="50"/>
      <c r="HE272" s="50"/>
      <c r="HF272" s="50"/>
      <c r="HG272" s="50"/>
      <c r="HH272" s="50"/>
      <c r="HI272" s="50"/>
      <c r="HJ272" s="50"/>
      <c r="HK272" s="50"/>
      <c r="HL272" s="50"/>
      <c r="HM272" s="50"/>
      <c r="HN272" s="50"/>
      <c r="HO272" s="50"/>
      <c r="HP272" s="50"/>
      <c r="HQ272" s="50"/>
      <c r="HR272" s="50"/>
      <c r="HS272" s="50"/>
      <c r="HT272" s="50"/>
      <c r="HU272" s="50"/>
      <c r="HV272" s="50"/>
      <c r="HW272" s="50"/>
    </row>
    <row r="273" spans="1:231" ht="13.5" customHeight="1" outlineLevel="1">
      <c r="A273" s="110" t="s">
        <v>135</v>
      </c>
      <c r="B273" s="111" t="s">
        <v>136</v>
      </c>
      <c r="C273" s="140"/>
      <c r="D273" s="141"/>
      <c r="E273" s="95"/>
      <c r="F273" s="95"/>
      <c r="G273" s="103">
        <f>SUM(G274:G280)</f>
        <v>0</v>
      </c>
      <c r="H273" s="53">
        <f>SUM(H274:H280)</f>
        <v>0</v>
      </c>
      <c r="I273" s="52">
        <f>SUM(I274:I280)</f>
        <v>0</v>
      </c>
      <c r="J273" s="50"/>
      <c r="K273" s="50"/>
      <c r="L273" s="50"/>
      <c r="M273" s="50"/>
      <c r="N273" s="50"/>
      <c r="O273" s="50"/>
      <c r="P273" s="50"/>
      <c r="Q273" s="50"/>
      <c r="R273" s="50"/>
      <c r="S273" s="50"/>
      <c r="T273" s="50"/>
      <c r="U273" s="50"/>
      <c r="V273" s="50"/>
      <c r="W273" s="50"/>
      <c r="X273" s="50"/>
      <c r="Y273" s="50"/>
      <c r="Z273" s="50"/>
      <c r="AA273" s="50"/>
      <c r="AB273" s="50"/>
      <c r="AC273" s="50"/>
      <c r="AD273" s="50"/>
      <c r="AE273" s="50"/>
      <c r="AF273" s="50"/>
      <c r="AG273" s="50"/>
      <c r="AH273" s="50"/>
      <c r="AI273" s="50"/>
      <c r="AJ273" s="50"/>
      <c r="AK273" s="50"/>
      <c r="AL273" s="50"/>
      <c r="AM273" s="50"/>
      <c r="AN273" s="50"/>
      <c r="AO273" s="50"/>
      <c r="AP273" s="50"/>
      <c r="AQ273" s="50"/>
      <c r="AR273" s="50"/>
      <c r="AS273" s="50"/>
      <c r="AT273" s="50"/>
      <c r="AU273" s="50"/>
      <c r="AV273" s="50"/>
      <c r="AW273" s="50"/>
      <c r="AX273" s="50"/>
      <c r="AY273" s="50"/>
      <c r="AZ273" s="50"/>
      <c r="BA273" s="50"/>
      <c r="BB273" s="50"/>
      <c r="BC273" s="50"/>
      <c r="BD273" s="50"/>
      <c r="BE273" s="50"/>
      <c r="BF273" s="50"/>
      <c r="BG273" s="50"/>
      <c r="BH273" s="50"/>
      <c r="BI273" s="50"/>
      <c r="BJ273" s="50"/>
      <c r="BK273" s="50"/>
      <c r="BL273" s="50"/>
      <c r="BM273" s="50"/>
      <c r="BN273" s="50"/>
      <c r="BO273" s="50"/>
      <c r="BP273" s="50"/>
      <c r="BQ273" s="50"/>
      <c r="BR273" s="50"/>
      <c r="BS273" s="50"/>
      <c r="BT273" s="50"/>
      <c r="BU273" s="50"/>
      <c r="BV273" s="50"/>
      <c r="BW273" s="50"/>
      <c r="BX273" s="50"/>
      <c r="BY273" s="50"/>
      <c r="BZ273" s="50"/>
      <c r="CA273" s="50"/>
      <c r="CB273" s="50"/>
      <c r="CC273" s="50"/>
      <c r="CD273" s="50"/>
      <c r="CE273" s="50"/>
      <c r="CF273" s="50"/>
      <c r="CG273" s="50"/>
      <c r="CH273" s="50"/>
      <c r="CI273" s="50"/>
      <c r="CJ273" s="50"/>
      <c r="CK273" s="50"/>
      <c r="CL273" s="50"/>
      <c r="CM273" s="50"/>
      <c r="CN273" s="50"/>
      <c r="CO273" s="50"/>
      <c r="CP273" s="50"/>
      <c r="CQ273" s="50"/>
      <c r="CR273" s="50"/>
      <c r="CS273" s="50"/>
      <c r="CT273" s="50"/>
      <c r="CU273" s="50"/>
      <c r="CV273" s="50"/>
      <c r="CW273" s="50"/>
      <c r="CX273" s="50"/>
      <c r="CY273" s="50"/>
      <c r="CZ273" s="50"/>
      <c r="DA273" s="50"/>
      <c r="DB273" s="50"/>
      <c r="DC273" s="50"/>
      <c r="DD273" s="50"/>
      <c r="DE273" s="50"/>
      <c r="DF273" s="50"/>
      <c r="DG273" s="50"/>
      <c r="DH273" s="50"/>
      <c r="DI273" s="50"/>
      <c r="DJ273" s="50"/>
      <c r="DK273" s="50"/>
      <c r="DL273" s="50"/>
      <c r="DM273" s="50"/>
      <c r="DN273" s="50"/>
      <c r="DO273" s="50"/>
      <c r="DP273" s="50"/>
      <c r="DQ273" s="50"/>
      <c r="DR273" s="50"/>
      <c r="DS273" s="50"/>
      <c r="DT273" s="50"/>
      <c r="DU273" s="50"/>
      <c r="DV273" s="50"/>
      <c r="DW273" s="50"/>
      <c r="DX273" s="50"/>
      <c r="DY273" s="50"/>
      <c r="DZ273" s="50"/>
      <c r="EA273" s="50"/>
      <c r="EB273" s="50"/>
      <c r="EC273" s="50"/>
      <c r="ED273" s="50"/>
      <c r="EE273" s="50"/>
      <c r="EF273" s="50"/>
      <c r="EG273" s="50"/>
      <c r="EH273" s="50"/>
      <c r="EI273" s="50"/>
      <c r="EJ273" s="50"/>
      <c r="EK273" s="50"/>
      <c r="EL273" s="50"/>
      <c r="EM273" s="50"/>
      <c r="EN273" s="50"/>
      <c r="EO273" s="50"/>
      <c r="EP273" s="50"/>
      <c r="EQ273" s="50"/>
      <c r="ER273" s="50"/>
      <c r="ES273" s="50"/>
      <c r="ET273" s="50"/>
      <c r="EU273" s="50"/>
      <c r="EV273" s="50"/>
      <c r="EW273" s="50"/>
      <c r="EX273" s="50"/>
      <c r="EY273" s="50"/>
      <c r="EZ273" s="50"/>
      <c r="FA273" s="50"/>
      <c r="FB273" s="50"/>
      <c r="FC273" s="50"/>
      <c r="FD273" s="50"/>
      <c r="FE273" s="50"/>
      <c r="FF273" s="50"/>
      <c r="FG273" s="50"/>
      <c r="FH273" s="50"/>
      <c r="FI273" s="50"/>
      <c r="FJ273" s="50"/>
      <c r="FK273" s="50"/>
      <c r="FL273" s="50"/>
      <c r="FM273" s="50"/>
      <c r="FN273" s="50"/>
      <c r="FO273" s="50"/>
      <c r="FP273" s="50"/>
      <c r="FQ273" s="50"/>
      <c r="FR273" s="50"/>
      <c r="FS273" s="50"/>
      <c r="FT273" s="50"/>
      <c r="FU273" s="50"/>
      <c r="FV273" s="50"/>
      <c r="FW273" s="50"/>
      <c r="FX273" s="50"/>
      <c r="FY273" s="50"/>
      <c r="FZ273" s="50"/>
      <c r="GA273" s="50"/>
      <c r="GB273" s="50"/>
      <c r="GC273" s="50"/>
      <c r="GD273" s="50"/>
      <c r="GE273" s="50"/>
      <c r="GF273" s="50"/>
      <c r="GG273" s="50"/>
      <c r="GH273" s="50"/>
      <c r="GI273" s="50"/>
      <c r="GJ273" s="50"/>
      <c r="GK273" s="50"/>
      <c r="GL273" s="50"/>
      <c r="GM273" s="50"/>
      <c r="GN273" s="50"/>
      <c r="GO273" s="50"/>
      <c r="GP273" s="50"/>
      <c r="GQ273" s="50"/>
      <c r="GR273" s="50"/>
      <c r="GS273" s="50"/>
      <c r="GT273" s="50"/>
      <c r="GU273" s="50"/>
      <c r="GV273" s="50"/>
      <c r="GW273" s="50"/>
      <c r="GX273" s="50"/>
      <c r="GY273" s="50"/>
      <c r="GZ273" s="50"/>
      <c r="HA273" s="50"/>
      <c r="HB273" s="50"/>
      <c r="HC273" s="50"/>
      <c r="HD273" s="50"/>
      <c r="HE273" s="50"/>
      <c r="HF273" s="50"/>
      <c r="HG273" s="50"/>
      <c r="HH273" s="50"/>
      <c r="HI273" s="50"/>
      <c r="HJ273" s="50"/>
      <c r="HK273" s="50"/>
      <c r="HL273" s="50"/>
      <c r="HM273" s="50"/>
      <c r="HN273" s="50"/>
      <c r="HO273" s="50"/>
      <c r="HP273" s="50"/>
      <c r="HQ273" s="50"/>
      <c r="HR273" s="50"/>
      <c r="HS273" s="50"/>
      <c r="HT273" s="50"/>
      <c r="HU273" s="50"/>
      <c r="HV273" s="50"/>
      <c r="HW273" s="50"/>
    </row>
    <row r="274" spans="1:231" ht="15.75" customHeight="1" outlineLevel="1">
      <c r="A274" s="115"/>
      <c r="B274" s="118" t="s">
        <v>137</v>
      </c>
      <c r="C274" s="105">
        <v>1</v>
      </c>
      <c r="D274" s="108" t="s">
        <v>27</v>
      </c>
      <c r="E274" s="189"/>
      <c r="F274" s="189"/>
      <c r="G274" s="103">
        <f t="shared" ref="G274:G280" si="33">SUM(E274*C274)</f>
        <v>0</v>
      </c>
      <c r="H274" s="53">
        <f t="shared" ref="H274:H280" si="34">SUM(F274*C274)</f>
        <v>0</v>
      </c>
      <c r="I274" s="52">
        <f t="shared" ref="I274:I280" si="35">SUM(H274+G274)</f>
        <v>0</v>
      </c>
    </row>
    <row r="275" spans="1:231" ht="15.75" customHeight="1" outlineLevel="1">
      <c r="A275" s="115"/>
      <c r="B275" s="118" t="s">
        <v>138</v>
      </c>
      <c r="C275" s="105">
        <v>8</v>
      </c>
      <c r="D275" s="108" t="s">
        <v>27</v>
      </c>
      <c r="E275" s="189"/>
      <c r="F275" s="189"/>
      <c r="G275" s="103">
        <f t="shared" si="33"/>
        <v>0</v>
      </c>
      <c r="H275" s="53">
        <f t="shared" si="34"/>
        <v>0</v>
      </c>
      <c r="I275" s="52">
        <f t="shared" si="35"/>
        <v>0</v>
      </c>
    </row>
    <row r="276" spans="1:231" ht="15.75" customHeight="1" outlineLevel="1">
      <c r="A276" s="115"/>
      <c r="B276" s="118" t="s">
        <v>139</v>
      </c>
      <c r="C276" s="105">
        <v>4</v>
      </c>
      <c r="D276" s="108" t="s">
        <v>27</v>
      </c>
      <c r="E276" s="189"/>
      <c r="F276" s="189"/>
      <c r="G276" s="103">
        <f t="shared" si="33"/>
        <v>0</v>
      </c>
      <c r="H276" s="53">
        <f t="shared" si="34"/>
        <v>0</v>
      </c>
      <c r="I276" s="52">
        <f t="shared" si="35"/>
        <v>0</v>
      </c>
    </row>
    <row r="277" spans="1:231" ht="15.75" customHeight="1" outlineLevel="1">
      <c r="A277" s="115"/>
      <c r="B277" s="118" t="s">
        <v>140</v>
      </c>
      <c r="C277" s="105">
        <v>24</v>
      </c>
      <c r="D277" s="108" t="s">
        <v>27</v>
      </c>
      <c r="E277" s="189"/>
      <c r="F277" s="189"/>
      <c r="G277" s="103">
        <f t="shared" si="33"/>
        <v>0</v>
      </c>
      <c r="H277" s="53">
        <f t="shared" si="34"/>
        <v>0</v>
      </c>
      <c r="I277" s="52">
        <f t="shared" si="35"/>
        <v>0</v>
      </c>
    </row>
    <row r="278" spans="1:231" ht="15.75" customHeight="1" outlineLevel="1">
      <c r="A278" s="115"/>
      <c r="B278" s="118" t="s">
        <v>141</v>
      </c>
      <c r="C278" s="105">
        <v>2</v>
      </c>
      <c r="D278" s="108" t="s">
        <v>27</v>
      </c>
      <c r="E278" s="189"/>
      <c r="F278" s="189"/>
      <c r="G278" s="103">
        <f t="shared" si="33"/>
        <v>0</v>
      </c>
      <c r="H278" s="53">
        <f t="shared" si="34"/>
        <v>0</v>
      </c>
      <c r="I278" s="52">
        <f t="shared" si="35"/>
        <v>0</v>
      </c>
    </row>
    <row r="279" spans="1:231" ht="15.75" customHeight="1" outlineLevel="1">
      <c r="A279" s="115"/>
      <c r="B279" s="118" t="s">
        <v>142</v>
      </c>
      <c r="C279" s="105">
        <v>6</v>
      </c>
      <c r="D279" s="108" t="s">
        <v>27</v>
      </c>
      <c r="E279" s="189"/>
      <c r="F279" s="189"/>
      <c r="G279" s="103">
        <f t="shared" si="33"/>
        <v>0</v>
      </c>
      <c r="H279" s="53">
        <f t="shared" si="34"/>
        <v>0</v>
      </c>
      <c r="I279" s="52">
        <f t="shared" si="35"/>
        <v>0</v>
      </c>
    </row>
    <row r="280" spans="1:231" ht="15.75" customHeight="1" outlineLevel="1">
      <c r="A280" s="115"/>
      <c r="B280" s="118" t="s">
        <v>143</v>
      </c>
      <c r="C280" s="105">
        <v>1</v>
      </c>
      <c r="D280" s="108" t="s">
        <v>27</v>
      </c>
      <c r="E280" s="189"/>
      <c r="F280" s="189"/>
      <c r="G280" s="103">
        <f t="shared" si="33"/>
        <v>0</v>
      </c>
      <c r="H280" s="53">
        <f t="shared" si="34"/>
        <v>0</v>
      </c>
      <c r="I280" s="52">
        <f t="shared" si="35"/>
        <v>0</v>
      </c>
    </row>
    <row r="281" spans="1:231" ht="13.5" customHeight="1" outlineLevel="1">
      <c r="A281" s="124"/>
      <c r="B281" s="125"/>
      <c r="C281" s="197"/>
      <c r="D281" s="102"/>
      <c r="E281" s="126"/>
      <c r="F281" s="126"/>
      <c r="G281" s="107"/>
      <c r="H281" s="58"/>
      <c r="I281" s="64"/>
      <c r="J281" s="51"/>
      <c r="K281" s="51"/>
      <c r="L281" s="51"/>
      <c r="M281" s="51"/>
      <c r="N281" s="51"/>
      <c r="O281" s="51"/>
      <c r="P281" s="51"/>
      <c r="Q281" s="51"/>
      <c r="R281" s="51"/>
      <c r="S281" s="51"/>
      <c r="T281" s="51"/>
      <c r="U281" s="51"/>
      <c r="V281" s="51"/>
      <c r="W281" s="51"/>
      <c r="X281" s="51"/>
      <c r="Y281" s="51"/>
      <c r="Z281" s="51"/>
      <c r="AA281" s="51"/>
      <c r="AB281" s="51"/>
      <c r="AC281" s="51"/>
      <c r="AD281" s="51"/>
      <c r="AE281" s="51"/>
      <c r="AF281" s="51"/>
      <c r="AG281" s="51"/>
      <c r="AH281" s="51"/>
      <c r="AI281" s="51"/>
      <c r="AJ281" s="51"/>
      <c r="AK281" s="51"/>
      <c r="AL281" s="51"/>
      <c r="AM281" s="51"/>
      <c r="AN281" s="51"/>
      <c r="AO281" s="51"/>
      <c r="AP281" s="51"/>
      <c r="AQ281" s="51"/>
      <c r="AR281" s="51"/>
      <c r="AS281" s="51"/>
      <c r="AT281" s="51"/>
      <c r="AU281" s="51"/>
      <c r="AV281" s="51"/>
      <c r="AW281" s="51"/>
      <c r="AX281" s="51"/>
      <c r="AY281" s="51"/>
      <c r="AZ281" s="51"/>
      <c r="BA281" s="51"/>
      <c r="BB281" s="51"/>
      <c r="BC281" s="51"/>
      <c r="BD281" s="51"/>
      <c r="BE281" s="51"/>
      <c r="BF281" s="51"/>
      <c r="BG281" s="51"/>
      <c r="BH281" s="51"/>
      <c r="BI281" s="51"/>
      <c r="BJ281" s="51"/>
      <c r="BK281" s="51"/>
      <c r="BL281" s="51"/>
      <c r="BM281" s="51"/>
      <c r="BN281" s="51"/>
      <c r="BO281" s="51"/>
      <c r="BP281" s="51"/>
      <c r="BQ281" s="51"/>
      <c r="BR281" s="51"/>
      <c r="BS281" s="51"/>
      <c r="BT281" s="51"/>
      <c r="BU281" s="51"/>
      <c r="BV281" s="51"/>
      <c r="BW281" s="51"/>
      <c r="BX281" s="51"/>
      <c r="BY281" s="51"/>
      <c r="BZ281" s="51"/>
      <c r="CA281" s="51"/>
      <c r="CB281" s="51"/>
      <c r="CC281" s="51"/>
      <c r="CD281" s="51"/>
      <c r="CE281" s="51"/>
      <c r="CF281" s="51"/>
      <c r="CG281" s="51"/>
      <c r="CH281" s="51"/>
      <c r="CI281" s="51"/>
      <c r="CJ281" s="51"/>
      <c r="CK281" s="51"/>
      <c r="CL281" s="51"/>
      <c r="CM281" s="51"/>
      <c r="CN281" s="51"/>
      <c r="CO281" s="51"/>
      <c r="CP281" s="51"/>
      <c r="CQ281" s="51"/>
      <c r="CR281" s="51"/>
      <c r="CS281" s="51"/>
      <c r="CT281" s="51"/>
      <c r="CU281" s="51"/>
      <c r="CV281" s="51"/>
      <c r="CW281" s="51"/>
      <c r="CX281" s="51"/>
      <c r="CY281" s="51"/>
      <c r="CZ281" s="51"/>
      <c r="DA281" s="51"/>
      <c r="DB281" s="51"/>
      <c r="DC281" s="51"/>
      <c r="DD281" s="51"/>
      <c r="DE281" s="51"/>
      <c r="DF281" s="51"/>
      <c r="DG281" s="51"/>
      <c r="DH281" s="51"/>
      <c r="DI281" s="51"/>
      <c r="DJ281" s="51"/>
      <c r="DK281" s="51"/>
      <c r="DL281" s="51"/>
      <c r="DM281" s="51"/>
      <c r="DN281" s="51"/>
      <c r="DO281" s="51"/>
      <c r="DP281" s="51"/>
      <c r="DQ281" s="51"/>
      <c r="DR281" s="51"/>
      <c r="DS281" s="51"/>
      <c r="DT281" s="51"/>
      <c r="DU281" s="51"/>
      <c r="DV281" s="51"/>
      <c r="DW281" s="51"/>
      <c r="DX281" s="51"/>
      <c r="DY281" s="51"/>
      <c r="DZ281" s="51"/>
      <c r="EA281" s="51"/>
      <c r="EB281" s="51"/>
      <c r="EC281" s="51"/>
      <c r="ED281" s="51"/>
      <c r="EE281" s="51"/>
      <c r="EF281" s="51"/>
      <c r="EG281" s="51"/>
      <c r="EH281" s="51"/>
      <c r="EI281" s="51"/>
      <c r="EJ281" s="51"/>
      <c r="EK281" s="51"/>
      <c r="EL281" s="51"/>
      <c r="EM281" s="51"/>
      <c r="EN281" s="51"/>
      <c r="EO281" s="51"/>
      <c r="EP281" s="51"/>
      <c r="EQ281" s="51"/>
      <c r="ER281" s="51"/>
      <c r="ES281" s="51"/>
      <c r="ET281" s="51"/>
      <c r="EU281" s="51"/>
      <c r="EV281" s="51"/>
      <c r="EW281" s="51"/>
      <c r="EX281" s="51"/>
      <c r="EY281" s="51"/>
      <c r="EZ281" s="51"/>
      <c r="FA281" s="51"/>
      <c r="FB281" s="51"/>
      <c r="FC281" s="51"/>
      <c r="FD281" s="51"/>
      <c r="FE281" s="51"/>
      <c r="FF281" s="51"/>
      <c r="FG281" s="51"/>
      <c r="FH281" s="51"/>
      <c r="FI281" s="51"/>
      <c r="FJ281" s="51"/>
      <c r="FK281" s="51"/>
      <c r="FL281" s="51"/>
      <c r="FM281" s="51"/>
      <c r="FN281" s="51"/>
      <c r="FO281" s="51"/>
      <c r="FP281" s="51"/>
      <c r="FQ281" s="51"/>
      <c r="FR281" s="51"/>
      <c r="FS281" s="51"/>
      <c r="FT281" s="51"/>
      <c r="FU281" s="51"/>
      <c r="FV281" s="51"/>
      <c r="FW281" s="51"/>
      <c r="FX281" s="51"/>
      <c r="FY281" s="51"/>
      <c r="FZ281" s="51"/>
      <c r="GA281" s="51"/>
      <c r="GB281" s="51"/>
      <c r="GC281" s="51"/>
      <c r="GD281" s="51"/>
      <c r="GE281" s="51"/>
      <c r="GF281" s="51"/>
      <c r="GG281" s="51"/>
      <c r="GH281" s="51"/>
      <c r="GI281" s="51"/>
      <c r="GJ281" s="51"/>
      <c r="GK281" s="51"/>
      <c r="GL281" s="51"/>
      <c r="GM281" s="51"/>
      <c r="GN281" s="51"/>
      <c r="GO281" s="51"/>
      <c r="GP281" s="51"/>
      <c r="GQ281" s="51"/>
      <c r="GR281" s="51"/>
      <c r="GS281" s="51"/>
      <c r="GT281" s="51"/>
      <c r="GU281" s="51"/>
      <c r="GV281" s="51"/>
      <c r="GW281" s="51"/>
      <c r="GX281" s="51"/>
      <c r="GY281" s="51"/>
      <c r="GZ281" s="51"/>
      <c r="HA281" s="51"/>
      <c r="HB281" s="51"/>
      <c r="HC281" s="51"/>
      <c r="HD281" s="51"/>
      <c r="HE281" s="51"/>
      <c r="HF281" s="51"/>
      <c r="HG281" s="51"/>
      <c r="HH281" s="51"/>
      <c r="HI281" s="51"/>
      <c r="HJ281" s="51"/>
      <c r="HK281" s="51"/>
      <c r="HL281" s="51"/>
      <c r="HM281" s="51"/>
      <c r="HN281" s="51"/>
      <c r="HO281" s="51"/>
      <c r="HP281" s="51"/>
      <c r="HQ281" s="51"/>
      <c r="HR281" s="51"/>
      <c r="HS281" s="51"/>
      <c r="HT281" s="51"/>
      <c r="HU281" s="51"/>
      <c r="HV281" s="51"/>
      <c r="HW281" s="51"/>
    </row>
    <row r="282" spans="1:231" ht="13.5" customHeight="1" outlineLevel="1">
      <c r="A282" s="110" t="s">
        <v>144</v>
      </c>
      <c r="B282" s="142" t="s">
        <v>145</v>
      </c>
      <c r="C282" s="201"/>
      <c r="D282" s="108" t="s">
        <v>72</v>
      </c>
      <c r="E282" s="143"/>
      <c r="F282" s="144"/>
      <c r="G282" s="112">
        <f>SUM(G284:G308)</f>
        <v>0</v>
      </c>
      <c r="H282" s="59">
        <f>SUM(H284:H308)</f>
        <v>0</v>
      </c>
      <c r="I282" s="60">
        <f>SUM(I284:I308)</f>
        <v>0</v>
      </c>
    </row>
    <row r="283" spans="1:231" ht="54" customHeight="1" outlineLevel="1">
      <c r="A283" s="110"/>
      <c r="B283" s="118" t="s">
        <v>146</v>
      </c>
      <c r="C283" s="201"/>
      <c r="D283" s="108"/>
      <c r="E283" s="143"/>
      <c r="F283" s="144"/>
      <c r="G283" s="103"/>
      <c r="H283" s="53"/>
      <c r="I283" s="52"/>
    </row>
    <row r="284" spans="1:231" ht="13.5" customHeight="1" outlineLevel="1">
      <c r="A284" s="79"/>
      <c r="B284" s="116" t="s">
        <v>147</v>
      </c>
      <c r="C284" s="201">
        <v>1</v>
      </c>
      <c r="D284" s="108" t="s">
        <v>27</v>
      </c>
      <c r="E284" s="189"/>
      <c r="F284" s="144"/>
      <c r="G284" s="103">
        <f t="shared" ref="G284:G308" si="36">E284*C284</f>
        <v>0</v>
      </c>
      <c r="H284" s="53"/>
      <c r="I284" s="52">
        <f t="shared" ref="I284:I308" si="37">SUM(G284:H284)</f>
        <v>0</v>
      </c>
    </row>
    <row r="285" spans="1:231" ht="13.5" customHeight="1" outlineLevel="1">
      <c r="A285" s="79"/>
      <c r="B285" s="116" t="s">
        <v>148</v>
      </c>
      <c r="C285" s="201">
        <v>32</v>
      </c>
      <c r="D285" s="108" t="s">
        <v>27</v>
      </c>
      <c r="E285" s="189"/>
      <c r="F285" s="144"/>
      <c r="G285" s="103">
        <f t="shared" si="36"/>
        <v>0</v>
      </c>
      <c r="H285" s="53"/>
      <c r="I285" s="52">
        <f t="shared" si="37"/>
        <v>0</v>
      </c>
    </row>
    <row r="286" spans="1:231" ht="13.5" customHeight="1" outlineLevel="1">
      <c r="A286" s="79"/>
      <c r="B286" s="116" t="s">
        <v>149</v>
      </c>
      <c r="C286" s="201">
        <v>5</v>
      </c>
      <c r="D286" s="108" t="s">
        <v>27</v>
      </c>
      <c r="E286" s="189"/>
      <c r="F286" s="144"/>
      <c r="G286" s="103">
        <f t="shared" si="36"/>
        <v>0</v>
      </c>
      <c r="H286" s="53"/>
      <c r="I286" s="52">
        <f t="shared" si="37"/>
        <v>0</v>
      </c>
    </row>
    <row r="287" spans="1:231" ht="13.5" customHeight="1" outlineLevel="1">
      <c r="A287" s="79"/>
      <c r="B287" s="116" t="s">
        <v>150</v>
      </c>
      <c r="C287" s="201">
        <v>4</v>
      </c>
      <c r="D287" s="108" t="s">
        <v>27</v>
      </c>
      <c r="E287" s="189"/>
      <c r="F287" s="144"/>
      <c r="G287" s="103">
        <f t="shared" si="36"/>
        <v>0</v>
      </c>
      <c r="H287" s="53"/>
      <c r="I287" s="52">
        <f t="shared" si="37"/>
        <v>0</v>
      </c>
    </row>
    <row r="288" spans="1:231" ht="13.5" customHeight="1" outlineLevel="1">
      <c r="A288" s="79"/>
      <c r="B288" s="116" t="s">
        <v>151</v>
      </c>
      <c r="C288" s="201">
        <v>5</v>
      </c>
      <c r="D288" s="108" t="s">
        <v>27</v>
      </c>
      <c r="E288" s="189"/>
      <c r="F288" s="144"/>
      <c r="G288" s="103">
        <f t="shared" si="36"/>
        <v>0</v>
      </c>
      <c r="H288" s="53"/>
      <c r="I288" s="52">
        <f t="shared" si="37"/>
        <v>0</v>
      </c>
    </row>
    <row r="289" spans="1:9" ht="13.5" customHeight="1" outlineLevel="1">
      <c r="A289" s="79"/>
      <c r="B289" s="116" t="s">
        <v>152</v>
      </c>
      <c r="C289" s="201">
        <v>54</v>
      </c>
      <c r="D289" s="108" t="s">
        <v>27</v>
      </c>
      <c r="E289" s="189"/>
      <c r="F289" s="144"/>
      <c r="G289" s="103">
        <f t="shared" si="36"/>
        <v>0</v>
      </c>
      <c r="H289" s="53"/>
      <c r="I289" s="52">
        <f t="shared" si="37"/>
        <v>0</v>
      </c>
    </row>
    <row r="290" spans="1:9" ht="13.5" customHeight="1" outlineLevel="1">
      <c r="A290" s="79"/>
      <c r="B290" s="116" t="s">
        <v>153</v>
      </c>
      <c r="C290" s="201">
        <v>55</v>
      </c>
      <c r="D290" s="108" t="s">
        <v>27</v>
      </c>
      <c r="E290" s="189"/>
      <c r="F290" s="144"/>
      <c r="G290" s="103">
        <f t="shared" si="36"/>
        <v>0</v>
      </c>
      <c r="H290" s="53"/>
      <c r="I290" s="52">
        <f t="shared" si="37"/>
        <v>0</v>
      </c>
    </row>
    <row r="291" spans="1:9" ht="13.5" customHeight="1" outlineLevel="1">
      <c r="A291" s="79"/>
      <c r="B291" s="116" t="s">
        <v>154</v>
      </c>
      <c r="C291" s="201">
        <v>6</v>
      </c>
      <c r="D291" s="108" t="s">
        <v>27</v>
      </c>
      <c r="E291" s="189"/>
      <c r="F291" s="144"/>
      <c r="G291" s="103">
        <f t="shared" si="36"/>
        <v>0</v>
      </c>
      <c r="H291" s="53"/>
      <c r="I291" s="52">
        <f t="shared" si="37"/>
        <v>0</v>
      </c>
    </row>
    <row r="292" spans="1:9" ht="13.5" customHeight="1" outlineLevel="1">
      <c r="A292" s="79"/>
      <c r="B292" s="116" t="s">
        <v>155</v>
      </c>
      <c r="C292" s="201">
        <v>33</v>
      </c>
      <c r="D292" s="108" t="s">
        <v>27</v>
      </c>
      <c r="E292" s="189"/>
      <c r="F292" s="144"/>
      <c r="G292" s="103">
        <f t="shared" si="36"/>
        <v>0</v>
      </c>
      <c r="H292" s="53"/>
      <c r="I292" s="52">
        <f t="shared" si="37"/>
        <v>0</v>
      </c>
    </row>
    <row r="293" spans="1:9" ht="13.5" customHeight="1" outlineLevel="1">
      <c r="A293" s="79"/>
      <c r="B293" s="116" t="s">
        <v>156</v>
      </c>
      <c r="C293" s="201">
        <v>8</v>
      </c>
      <c r="D293" s="108" t="s">
        <v>27</v>
      </c>
      <c r="E293" s="189"/>
      <c r="F293" s="144"/>
      <c r="G293" s="103">
        <f t="shared" si="36"/>
        <v>0</v>
      </c>
      <c r="H293" s="53"/>
      <c r="I293" s="52">
        <f t="shared" si="37"/>
        <v>0</v>
      </c>
    </row>
    <row r="294" spans="1:9" ht="13.5" customHeight="1" outlineLevel="1">
      <c r="A294" s="79"/>
      <c r="B294" s="116" t="s">
        <v>157</v>
      </c>
      <c r="C294" s="201">
        <v>6</v>
      </c>
      <c r="D294" s="108" t="s">
        <v>27</v>
      </c>
      <c r="E294" s="189"/>
      <c r="F294" s="144"/>
      <c r="G294" s="103">
        <f t="shared" si="36"/>
        <v>0</v>
      </c>
      <c r="H294" s="53"/>
      <c r="I294" s="52">
        <f t="shared" si="37"/>
        <v>0</v>
      </c>
    </row>
    <row r="295" spans="1:9" ht="13.5" customHeight="1" outlineLevel="1">
      <c r="A295" s="79"/>
      <c r="B295" s="116" t="s">
        <v>157</v>
      </c>
      <c r="C295" s="201">
        <v>6</v>
      </c>
      <c r="D295" s="108" t="s">
        <v>27</v>
      </c>
      <c r="E295" s="189"/>
      <c r="F295" s="144"/>
      <c r="G295" s="103">
        <f t="shared" si="36"/>
        <v>0</v>
      </c>
      <c r="H295" s="53"/>
      <c r="I295" s="52">
        <f t="shared" si="37"/>
        <v>0</v>
      </c>
    </row>
    <row r="296" spans="1:9" ht="13.5" customHeight="1" outlineLevel="1">
      <c r="A296" s="79"/>
      <c r="B296" s="116" t="s">
        <v>158</v>
      </c>
      <c r="C296" s="201">
        <v>6</v>
      </c>
      <c r="D296" s="108" t="s">
        <v>27</v>
      </c>
      <c r="E296" s="189"/>
      <c r="F296" s="144"/>
      <c r="G296" s="103">
        <f t="shared" si="36"/>
        <v>0</v>
      </c>
      <c r="H296" s="53"/>
      <c r="I296" s="52">
        <f t="shared" si="37"/>
        <v>0</v>
      </c>
    </row>
    <row r="297" spans="1:9" ht="13.5" customHeight="1" outlineLevel="1">
      <c r="A297" s="79"/>
      <c r="B297" s="116" t="s">
        <v>159</v>
      </c>
      <c r="C297" s="201">
        <v>4</v>
      </c>
      <c r="D297" s="108" t="s">
        <v>27</v>
      </c>
      <c r="E297" s="189"/>
      <c r="F297" s="144"/>
      <c r="G297" s="103">
        <f t="shared" si="36"/>
        <v>0</v>
      </c>
      <c r="H297" s="53"/>
      <c r="I297" s="52">
        <f t="shared" si="37"/>
        <v>0</v>
      </c>
    </row>
    <row r="298" spans="1:9" ht="13.5" customHeight="1" outlineLevel="1">
      <c r="A298" s="79"/>
      <c r="B298" s="116" t="s">
        <v>160</v>
      </c>
      <c r="C298" s="201">
        <v>2</v>
      </c>
      <c r="D298" s="108" t="s">
        <v>27</v>
      </c>
      <c r="E298" s="189"/>
      <c r="F298" s="144"/>
      <c r="G298" s="103">
        <f t="shared" si="36"/>
        <v>0</v>
      </c>
      <c r="H298" s="53"/>
      <c r="I298" s="52">
        <f t="shared" si="37"/>
        <v>0</v>
      </c>
    </row>
    <row r="299" spans="1:9" ht="13.5" customHeight="1" outlineLevel="1">
      <c r="A299" s="79"/>
      <c r="B299" s="116" t="s">
        <v>161</v>
      </c>
      <c r="C299" s="201">
        <v>8</v>
      </c>
      <c r="D299" s="108" t="s">
        <v>27</v>
      </c>
      <c r="E299" s="189"/>
      <c r="F299" s="144"/>
      <c r="G299" s="103">
        <f t="shared" si="36"/>
        <v>0</v>
      </c>
      <c r="H299" s="53"/>
      <c r="I299" s="52">
        <f t="shared" si="37"/>
        <v>0</v>
      </c>
    </row>
    <row r="300" spans="1:9" ht="13.5" customHeight="1" outlineLevel="1">
      <c r="A300" s="79"/>
      <c r="B300" s="116" t="s">
        <v>162</v>
      </c>
      <c r="C300" s="201">
        <v>2</v>
      </c>
      <c r="D300" s="108" t="s">
        <v>27</v>
      </c>
      <c r="E300" s="189"/>
      <c r="F300" s="144"/>
      <c r="G300" s="103">
        <f t="shared" si="36"/>
        <v>0</v>
      </c>
      <c r="H300" s="53"/>
      <c r="I300" s="52">
        <f t="shared" si="37"/>
        <v>0</v>
      </c>
    </row>
    <row r="301" spans="1:9" ht="13.5" customHeight="1" outlineLevel="1">
      <c r="A301" s="79"/>
      <c r="B301" s="116" t="s">
        <v>163</v>
      </c>
      <c r="C301" s="201">
        <v>1</v>
      </c>
      <c r="D301" s="108" t="s">
        <v>27</v>
      </c>
      <c r="E301" s="189"/>
      <c r="F301" s="144"/>
      <c r="G301" s="103">
        <f t="shared" si="36"/>
        <v>0</v>
      </c>
      <c r="H301" s="53"/>
      <c r="I301" s="52">
        <f t="shared" si="37"/>
        <v>0</v>
      </c>
    </row>
    <row r="302" spans="1:9" ht="13.5" customHeight="1" outlineLevel="1">
      <c r="A302" s="79"/>
      <c r="B302" s="116" t="s">
        <v>164</v>
      </c>
      <c r="C302" s="201">
        <v>1</v>
      </c>
      <c r="D302" s="108" t="s">
        <v>27</v>
      </c>
      <c r="E302" s="189"/>
      <c r="F302" s="144"/>
      <c r="G302" s="103">
        <f t="shared" si="36"/>
        <v>0</v>
      </c>
      <c r="H302" s="53"/>
      <c r="I302" s="52">
        <f t="shared" si="37"/>
        <v>0</v>
      </c>
    </row>
    <row r="303" spans="1:9" ht="13.5" customHeight="1" outlineLevel="1">
      <c r="A303" s="79"/>
      <c r="B303" s="116" t="s">
        <v>165</v>
      </c>
      <c r="C303" s="201">
        <v>1</v>
      </c>
      <c r="D303" s="108" t="s">
        <v>27</v>
      </c>
      <c r="E303" s="189"/>
      <c r="F303" s="144"/>
      <c r="G303" s="103">
        <f t="shared" si="36"/>
        <v>0</v>
      </c>
      <c r="H303" s="53"/>
      <c r="I303" s="52">
        <f t="shared" si="37"/>
        <v>0</v>
      </c>
    </row>
    <row r="304" spans="1:9" ht="13.5" customHeight="1" outlineLevel="1">
      <c r="A304" s="79"/>
      <c r="B304" s="116" t="s">
        <v>166</v>
      </c>
      <c r="C304" s="201">
        <v>1</v>
      </c>
      <c r="D304" s="108" t="s">
        <v>27</v>
      </c>
      <c r="E304" s="189"/>
      <c r="F304" s="144"/>
      <c r="G304" s="103">
        <f t="shared" si="36"/>
        <v>0</v>
      </c>
      <c r="H304" s="53"/>
      <c r="I304" s="52">
        <f t="shared" si="37"/>
        <v>0</v>
      </c>
    </row>
    <row r="305" spans="1:9" ht="40.5" outlineLevel="1">
      <c r="A305" s="79"/>
      <c r="B305" s="145" t="s">
        <v>167</v>
      </c>
      <c r="C305" s="201">
        <v>7</v>
      </c>
      <c r="D305" s="108" t="s">
        <v>27</v>
      </c>
      <c r="E305" s="189"/>
      <c r="F305" s="189"/>
      <c r="G305" s="103">
        <f t="shared" si="36"/>
        <v>0</v>
      </c>
      <c r="H305" s="53">
        <f>F305*C305</f>
        <v>0</v>
      </c>
      <c r="I305" s="52">
        <f t="shared" si="37"/>
        <v>0</v>
      </c>
    </row>
    <row r="306" spans="1:9" ht="13.5" customHeight="1" outlineLevel="1">
      <c r="A306" s="79"/>
      <c r="B306" s="116" t="s">
        <v>168</v>
      </c>
      <c r="C306" s="201">
        <v>8</v>
      </c>
      <c r="D306" s="108" t="s">
        <v>27</v>
      </c>
      <c r="E306" s="189"/>
      <c r="F306" s="144"/>
      <c r="G306" s="103">
        <f t="shared" si="36"/>
        <v>0</v>
      </c>
      <c r="H306" s="53"/>
      <c r="I306" s="52">
        <f t="shared" si="37"/>
        <v>0</v>
      </c>
    </row>
    <row r="307" spans="1:9" ht="13.5" customHeight="1" outlineLevel="1">
      <c r="A307" s="79"/>
      <c r="B307" s="116" t="s">
        <v>169</v>
      </c>
      <c r="C307" s="201">
        <v>220</v>
      </c>
      <c r="D307" s="108" t="s">
        <v>27</v>
      </c>
      <c r="E307" s="189"/>
      <c r="F307" s="189"/>
      <c r="G307" s="103">
        <f t="shared" si="36"/>
        <v>0</v>
      </c>
      <c r="H307" s="53">
        <f>F307*C307</f>
        <v>0</v>
      </c>
      <c r="I307" s="52">
        <f t="shared" si="37"/>
        <v>0</v>
      </c>
    </row>
    <row r="308" spans="1:9" ht="13.5" customHeight="1" outlineLevel="1">
      <c r="A308" s="79"/>
      <c r="B308" s="116" t="s">
        <v>170</v>
      </c>
      <c r="C308" s="201">
        <v>35</v>
      </c>
      <c r="D308" s="108" t="s">
        <v>27</v>
      </c>
      <c r="E308" s="189"/>
      <c r="F308" s="189"/>
      <c r="G308" s="103">
        <f t="shared" si="36"/>
        <v>0</v>
      </c>
      <c r="H308" s="53">
        <f>F308*C308</f>
        <v>0</v>
      </c>
      <c r="I308" s="52">
        <f t="shared" si="37"/>
        <v>0</v>
      </c>
    </row>
    <row r="309" spans="1:9" ht="13.5" customHeight="1" outlineLevel="1">
      <c r="A309" s="79"/>
      <c r="B309" s="116"/>
      <c r="C309" s="201"/>
      <c r="D309" s="108"/>
      <c r="E309" s="109"/>
      <c r="F309" s="146"/>
      <c r="G309" s="103"/>
      <c r="H309" s="53"/>
      <c r="I309" s="52"/>
    </row>
    <row r="310" spans="1:9" ht="13.5" customHeight="1" outlineLevel="1">
      <c r="A310" s="110" t="s">
        <v>171</v>
      </c>
      <c r="B310" s="111" t="s">
        <v>172</v>
      </c>
      <c r="C310" s="201"/>
      <c r="D310" s="108" t="s">
        <v>72</v>
      </c>
      <c r="E310" s="143"/>
      <c r="F310" s="144"/>
      <c r="G310" s="112">
        <f>SUM(G311:G319)</f>
        <v>0</v>
      </c>
      <c r="H310" s="59">
        <f>SUM(H311:H319)</f>
        <v>0</v>
      </c>
      <c r="I310" s="60">
        <f>SUM(I311:I319)</f>
        <v>0</v>
      </c>
    </row>
    <row r="311" spans="1:9" ht="13.5" customHeight="1" outlineLevel="1">
      <c r="A311" s="79"/>
      <c r="B311" s="116" t="s">
        <v>57</v>
      </c>
      <c r="C311" s="201">
        <v>12.5</v>
      </c>
      <c r="D311" s="108" t="s">
        <v>27</v>
      </c>
      <c r="E311" s="189"/>
      <c r="F311" s="144"/>
      <c r="G311" s="103">
        <f t="shared" ref="G311:G318" si="38">E311*C311</f>
        <v>0</v>
      </c>
      <c r="H311" s="53"/>
      <c r="I311" s="52">
        <f t="shared" ref="I311:I319" si="39">SUM(G311:H311)</f>
        <v>0</v>
      </c>
    </row>
    <row r="312" spans="1:9" ht="13.5" customHeight="1" outlineLevel="1">
      <c r="A312" s="79"/>
      <c r="B312" s="116" t="s">
        <v>56</v>
      </c>
      <c r="C312" s="201">
        <v>12.5</v>
      </c>
      <c r="D312" s="108" t="s">
        <v>27</v>
      </c>
      <c r="E312" s="189"/>
      <c r="F312" s="144"/>
      <c r="G312" s="103">
        <f t="shared" si="38"/>
        <v>0</v>
      </c>
      <c r="H312" s="53"/>
      <c r="I312" s="52">
        <f t="shared" si="39"/>
        <v>0</v>
      </c>
    </row>
    <row r="313" spans="1:9" ht="13.5" customHeight="1" outlineLevel="1">
      <c r="A313" s="79"/>
      <c r="B313" s="116" t="s">
        <v>58</v>
      </c>
      <c r="C313" s="201">
        <v>12.5</v>
      </c>
      <c r="D313" s="108" t="s">
        <v>27</v>
      </c>
      <c r="E313" s="189"/>
      <c r="F313" s="144"/>
      <c r="G313" s="103">
        <f t="shared" si="38"/>
        <v>0</v>
      </c>
      <c r="H313" s="53"/>
      <c r="I313" s="52">
        <f t="shared" si="39"/>
        <v>0</v>
      </c>
    </row>
    <row r="314" spans="1:9" ht="13.5" customHeight="1" outlineLevel="1">
      <c r="A314" s="79"/>
      <c r="B314" s="116" t="s">
        <v>173</v>
      </c>
      <c r="C314" s="201">
        <v>12.5</v>
      </c>
      <c r="D314" s="108" t="s">
        <v>27</v>
      </c>
      <c r="E314" s="189"/>
      <c r="F314" s="144"/>
      <c r="G314" s="103">
        <f t="shared" si="38"/>
        <v>0</v>
      </c>
      <c r="H314" s="53"/>
      <c r="I314" s="52">
        <f t="shared" si="39"/>
        <v>0</v>
      </c>
    </row>
    <row r="315" spans="1:9" ht="13.5" customHeight="1" outlineLevel="1">
      <c r="A315" s="79"/>
      <c r="B315" s="116" t="s">
        <v>59</v>
      </c>
      <c r="C315" s="201">
        <v>12.5</v>
      </c>
      <c r="D315" s="108" t="s">
        <v>27</v>
      </c>
      <c r="E315" s="189"/>
      <c r="F315" s="144"/>
      <c r="G315" s="103">
        <f t="shared" si="38"/>
        <v>0</v>
      </c>
      <c r="H315" s="53"/>
      <c r="I315" s="52">
        <f t="shared" si="39"/>
        <v>0</v>
      </c>
    </row>
    <row r="316" spans="1:9" ht="13.5" customHeight="1" outlineLevel="1">
      <c r="A316" s="79"/>
      <c r="B316" s="116" t="s">
        <v>174</v>
      </c>
      <c r="C316" s="201">
        <v>13</v>
      </c>
      <c r="D316" s="108" t="s">
        <v>27</v>
      </c>
      <c r="E316" s="189"/>
      <c r="F316" s="144"/>
      <c r="G316" s="103">
        <f t="shared" si="38"/>
        <v>0</v>
      </c>
      <c r="H316" s="53"/>
      <c r="I316" s="52">
        <f t="shared" si="39"/>
        <v>0</v>
      </c>
    </row>
    <row r="317" spans="1:9" ht="13.5" customHeight="1" outlineLevel="1">
      <c r="A317" s="79"/>
      <c r="B317" s="116" t="s">
        <v>175</v>
      </c>
      <c r="C317" s="201">
        <v>1</v>
      </c>
      <c r="D317" s="108" t="s">
        <v>27</v>
      </c>
      <c r="E317" s="189"/>
      <c r="F317" s="191"/>
      <c r="G317" s="103">
        <f t="shared" si="38"/>
        <v>0</v>
      </c>
      <c r="H317" s="53">
        <f>F317*C317</f>
        <v>0</v>
      </c>
      <c r="I317" s="52">
        <f t="shared" si="39"/>
        <v>0</v>
      </c>
    </row>
    <row r="318" spans="1:9" ht="13.5" customHeight="1" outlineLevel="1">
      <c r="A318" s="79"/>
      <c r="B318" s="116" t="s">
        <v>176</v>
      </c>
      <c r="C318" s="201">
        <v>3</v>
      </c>
      <c r="D318" s="108" t="s">
        <v>27</v>
      </c>
      <c r="E318" s="189"/>
      <c r="F318" s="146"/>
      <c r="G318" s="103">
        <f t="shared" si="38"/>
        <v>0</v>
      </c>
      <c r="H318" s="53"/>
      <c r="I318" s="52">
        <f t="shared" si="39"/>
        <v>0</v>
      </c>
    </row>
    <row r="319" spans="1:9" ht="13.5" customHeight="1" outlineLevel="1">
      <c r="A319" s="79"/>
      <c r="B319" s="116" t="s">
        <v>60</v>
      </c>
      <c r="C319" s="201">
        <v>3</v>
      </c>
      <c r="D319" s="108" t="s">
        <v>27</v>
      </c>
      <c r="E319" s="126"/>
      <c r="F319" s="189"/>
      <c r="G319" s="103"/>
      <c r="H319" s="53">
        <f>F319*C319</f>
        <v>0</v>
      </c>
      <c r="I319" s="52">
        <f t="shared" si="39"/>
        <v>0</v>
      </c>
    </row>
    <row r="320" spans="1:9" ht="13.5" customHeight="1" outlineLevel="1">
      <c r="A320" s="148"/>
      <c r="B320" s="118"/>
      <c r="C320" s="201"/>
      <c r="D320" s="108"/>
      <c r="E320" s="144"/>
      <c r="F320" s="144"/>
      <c r="G320" s="103"/>
      <c r="H320" s="53"/>
      <c r="I320" s="52"/>
    </row>
    <row r="321" spans="1:231" outlineLevel="1">
      <c r="A321" s="110" t="s">
        <v>177</v>
      </c>
      <c r="B321" s="149" t="s">
        <v>178</v>
      </c>
      <c r="C321" s="201"/>
      <c r="D321" s="108" t="s">
        <v>72</v>
      </c>
      <c r="E321" s="109"/>
      <c r="F321" s="109"/>
      <c r="G321" s="112">
        <f>SUM(G323:G336)</f>
        <v>0</v>
      </c>
      <c r="H321" s="59">
        <f>SUM(H323:H336)</f>
        <v>0</v>
      </c>
      <c r="I321" s="60">
        <f>SUM(I323:I336)</f>
        <v>0</v>
      </c>
    </row>
    <row r="322" spans="1:231" ht="27" customHeight="1" outlineLevel="1">
      <c r="A322" s="110"/>
      <c r="B322" s="118" t="s">
        <v>179</v>
      </c>
      <c r="C322" s="201"/>
      <c r="D322" s="108"/>
      <c r="E322" s="109"/>
      <c r="F322" s="109"/>
      <c r="G322" s="103"/>
      <c r="H322" s="53"/>
      <c r="I322" s="52"/>
    </row>
    <row r="323" spans="1:231" ht="13.5" customHeight="1" outlineLevel="1">
      <c r="A323" s="148"/>
      <c r="B323" s="118" t="s">
        <v>50</v>
      </c>
      <c r="C323" s="201">
        <v>3</v>
      </c>
      <c r="D323" s="108" t="s">
        <v>27</v>
      </c>
      <c r="E323" s="144"/>
      <c r="F323" s="189"/>
      <c r="G323" s="103"/>
      <c r="H323" s="53">
        <f>F323*C323</f>
        <v>0</v>
      </c>
      <c r="I323" s="52">
        <f t="shared" ref="I323:I336" si="40">SUM(H323+G323)</f>
        <v>0</v>
      </c>
    </row>
    <row r="324" spans="1:231" ht="13.5" customHeight="1" outlineLevel="1">
      <c r="A324" s="148"/>
      <c r="B324" s="118" t="s">
        <v>180</v>
      </c>
      <c r="C324" s="201">
        <v>1</v>
      </c>
      <c r="D324" s="108" t="s">
        <v>27</v>
      </c>
      <c r="E324" s="144"/>
      <c r="F324" s="189"/>
      <c r="G324" s="103"/>
      <c r="H324" s="53">
        <f>F324*C324</f>
        <v>0</v>
      </c>
      <c r="I324" s="52">
        <f t="shared" si="40"/>
        <v>0</v>
      </c>
    </row>
    <row r="325" spans="1:231" ht="13.5" customHeight="1" outlineLevel="1">
      <c r="A325" s="148"/>
      <c r="B325" s="118" t="s">
        <v>51</v>
      </c>
      <c r="C325" s="201">
        <v>3</v>
      </c>
      <c r="D325" s="108" t="s">
        <v>27</v>
      </c>
      <c r="E325" s="189"/>
      <c r="F325" s="144"/>
      <c r="G325" s="103">
        <f t="shared" ref="G325:G336" si="41">E325*C325</f>
        <v>0</v>
      </c>
      <c r="H325" s="53"/>
      <c r="I325" s="52">
        <f t="shared" si="40"/>
        <v>0</v>
      </c>
    </row>
    <row r="326" spans="1:231" s="51" customFormat="1" ht="13.5" customHeight="1" outlineLevel="1">
      <c r="A326" s="148"/>
      <c r="B326" s="118" t="s">
        <v>52</v>
      </c>
      <c r="C326" s="201">
        <v>3</v>
      </c>
      <c r="D326" s="108" t="s">
        <v>27</v>
      </c>
      <c r="E326" s="189"/>
      <c r="F326" s="144"/>
      <c r="G326" s="103">
        <f t="shared" si="41"/>
        <v>0</v>
      </c>
      <c r="H326" s="53"/>
      <c r="I326" s="52">
        <f t="shared" si="40"/>
        <v>0</v>
      </c>
      <c r="J326" s="43"/>
      <c r="K326" s="43"/>
      <c r="L326" s="43"/>
      <c r="M326" s="43"/>
      <c r="N326" s="43"/>
      <c r="O326" s="43"/>
      <c r="P326" s="43"/>
      <c r="Q326" s="43"/>
      <c r="R326" s="43"/>
      <c r="S326" s="43"/>
      <c r="T326" s="43"/>
      <c r="U326" s="43"/>
      <c r="V326" s="43"/>
      <c r="W326" s="43"/>
      <c r="X326" s="43"/>
      <c r="Y326" s="43"/>
      <c r="Z326" s="43"/>
      <c r="AA326" s="43"/>
      <c r="AB326" s="43"/>
      <c r="AC326" s="43"/>
      <c r="AD326" s="43"/>
      <c r="AE326" s="43"/>
      <c r="AF326" s="43"/>
      <c r="AG326" s="43"/>
      <c r="AH326" s="43"/>
      <c r="AI326" s="43"/>
      <c r="AJ326" s="43"/>
      <c r="AK326" s="43"/>
      <c r="AL326" s="43"/>
      <c r="AM326" s="43"/>
      <c r="AN326" s="43"/>
      <c r="AO326" s="43"/>
      <c r="AP326" s="43"/>
      <c r="AQ326" s="43"/>
      <c r="AR326" s="43"/>
      <c r="AS326" s="43"/>
      <c r="AT326" s="43"/>
      <c r="AU326" s="43"/>
      <c r="AV326" s="43"/>
      <c r="AW326" s="43"/>
      <c r="AX326" s="43"/>
      <c r="AY326" s="43"/>
      <c r="AZ326" s="43"/>
      <c r="BA326" s="43"/>
      <c r="BB326" s="43"/>
      <c r="BC326" s="43"/>
      <c r="BD326" s="43"/>
      <c r="BE326" s="43"/>
      <c r="BF326" s="43"/>
      <c r="BG326" s="43"/>
      <c r="BH326" s="43"/>
      <c r="BI326" s="43"/>
      <c r="BJ326" s="43"/>
      <c r="BK326" s="43"/>
      <c r="BL326" s="43"/>
      <c r="BM326" s="43"/>
      <c r="BN326" s="43"/>
      <c r="BO326" s="43"/>
      <c r="BP326" s="43"/>
      <c r="BQ326" s="43"/>
      <c r="BR326" s="43"/>
      <c r="BS326" s="43"/>
      <c r="BT326" s="43"/>
      <c r="BU326" s="43"/>
      <c r="BV326" s="43"/>
      <c r="BW326" s="43"/>
      <c r="BX326" s="43"/>
      <c r="BY326" s="43"/>
      <c r="BZ326" s="43"/>
      <c r="CA326" s="43"/>
      <c r="CB326" s="43"/>
      <c r="CC326" s="43"/>
      <c r="CD326" s="43"/>
      <c r="CE326" s="43"/>
      <c r="CF326" s="43"/>
      <c r="CG326" s="43"/>
      <c r="CH326" s="43"/>
      <c r="CI326" s="43"/>
      <c r="CJ326" s="43"/>
      <c r="CK326" s="43"/>
      <c r="CL326" s="43"/>
      <c r="CM326" s="43"/>
      <c r="CN326" s="43"/>
      <c r="CO326" s="43"/>
      <c r="CP326" s="43"/>
      <c r="CQ326" s="43"/>
      <c r="CR326" s="43"/>
      <c r="CS326" s="43"/>
      <c r="CT326" s="43"/>
      <c r="CU326" s="43"/>
      <c r="CV326" s="43"/>
      <c r="CW326" s="43"/>
      <c r="CX326" s="43"/>
      <c r="CY326" s="43"/>
      <c r="CZ326" s="43"/>
      <c r="DA326" s="43"/>
      <c r="DB326" s="43"/>
      <c r="DC326" s="43"/>
      <c r="DD326" s="43"/>
      <c r="DE326" s="43"/>
      <c r="DF326" s="43"/>
      <c r="DG326" s="43"/>
      <c r="DH326" s="43"/>
      <c r="DI326" s="43"/>
      <c r="DJ326" s="43"/>
      <c r="DK326" s="43"/>
      <c r="DL326" s="43"/>
      <c r="DM326" s="43"/>
      <c r="DN326" s="43"/>
      <c r="DO326" s="43"/>
      <c r="DP326" s="43"/>
      <c r="DQ326" s="43"/>
      <c r="DR326" s="43"/>
      <c r="DS326" s="43"/>
      <c r="DT326" s="43"/>
      <c r="DU326" s="43"/>
      <c r="DV326" s="43"/>
      <c r="DW326" s="43"/>
      <c r="DX326" s="43"/>
      <c r="DY326" s="43"/>
      <c r="DZ326" s="43"/>
      <c r="EA326" s="43"/>
      <c r="EB326" s="43"/>
      <c r="EC326" s="43"/>
      <c r="ED326" s="43"/>
      <c r="EE326" s="43"/>
      <c r="EF326" s="43"/>
      <c r="EG326" s="43"/>
      <c r="EH326" s="43"/>
      <c r="EI326" s="43"/>
      <c r="EJ326" s="43"/>
      <c r="EK326" s="43"/>
      <c r="EL326" s="43"/>
      <c r="EM326" s="43"/>
      <c r="EN326" s="43"/>
      <c r="EO326" s="43"/>
      <c r="EP326" s="43"/>
      <c r="EQ326" s="43"/>
      <c r="ER326" s="43"/>
      <c r="ES326" s="43"/>
      <c r="ET326" s="43"/>
      <c r="EU326" s="43"/>
      <c r="EV326" s="43"/>
      <c r="EW326" s="43"/>
      <c r="EX326" s="43"/>
      <c r="EY326" s="43"/>
      <c r="EZ326" s="43"/>
      <c r="FA326" s="43"/>
      <c r="FB326" s="43"/>
      <c r="FC326" s="43"/>
      <c r="FD326" s="43"/>
      <c r="FE326" s="43"/>
      <c r="FF326" s="43"/>
      <c r="FG326" s="43"/>
      <c r="FH326" s="43"/>
      <c r="FI326" s="43"/>
      <c r="FJ326" s="43"/>
      <c r="FK326" s="43"/>
      <c r="FL326" s="43"/>
      <c r="FM326" s="43"/>
      <c r="FN326" s="43"/>
      <c r="FO326" s="43"/>
      <c r="FP326" s="43"/>
      <c r="FQ326" s="43"/>
      <c r="FR326" s="43"/>
      <c r="FS326" s="43"/>
      <c r="FT326" s="43"/>
      <c r="FU326" s="43"/>
      <c r="FV326" s="43"/>
      <c r="FW326" s="43"/>
      <c r="FX326" s="43"/>
      <c r="FY326" s="43"/>
      <c r="FZ326" s="43"/>
      <c r="GA326" s="43"/>
      <c r="GB326" s="43"/>
      <c r="GC326" s="43"/>
      <c r="GD326" s="43"/>
      <c r="GE326" s="43"/>
      <c r="GF326" s="43"/>
      <c r="GG326" s="43"/>
      <c r="GH326" s="43"/>
      <c r="GI326" s="43"/>
      <c r="GJ326" s="43"/>
      <c r="GK326" s="43"/>
      <c r="GL326" s="43"/>
      <c r="GM326" s="43"/>
      <c r="GN326" s="43"/>
      <c r="GO326" s="43"/>
      <c r="GP326" s="43"/>
      <c r="GQ326" s="43"/>
      <c r="GR326" s="43"/>
      <c r="GS326" s="43"/>
      <c r="GT326" s="43"/>
      <c r="GU326" s="43"/>
      <c r="GV326" s="43"/>
      <c r="GW326" s="43"/>
      <c r="GX326" s="43"/>
      <c r="GY326" s="43"/>
      <c r="GZ326" s="43"/>
      <c r="HA326" s="43"/>
      <c r="HB326" s="43"/>
      <c r="HC326" s="43"/>
      <c r="HD326" s="43"/>
      <c r="HE326" s="43"/>
      <c r="HF326" s="43"/>
      <c r="HG326" s="43"/>
      <c r="HH326" s="43"/>
      <c r="HI326" s="43"/>
      <c r="HJ326" s="43"/>
      <c r="HK326" s="43"/>
      <c r="HL326" s="43"/>
      <c r="HM326" s="43"/>
      <c r="HN326" s="43"/>
      <c r="HO326" s="43"/>
      <c r="HP326" s="43"/>
      <c r="HQ326" s="43"/>
      <c r="HR326" s="43"/>
      <c r="HS326" s="43"/>
      <c r="HT326" s="43"/>
      <c r="HU326" s="43"/>
      <c r="HV326" s="43"/>
      <c r="HW326" s="43"/>
    </row>
    <row r="327" spans="1:231" s="51" customFormat="1" ht="13.5" customHeight="1" outlineLevel="1">
      <c r="A327" s="148"/>
      <c r="B327" s="118" t="s">
        <v>53</v>
      </c>
      <c r="C327" s="201">
        <v>8</v>
      </c>
      <c r="D327" s="108" t="s">
        <v>27</v>
      </c>
      <c r="E327" s="189"/>
      <c r="F327" s="144"/>
      <c r="G327" s="103">
        <f t="shared" si="41"/>
        <v>0</v>
      </c>
      <c r="H327" s="53"/>
      <c r="I327" s="52">
        <f t="shared" si="40"/>
        <v>0</v>
      </c>
      <c r="J327" s="43"/>
      <c r="K327" s="43"/>
      <c r="L327" s="43"/>
      <c r="M327" s="43"/>
      <c r="N327" s="43"/>
      <c r="O327" s="43"/>
      <c r="P327" s="43"/>
      <c r="Q327" s="43"/>
      <c r="R327" s="43"/>
      <c r="S327" s="43"/>
      <c r="T327" s="43"/>
      <c r="U327" s="43"/>
      <c r="V327" s="43"/>
      <c r="W327" s="43"/>
      <c r="X327" s="43"/>
      <c r="Y327" s="43"/>
      <c r="Z327" s="43"/>
      <c r="AA327" s="43"/>
      <c r="AB327" s="43"/>
      <c r="AC327" s="43"/>
      <c r="AD327" s="43"/>
      <c r="AE327" s="43"/>
      <c r="AF327" s="43"/>
      <c r="AG327" s="43"/>
      <c r="AH327" s="43"/>
      <c r="AI327" s="43"/>
      <c r="AJ327" s="43"/>
      <c r="AK327" s="43"/>
      <c r="AL327" s="43"/>
      <c r="AM327" s="43"/>
      <c r="AN327" s="43"/>
      <c r="AO327" s="43"/>
      <c r="AP327" s="43"/>
      <c r="AQ327" s="43"/>
      <c r="AR327" s="43"/>
      <c r="AS327" s="43"/>
      <c r="AT327" s="43"/>
      <c r="AU327" s="43"/>
      <c r="AV327" s="43"/>
      <c r="AW327" s="43"/>
      <c r="AX327" s="43"/>
      <c r="AY327" s="43"/>
      <c r="AZ327" s="43"/>
      <c r="BA327" s="43"/>
      <c r="BB327" s="43"/>
      <c r="BC327" s="43"/>
      <c r="BD327" s="43"/>
      <c r="BE327" s="43"/>
      <c r="BF327" s="43"/>
      <c r="BG327" s="43"/>
      <c r="BH327" s="43"/>
      <c r="BI327" s="43"/>
      <c r="BJ327" s="43"/>
      <c r="BK327" s="43"/>
      <c r="BL327" s="43"/>
      <c r="BM327" s="43"/>
      <c r="BN327" s="43"/>
      <c r="BO327" s="43"/>
      <c r="BP327" s="43"/>
      <c r="BQ327" s="43"/>
      <c r="BR327" s="43"/>
      <c r="BS327" s="43"/>
      <c r="BT327" s="43"/>
      <c r="BU327" s="43"/>
      <c r="BV327" s="43"/>
      <c r="BW327" s="43"/>
      <c r="BX327" s="43"/>
      <c r="BY327" s="43"/>
      <c r="BZ327" s="43"/>
      <c r="CA327" s="43"/>
      <c r="CB327" s="43"/>
      <c r="CC327" s="43"/>
      <c r="CD327" s="43"/>
      <c r="CE327" s="43"/>
      <c r="CF327" s="43"/>
      <c r="CG327" s="43"/>
      <c r="CH327" s="43"/>
      <c r="CI327" s="43"/>
      <c r="CJ327" s="43"/>
      <c r="CK327" s="43"/>
      <c r="CL327" s="43"/>
      <c r="CM327" s="43"/>
      <c r="CN327" s="43"/>
      <c r="CO327" s="43"/>
      <c r="CP327" s="43"/>
      <c r="CQ327" s="43"/>
      <c r="CR327" s="43"/>
      <c r="CS327" s="43"/>
      <c r="CT327" s="43"/>
      <c r="CU327" s="43"/>
      <c r="CV327" s="43"/>
      <c r="CW327" s="43"/>
      <c r="CX327" s="43"/>
      <c r="CY327" s="43"/>
      <c r="CZ327" s="43"/>
      <c r="DA327" s="43"/>
      <c r="DB327" s="43"/>
      <c r="DC327" s="43"/>
      <c r="DD327" s="43"/>
      <c r="DE327" s="43"/>
      <c r="DF327" s="43"/>
      <c r="DG327" s="43"/>
      <c r="DH327" s="43"/>
      <c r="DI327" s="43"/>
      <c r="DJ327" s="43"/>
      <c r="DK327" s="43"/>
      <c r="DL327" s="43"/>
      <c r="DM327" s="43"/>
      <c r="DN327" s="43"/>
      <c r="DO327" s="43"/>
      <c r="DP327" s="43"/>
      <c r="DQ327" s="43"/>
      <c r="DR327" s="43"/>
      <c r="DS327" s="43"/>
      <c r="DT327" s="43"/>
      <c r="DU327" s="43"/>
      <c r="DV327" s="43"/>
      <c r="DW327" s="43"/>
      <c r="DX327" s="43"/>
      <c r="DY327" s="43"/>
      <c r="DZ327" s="43"/>
      <c r="EA327" s="43"/>
      <c r="EB327" s="43"/>
      <c r="EC327" s="43"/>
      <c r="ED327" s="43"/>
      <c r="EE327" s="43"/>
      <c r="EF327" s="43"/>
      <c r="EG327" s="43"/>
      <c r="EH327" s="43"/>
      <c r="EI327" s="43"/>
      <c r="EJ327" s="43"/>
      <c r="EK327" s="43"/>
      <c r="EL327" s="43"/>
      <c r="EM327" s="43"/>
      <c r="EN327" s="43"/>
      <c r="EO327" s="43"/>
      <c r="EP327" s="43"/>
      <c r="EQ327" s="43"/>
      <c r="ER327" s="43"/>
      <c r="ES327" s="43"/>
      <c r="ET327" s="43"/>
      <c r="EU327" s="43"/>
      <c r="EV327" s="43"/>
      <c r="EW327" s="43"/>
      <c r="EX327" s="43"/>
      <c r="EY327" s="43"/>
      <c r="EZ327" s="43"/>
      <c r="FA327" s="43"/>
      <c r="FB327" s="43"/>
      <c r="FC327" s="43"/>
      <c r="FD327" s="43"/>
      <c r="FE327" s="43"/>
      <c r="FF327" s="43"/>
      <c r="FG327" s="43"/>
      <c r="FH327" s="43"/>
      <c r="FI327" s="43"/>
      <c r="FJ327" s="43"/>
      <c r="FK327" s="43"/>
      <c r="FL327" s="43"/>
      <c r="FM327" s="43"/>
      <c r="FN327" s="43"/>
      <c r="FO327" s="43"/>
      <c r="FP327" s="43"/>
      <c r="FQ327" s="43"/>
      <c r="FR327" s="43"/>
      <c r="FS327" s="43"/>
      <c r="FT327" s="43"/>
      <c r="FU327" s="43"/>
      <c r="FV327" s="43"/>
      <c r="FW327" s="43"/>
      <c r="FX327" s="43"/>
      <c r="FY327" s="43"/>
      <c r="FZ327" s="43"/>
      <c r="GA327" s="43"/>
      <c r="GB327" s="43"/>
      <c r="GC327" s="43"/>
      <c r="GD327" s="43"/>
      <c r="GE327" s="43"/>
      <c r="GF327" s="43"/>
      <c r="GG327" s="43"/>
      <c r="GH327" s="43"/>
      <c r="GI327" s="43"/>
      <c r="GJ327" s="43"/>
      <c r="GK327" s="43"/>
      <c r="GL327" s="43"/>
      <c r="GM327" s="43"/>
      <c r="GN327" s="43"/>
      <c r="GO327" s="43"/>
      <c r="GP327" s="43"/>
      <c r="GQ327" s="43"/>
      <c r="GR327" s="43"/>
      <c r="GS327" s="43"/>
      <c r="GT327" s="43"/>
      <c r="GU327" s="43"/>
      <c r="GV327" s="43"/>
      <c r="GW327" s="43"/>
      <c r="GX327" s="43"/>
      <c r="GY327" s="43"/>
      <c r="GZ327" s="43"/>
      <c r="HA327" s="43"/>
      <c r="HB327" s="43"/>
      <c r="HC327" s="43"/>
      <c r="HD327" s="43"/>
      <c r="HE327" s="43"/>
      <c r="HF327" s="43"/>
      <c r="HG327" s="43"/>
      <c r="HH327" s="43"/>
      <c r="HI327" s="43"/>
      <c r="HJ327" s="43"/>
      <c r="HK327" s="43"/>
      <c r="HL327" s="43"/>
      <c r="HM327" s="43"/>
      <c r="HN327" s="43"/>
      <c r="HO327" s="43"/>
      <c r="HP327" s="43"/>
      <c r="HQ327" s="43"/>
      <c r="HR327" s="43"/>
      <c r="HS327" s="43"/>
      <c r="HT327" s="43"/>
      <c r="HU327" s="43"/>
      <c r="HV327" s="43"/>
      <c r="HW327" s="43"/>
    </row>
    <row r="328" spans="1:231" s="51" customFormat="1" ht="13.5" customHeight="1" outlineLevel="1">
      <c r="A328" s="148"/>
      <c r="B328" s="118" t="s">
        <v>181</v>
      </c>
      <c r="C328" s="201">
        <v>6</v>
      </c>
      <c r="D328" s="108" t="s">
        <v>27</v>
      </c>
      <c r="E328" s="189"/>
      <c r="F328" s="144"/>
      <c r="G328" s="103">
        <f t="shared" si="41"/>
        <v>0</v>
      </c>
      <c r="H328" s="53"/>
      <c r="I328" s="52">
        <f t="shared" si="40"/>
        <v>0</v>
      </c>
      <c r="J328" s="43"/>
      <c r="K328" s="43"/>
      <c r="L328" s="43"/>
      <c r="M328" s="43"/>
      <c r="N328" s="43"/>
      <c r="O328" s="43"/>
      <c r="P328" s="43"/>
      <c r="Q328" s="43"/>
      <c r="R328" s="43"/>
      <c r="S328" s="43"/>
      <c r="T328" s="43"/>
      <c r="U328" s="43"/>
      <c r="V328" s="43"/>
      <c r="W328" s="43"/>
      <c r="X328" s="43"/>
      <c r="Y328" s="43"/>
      <c r="Z328" s="43"/>
      <c r="AA328" s="43"/>
      <c r="AB328" s="43"/>
      <c r="AC328" s="43"/>
      <c r="AD328" s="43"/>
      <c r="AE328" s="43"/>
      <c r="AF328" s="43"/>
      <c r="AG328" s="43"/>
      <c r="AH328" s="43"/>
      <c r="AI328" s="43"/>
      <c r="AJ328" s="43"/>
      <c r="AK328" s="43"/>
      <c r="AL328" s="43"/>
      <c r="AM328" s="43"/>
      <c r="AN328" s="43"/>
      <c r="AO328" s="43"/>
      <c r="AP328" s="43"/>
      <c r="AQ328" s="43"/>
      <c r="AR328" s="43"/>
      <c r="AS328" s="43"/>
      <c r="AT328" s="43"/>
      <c r="AU328" s="43"/>
      <c r="AV328" s="43"/>
      <c r="AW328" s="43"/>
      <c r="AX328" s="43"/>
      <c r="AY328" s="43"/>
      <c r="AZ328" s="43"/>
      <c r="BA328" s="43"/>
      <c r="BB328" s="43"/>
      <c r="BC328" s="43"/>
      <c r="BD328" s="43"/>
      <c r="BE328" s="43"/>
      <c r="BF328" s="43"/>
      <c r="BG328" s="43"/>
      <c r="BH328" s="43"/>
      <c r="BI328" s="43"/>
      <c r="BJ328" s="43"/>
      <c r="BK328" s="43"/>
      <c r="BL328" s="43"/>
      <c r="BM328" s="43"/>
      <c r="BN328" s="43"/>
      <c r="BO328" s="43"/>
      <c r="BP328" s="43"/>
      <c r="BQ328" s="43"/>
      <c r="BR328" s="43"/>
      <c r="BS328" s="43"/>
      <c r="BT328" s="43"/>
      <c r="BU328" s="43"/>
      <c r="BV328" s="43"/>
      <c r="BW328" s="43"/>
      <c r="BX328" s="43"/>
      <c r="BY328" s="43"/>
      <c r="BZ328" s="43"/>
      <c r="CA328" s="43"/>
      <c r="CB328" s="43"/>
      <c r="CC328" s="43"/>
      <c r="CD328" s="43"/>
      <c r="CE328" s="43"/>
      <c r="CF328" s="43"/>
      <c r="CG328" s="43"/>
      <c r="CH328" s="43"/>
      <c r="CI328" s="43"/>
      <c r="CJ328" s="43"/>
      <c r="CK328" s="43"/>
      <c r="CL328" s="43"/>
      <c r="CM328" s="43"/>
      <c r="CN328" s="43"/>
      <c r="CO328" s="43"/>
      <c r="CP328" s="43"/>
      <c r="CQ328" s="43"/>
      <c r="CR328" s="43"/>
      <c r="CS328" s="43"/>
      <c r="CT328" s="43"/>
      <c r="CU328" s="43"/>
      <c r="CV328" s="43"/>
      <c r="CW328" s="43"/>
      <c r="CX328" s="43"/>
      <c r="CY328" s="43"/>
      <c r="CZ328" s="43"/>
      <c r="DA328" s="43"/>
      <c r="DB328" s="43"/>
      <c r="DC328" s="43"/>
      <c r="DD328" s="43"/>
      <c r="DE328" s="43"/>
      <c r="DF328" s="43"/>
      <c r="DG328" s="43"/>
      <c r="DH328" s="43"/>
      <c r="DI328" s="43"/>
      <c r="DJ328" s="43"/>
      <c r="DK328" s="43"/>
      <c r="DL328" s="43"/>
      <c r="DM328" s="43"/>
      <c r="DN328" s="43"/>
      <c r="DO328" s="43"/>
      <c r="DP328" s="43"/>
      <c r="DQ328" s="43"/>
      <c r="DR328" s="43"/>
      <c r="DS328" s="43"/>
      <c r="DT328" s="43"/>
      <c r="DU328" s="43"/>
      <c r="DV328" s="43"/>
      <c r="DW328" s="43"/>
      <c r="DX328" s="43"/>
      <c r="DY328" s="43"/>
      <c r="DZ328" s="43"/>
      <c r="EA328" s="43"/>
      <c r="EB328" s="43"/>
      <c r="EC328" s="43"/>
      <c r="ED328" s="43"/>
      <c r="EE328" s="43"/>
      <c r="EF328" s="43"/>
      <c r="EG328" s="43"/>
      <c r="EH328" s="43"/>
      <c r="EI328" s="43"/>
      <c r="EJ328" s="43"/>
      <c r="EK328" s="43"/>
      <c r="EL328" s="43"/>
      <c r="EM328" s="43"/>
      <c r="EN328" s="43"/>
      <c r="EO328" s="43"/>
      <c r="EP328" s="43"/>
      <c r="EQ328" s="43"/>
      <c r="ER328" s="43"/>
      <c r="ES328" s="43"/>
      <c r="ET328" s="43"/>
      <c r="EU328" s="43"/>
      <c r="EV328" s="43"/>
      <c r="EW328" s="43"/>
      <c r="EX328" s="43"/>
      <c r="EY328" s="43"/>
      <c r="EZ328" s="43"/>
      <c r="FA328" s="43"/>
      <c r="FB328" s="43"/>
      <c r="FC328" s="43"/>
      <c r="FD328" s="43"/>
      <c r="FE328" s="43"/>
      <c r="FF328" s="43"/>
      <c r="FG328" s="43"/>
      <c r="FH328" s="43"/>
      <c r="FI328" s="43"/>
      <c r="FJ328" s="43"/>
      <c r="FK328" s="43"/>
      <c r="FL328" s="43"/>
      <c r="FM328" s="43"/>
      <c r="FN328" s="43"/>
      <c r="FO328" s="43"/>
      <c r="FP328" s="43"/>
      <c r="FQ328" s="43"/>
      <c r="FR328" s="43"/>
      <c r="FS328" s="43"/>
      <c r="FT328" s="43"/>
      <c r="FU328" s="43"/>
      <c r="FV328" s="43"/>
      <c r="FW328" s="43"/>
      <c r="FX328" s="43"/>
      <c r="FY328" s="43"/>
      <c r="FZ328" s="43"/>
      <c r="GA328" s="43"/>
      <c r="GB328" s="43"/>
      <c r="GC328" s="43"/>
      <c r="GD328" s="43"/>
      <c r="GE328" s="43"/>
      <c r="GF328" s="43"/>
      <c r="GG328" s="43"/>
      <c r="GH328" s="43"/>
      <c r="GI328" s="43"/>
      <c r="GJ328" s="43"/>
      <c r="GK328" s="43"/>
      <c r="GL328" s="43"/>
      <c r="GM328" s="43"/>
      <c r="GN328" s="43"/>
      <c r="GO328" s="43"/>
      <c r="GP328" s="43"/>
      <c r="GQ328" s="43"/>
      <c r="GR328" s="43"/>
      <c r="GS328" s="43"/>
      <c r="GT328" s="43"/>
      <c r="GU328" s="43"/>
      <c r="GV328" s="43"/>
      <c r="GW328" s="43"/>
      <c r="GX328" s="43"/>
      <c r="GY328" s="43"/>
      <c r="GZ328" s="43"/>
      <c r="HA328" s="43"/>
      <c r="HB328" s="43"/>
      <c r="HC328" s="43"/>
      <c r="HD328" s="43"/>
      <c r="HE328" s="43"/>
      <c r="HF328" s="43"/>
      <c r="HG328" s="43"/>
      <c r="HH328" s="43"/>
      <c r="HI328" s="43"/>
      <c r="HJ328" s="43"/>
      <c r="HK328" s="43"/>
      <c r="HL328" s="43"/>
      <c r="HM328" s="43"/>
      <c r="HN328" s="43"/>
      <c r="HO328" s="43"/>
      <c r="HP328" s="43"/>
      <c r="HQ328" s="43"/>
      <c r="HR328" s="43"/>
      <c r="HS328" s="43"/>
      <c r="HT328" s="43"/>
      <c r="HU328" s="43"/>
      <c r="HV328" s="43"/>
      <c r="HW328" s="43"/>
    </row>
    <row r="329" spans="1:231" s="51" customFormat="1" ht="13.5" customHeight="1" outlineLevel="1">
      <c r="A329" s="148"/>
      <c r="B329" s="118" t="s">
        <v>55</v>
      </c>
      <c r="C329" s="201">
        <v>6</v>
      </c>
      <c r="D329" s="108" t="s">
        <v>27</v>
      </c>
      <c r="E329" s="189"/>
      <c r="F329" s="144"/>
      <c r="G329" s="103">
        <f t="shared" si="41"/>
        <v>0</v>
      </c>
      <c r="H329" s="53"/>
      <c r="I329" s="52">
        <f t="shared" si="40"/>
        <v>0</v>
      </c>
      <c r="J329" s="43"/>
      <c r="K329" s="43"/>
      <c r="L329" s="43"/>
      <c r="M329" s="43"/>
      <c r="N329" s="43"/>
      <c r="O329" s="43"/>
      <c r="P329" s="43"/>
      <c r="Q329" s="43"/>
      <c r="R329" s="43"/>
      <c r="S329" s="43"/>
      <c r="T329" s="43"/>
      <c r="U329" s="43"/>
      <c r="V329" s="43"/>
      <c r="W329" s="43"/>
      <c r="X329" s="43"/>
      <c r="Y329" s="43"/>
      <c r="Z329" s="43"/>
      <c r="AA329" s="43"/>
      <c r="AB329" s="43"/>
      <c r="AC329" s="43"/>
      <c r="AD329" s="43"/>
      <c r="AE329" s="43"/>
      <c r="AF329" s="43"/>
      <c r="AG329" s="43"/>
      <c r="AH329" s="43"/>
      <c r="AI329" s="43"/>
      <c r="AJ329" s="43"/>
      <c r="AK329" s="43"/>
      <c r="AL329" s="43"/>
      <c r="AM329" s="43"/>
      <c r="AN329" s="43"/>
      <c r="AO329" s="43"/>
      <c r="AP329" s="43"/>
      <c r="AQ329" s="43"/>
      <c r="AR329" s="43"/>
      <c r="AS329" s="43"/>
      <c r="AT329" s="43"/>
      <c r="AU329" s="43"/>
      <c r="AV329" s="43"/>
      <c r="AW329" s="43"/>
      <c r="AX329" s="43"/>
      <c r="AY329" s="43"/>
      <c r="AZ329" s="43"/>
      <c r="BA329" s="43"/>
      <c r="BB329" s="43"/>
      <c r="BC329" s="43"/>
      <c r="BD329" s="43"/>
      <c r="BE329" s="43"/>
      <c r="BF329" s="43"/>
      <c r="BG329" s="43"/>
      <c r="BH329" s="43"/>
      <c r="BI329" s="43"/>
      <c r="BJ329" s="43"/>
      <c r="BK329" s="43"/>
      <c r="BL329" s="43"/>
      <c r="BM329" s="43"/>
      <c r="BN329" s="43"/>
      <c r="BO329" s="43"/>
      <c r="BP329" s="43"/>
      <c r="BQ329" s="43"/>
      <c r="BR329" s="43"/>
      <c r="BS329" s="43"/>
      <c r="BT329" s="43"/>
      <c r="BU329" s="43"/>
      <c r="BV329" s="43"/>
      <c r="BW329" s="43"/>
      <c r="BX329" s="43"/>
      <c r="BY329" s="43"/>
      <c r="BZ329" s="43"/>
      <c r="CA329" s="43"/>
      <c r="CB329" s="43"/>
      <c r="CC329" s="43"/>
      <c r="CD329" s="43"/>
      <c r="CE329" s="43"/>
      <c r="CF329" s="43"/>
      <c r="CG329" s="43"/>
      <c r="CH329" s="43"/>
      <c r="CI329" s="43"/>
      <c r="CJ329" s="43"/>
      <c r="CK329" s="43"/>
      <c r="CL329" s="43"/>
      <c r="CM329" s="43"/>
      <c r="CN329" s="43"/>
      <c r="CO329" s="43"/>
      <c r="CP329" s="43"/>
      <c r="CQ329" s="43"/>
      <c r="CR329" s="43"/>
      <c r="CS329" s="43"/>
      <c r="CT329" s="43"/>
      <c r="CU329" s="43"/>
      <c r="CV329" s="43"/>
      <c r="CW329" s="43"/>
      <c r="CX329" s="43"/>
      <c r="CY329" s="43"/>
      <c r="CZ329" s="43"/>
      <c r="DA329" s="43"/>
      <c r="DB329" s="43"/>
      <c r="DC329" s="43"/>
      <c r="DD329" s="43"/>
      <c r="DE329" s="43"/>
      <c r="DF329" s="43"/>
      <c r="DG329" s="43"/>
      <c r="DH329" s="43"/>
      <c r="DI329" s="43"/>
      <c r="DJ329" s="43"/>
      <c r="DK329" s="43"/>
      <c r="DL329" s="43"/>
      <c r="DM329" s="43"/>
      <c r="DN329" s="43"/>
      <c r="DO329" s="43"/>
      <c r="DP329" s="43"/>
      <c r="DQ329" s="43"/>
      <c r="DR329" s="43"/>
      <c r="DS329" s="43"/>
      <c r="DT329" s="43"/>
      <c r="DU329" s="43"/>
      <c r="DV329" s="43"/>
      <c r="DW329" s="43"/>
      <c r="DX329" s="43"/>
      <c r="DY329" s="43"/>
      <c r="DZ329" s="43"/>
      <c r="EA329" s="43"/>
      <c r="EB329" s="43"/>
      <c r="EC329" s="43"/>
      <c r="ED329" s="43"/>
      <c r="EE329" s="43"/>
      <c r="EF329" s="43"/>
      <c r="EG329" s="43"/>
      <c r="EH329" s="43"/>
      <c r="EI329" s="43"/>
      <c r="EJ329" s="43"/>
      <c r="EK329" s="43"/>
      <c r="EL329" s="43"/>
      <c r="EM329" s="43"/>
      <c r="EN329" s="43"/>
      <c r="EO329" s="43"/>
      <c r="EP329" s="43"/>
      <c r="EQ329" s="43"/>
      <c r="ER329" s="43"/>
      <c r="ES329" s="43"/>
      <c r="ET329" s="43"/>
      <c r="EU329" s="43"/>
      <c r="EV329" s="43"/>
      <c r="EW329" s="43"/>
      <c r="EX329" s="43"/>
      <c r="EY329" s="43"/>
      <c r="EZ329" s="43"/>
      <c r="FA329" s="43"/>
      <c r="FB329" s="43"/>
      <c r="FC329" s="43"/>
      <c r="FD329" s="43"/>
      <c r="FE329" s="43"/>
      <c r="FF329" s="43"/>
      <c r="FG329" s="43"/>
      <c r="FH329" s="43"/>
      <c r="FI329" s="43"/>
      <c r="FJ329" s="43"/>
      <c r="FK329" s="43"/>
      <c r="FL329" s="43"/>
      <c r="FM329" s="43"/>
      <c r="FN329" s="43"/>
      <c r="FO329" s="43"/>
      <c r="FP329" s="43"/>
      <c r="FQ329" s="43"/>
      <c r="FR329" s="43"/>
      <c r="FS329" s="43"/>
      <c r="FT329" s="43"/>
      <c r="FU329" s="43"/>
      <c r="FV329" s="43"/>
      <c r="FW329" s="43"/>
      <c r="FX329" s="43"/>
      <c r="FY329" s="43"/>
      <c r="FZ329" s="43"/>
      <c r="GA329" s="43"/>
      <c r="GB329" s="43"/>
      <c r="GC329" s="43"/>
      <c r="GD329" s="43"/>
      <c r="GE329" s="43"/>
      <c r="GF329" s="43"/>
      <c r="GG329" s="43"/>
      <c r="GH329" s="43"/>
      <c r="GI329" s="43"/>
      <c r="GJ329" s="43"/>
      <c r="GK329" s="43"/>
      <c r="GL329" s="43"/>
      <c r="GM329" s="43"/>
      <c r="GN329" s="43"/>
      <c r="GO329" s="43"/>
      <c r="GP329" s="43"/>
      <c r="GQ329" s="43"/>
      <c r="GR329" s="43"/>
      <c r="GS329" s="43"/>
      <c r="GT329" s="43"/>
      <c r="GU329" s="43"/>
      <c r="GV329" s="43"/>
      <c r="GW329" s="43"/>
      <c r="GX329" s="43"/>
      <c r="GY329" s="43"/>
      <c r="GZ329" s="43"/>
      <c r="HA329" s="43"/>
      <c r="HB329" s="43"/>
      <c r="HC329" s="43"/>
      <c r="HD329" s="43"/>
      <c r="HE329" s="43"/>
      <c r="HF329" s="43"/>
      <c r="HG329" s="43"/>
      <c r="HH329" s="43"/>
      <c r="HI329" s="43"/>
      <c r="HJ329" s="43"/>
      <c r="HK329" s="43"/>
      <c r="HL329" s="43"/>
      <c r="HM329" s="43"/>
      <c r="HN329" s="43"/>
      <c r="HO329" s="43"/>
      <c r="HP329" s="43"/>
      <c r="HQ329" s="43"/>
      <c r="HR329" s="43"/>
      <c r="HS329" s="43"/>
      <c r="HT329" s="43"/>
      <c r="HU329" s="43"/>
      <c r="HV329" s="43"/>
      <c r="HW329" s="43"/>
    </row>
    <row r="330" spans="1:231" s="51" customFormat="1" ht="13.5" customHeight="1" outlineLevel="1">
      <c r="A330" s="148"/>
      <c r="B330" s="118" t="s">
        <v>182</v>
      </c>
      <c r="C330" s="201">
        <v>6</v>
      </c>
      <c r="D330" s="108" t="s">
        <v>27</v>
      </c>
      <c r="E330" s="189"/>
      <c r="F330" s="144"/>
      <c r="G330" s="103">
        <f t="shared" si="41"/>
        <v>0</v>
      </c>
      <c r="H330" s="53"/>
      <c r="I330" s="52">
        <f t="shared" si="40"/>
        <v>0</v>
      </c>
      <c r="J330" s="43"/>
      <c r="K330" s="43"/>
      <c r="L330" s="43"/>
      <c r="M330" s="43"/>
      <c r="N330" s="43"/>
      <c r="O330" s="43"/>
      <c r="P330" s="43"/>
      <c r="Q330" s="43"/>
      <c r="R330" s="43"/>
      <c r="S330" s="43"/>
      <c r="T330" s="43"/>
      <c r="U330" s="43"/>
      <c r="V330" s="43"/>
      <c r="W330" s="43"/>
      <c r="X330" s="43"/>
      <c r="Y330" s="43"/>
      <c r="Z330" s="43"/>
      <c r="AA330" s="43"/>
      <c r="AB330" s="43"/>
      <c r="AC330" s="43"/>
      <c r="AD330" s="43"/>
      <c r="AE330" s="43"/>
      <c r="AF330" s="43"/>
      <c r="AG330" s="43"/>
      <c r="AH330" s="43"/>
      <c r="AI330" s="43"/>
      <c r="AJ330" s="43"/>
      <c r="AK330" s="43"/>
      <c r="AL330" s="43"/>
      <c r="AM330" s="43"/>
      <c r="AN330" s="43"/>
      <c r="AO330" s="43"/>
      <c r="AP330" s="43"/>
      <c r="AQ330" s="43"/>
      <c r="AR330" s="43"/>
      <c r="AS330" s="43"/>
      <c r="AT330" s="43"/>
      <c r="AU330" s="43"/>
      <c r="AV330" s="43"/>
      <c r="AW330" s="43"/>
      <c r="AX330" s="43"/>
      <c r="AY330" s="43"/>
      <c r="AZ330" s="43"/>
      <c r="BA330" s="43"/>
      <c r="BB330" s="43"/>
      <c r="BC330" s="43"/>
      <c r="BD330" s="43"/>
      <c r="BE330" s="43"/>
      <c r="BF330" s="43"/>
      <c r="BG330" s="43"/>
      <c r="BH330" s="43"/>
      <c r="BI330" s="43"/>
      <c r="BJ330" s="43"/>
      <c r="BK330" s="43"/>
      <c r="BL330" s="43"/>
      <c r="BM330" s="43"/>
      <c r="BN330" s="43"/>
      <c r="BO330" s="43"/>
      <c r="BP330" s="43"/>
      <c r="BQ330" s="43"/>
      <c r="BR330" s="43"/>
      <c r="BS330" s="43"/>
      <c r="BT330" s="43"/>
      <c r="BU330" s="43"/>
      <c r="BV330" s="43"/>
      <c r="BW330" s="43"/>
      <c r="BX330" s="43"/>
      <c r="BY330" s="43"/>
      <c r="BZ330" s="43"/>
      <c r="CA330" s="43"/>
      <c r="CB330" s="43"/>
      <c r="CC330" s="43"/>
      <c r="CD330" s="43"/>
      <c r="CE330" s="43"/>
      <c r="CF330" s="43"/>
      <c r="CG330" s="43"/>
      <c r="CH330" s="43"/>
      <c r="CI330" s="43"/>
      <c r="CJ330" s="43"/>
      <c r="CK330" s="43"/>
      <c r="CL330" s="43"/>
      <c r="CM330" s="43"/>
      <c r="CN330" s="43"/>
      <c r="CO330" s="43"/>
      <c r="CP330" s="43"/>
      <c r="CQ330" s="43"/>
      <c r="CR330" s="43"/>
      <c r="CS330" s="43"/>
      <c r="CT330" s="43"/>
      <c r="CU330" s="43"/>
      <c r="CV330" s="43"/>
      <c r="CW330" s="43"/>
      <c r="CX330" s="43"/>
      <c r="CY330" s="43"/>
      <c r="CZ330" s="43"/>
      <c r="DA330" s="43"/>
      <c r="DB330" s="43"/>
      <c r="DC330" s="43"/>
      <c r="DD330" s="43"/>
      <c r="DE330" s="43"/>
      <c r="DF330" s="43"/>
      <c r="DG330" s="43"/>
      <c r="DH330" s="43"/>
      <c r="DI330" s="43"/>
      <c r="DJ330" s="43"/>
      <c r="DK330" s="43"/>
      <c r="DL330" s="43"/>
      <c r="DM330" s="43"/>
      <c r="DN330" s="43"/>
      <c r="DO330" s="43"/>
      <c r="DP330" s="43"/>
      <c r="DQ330" s="43"/>
      <c r="DR330" s="43"/>
      <c r="DS330" s="43"/>
      <c r="DT330" s="43"/>
      <c r="DU330" s="43"/>
      <c r="DV330" s="43"/>
      <c r="DW330" s="43"/>
      <c r="DX330" s="43"/>
      <c r="DY330" s="43"/>
      <c r="DZ330" s="43"/>
      <c r="EA330" s="43"/>
      <c r="EB330" s="43"/>
      <c r="EC330" s="43"/>
      <c r="ED330" s="43"/>
      <c r="EE330" s="43"/>
      <c r="EF330" s="43"/>
      <c r="EG330" s="43"/>
      <c r="EH330" s="43"/>
      <c r="EI330" s="43"/>
      <c r="EJ330" s="43"/>
      <c r="EK330" s="43"/>
      <c r="EL330" s="43"/>
      <c r="EM330" s="43"/>
      <c r="EN330" s="43"/>
      <c r="EO330" s="43"/>
      <c r="EP330" s="43"/>
      <c r="EQ330" s="43"/>
      <c r="ER330" s="43"/>
      <c r="ES330" s="43"/>
      <c r="ET330" s="43"/>
      <c r="EU330" s="43"/>
      <c r="EV330" s="43"/>
      <c r="EW330" s="43"/>
      <c r="EX330" s="43"/>
      <c r="EY330" s="43"/>
      <c r="EZ330" s="43"/>
      <c r="FA330" s="43"/>
      <c r="FB330" s="43"/>
      <c r="FC330" s="43"/>
      <c r="FD330" s="43"/>
      <c r="FE330" s="43"/>
      <c r="FF330" s="43"/>
      <c r="FG330" s="43"/>
      <c r="FH330" s="43"/>
      <c r="FI330" s="43"/>
      <c r="FJ330" s="43"/>
      <c r="FK330" s="43"/>
      <c r="FL330" s="43"/>
      <c r="FM330" s="43"/>
      <c r="FN330" s="43"/>
      <c r="FO330" s="43"/>
      <c r="FP330" s="43"/>
      <c r="FQ330" s="43"/>
      <c r="FR330" s="43"/>
      <c r="FS330" s="43"/>
      <c r="FT330" s="43"/>
      <c r="FU330" s="43"/>
      <c r="FV330" s="43"/>
      <c r="FW330" s="43"/>
      <c r="FX330" s="43"/>
      <c r="FY330" s="43"/>
      <c r="FZ330" s="43"/>
      <c r="GA330" s="43"/>
      <c r="GB330" s="43"/>
      <c r="GC330" s="43"/>
      <c r="GD330" s="43"/>
      <c r="GE330" s="43"/>
      <c r="GF330" s="43"/>
      <c r="GG330" s="43"/>
      <c r="GH330" s="43"/>
      <c r="GI330" s="43"/>
      <c r="GJ330" s="43"/>
      <c r="GK330" s="43"/>
      <c r="GL330" s="43"/>
      <c r="GM330" s="43"/>
      <c r="GN330" s="43"/>
      <c r="GO330" s="43"/>
      <c r="GP330" s="43"/>
      <c r="GQ330" s="43"/>
      <c r="GR330" s="43"/>
      <c r="GS330" s="43"/>
      <c r="GT330" s="43"/>
      <c r="GU330" s="43"/>
      <c r="GV330" s="43"/>
      <c r="GW330" s="43"/>
      <c r="GX330" s="43"/>
      <c r="GY330" s="43"/>
      <c r="GZ330" s="43"/>
      <c r="HA330" s="43"/>
      <c r="HB330" s="43"/>
      <c r="HC330" s="43"/>
      <c r="HD330" s="43"/>
      <c r="HE330" s="43"/>
      <c r="HF330" s="43"/>
      <c r="HG330" s="43"/>
      <c r="HH330" s="43"/>
      <c r="HI330" s="43"/>
      <c r="HJ330" s="43"/>
      <c r="HK330" s="43"/>
      <c r="HL330" s="43"/>
      <c r="HM330" s="43"/>
      <c r="HN330" s="43"/>
      <c r="HO330" s="43"/>
      <c r="HP330" s="43"/>
      <c r="HQ330" s="43"/>
      <c r="HR330" s="43"/>
      <c r="HS330" s="43"/>
      <c r="HT330" s="43"/>
      <c r="HU330" s="43"/>
      <c r="HV330" s="43"/>
      <c r="HW330" s="43"/>
    </row>
    <row r="331" spans="1:231" s="51" customFormat="1" ht="13.5" customHeight="1" outlineLevel="1">
      <c r="A331" s="148"/>
      <c r="B331" s="118" t="s">
        <v>54</v>
      </c>
      <c r="C331" s="201">
        <v>1</v>
      </c>
      <c r="D331" s="108" t="s">
        <v>27</v>
      </c>
      <c r="E331" s="189"/>
      <c r="F331" s="144"/>
      <c r="G331" s="103">
        <f t="shared" si="41"/>
        <v>0</v>
      </c>
      <c r="H331" s="53"/>
      <c r="I331" s="52">
        <f t="shared" si="40"/>
        <v>0</v>
      </c>
      <c r="J331" s="43"/>
      <c r="K331" s="43"/>
      <c r="L331" s="43"/>
      <c r="M331" s="43"/>
      <c r="N331" s="43"/>
      <c r="O331" s="43"/>
      <c r="P331" s="43"/>
      <c r="Q331" s="43"/>
      <c r="R331" s="43"/>
      <c r="S331" s="43"/>
      <c r="T331" s="43"/>
      <c r="U331" s="43"/>
      <c r="V331" s="43"/>
      <c r="W331" s="43"/>
      <c r="X331" s="43"/>
      <c r="Y331" s="43"/>
      <c r="Z331" s="43"/>
      <c r="AA331" s="43"/>
      <c r="AB331" s="43"/>
      <c r="AC331" s="43"/>
      <c r="AD331" s="43"/>
      <c r="AE331" s="43"/>
      <c r="AF331" s="43"/>
      <c r="AG331" s="43"/>
      <c r="AH331" s="43"/>
      <c r="AI331" s="43"/>
      <c r="AJ331" s="43"/>
      <c r="AK331" s="43"/>
      <c r="AL331" s="43"/>
      <c r="AM331" s="43"/>
      <c r="AN331" s="43"/>
      <c r="AO331" s="43"/>
      <c r="AP331" s="43"/>
      <c r="AQ331" s="43"/>
      <c r="AR331" s="43"/>
      <c r="AS331" s="43"/>
      <c r="AT331" s="43"/>
      <c r="AU331" s="43"/>
      <c r="AV331" s="43"/>
      <c r="AW331" s="43"/>
      <c r="AX331" s="43"/>
      <c r="AY331" s="43"/>
      <c r="AZ331" s="43"/>
      <c r="BA331" s="43"/>
      <c r="BB331" s="43"/>
      <c r="BC331" s="43"/>
      <c r="BD331" s="43"/>
      <c r="BE331" s="43"/>
      <c r="BF331" s="43"/>
      <c r="BG331" s="43"/>
      <c r="BH331" s="43"/>
      <c r="BI331" s="43"/>
      <c r="BJ331" s="43"/>
      <c r="BK331" s="43"/>
      <c r="BL331" s="43"/>
      <c r="BM331" s="43"/>
      <c r="BN331" s="43"/>
      <c r="BO331" s="43"/>
      <c r="BP331" s="43"/>
      <c r="BQ331" s="43"/>
      <c r="BR331" s="43"/>
      <c r="BS331" s="43"/>
      <c r="BT331" s="43"/>
      <c r="BU331" s="43"/>
      <c r="BV331" s="43"/>
      <c r="BW331" s="43"/>
      <c r="BX331" s="43"/>
      <c r="BY331" s="43"/>
      <c r="BZ331" s="43"/>
      <c r="CA331" s="43"/>
      <c r="CB331" s="43"/>
      <c r="CC331" s="43"/>
      <c r="CD331" s="43"/>
      <c r="CE331" s="43"/>
      <c r="CF331" s="43"/>
      <c r="CG331" s="43"/>
      <c r="CH331" s="43"/>
      <c r="CI331" s="43"/>
      <c r="CJ331" s="43"/>
      <c r="CK331" s="43"/>
      <c r="CL331" s="43"/>
      <c r="CM331" s="43"/>
      <c r="CN331" s="43"/>
      <c r="CO331" s="43"/>
      <c r="CP331" s="43"/>
      <c r="CQ331" s="43"/>
      <c r="CR331" s="43"/>
      <c r="CS331" s="43"/>
      <c r="CT331" s="43"/>
      <c r="CU331" s="43"/>
      <c r="CV331" s="43"/>
      <c r="CW331" s="43"/>
      <c r="CX331" s="43"/>
      <c r="CY331" s="43"/>
      <c r="CZ331" s="43"/>
      <c r="DA331" s="43"/>
      <c r="DB331" s="43"/>
      <c r="DC331" s="43"/>
      <c r="DD331" s="43"/>
      <c r="DE331" s="43"/>
      <c r="DF331" s="43"/>
      <c r="DG331" s="43"/>
      <c r="DH331" s="43"/>
      <c r="DI331" s="43"/>
      <c r="DJ331" s="43"/>
      <c r="DK331" s="43"/>
      <c r="DL331" s="43"/>
      <c r="DM331" s="43"/>
      <c r="DN331" s="43"/>
      <c r="DO331" s="43"/>
      <c r="DP331" s="43"/>
      <c r="DQ331" s="43"/>
      <c r="DR331" s="43"/>
      <c r="DS331" s="43"/>
      <c r="DT331" s="43"/>
      <c r="DU331" s="43"/>
      <c r="DV331" s="43"/>
      <c r="DW331" s="43"/>
      <c r="DX331" s="43"/>
      <c r="DY331" s="43"/>
      <c r="DZ331" s="43"/>
      <c r="EA331" s="43"/>
      <c r="EB331" s="43"/>
      <c r="EC331" s="43"/>
      <c r="ED331" s="43"/>
      <c r="EE331" s="43"/>
      <c r="EF331" s="43"/>
      <c r="EG331" s="43"/>
      <c r="EH331" s="43"/>
      <c r="EI331" s="43"/>
      <c r="EJ331" s="43"/>
      <c r="EK331" s="43"/>
      <c r="EL331" s="43"/>
      <c r="EM331" s="43"/>
      <c r="EN331" s="43"/>
      <c r="EO331" s="43"/>
      <c r="EP331" s="43"/>
      <c r="EQ331" s="43"/>
      <c r="ER331" s="43"/>
      <c r="ES331" s="43"/>
      <c r="ET331" s="43"/>
      <c r="EU331" s="43"/>
      <c r="EV331" s="43"/>
      <c r="EW331" s="43"/>
      <c r="EX331" s="43"/>
      <c r="EY331" s="43"/>
      <c r="EZ331" s="43"/>
      <c r="FA331" s="43"/>
      <c r="FB331" s="43"/>
      <c r="FC331" s="43"/>
      <c r="FD331" s="43"/>
      <c r="FE331" s="43"/>
      <c r="FF331" s="43"/>
      <c r="FG331" s="43"/>
      <c r="FH331" s="43"/>
      <c r="FI331" s="43"/>
      <c r="FJ331" s="43"/>
      <c r="FK331" s="43"/>
      <c r="FL331" s="43"/>
      <c r="FM331" s="43"/>
      <c r="FN331" s="43"/>
      <c r="FO331" s="43"/>
      <c r="FP331" s="43"/>
      <c r="FQ331" s="43"/>
      <c r="FR331" s="43"/>
      <c r="FS331" s="43"/>
      <c r="FT331" s="43"/>
      <c r="FU331" s="43"/>
      <c r="FV331" s="43"/>
      <c r="FW331" s="43"/>
      <c r="FX331" s="43"/>
      <c r="FY331" s="43"/>
      <c r="FZ331" s="43"/>
      <c r="GA331" s="43"/>
      <c r="GB331" s="43"/>
      <c r="GC331" s="43"/>
      <c r="GD331" s="43"/>
      <c r="GE331" s="43"/>
      <c r="GF331" s="43"/>
      <c r="GG331" s="43"/>
      <c r="GH331" s="43"/>
      <c r="GI331" s="43"/>
      <c r="GJ331" s="43"/>
      <c r="GK331" s="43"/>
      <c r="GL331" s="43"/>
      <c r="GM331" s="43"/>
      <c r="GN331" s="43"/>
      <c r="GO331" s="43"/>
      <c r="GP331" s="43"/>
      <c r="GQ331" s="43"/>
      <c r="GR331" s="43"/>
      <c r="GS331" s="43"/>
      <c r="GT331" s="43"/>
      <c r="GU331" s="43"/>
      <c r="GV331" s="43"/>
      <c r="GW331" s="43"/>
      <c r="GX331" s="43"/>
      <c r="GY331" s="43"/>
      <c r="GZ331" s="43"/>
      <c r="HA331" s="43"/>
      <c r="HB331" s="43"/>
      <c r="HC331" s="43"/>
      <c r="HD331" s="43"/>
      <c r="HE331" s="43"/>
      <c r="HF331" s="43"/>
      <c r="HG331" s="43"/>
      <c r="HH331" s="43"/>
      <c r="HI331" s="43"/>
      <c r="HJ331" s="43"/>
      <c r="HK331" s="43"/>
      <c r="HL331" s="43"/>
      <c r="HM331" s="43"/>
      <c r="HN331" s="43"/>
      <c r="HO331" s="43"/>
      <c r="HP331" s="43"/>
      <c r="HQ331" s="43"/>
      <c r="HR331" s="43"/>
      <c r="HS331" s="43"/>
      <c r="HT331" s="43"/>
      <c r="HU331" s="43"/>
      <c r="HV331" s="43"/>
      <c r="HW331" s="43"/>
    </row>
    <row r="332" spans="1:231" s="51" customFormat="1" ht="13.5" customHeight="1" outlineLevel="1">
      <c r="A332" s="148"/>
      <c r="B332" s="118" t="s">
        <v>183</v>
      </c>
      <c r="C332" s="201">
        <v>1</v>
      </c>
      <c r="D332" s="108" t="s">
        <v>27</v>
      </c>
      <c r="E332" s="189"/>
      <c r="F332" s="144"/>
      <c r="G332" s="103">
        <f t="shared" si="41"/>
        <v>0</v>
      </c>
      <c r="H332" s="53"/>
      <c r="I332" s="52">
        <f t="shared" si="40"/>
        <v>0</v>
      </c>
      <c r="J332" s="43"/>
      <c r="K332" s="43"/>
      <c r="L332" s="43"/>
      <c r="M332" s="43"/>
      <c r="N332" s="43"/>
      <c r="O332" s="43"/>
      <c r="P332" s="43"/>
      <c r="Q332" s="43"/>
      <c r="R332" s="43"/>
      <c r="S332" s="43"/>
      <c r="T332" s="43"/>
      <c r="U332" s="43"/>
      <c r="V332" s="43"/>
      <c r="W332" s="43"/>
      <c r="X332" s="43"/>
      <c r="Y332" s="43"/>
      <c r="Z332" s="43"/>
      <c r="AA332" s="43"/>
      <c r="AB332" s="43"/>
      <c r="AC332" s="43"/>
      <c r="AD332" s="43"/>
      <c r="AE332" s="43"/>
      <c r="AF332" s="43"/>
      <c r="AG332" s="43"/>
      <c r="AH332" s="43"/>
      <c r="AI332" s="43"/>
      <c r="AJ332" s="43"/>
      <c r="AK332" s="43"/>
      <c r="AL332" s="43"/>
      <c r="AM332" s="43"/>
      <c r="AN332" s="43"/>
      <c r="AO332" s="43"/>
      <c r="AP332" s="43"/>
      <c r="AQ332" s="43"/>
      <c r="AR332" s="43"/>
      <c r="AS332" s="43"/>
      <c r="AT332" s="43"/>
      <c r="AU332" s="43"/>
      <c r="AV332" s="43"/>
      <c r="AW332" s="43"/>
      <c r="AX332" s="43"/>
      <c r="AY332" s="43"/>
      <c r="AZ332" s="43"/>
      <c r="BA332" s="43"/>
      <c r="BB332" s="43"/>
      <c r="BC332" s="43"/>
      <c r="BD332" s="43"/>
      <c r="BE332" s="43"/>
      <c r="BF332" s="43"/>
      <c r="BG332" s="43"/>
      <c r="BH332" s="43"/>
      <c r="BI332" s="43"/>
      <c r="BJ332" s="43"/>
      <c r="BK332" s="43"/>
      <c r="BL332" s="43"/>
      <c r="BM332" s="43"/>
      <c r="BN332" s="43"/>
      <c r="BO332" s="43"/>
      <c r="BP332" s="43"/>
      <c r="BQ332" s="43"/>
      <c r="BR332" s="43"/>
      <c r="BS332" s="43"/>
      <c r="BT332" s="43"/>
      <c r="BU332" s="43"/>
      <c r="BV332" s="43"/>
      <c r="BW332" s="43"/>
      <c r="BX332" s="43"/>
      <c r="BY332" s="43"/>
      <c r="BZ332" s="43"/>
      <c r="CA332" s="43"/>
      <c r="CB332" s="43"/>
      <c r="CC332" s="43"/>
      <c r="CD332" s="43"/>
      <c r="CE332" s="43"/>
      <c r="CF332" s="43"/>
      <c r="CG332" s="43"/>
      <c r="CH332" s="43"/>
      <c r="CI332" s="43"/>
      <c r="CJ332" s="43"/>
      <c r="CK332" s="43"/>
      <c r="CL332" s="43"/>
      <c r="CM332" s="43"/>
      <c r="CN332" s="43"/>
      <c r="CO332" s="43"/>
      <c r="CP332" s="43"/>
      <c r="CQ332" s="43"/>
      <c r="CR332" s="43"/>
      <c r="CS332" s="43"/>
      <c r="CT332" s="43"/>
      <c r="CU332" s="43"/>
      <c r="CV332" s="43"/>
      <c r="CW332" s="43"/>
      <c r="CX332" s="43"/>
      <c r="CY332" s="43"/>
      <c r="CZ332" s="43"/>
      <c r="DA332" s="43"/>
      <c r="DB332" s="43"/>
      <c r="DC332" s="43"/>
      <c r="DD332" s="43"/>
      <c r="DE332" s="43"/>
      <c r="DF332" s="43"/>
      <c r="DG332" s="43"/>
      <c r="DH332" s="43"/>
      <c r="DI332" s="43"/>
      <c r="DJ332" s="43"/>
      <c r="DK332" s="43"/>
      <c r="DL332" s="43"/>
      <c r="DM332" s="43"/>
      <c r="DN332" s="43"/>
      <c r="DO332" s="43"/>
      <c r="DP332" s="43"/>
      <c r="DQ332" s="43"/>
      <c r="DR332" s="43"/>
      <c r="DS332" s="43"/>
      <c r="DT332" s="43"/>
      <c r="DU332" s="43"/>
      <c r="DV332" s="43"/>
      <c r="DW332" s="43"/>
      <c r="DX332" s="43"/>
      <c r="DY332" s="43"/>
      <c r="DZ332" s="43"/>
      <c r="EA332" s="43"/>
      <c r="EB332" s="43"/>
      <c r="EC332" s="43"/>
      <c r="ED332" s="43"/>
      <c r="EE332" s="43"/>
      <c r="EF332" s="43"/>
      <c r="EG332" s="43"/>
      <c r="EH332" s="43"/>
      <c r="EI332" s="43"/>
      <c r="EJ332" s="43"/>
      <c r="EK332" s="43"/>
      <c r="EL332" s="43"/>
      <c r="EM332" s="43"/>
      <c r="EN332" s="43"/>
      <c r="EO332" s="43"/>
      <c r="EP332" s="43"/>
      <c r="EQ332" s="43"/>
      <c r="ER332" s="43"/>
      <c r="ES332" s="43"/>
      <c r="ET332" s="43"/>
      <c r="EU332" s="43"/>
      <c r="EV332" s="43"/>
      <c r="EW332" s="43"/>
      <c r="EX332" s="43"/>
      <c r="EY332" s="43"/>
      <c r="EZ332" s="43"/>
      <c r="FA332" s="43"/>
      <c r="FB332" s="43"/>
      <c r="FC332" s="43"/>
      <c r="FD332" s="43"/>
      <c r="FE332" s="43"/>
      <c r="FF332" s="43"/>
      <c r="FG332" s="43"/>
      <c r="FH332" s="43"/>
      <c r="FI332" s="43"/>
      <c r="FJ332" s="43"/>
      <c r="FK332" s="43"/>
      <c r="FL332" s="43"/>
      <c r="FM332" s="43"/>
      <c r="FN332" s="43"/>
      <c r="FO332" s="43"/>
      <c r="FP332" s="43"/>
      <c r="FQ332" s="43"/>
      <c r="FR332" s="43"/>
      <c r="FS332" s="43"/>
      <c r="FT332" s="43"/>
      <c r="FU332" s="43"/>
      <c r="FV332" s="43"/>
      <c r="FW332" s="43"/>
      <c r="FX332" s="43"/>
      <c r="FY332" s="43"/>
      <c r="FZ332" s="43"/>
      <c r="GA332" s="43"/>
      <c r="GB332" s="43"/>
      <c r="GC332" s="43"/>
      <c r="GD332" s="43"/>
      <c r="GE332" s="43"/>
      <c r="GF332" s="43"/>
      <c r="GG332" s="43"/>
      <c r="GH332" s="43"/>
      <c r="GI332" s="43"/>
      <c r="GJ332" s="43"/>
      <c r="GK332" s="43"/>
      <c r="GL332" s="43"/>
      <c r="GM332" s="43"/>
      <c r="GN332" s="43"/>
      <c r="GO332" s="43"/>
      <c r="GP332" s="43"/>
      <c r="GQ332" s="43"/>
      <c r="GR332" s="43"/>
      <c r="GS332" s="43"/>
      <c r="GT332" s="43"/>
      <c r="GU332" s="43"/>
      <c r="GV332" s="43"/>
      <c r="GW332" s="43"/>
      <c r="GX332" s="43"/>
      <c r="GY332" s="43"/>
      <c r="GZ332" s="43"/>
      <c r="HA332" s="43"/>
      <c r="HB332" s="43"/>
      <c r="HC332" s="43"/>
      <c r="HD332" s="43"/>
      <c r="HE332" s="43"/>
      <c r="HF332" s="43"/>
      <c r="HG332" s="43"/>
      <c r="HH332" s="43"/>
      <c r="HI332" s="43"/>
      <c r="HJ332" s="43"/>
      <c r="HK332" s="43"/>
      <c r="HL332" s="43"/>
      <c r="HM332" s="43"/>
      <c r="HN332" s="43"/>
      <c r="HO332" s="43"/>
      <c r="HP332" s="43"/>
      <c r="HQ332" s="43"/>
      <c r="HR332" s="43"/>
      <c r="HS332" s="43"/>
      <c r="HT332" s="43"/>
      <c r="HU332" s="43"/>
      <c r="HV332" s="43"/>
      <c r="HW332" s="43"/>
    </row>
    <row r="333" spans="1:231" s="51" customFormat="1" ht="13.5" customHeight="1" outlineLevel="1">
      <c r="A333" s="148"/>
      <c r="B333" s="118" t="s">
        <v>184</v>
      </c>
      <c r="C333" s="201">
        <v>1</v>
      </c>
      <c r="D333" s="108" t="s">
        <v>27</v>
      </c>
      <c r="E333" s="189"/>
      <c r="F333" s="144"/>
      <c r="G333" s="103">
        <f t="shared" si="41"/>
        <v>0</v>
      </c>
      <c r="H333" s="53"/>
      <c r="I333" s="52">
        <f t="shared" si="40"/>
        <v>0</v>
      </c>
      <c r="J333" s="43"/>
      <c r="K333" s="43"/>
      <c r="L333" s="43"/>
      <c r="M333" s="43"/>
      <c r="N333" s="43"/>
      <c r="O333" s="43"/>
      <c r="P333" s="43"/>
      <c r="Q333" s="43"/>
      <c r="R333" s="43"/>
      <c r="S333" s="43"/>
      <c r="T333" s="43"/>
      <c r="U333" s="43"/>
      <c r="V333" s="43"/>
      <c r="W333" s="43"/>
      <c r="X333" s="43"/>
      <c r="Y333" s="43"/>
      <c r="Z333" s="43"/>
      <c r="AA333" s="43"/>
      <c r="AB333" s="43"/>
      <c r="AC333" s="43"/>
      <c r="AD333" s="43"/>
      <c r="AE333" s="43"/>
      <c r="AF333" s="43"/>
      <c r="AG333" s="43"/>
      <c r="AH333" s="43"/>
      <c r="AI333" s="43"/>
      <c r="AJ333" s="43"/>
      <c r="AK333" s="43"/>
      <c r="AL333" s="43"/>
      <c r="AM333" s="43"/>
      <c r="AN333" s="43"/>
      <c r="AO333" s="43"/>
      <c r="AP333" s="43"/>
      <c r="AQ333" s="43"/>
      <c r="AR333" s="43"/>
      <c r="AS333" s="43"/>
      <c r="AT333" s="43"/>
      <c r="AU333" s="43"/>
      <c r="AV333" s="43"/>
      <c r="AW333" s="43"/>
      <c r="AX333" s="43"/>
      <c r="AY333" s="43"/>
      <c r="AZ333" s="43"/>
      <c r="BA333" s="43"/>
      <c r="BB333" s="43"/>
      <c r="BC333" s="43"/>
      <c r="BD333" s="43"/>
      <c r="BE333" s="43"/>
      <c r="BF333" s="43"/>
      <c r="BG333" s="43"/>
      <c r="BH333" s="43"/>
      <c r="BI333" s="43"/>
      <c r="BJ333" s="43"/>
      <c r="BK333" s="43"/>
      <c r="BL333" s="43"/>
      <c r="BM333" s="43"/>
      <c r="BN333" s="43"/>
      <c r="BO333" s="43"/>
      <c r="BP333" s="43"/>
      <c r="BQ333" s="43"/>
      <c r="BR333" s="43"/>
      <c r="BS333" s="43"/>
      <c r="BT333" s="43"/>
      <c r="BU333" s="43"/>
      <c r="BV333" s="43"/>
      <c r="BW333" s="43"/>
      <c r="BX333" s="43"/>
      <c r="BY333" s="43"/>
      <c r="BZ333" s="43"/>
      <c r="CA333" s="43"/>
      <c r="CB333" s="43"/>
      <c r="CC333" s="43"/>
      <c r="CD333" s="43"/>
      <c r="CE333" s="43"/>
      <c r="CF333" s="43"/>
      <c r="CG333" s="43"/>
      <c r="CH333" s="43"/>
      <c r="CI333" s="43"/>
      <c r="CJ333" s="43"/>
      <c r="CK333" s="43"/>
      <c r="CL333" s="43"/>
      <c r="CM333" s="43"/>
      <c r="CN333" s="43"/>
      <c r="CO333" s="43"/>
      <c r="CP333" s="43"/>
      <c r="CQ333" s="43"/>
      <c r="CR333" s="43"/>
      <c r="CS333" s="43"/>
      <c r="CT333" s="43"/>
      <c r="CU333" s="43"/>
      <c r="CV333" s="43"/>
      <c r="CW333" s="43"/>
      <c r="CX333" s="43"/>
      <c r="CY333" s="43"/>
      <c r="CZ333" s="43"/>
      <c r="DA333" s="43"/>
      <c r="DB333" s="43"/>
      <c r="DC333" s="43"/>
      <c r="DD333" s="43"/>
      <c r="DE333" s="43"/>
      <c r="DF333" s="43"/>
      <c r="DG333" s="43"/>
      <c r="DH333" s="43"/>
      <c r="DI333" s="43"/>
      <c r="DJ333" s="43"/>
      <c r="DK333" s="43"/>
      <c r="DL333" s="43"/>
      <c r="DM333" s="43"/>
      <c r="DN333" s="43"/>
      <c r="DO333" s="43"/>
      <c r="DP333" s="43"/>
      <c r="DQ333" s="43"/>
      <c r="DR333" s="43"/>
      <c r="DS333" s="43"/>
      <c r="DT333" s="43"/>
      <c r="DU333" s="43"/>
      <c r="DV333" s="43"/>
      <c r="DW333" s="43"/>
      <c r="DX333" s="43"/>
      <c r="DY333" s="43"/>
      <c r="DZ333" s="43"/>
      <c r="EA333" s="43"/>
      <c r="EB333" s="43"/>
      <c r="EC333" s="43"/>
      <c r="ED333" s="43"/>
      <c r="EE333" s="43"/>
      <c r="EF333" s="43"/>
      <c r="EG333" s="43"/>
      <c r="EH333" s="43"/>
      <c r="EI333" s="43"/>
      <c r="EJ333" s="43"/>
      <c r="EK333" s="43"/>
      <c r="EL333" s="43"/>
      <c r="EM333" s="43"/>
      <c r="EN333" s="43"/>
      <c r="EO333" s="43"/>
      <c r="EP333" s="43"/>
      <c r="EQ333" s="43"/>
      <c r="ER333" s="43"/>
      <c r="ES333" s="43"/>
      <c r="ET333" s="43"/>
      <c r="EU333" s="43"/>
      <c r="EV333" s="43"/>
      <c r="EW333" s="43"/>
      <c r="EX333" s="43"/>
      <c r="EY333" s="43"/>
      <c r="EZ333" s="43"/>
      <c r="FA333" s="43"/>
      <c r="FB333" s="43"/>
      <c r="FC333" s="43"/>
      <c r="FD333" s="43"/>
      <c r="FE333" s="43"/>
      <c r="FF333" s="43"/>
      <c r="FG333" s="43"/>
      <c r="FH333" s="43"/>
      <c r="FI333" s="43"/>
      <c r="FJ333" s="43"/>
      <c r="FK333" s="43"/>
      <c r="FL333" s="43"/>
      <c r="FM333" s="43"/>
      <c r="FN333" s="43"/>
      <c r="FO333" s="43"/>
      <c r="FP333" s="43"/>
      <c r="FQ333" s="43"/>
      <c r="FR333" s="43"/>
      <c r="FS333" s="43"/>
      <c r="FT333" s="43"/>
      <c r="FU333" s="43"/>
      <c r="FV333" s="43"/>
      <c r="FW333" s="43"/>
      <c r="FX333" s="43"/>
      <c r="FY333" s="43"/>
      <c r="FZ333" s="43"/>
      <c r="GA333" s="43"/>
      <c r="GB333" s="43"/>
      <c r="GC333" s="43"/>
      <c r="GD333" s="43"/>
      <c r="GE333" s="43"/>
      <c r="GF333" s="43"/>
      <c r="GG333" s="43"/>
      <c r="GH333" s="43"/>
      <c r="GI333" s="43"/>
      <c r="GJ333" s="43"/>
      <c r="GK333" s="43"/>
      <c r="GL333" s="43"/>
      <c r="GM333" s="43"/>
      <c r="GN333" s="43"/>
      <c r="GO333" s="43"/>
      <c r="GP333" s="43"/>
      <c r="GQ333" s="43"/>
      <c r="GR333" s="43"/>
      <c r="GS333" s="43"/>
      <c r="GT333" s="43"/>
      <c r="GU333" s="43"/>
      <c r="GV333" s="43"/>
      <c r="GW333" s="43"/>
      <c r="GX333" s="43"/>
      <c r="GY333" s="43"/>
      <c r="GZ333" s="43"/>
      <c r="HA333" s="43"/>
      <c r="HB333" s="43"/>
      <c r="HC333" s="43"/>
      <c r="HD333" s="43"/>
      <c r="HE333" s="43"/>
      <c r="HF333" s="43"/>
      <c r="HG333" s="43"/>
      <c r="HH333" s="43"/>
      <c r="HI333" s="43"/>
      <c r="HJ333" s="43"/>
      <c r="HK333" s="43"/>
      <c r="HL333" s="43"/>
      <c r="HM333" s="43"/>
      <c r="HN333" s="43"/>
      <c r="HO333" s="43"/>
      <c r="HP333" s="43"/>
      <c r="HQ333" s="43"/>
      <c r="HR333" s="43"/>
      <c r="HS333" s="43"/>
      <c r="HT333" s="43"/>
      <c r="HU333" s="43"/>
      <c r="HV333" s="43"/>
      <c r="HW333" s="43"/>
    </row>
    <row r="334" spans="1:231" ht="13.5" customHeight="1" outlineLevel="1">
      <c r="A334" s="148"/>
      <c r="B334" s="118" t="s">
        <v>185</v>
      </c>
      <c r="C334" s="201">
        <v>3</v>
      </c>
      <c r="D334" s="108" t="s">
        <v>27</v>
      </c>
      <c r="E334" s="189"/>
      <c r="F334" s="144"/>
      <c r="G334" s="103">
        <f t="shared" si="41"/>
        <v>0</v>
      </c>
      <c r="H334" s="53"/>
      <c r="I334" s="52">
        <f t="shared" si="40"/>
        <v>0</v>
      </c>
    </row>
    <row r="335" spans="1:231" ht="13.5" customHeight="1" outlineLevel="1">
      <c r="A335" s="148"/>
      <c r="B335" s="118" t="s">
        <v>186</v>
      </c>
      <c r="C335" s="201">
        <v>3</v>
      </c>
      <c r="D335" s="108" t="s">
        <v>27</v>
      </c>
      <c r="E335" s="189"/>
      <c r="F335" s="144"/>
      <c r="G335" s="103">
        <f t="shared" si="41"/>
        <v>0</v>
      </c>
      <c r="H335" s="53"/>
      <c r="I335" s="52">
        <f t="shared" si="40"/>
        <v>0</v>
      </c>
    </row>
    <row r="336" spans="1:231" ht="13.5" customHeight="1" outlineLevel="1">
      <c r="A336" s="148"/>
      <c r="B336" s="118" t="s">
        <v>187</v>
      </c>
      <c r="C336" s="201">
        <v>4</v>
      </c>
      <c r="D336" s="108" t="s">
        <v>27</v>
      </c>
      <c r="E336" s="189"/>
      <c r="F336" s="144"/>
      <c r="G336" s="103">
        <f t="shared" si="41"/>
        <v>0</v>
      </c>
      <c r="H336" s="53"/>
      <c r="I336" s="52">
        <f t="shared" si="40"/>
        <v>0</v>
      </c>
    </row>
    <row r="337" spans="1:231" s="51" customFormat="1" ht="13.5" customHeight="1" outlineLevel="1">
      <c r="A337" s="150"/>
      <c r="B337" s="125"/>
      <c r="C337" s="202"/>
      <c r="D337" s="102"/>
      <c r="E337" s="146"/>
      <c r="F337" s="146"/>
      <c r="G337" s="107"/>
      <c r="H337" s="58"/>
      <c r="I337" s="64"/>
    </row>
    <row r="338" spans="1:231" ht="27" outlineLevel="1">
      <c r="A338" s="110" t="s">
        <v>188</v>
      </c>
      <c r="B338" s="137" t="s">
        <v>189</v>
      </c>
      <c r="C338" s="140"/>
      <c r="D338" s="108" t="s">
        <v>72</v>
      </c>
      <c r="E338" s="95"/>
      <c r="F338" s="95"/>
      <c r="G338" s="112">
        <f>SUM(G339:G374)</f>
        <v>0</v>
      </c>
      <c r="H338" s="59">
        <f>SUM(H339:H375)</f>
        <v>0</v>
      </c>
      <c r="I338" s="60">
        <f>SUM(I339:I374)</f>
        <v>0</v>
      </c>
      <c r="J338" s="50"/>
      <c r="K338" s="50"/>
      <c r="L338" s="50"/>
      <c r="M338" s="50"/>
      <c r="N338" s="50"/>
      <c r="O338" s="50"/>
      <c r="P338" s="50"/>
      <c r="Q338" s="50"/>
      <c r="R338" s="50"/>
      <c r="S338" s="50"/>
      <c r="T338" s="50"/>
      <c r="U338" s="50"/>
      <c r="V338" s="50"/>
      <c r="W338" s="50"/>
      <c r="X338" s="50"/>
      <c r="Y338" s="50"/>
      <c r="Z338" s="50"/>
      <c r="AA338" s="50"/>
      <c r="AB338" s="50"/>
      <c r="AC338" s="50"/>
      <c r="AD338" s="50"/>
      <c r="AE338" s="50"/>
      <c r="AF338" s="50"/>
      <c r="AG338" s="50"/>
      <c r="AH338" s="50"/>
      <c r="AI338" s="50"/>
      <c r="AJ338" s="50"/>
      <c r="AK338" s="50"/>
      <c r="AL338" s="50"/>
      <c r="AM338" s="50"/>
      <c r="AN338" s="50"/>
      <c r="AO338" s="50"/>
      <c r="AP338" s="50"/>
      <c r="AQ338" s="50"/>
      <c r="AR338" s="50"/>
      <c r="AS338" s="50"/>
      <c r="AT338" s="50"/>
      <c r="AU338" s="50"/>
      <c r="AV338" s="50"/>
      <c r="AW338" s="50"/>
      <c r="AX338" s="50"/>
      <c r="AY338" s="50"/>
      <c r="AZ338" s="50"/>
      <c r="BA338" s="50"/>
      <c r="BB338" s="50"/>
      <c r="BC338" s="50"/>
      <c r="BD338" s="50"/>
      <c r="BE338" s="50"/>
      <c r="BF338" s="50"/>
      <c r="BG338" s="50"/>
      <c r="BH338" s="50"/>
      <c r="BI338" s="50"/>
      <c r="BJ338" s="50"/>
      <c r="BK338" s="50"/>
      <c r="BL338" s="50"/>
      <c r="BM338" s="50"/>
      <c r="BN338" s="50"/>
      <c r="BO338" s="50"/>
      <c r="BP338" s="50"/>
      <c r="BQ338" s="50"/>
      <c r="BR338" s="50"/>
      <c r="BS338" s="50"/>
      <c r="BT338" s="50"/>
      <c r="BU338" s="50"/>
      <c r="BV338" s="50"/>
      <c r="BW338" s="50"/>
      <c r="BX338" s="50"/>
      <c r="BY338" s="50"/>
      <c r="BZ338" s="50"/>
      <c r="CA338" s="50"/>
      <c r="CB338" s="50"/>
      <c r="CC338" s="50"/>
      <c r="CD338" s="50"/>
      <c r="CE338" s="50"/>
      <c r="CF338" s="50"/>
      <c r="CG338" s="50"/>
      <c r="CH338" s="50"/>
      <c r="CI338" s="50"/>
      <c r="CJ338" s="50"/>
      <c r="CK338" s="50"/>
      <c r="CL338" s="50"/>
      <c r="CM338" s="50"/>
      <c r="CN338" s="50"/>
      <c r="CO338" s="50"/>
      <c r="CP338" s="50"/>
      <c r="CQ338" s="50"/>
      <c r="CR338" s="50"/>
      <c r="CS338" s="50"/>
      <c r="CT338" s="50"/>
      <c r="CU338" s="50"/>
      <c r="CV338" s="50"/>
      <c r="CW338" s="50"/>
      <c r="CX338" s="50"/>
      <c r="CY338" s="50"/>
      <c r="CZ338" s="50"/>
      <c r="DA338" s="50"/>
      <c r="DB338" s="50"/>
      <c r="DC338" s="50"/>
      <c r="DD338" s="50"/>
      <c r="DE338" s="50"/>
      <c r="DF338" s="50"/>
      <c r="DG338" s="50"/>
      <c r="DH338" s="50"/>
      <c r="DI338" s="50"/>
      <c r="DJ338" s="50"/>
      <c r="DK338" s="50"/>
      <c r="DL338" s="50"/>
      <c r="DM338" s="50"/>
      <c r="DN338" s="50"/>
      <c r="DO338" s="50"/>
      <c r="DP338" s="50"/>
      <c r="DQ338" s="50"/>
      <c r="DR338" s="50"/>
      <c r="DS338" s="50"/>
      <c r="DT338" s="50"/>
      <c r="DU338" s="50"/>
      <c r="DV338" s="50"/>
      <c r="DW338" s="50"/>
      <c r="DX338" s="50"/>
      <c r="DY338" s="50"/>
      <c r="DZ338" s="50"/>
      <c r="EA338" s="50"/>
      <c r="EB338" s="50"/>
      <c r="EC338" s="50"/>
      <c r="ED338" s="50"/>
      <c r="EE338" s="50"/>
      <c r="EF338" s="50"/>
      <c r="EG338" s="50"/>
      <c r="EH338" s="50"/>
      <c r="EI338" s="50"/>
      <c r="EJ338" s="50"/>
      <c r="EK338" s="50"/>
      <c r="EL338" s="50"/>
      <c r="EM338" s="50"/>
      <c r="EN338" s="50"/>
      <c r="EO338" s="50"/>
      <c r="EP338" s="50"/>
      <c r="EQ338" s="50"/>
      <c r="ER338" s="50"/>
      <c r="ES338" s="50"/>
      <c r="ET338" s="50"/>
      <c r="EU338" s="50"/>
      <c r="EV338" s="50"/>
      <c r="EW338" s="50"/>
      <c r="EX338" s="50"/>
      <c r="EY338" s="50"/>
      <c r="EZ338" s="50"/>
      <c r="FA338" s="50"/>
      <c r="FB338" s="50"/>
      <c r="FC338" s="50"/>
      <c r="FD338" s="50"/>
      <c r="FE338" s="50"/>
      <c r="FF338" s="50"/>
      <c r="FG338" s="50"/>
      <c r="FH338" s="50"/>
      <c r="FI338" s="50"/>
      <c r="FJ338" s="50"/>
      <c r="FK338" s="50"/>
      <c r="FL338" s="50"/>
      <c r="FM338" s="50"/>
      <c r="FN338" s="50"/>
      <c r="FO338" s="50"/>
      <c r="FP338" s="50"/>
      <c r="FQ338" s="50"/>
      <c r="FR338" s="50"/>
      <c r="FS338" s="50"/>
      <c r="FT338" s="50"/>
      <c r="FU338" s="50"/>
      <c r="FV338" s="50"/>
      <c r="FW338" s="50"/>
      <c r="FX338" s="50"/>
      <c r="FY338" s="50"/>
      <c r="FZ338" s="50"/>
      <c r="GA338" s="50"/>
      <c r="GB338" s="50"/>
      <c r="GC338" s="50"/>
      <c r="GD338" s="50"/>
      <c r="GE338" s="50"/>
      <c r="GF338" s="50"/>
      <c r="GG338" s="50"/>
      <c r="GH338" s="50"/>
      <c r="GI338" s="50"/>
      <c r="GJ338" s="50"/>
      <c r="GK338" s="50"/>
      <c r="GL338" s="50"/>
      <c r="GM338" s="50"/>
      <c r="GN338" s="50"/>
      <c r="GO338" s="50"/>
      <c r="GP338" s="50"/>
      <c r="GQ338" s="50"/>
      <c r="GR338" s="50"/>
      <c r="GS338" s="50"/>
      <c r="GT338" s="50"/>
      <c r="GU338" s="50"/>
      <c r="GV338" s="50"/>
      <c r="GW338" s="50"/>
      <c r="GX338" s="50"/>
      <c r="GY338" s="50"/>
      <c r="GZ338" s="50"/>
      <c r="HA338" s="50"/>
      <c r="HB338" s="50"/>
      <c r="HC338" s="50"/>
      <c r="HD338" s="50"/>
      <c r="HE338" s="50"/>
      <c r="HF338" s="50"/>
      <c r="HG338" s="50"/>
      <c r="HH338" s="50"/>
      <c r="HI338" s="50"/>
      <c r="HJ338" s="50"/>
      <c r="HK338" s="50"/>
      <c r="HL338" s="50"/>
      <c r="HM338" s="50"/>
      <c r="HN338" s="50"/>
      <c r="HO338" s="50"/>
      <c r="HP338" s="50"/>
      <c r="HQ338" s="50"/>
      <c r="HR338" s="50"/>
      <c r="HS338" s="50"/>
      <c r="HT338" s="50"/>
      <c r="HU338" s="50"/>
      <c r="HV338" s="50"/>
      <c r="HW338" s="50"/>
    </row>
    <row r="339" spans="1:231" ht="15.75" customHeight="1" outlineLevel="1">
      <c r="A339" s="115" t="s">
        <v>61</v>
      </c>
      <c r="B339" s="138" t="s">
        <v>190</v>
      </c>
      <c r="C339" s="105">
        <v>117</v>
      </c>
      <c r="D339" s="108" t="s">
        <v>45</v>
      </c>
      <c r="E339" s="109"/>
      <c r="F339" s="189"/>
      <c r="G339" s="103"/>
      <c r="H339" s="53">
        <f>SUM(F339*C339)</f>
        <v>0</v>
      </c>
      <c r="I339" s="52">
        <f t="shared" ref="I339:I368" si="42">SUM(H339+G339)</f>
        <v>0</v>
      </c>
    </row>
    <row r="340" spans="1:231" ht="13.5" customHeight="1" outlineLevel="1">
      <c r="A340" s="115"/>
      <c r="B340" s="118" t="s">
        <v>191</v>
      </c>
      <c r="C340" s="105">
        <v>18</v>
      </c>
      <c r="D340" s="108" t="s">
        <v>40</v>
      </c>
      <c r="E340" s="189"/>
      <c r="F340" s="109"/>
      <c r="G340" s="103">
        <f>SUM(E340*C340)</f>
        <v>0</v>
      </c>
      <c r="H340" s="53"/>
      <c r="I340" s="52">
        <f t="shared" si="42"/>
        <v>0</v>
      </c>
    </row>
    <row r="341" spans="1:231" ht="13.5" customHeight="1" outlineLevel="1">
      <c r="A341" s="115"/>
      <c r="B341" s="118" t="s">
        <v>192</v>
      </c>
      <c r="C341" s="105">
        <v>21</v>
      </c>
      <c r="D341" s="108" t="s">
        <v>40</v>
      </c>
      <c r="E341" s="189"/>
      <c r="F341" s="109"/>
      <c r="G341" s="103">
        <f>SUM(E341*C341)</f>
        <v>0</v>
      </c>
      <c r="H341" s="53"/>
      <c r="I341" s="52">
        <f t="shared" si="42"/>
        <v>0</v>
      </c>
    </row>
    <row r="342" spans="1:231" ht="15.75" customHeight="1" outlineLevel="1">
      <c r="A342" s="115" t="s">
        <v>62</v>
      </c>
      <c r="B342" s="138" t="s">
        <v>193</v>
      </c>
      <c r="C342" s="105">
        <v>1575</v>
      </c>
      <c r="D342" s="108" t="s">
        <v>45</v>
      </c>
      <c r="E342" s="109"/>
      <c r="F342" s="189"/>
      <c r="G342" s="103"/>
      <c r="H342" s="53">
        <f>SUM(F342*C342)</f>
        <v>0</v>
      </c>
      <c r="I342" s="52">
        <f t="shared" si="42"/>
        <v>0</v>
      </c>
    </row>
    <row r="343" spans="1:231" ht="13.5" customHeight="1" outlineLevel="1">
      <c r="A343" s="115"/>
      <c r="B343" s="118" t="s">
        <v>191</v>
      </c>
      <c r="C343" s="105">
        <v>237</v>
      </c>
      <c r="D343" s="108" t="s">
        <v>40</v>
      </c>
      <c r="E343" s="189"/>
      <c r="F343" s="109"/>
      <c r="G343" s="103">
        <f>SUM(E343*C343)</f>
        <v>0</v>
      </c>
      <c r="H343" s="53"/>
      <c r="I343" s="52">
        <f t="shared" si="42"/>
        <v>0</v>
      </c>
    </row>
    <row r="344" spans="1:231" ht="13.5" customHeight="1" outlineLevel="1">
      <c r="A344" s="115"/>
      <c r="B344" s="118" t="s">
        <v>192</v>
      </c>
      <c r="C344" s="105">
        <v>276</v>
      </c>
      <c r="D344" s="108" t="s">
        <v>40</v>
      </c>
      <c r="E344" s="189"/>
      <c r="F344" s="109"/>
      <c r="G344" s="103">
        <f>SUM(E344*C344)</f>
        <v>0</v>
      </c>
      <c r="H344" s="53"/>
      <c r="I344" s="52">
        <f t="shared" si="42"/>
        <v>0</v>
      </c>
    </row>
    <row r="345" spans="1:231" ht="15.75" customHeight="1" outlineLevel="1">
      <c r="A345" s="115" t="s">
        <v>63</v>
      </c>
      <c r="B345" s="138" t="s">
        <v>194</v>
      </c>
      <c r="C345" s="105">
        <v>418.6</v>
      </c>
      <c r="D345" s="108" t="s">
        <v>45</v>
      </c>
      <c r="E345" s="109"/>
      <c r="F345" s="189"/>
      <c r="G345" s="103"/>
      <c r="H345" s="53">
        <f>SUM(F345*C345)</f>
        <v>0</v>
      </c>
      <c r="I345" s="52">
        <f t="shared" si="42"/>
        <v>0</v>
      </c>
    </row>
    <row r="346" spans="1:231" ht="13.5" customHeight="1" outlineLevel="1">
      <c r="A346" s="115"/>
      <c r="B346" s="118" t="s">
        <v>191</v>
      </c>
      <c r="C346" s="105">
        <v>63</v>
      </c>
      <c r="D346" s="108" t="s">
        <v>40</v>
      </c>
      <c r="E346" s="189"/>
      <c r="F346" s="109"/>
      <c r="G346" s="103">
        <f>SUM(E346*C346)</f>
        <v>0</v>
      </c>
      <c r="H346" s="53"/>
      <c r="I346" s="52">
        <f t="shared" si="42"/>
        <v>0</v>
      </c>
    </row>
    <row r="347" spans="1:231" ht="13.5" customHeight="1" outlineLevel="1">
      <c r="A347" s="115"/>
      <c r="B347" s="118" t="s">
        <v>192</v>
      </c>
      <c r="C347" s="105">
        <v>74</v>
      </c>
      <c r="D347" s="108" t="s">
        <v>40</v>
      </c>
      <c r="E347" s="189"/>
      <c r="F347" s="109"/>
      <c r="G347" s="103">
        <f>SUM(E347*C347)</f>
        <v>0</v>
      </c>
      <c r="H347" s="53"/>
      <c r="I347" s="52">
        <f t="shared" si="42"/>
        <v>0</v>
      </c>
    </row>
    <row r="348" spans="1:231" ht="15.75" customHeight="1" outlineLevel="1">
      <c r="A348" s="115" t="s">
        <v>64</v>
      </c>
      <c r="B348" s="138" t="s">
        <v>195</v>
      </c>
      <c r="C348" s="105">
        <v>455</v>
      </c>
      <c r="D348" s="108" t="s">
        <v>45</v>
      </c>
      <c r="E348" s="109"/>
      <c r="F348" s="189"/>
      <c r="G348" s="103"/>
      <c r="H348" s="53">
        <f>SUM(F348*C348)</f>
        <v>0</v>
      </c>
      <c r="I348" s="52">
        <f t="shared" si="42"/>
        <v>0</v>
      </c>
    </row>
    <row r="349" spans="1:231" ht="13.5" customHeight="1" outlineLevel="1">
      <c r="A349" s="115"/>
      <c r="B349" s="118" t="s">
        <v>191</v>
      </c>
      <c r="C349" s="105">
        <v>69</v>
      </c>
      <c r="D349" s="108" t="s">
        <v>40</v>
      </c>
      <c r="E349" s="189"/>
      <c r="F349" s="109"/>
      <c r="G349" s="103">
        <f>SUM(E349*C349)</f>
        <v>0</v>
      </c>
      <c r="H349" s="53"/>
      <c r="I349" s="52">
        <f t="shared" si="42"/>
        <v>0</v>
      </c>
    </row>
    <row r="350" spans="1:231" ht="13.5" customHeight="1" outlineLevel="1">
      <c r="A350" s="115"/>
      <c r="B350" s="118" t="s">
        <v>192</v>
      </c>
      <c r="C350" s="105">
        <v>80</v>
      </c>
      <c r="D350" s="108" t="s">
        <v>40</v>
      </c>
      <c r="E350" s="189"/>
      <c r="F350" s="109"/>
      <c r="G350" s="103">
        <f>SUM(E350*C350)</f>
        <v>0</v>
      </c>
      <c r="H350" s="53"/>
      <c r="I350" s="52">
        <f t="shared" si="42"/>
        <v>0</v>
      </c>
    </row>
    <row r="351" spans="1:231" ht="15.75" customHeight="1" outlineLevel="1">
      <c r="A351" s="115" t="s">
        <v>67</v>
      </c>
      <c r="B351" s="138" t="s">
        <v>196</v>
      </c>
      <c r="C351" s="105">
        <v>35.199999999999989</v>
      </c>
      <c r="D351" s="108" t="s">
        <v>45</v>
      </c>
      <c r="E351" s="109"/>
      <c r="F351" s="189"/>
      <c r="G351" s="103"/>
      <c r="H351" s="53">
        <f>SUM(F351*C351)</f>
        <v>0</v>
      </c>
      <c r="I351" s="52">
        <f t="shared" si="42"/>
        <v>0</v>
      </c>
    </row>
    <row r="352" spans="1:231" ht="13.5" customHeight="1" outlineLevel="1">
      <c r="A352" s="115"/>
      <c r="B352" s="118" t="s">
        <v>191</v>
      </c>
      <c r="C352" s="105">
        <v>6</v>
      </c>
      <c r="D352" s="108" t="s">
        <v>40</v>
      </c>
      <c r="E352" s="189"/>
      <c r="F352" s="109"/>
      <c r="G352" s="103">
        <f>SUM(E352*C352)</f>
        <v>0</v>
      </c>
      <c r="H352" s="53"/>
      <c r="I352" s="52">
        <f t="shared" si="42"/>
        <v>0</v>
      </c>
    </row>
    <row r="353" spans="1:9" ht="13.5" customHeight="1" outlineLevel="1">
      <c r="A353" s="115"/>
      <c r="B353" s="118" t="s">
        <v>192</v>
      </c>
      <c r="C353" s="105">
        <v>7</v>
      </c>
      <c r="D353" s="108" t="s">
        <v>40</v>
      </c>
      <c r="E353" s="189"/>
      <c r="F353" s="109"/>
      <c r="G353" s="103">
        <f>SUM(E353*C353)</f>
        <v>0</v>
      </c>
      <c r="H353" s="53"/>
      <c r="I353" s="52">
        <f t="shared" si="42"/>
        <v>0</v>
      </c>
    </row>
    <row r="354" spans="1:9" ht="15.75" outlineLevel="1">
      <c r="A354" s="115" t="s">
        <v>68</v>
      </c>
      <c r="B354" s="151" t="s">
        <v>197</v>
      </c>
      <c r="C354" s="105">
        <v>200</v>
      </c>
      <c r="D354" s="108" t="s">
        <v>45</v>
      </c>
      <c r="E354" s="109"/>
      <c r="F354" s="189"/>
      <c r="G354" s="103"/>
      <c r="H354" s="53">
        <f>SUM(F354*C354)</f>
        <v>0</v>
      </c>
      <c r="I354" s="52">
        <f t="shared" si="42"/>
        <v>0</v>
      </c>
    </row>
    <row r="355" spans="1:9" ht="13.5" customHeight="1" outlineLevel="1">
      <c r="A355" s="115"/>
      <c r="B355" s="118" t="s">
        <v>191</v>
      </c>
      <c r="C355" s="105">
        <v>30</v>
      </c>
      <c r="D355" s="108" t="s">
        <v>40</v>
      </c>
      <c r="E355" s="189"/>
      <c r="F355" s="109"/>
      <c r="G355" s="103">
        <f>SUM(E355*C355)</f>
        <v>0</v>
      </c>
      <c r="H355" s="53"/>
      <c r="I355" s="52">
        <f t="shared" si="42"/>
        <v>0</v>
      </c>
    </row>
    <row r="356" spans="1:9" ht="13.5" customHeight="1" outlineLevel="1">
      <c r="A356" s="115"/>
      <c r="B356" s="118" t="s">
        <v>192</v>
      </c>
      <c r="C356" s="105">
        <v>35</v>
      </c>
      <c r="D356" s="108" t="s">
        <v>40</v>
      </c>
      <c r="E356" s="189"/>
      <c r="F356" s="109"/>
      <c r="G356" s="103">
        <f>SUM(E356*C356)</f>
        <v>0</v>
      </c>
      <c r="H356" s="53"/>
      <c r="I356" s="52">
        <f t="shared" si="42"/>
        <v>0</v>
      </c>
    </row>
    <row r="357" spans="1:9" ht="15.75" outlineLevel="1">
      <c r="A357" s="115" t="s">
        <v>69</v>
      </c>
      <c r="B357" s="151" t="s">
        <v>198</v>
      </c>
      <c r="C357" s="105">
        <v>1443</v>
      </c>
      <c r="D357" s="108" t="s">
        <v>45</v>
      </c>
      <c r="E357" s="109"/>
      <c r="F357" s="189"/>
      <c r="G357" s="103"/>
      <c r="H357" s="53">
        <f>SUM(F357*C357)</f>
        <v>0</v>
      </c>
      <c r="I357" s="52">
        <f t="shared" si="42"/>
        <v>0</v>
      </c>
    </row>
    <row r="358" spans="1:9" ht="13.5" customHeight="1" outlineLevel="1">
      <c r="A358" s="115"/>
      <c r="B358" s="118" t="s">
        <v>191</v>
      </c>
      <c r="C358" s="105">
        <v>217</v>
      </c>
      <c r="D358" s="108" t="s">
        <v>40</v>
      </c>
      <c r="E358" s="189"/>
      <c r="F358" s="109"/>
      <c r="G358" s="103">
        <f>SUM(E358*C358)</f>
        <v>0</v>
      </c>
      <c r="H358" s="53"/>
      <c r="I358" s="52">
        <f t="shared" si="42"/>
        <v>0</v>
      </c>
    </row>
    <row r="359" spans="1:9" ht="13.5" customHeight="1" outlineLevel="1">
      <c r="A359" s="115"/>
      <c r="B359" s="118" t="s">
        <v>192</v>
      </c>
      <c r="C359" s="105">
        <v>253</v>
      </c>
      <c r="D359" s="108" t="s">
        <v>40</v>
      </c>
      <c r="E359" s="189"/>
      <c r="F359" s="109"/>
      <c r="G359" s="103">
        <f>SUM(E359*C359)</f>
        <v>0</v>
      </c>
      <c r="H359" s="53"/>
      <c r="I359" s="52">
        <f t="shared" si="42"/>
        <v>0</v>
      </c>
    </row>
    <row r="360" spans="1:9" ht="15.75" customHeight="1" outlineLevel="1">
      <c r="A360" s="115" t="s">
        <v>199</v>
      </c>
      <c r="B360" s="138" t="s">
        <v>200</v>
      </c>
      <c r="C360" s="105">
        <v>116.5</v>
      </c>
      <c r="D360" s="108" t="s">
        <v>45</v>
      </c>
      <c r="E360" s="109"/>
      <c r="F360" s="189"/>
      <c r="G360" s="103"/>
      <c r="H360" s="53">
        <f>SUM(F360*C360)</f>
        <v>0</v>
      </c>
      <c r="I360" s="52">
        <f t="shared" si="42"/>
        <v>0</v>
      </c>
    </row>
    <row r="361" spans="1:9" ht="13.5" customHeight="1" outlineLevel="1">
      <c r="A361" s="115"/>
      <c r="B361" s="118" t="s">
        <v>201</v>
      </c>
      <c r="C361" s="105">
        <v>39</v>
      </c>
      <c r="D361" s="108" t="s">
        <v>49</v>
      </c>
      <c r="E361" s="189"/>
      <c r="F361" s="109"/>
      <c r="G361" s="103">
        <f>SUM(E361*C361)</f>
        <v>0</v>
      </c>
      <c r="H361" s="53"/>
      <c r="I361" s="52">
        <f t="shared" si="42"/>
        <v>0</v>
      </c>
    </row>
    <row r="362" spans="1:9" ht="13.5" customHeight="1" outlineLevel="1">
      <c r="A362" s="115"/>
      <c r="B362" s="118" t="s">
        <v>65</v>
      </c>
      <c r="C362" s="105">
        <v>323.61</v>
      </c>
      <c r="D362" s="108" t="s">
        <v>27</v>
      </c>
      <c r="E362" s="189"/>
      <c r="F362" s="126"/>
      <c r="G362" s="103">
        <f>SUM(E362*C362)</f>
        <v>0</v>
      </c>
      <c r="H362" s="53"/>
      <c r="I362" s="52">
        <f t="shared" si="42"/>
        <v>0</v>
      </c>
    </row>
    <row r="363" spans="1:9" ht="15.75" customHeight="1" outlineLevel="1">
      <c r="A363" s="115" t="s">
        <v>202</v>
      </c>
      <c r="B363" s="138" t="s">
        <v>203</v>
      </c>
      <c r="C363" s="105">
        <v>11.77</v>
      </c>
      <c r="D363" s="108" t="s">
        <v>45</v>
      </c>
      <c r="E363" s="109"/>
      <c r="F363" s="189"/>
      <c r="G363" s="103"/>
      <c r="H363" s="53">
        <f>SUM(F363*C363)</f>
        <v>0</v>
      </c>
      <c r="I363" s="52">
        <f t="shared" si="42"/>
        <v>0</v>
      </c>
    </row>
    <row r="364" spans="1:9" ht="13.5" customHeight="1" outlineLevel="1">
      <c r="A364" s="115"/>
      <c r="B364" s="118" t="s">
        <v>201</v>
      </c>
      <c r="C364" s="105">
        <v>4</v>
      </c>
      <c r="D364" s="108" t="s">
        <v>49</v>
      </c>
      <c r="E364" s="189"/>
      <c r="F364" s="109"/>
      <c r="G364" s="103">
        <f>SUM(E364*C364)</f>
        <v>0</v>
      </c>
      <c r="H364" s="53"/>
      <c r="I364" s="52">
        <f t="shared" si="42"/>
        <v>0</v>
      </c>
    </row>
    <row r="365" spans="1:9" ht="13.5" customHeight="1" outlineLevel="1">
      <c r="A365" s="115"/>
      <c r="B365" s="118" t="s">
        <v>66</v>
      </c>
      <c r="C365" s="105">
        <v>130.78</v>
      </c>
      <c r="D365" s="108" t="s">
        <v>27</v>
      </c>
      <c r="E365" s="189"/>
      <c r="F365" s="109"/>
      <c r="G365" s="103">
        <f>SUM(E365*C365)</f>
        <v>0</v>
      </c>
      <c r="H365" s="53"/>
      <c r="I365" s="52">
        <f t="shared" si="42"/>
        <v>0</v>
      </c>
    </row>
    <row r="366" spans="1:9" ht="15.75" customHeight="1" outlineLevel="1">
      <c r="A366" s="115" t="s">
        <v>204</v>
      </c>
      <c r="B366" s="138" t="s">
        <v>205</v>
      </c>
      <c r="C366" s="105">
        <v>24.34</v>
      </c>
      <c r="D366" s="108" t="s">
        <v>45</v>
      </c>
      <c r="E366" s="109"/>
      <c r="F366" s="189"/>
      <c r="G366" s="103"/>
      <c r="H366" s="53">
        <f>SUM(F366*C366)</f>
        <v>0</v>
      </c>
      <c r="I366" s="52">
        <f t="shared" si="42"/>
        <v>0</v>
      </c>
    </row>
    <row r="367" spans="1:9" ht="13.5" customHeight="1" outlineLevel="1">
      <c r="A367" s="115"/>
      <c r="B367" s="118" t="s">
        <v>201</v>
      </c>
      <c r="C367" s="105">
        <v>9</v>
      </c>
      <c r="D367" s="108" t="s">
        <v>49</v>
      </c>
      <c r="E367" s="189"/>
      <c r="F367" s="109"/>
      <c r="G367" s="103">
        <f>SUM(E367*C367)</f>
        <v>0</v>
      </c>
      <c r="H367" s="53"/>
      <c r="I367" s="52">
        <f t="shared" si="42"/>
        <v>0</v>
      </c>
    </row>
    <row r="368" spans="1:9" ht="13.5" customHeight="1" outlineLevel="1">
      <c r="A368" s="115"/>
      <c r="B368" s="118" t="s">
        <v>206</v>
      </c>
      <c r="C368" s="105">
        <v>180.3</v>
      </c>
      <c r="D368" s="108" t="s">
        <v>27</v>
      </c>
      <c r="E368" s="189"/>
      <c r="F368" s="109"/>
      <c r="G368" s="103">
        <f>SUM(E368*C368)</f>
        <v>0</v>
      </c>
      <c r="H368" s="53"/>
      <c r="I368" s="52">
        <f t="shared" si="42"/>
        <v>0</v>
      </c>
    </row>
    <row r="369" spans="1:9" ht="13.5" customHeight="1" outlineLevel="1">
      <c r="A369" s="115"/>
      <c r="B369" s="118"/>
      <c r="C369" s="105"/>
      <c r="D369" s="108"/>
      <c r="E369" s="117"/>
      <c r="F369" s="109"/>
      <c r="G369" s="103"/>
      <c r="H369" s="53"/>
      <c r="I369" s="52"/>
    </row>
    <row r="370" spans="1:9" ht="13.5" customHeight="1" outlineLevel="1">
      <c r="A370" s="115"/>
      <c r="B370" s="152" t="s">
        <v>207</v>
      </c>
      <c r="C370" s="200"/>
      <c r="D370" s="108"/>
      <c r="E370" s="117"/>
      <c r="F370" s="109"/>
      <c r="G370" s="103"/>
      <c r="H370" s="53"/>
      <c r="I370" s="52"/>
    </row>
    <row r="371" spans="1:9" ht="15.75" customHeight="1" outlineLevel="1">
      <c r="A371" s="139" t="s">
        <v>208</v>
      </c>
      <c r="B371" s="153" t="s">
        <v>209</v>
      </c>
      <c r="C371" s="201">
        <v>143</v>
      </c>
      <c r="D371" s="108" t="s">
        <v>45</v>
      </c>
      <c r="E371" s="189"/>
      <c r="F371" s="189"/>
      <c r="G371" s="103">
        <f>SUM(E371*C371)</f>
        <v>0</v>
      </c>
      <c r="H371" s="53">
        <f>SUM(F371*C371)</f>
        <v>0</v>
      </c>
      <c r="I371" s="52">
        <f>SUM(H371+G371)</f>
        <v>0</v>
      </c>
    </row>
    <row r="372" spans="1:9" ht="216" outlineLevel="1">
      <c r="A372" s="139"/>
      <c r="B372" s="106" t="s">
        <v>210</v>
      </c>
      <c r="C372" s="201"/>
      <c r="D372" s="108"/>
      <c r="E372" s="117"/>
      <c r="F372" s="117"/>
      <c r="G372" s="103"/>
      <c r="H372" s="53"/>
      <c r="I372" s="52"/>
    </row>
    <row r="373" spans="1:9" ht="15.75" customHeight="1" outlineLevel="1">
      <c r="A373" s="139" t="s">
        <v>211</v>
      </c>
      <c r="B373" s="153" t="s">
        <v>212</v>
      </c>
      <c r="C373" s="201">
        <v>1366</v>
      </c>
      <c r="D373" s="108" t="s">
        <v>45</v>
      </c>
      <c r="E373" s="189"/>
      <c r="F373" s="189"/>
      <c r="G373" s="103">
        <f>SUM(E373*C373)</f>
        <v>0</v>
      </c>
      <c r="H373" s="53">
        <f>SUM(F373*C373)</f>
        <v>0</v>
      </c>
      <c r="I373" s="52">
        <f>SUM(H373+G373)</f>
        <v>0</v>
      </c>
    </row>
    <row r="374" spans="1:9" ht="15.75" customHeight="1" outlineLevel="1">
      <c r="A374" s="139" t="s">
        <v>213</v>
      </c>
      <c r="B374" s="153" t="s">
        <v>214</v>
      </c>
      <c r="C374" s="201">
        <v>68</v>
      </c>
      <c r="D374" s="108" t="s">
        <v>45</v>
      </c>
      <c r="E374" s="189"/>
      <c r="F374" s="189"/>
      <c r="G374" s="103">
        <f>SUM(E374*C374)</f>
        <v>0</v>
      </c>
      <c r="H374" s="53">
        <f>SUM(F374*C374)</f>
        <v>0</v>
      </c>
      <c r="I374" s="52">
        <f>SUM(H374+G374)</f>
        <v>0</v>
      </c>
    </row>
    <row r="375" spans="1:9" ht="13.5" customHeight="1" outlineLevel="1">
      <c r="A375" s="115"/>
      <c r="B375" s="118"/>
      <c r="C375" s="105"/>
      <c r="D375" s="108"/>
      <c r="E375" s="117"/>
      <c r="F375" s="109"/>
      <c r="G375" s="103"/>
      <c r="H375" s="53"/>
      <c r="I375" s="52"/>
    </row>
    <row r="376" spans="1:9" s="51" customFormat="1" outlineLevel="1">
      <c r="A376" s="154" t="s">
        <v>215</v>
      </c>
      <c r="B376" s="155" t="s">
        <v>216</v>
      </c>
      <c r="C376" s="203"/>
      <c r="D376" s="156"/>
      <c r="E376" s="157"/>
      <c r="F376" s="157"/>
      <c r="G376" s="158">
        <f>G377</f>
        <v>0</v>
      </c>
      <c r="H376" s="69">
        <f>H377</f>
        <v>0</v>
      </c>
      <c r="I376" s="70">
        <f>I377</f>
        <v>0</v>
      </c>
    </row>
    <row r="377" spans="1:9" s="51" customFormat="1" outlineLevel="1">
      <c r="A377" s="124" t="s">
        <v>217</v>
      </c>
      <c r="B377" s="159" t="s">
        <v>216</v>
      </c>
      <c r="C377" s="167"/>
      <c r="D377" s="160"/>
      <c r="E377" s="161"/>
      <c r="F377" s="157"/>
      <c r="G377" s="162">
        <f>SUM(G378:G380)</f>
        <v>0</v>
      </c>
      <c r="H377" s="54">
        <f>SUM(H378:H380)</f>
        <v>0</v>
      </c>
      <c r="I377" s="55">
        <f>SUM(I378:I380)</f>
        <v>0</v>
      </c>
    </row>
    <row r="378" spans="1:9" ht="14.25" customHeight="1" outlineLevel="1">
      <c r="A378" s="130"/>
      <c r="B378" s="118" t="s">
        <v>218</v>
      </c>
      <c r="C378" s="105">
        <v>72.92</v>
      </c>
      <c r="D378" s="108" t="s">
        <v>27</v>
      </c>
      <c r="E378" s="189"/>
      <c r="F378" s="192"/>
      <c r="G378" s="103">
        <f>SUM(E378*C378)</f>
        <v>0</v>
      </c>
      <c r="H378" s="53">
        <f>SUM(F378*C378)</f>
        <v>0</v>
      </c>
      <c r="I378" s="52">
        <f>SUM(H378+G378)</f>
        <v>0</v>
      </c>
    </row>
    <row r="379" spans="1:9" ht="14.25" customHeight="1" outlineLevel="1">
      <c r="A379" s="130"/>
      <c r="B379" s="118" t="s">
        <v>219</v>
      </c>
      <c r="C379" s="105">
        <v>4.3999999999999995</v>
      </c>
      <c r="D379" s="108" t="s">
        <v>90</v>
      </c>
      <c r="E379" s="189"/>
      <c r="F379" s="109"/>
      <c r="G379" s="103">
        <f>SUM(E379*C379)</f>
        <v>0</v>
      </c>
      <c r="H379" s="53"/>
      <c r="I379" s="52">
        <f>SUM(H379+G379)</f>
        <v>0</v>
      </c>
    </row>
    <row r="380" spans="1:9" s="51" customFormat="1" outlineLevel="1">
      <c r="A380" s="164"/>
      <c r="B380" s="118" t="s">
        <v>71</v>
      </c>
      <c r="C380" s="204">
        <v>1</v>
      </c>
      <c r="D380" s="160" t="s">
        <v>72</v>
      </c>
      <c r="E380" s="192"/>
      <c r="F380" s="157"/>
      <c r="G380" s="162">
        <f>E380*C380</f>
        <v>0</v>
      </c>
      <c r="H380" s="54"/>
      <c r="I380" s="55">
        <f>SUM(G380:H380)</f>
        <v>0</v>
      </c>
    </row>
    <row r="381" spans="1:9" s="51" customFormat="1" outlineLevel="1">
      <c r="A381" s="164"/>
      <c r="B381" s="118"/>
      <c r="C381" s="204"/>
      <c r="D381" s="160"/>
      <c r="E381" s="163"/>
      <c r="F381" s="157"/>
      <c r="G381" s="162"/>
      <c r="H381" s="54"/>
      <c r="I381" s="55"/>
    </row>
    <row r="382" spans="1:9" s="51" customFormat="1" outlineLevel="1">
      <c r="A382" s="154" t="s">
        <v>97</v>
      </c>
      <c r="B382" s="155" t="s">
        <v>220</v>
      </c>
      <c r="C382" s="203"/>
      <c r="D382" s="156"/>
      <c r="E382" s="157"/>
      <c r="F382" s="157"/>
      <c r="G382" s="158">
        <f>G383</f>
        <v>0</v>
      </c>
      <c r="H382" s="69">
        <f>H383</f>
        <v>0</v>
      </c>
      <c r="I382" s="70">
        <f>I383</f>
        <v>0</v>
      </c>
    </row>
    <row r="383" spans="1:9" s="51" customFormat="1" outlineLevel="1">
      <c r="A383" s="124" t="s">
        <v>217</v>
      </c>
      <c r="B383" s="159" t="s">
        <v>220</v>
      </c>
      <c r="C383" s="167">
        <v>1443</v>
      </c>
      <c r="D383" s="160"/>
      <c r="E383" s="161"/>
      <c r="F383" s="157"/>
      <c r="G383" s="162">
        <f>SUM(G384:G386)</f>
        <v>0</v>
      </c>
      <c r="H383" s="54">
        <f>SUM(H384:H386)</f>
        <v>0</v>
      </c>
      <c r="I383" s="55">
        <f>SUM(I384:I386)</f>
        <v>0</v>
      </c>
    </row>
    <row r="384" spans="1:9" ht="14.25" customHeight="1" outlineLevel="1">
      <c r="A384" s="130"/>
      <c r="B384" s="118" t="s">
        <v>218</v>
      </c>
      <c r="C384" s="105">
        <v>501.04</v>
      </c>
      <c r="D384" s="108" t="s">
        <v>27</v>
      </c>
      <c r="E384" s="189"/>
      <c r="F384" s="192"/>
      <c r="G384" s="103">
        <f>SUM(E384*C384)</f>
        <v>0</v>
      </c>
      <c r="H384" s="53">
        <f>SUM(F384*C384)</f>
        <v>0</v>
      </c>
      <c r="I384" s="52">
        <f>SUM(H384+G384)</f>
        <v>0</v>
      </c>
    </row>
    <row r="385" spans="1:9" ht="14.25" customHeight="1" outlineLevel="1">
      <c r="A385" s="130"/>
      <c r="B385" s="118" t="s">
        <v>219</v>
      </c>
      <c r="C385" s="105">
        <v>30.1</v>
      </c>
      <c r="D385" s="108" t="s">
        <v>90</v>
      </c>
      <c r="E385" s="189"/>
      <c r="F385" s="109"/>
      <c r="G385" s="103">
        <f>SUM(E385*C385)</f>
        <v>0</v>
      </c>
      <c r="H385" s="53"/>
      <c r="I385" s="52">
        <f>SUM(H385+G385)</f>
        <v>0</v>
      </c>
    </row>
    <row r="386" spans="1:9" s="51" customFormat="1" outlineLevel="1">
      <c r="A386" s="164"/>
      <c r="B386" s="118" t="s">
        <v>71</v>
      </c>
      <c r="C386" s="204">
        <v>1</v>
      </c>
      <c r="D386" s="160" t="s">
        <v>72</v>
      </c>
      <c r="E386" s="192"/>
      <c r="F386" s="157"/>
      <c r="G386" s="162">
        <f>E386*C386</f>
        <v>0</v>
      </c>
      <c r="H386" s="54"/>
      <c r="I386" s="55">
        <f>SUM(G386:H386)</f>
        <v>0</v>
      </c>
    </row>
    <row r="387" spans="1:9" s="51" customFormat="1" outlineLevel="1">
      <c r="A387" s="164"/>
      <c r="B387" s="118"/>
      <c r="C387" s="204"/>
      <c r="D387" s="160"/>
      <c r="E387" s="163"/>
      <c r="F387" s="157"/>
      <c r="G387" s="162"/>
      <c r="H387" s="54"/>
      <c r="I387" s="55"/>
    </row>
    <row r="388" spans="1:9" s="51" customFormat="1" outlineLevel="1">
      <c r="A388" s="165" t="s">
        <v>221</v>
      </c>
      <c r="B388" s="142" t="s">
        <v>222</v>
      </c>
      <c r="C388" s="167"/>
      <c r="D388" s="160"/>
      <c r="E388" s="161"/>
      <c r="F388" s="157"/>
      <c r="G388" s="158">
        <f>SUM(G389:G395)</f>
        <v>0</v>
      </c>
      <c r="H388" s="69">
        <f>SUM(H389:H395)</f>
        <v>0</v>
      </c>
      <c r="I388" s="70">
        <f>SUM(I389:I395)</f>
        <v>0</v>
      </c>
    </row>
    <row r="389" spans="1:9" s="51" customFormat="1" ht="15.75" customHeight="1" outlineLevel="1">
      <c r="A389" s="164"/>
      <c r="B389" s="118" t="s">
        <v>223</v>
      </c>
      <c r="C389" s="167">
        <v>210</v>
      </c>
      <c r="D389" s="166" t="s">
        <v>45</v>
      </c>
      <c r="E389" s="192"/>
      <c r="F389" s="192"/>
      <c r="G389" s="162">
        <f t="shared" ref="G389:G395" si="43">E389*C389</f>
        <v>0</v>
      </c>
      <c r="H389" s="54">
        <f>F389*C389</f>
        <v>0</v>
      </c>
      <c r="I389" s="55">
        <f t="shared" ref="I389:I395" si="44">SUM(G389:H389)</f>
        <v>0</v>
      </c>
    </row>
    <row r="390" spans="1:9" s="51" customFormat="1" ht="15.75" customHeight="1" outlineLevel="1">
      <c r="A390" s="164"/>
      <c r="B390" s="118" t="s">
        <v>224</v>
      </c>
      <c r="C390" s="167">
        <v>210</v>
      </c>
      <c r="D390" s="166" t="s">
        <v>45</v>
      </c>
      <c r="E390" s="192"/>
      <c r="F390" s="192"/>
      <c r="G390" s="162">
        <f t="shared" si="43"/>
        <v>0</v>
      </c>
      <c r="H390" s="54">
        <f>F390*C390</f>
        <v>0</v>
      </c>
      <c r="I390" s="55">
        <f t="shared" si="44"/>
        <v>0</v>
      </c>
    </row>
    <row r="391" spans="1:9" s="51" customFormat="1" ht="15.75" outlineLevel="1">
      <c r="A391" s="164"/>
      <c r="B391" s="118" t="s">
        <v>225</v>
      </c>
      <c r="C391" s="167">
        <v>1.42</v>
      </c>
      <c r="D391" s="160" t="s">
        <v>90</v>
      </c>
      <c r="E391" s="189"/>
      <c r="F391" s="157"/>
      <c r="G391" s="162">
        <f t="shared" si="43"/>
        <v>0</v>
      </c>
      <c r="H391" s="54"/>
      <c r="I391" s="55">
        <f t="shared" si="44"/>
        <v>0</v>
      </c>
    </row>
    <row r="392" spans="1:9" s="51" customFormat="1" ht="15.75" outlineLevel="1">
      <c r="A392" s="164"/>
      <c r="B392" s="118" t="s">
        <v>219</v>
      </c>
      <c r="C392" s="167">
        <v>0.71</v>
      </c>
      <c r="D392" s="160" t="s">
        <v>90</v>
      </c>
      <c r="E392" s="189"/>
      <c r="F392" s="157"/>
      <c r="G392" s="162">
        <f t="shared" si="43"/>
        <v>0</v>
      </c>
      <c r="H392" s="54"/>
      <c r="I392" s="55">
        <f t="shared" si="44"/>
        <v>0</v>
      </c>
    </row>
    <row r="393" spans="1:9" s="51" customFormat="1" ht="15.75" outlineLevel="1">
      <c r="A393" s="164"/>
      <c r="B393" s="118" t="s">
        <v>226</v>
      </c>
      <c r="C393" s="167">
        <v>0.35</v>
      </c>
      <c r="D393" s="160" t="s">
        <v>90</v>
      </c>
      <c r="E393" s="189"/>
      <c r="F393" s="157"/>
      <c r="G393" s="162">
        <f t="shared" si="43"/>
        <v>0</v>
      </c>
      <c r="H393" s="54"/>
      <c r="I393" s="55">
        <f t="shared" si="44"/>
        <v>0</v>
      </c>
    </row>
    <row r="394" spans="1:9" s="51" customFormat="1" outlineLevel="1">
      <c r="A394" s="164"/>
      <c r="B394" s="118" t="s">
        <v>70</v>
      </c>
      <c r="C394" s="167">
        <v>10.199999999999999</v>
      </c>
      <c r="D394" s="160" t="s">
        <v>43</v>
      </c>
      <c r="E394" s="192"/>
      <c r="F394" s="157"/>
      <c r="G394" s="162">
        <f t="shared" si="43"/>
        <v>0</v>
      </c>
      <c r="H394" s="54"/>
      <c r="I394" s="55">
        <f t="shared" si="44"/>
        <v>0</v>
      </c>
    </row>
    <row r="395" spans="1:9" s="51" customFormat="1" outlineLevel="1">
      <c r="A395" s="164"/>
      <c r="B395" s="118" t="s">
        <v>71</v>
      </c>
      <c r="C395" s="204">
        <v>1</v>
      </c>
      <c r="D395" s="160" t="s">
        <v>72</v>
      </c>
      <c r="E395" s="192"/>
      <c r="F395" s="157"/>
      <c r="G395" s="162">
        <f t="shared" si="43"/>
        <v>0</v>
      </c>
      <c r="H395" s="54"/>
      <c r="I395" s="55">
        <f t="shared" si="44"/>
        <v>0</v>
      </c>
    </row>
    <row r="396" spans="1:9" s="51" customFormat="1" outlineLevel="1">
      <c r="A396" s="164"/>
      <c r="B396" s="118"/>
      <c r="C396" s="204"/>
      <c r="D396" s="160"/>
      <c r="E396" s="163"/>
      <c r="F396" s="157"/>
      <c r="G396" s="162"/>
      <c r="H396" s="54"/>
      <c r="I396" s="55"/>
    </row>
    <row r="397" spans="1:9" s="51" customFormat="1" outlineLevel="1">
      <c r="A397" s="165" t="s">
        <v>227</v>
      </c>
      <c r="B397" s="168" t="s">
        <v>228</v>
      </c>
      <c r="C397" s="167"/>
      <c r="D397" s="160"/>
      <c r="E397" s="161"/>
      <c r="F397" s="157"/>
      <c r="G397" s="158">
        <f>SUM(G398:G404)</f>
        <v>0</v>
      </c>
      <c r="H397" s="69">
        <f>SUM(H398:H404)</f>
        <v>0</v>
      </c>
      <c r="I397" s="70">
        <f>SUM(I398:I404)</f>
        <v>0</v>
      </c>
    </row>
    <row r="398" spans="1:9" s="51" customFormat="1" ht="15.75" customHeight="1" outlineLevel="1">
      <c r="A398" s="164"/>
      <c r="B398" s="169" t="s">
        <v>223</v>
      </c>
      <c r="C398" s="167">
        <v>210</v>
      </c>
      <c r="D398" s="166" t="s">
        <v>45</v>
      </c>
      <c r="E398" s="192"/>
      <c r="F398" s="192"/>
      <c r="G398" s="162">
        <f t="shared" ref="G398:G404" si="45">E398*C398</f>
        <v>0</v>
      </c>
      <c r="H398" s="54">
        <f>F398*C398</f>
        <v>0</v>
      </c>
      <c r="I398" s="55">
        <f t="shared" ref="I398:I404" si="46">SUM(G398:H398)</f>
        <v>0</v>
      </c>
    </row>
    <row r="399" spans="1:9" s="51" customFormat="1" ht="15.75" customHeight="1" outlineLevel="1">
      <c r="A399" s="164"/>
      <c r="B399" s="169" t="s">
        <v>224</v>
      </c>
      <c r="C399" s="167">
        <v>210</v>
      </c>
      <c r="D399" s="166" t="s">
        <v>45</v>
      </c>
      <c r="E399" s="192"/>
      <c r="F399" s="192"/>
      <c r="G399" s="162">
        <f t="shared" si="45"/>
        <v>0</v>
      </c>
      <c r="H399" s="54">
        <f>F399*C399</f>
        <v>0</v>
      </c>
      <c r="I399" s="55">
        <f t="shared" si="46"/>
        <v>0</v>
      </c>
    </row>
    <row r="400" spans="1:9" s="51" customFormat="1" ht="15.75" outlineLevel="1">
      <c r="A400" s="164"/>
      <c r="B400" s="169" t="s">
        <v>225</v>
      </c>
      <c r="C400" s="167">
        <v>0.27</v>
      </c>
      <c r="D400" s="160" t="s">
        <v>90</v>
      </c>
      <c r="E400" s="189"/>
      <c r="F400" s="157"/>
      <c r="G400" s="162">
        <f t="shared" si="45"/>
        <v>0</v>
      </c>
      <c r="H400" s="54"/>
      <c r="I400" s="55">
        <f t="shared" si="46"/>
        <v>0</v>
      </c>
    </row>
    <row r="401" spans="1:9" s="51" customFormat="1" ht="15.75" outlineLevel="1">
      <c r="A401" s="164"/>
      <c r="B401" s="169" t="s">
        <v>219</v>
      </c>
      <c r="C401" s="167">
        <v>0.14000000000000001</v>
      </c>
      <c r="D401" s="160" t="s">
        <v>90</v>
      </c>
      <c r="E401" s="189"/>
      <c r="F401" s="157"/>
      <c r="G401" s="162">
        <f t="shared" si="45"/>
        <v>0</v>
      </c>
      <c r="H401" s="54"/>
      <c r="I401" s="55">
        <f t="shared" si="46"/>
        <v>0</v>
      </c>
    </row>
    <row r="402" spans="1:9" s="51" customFormat="1" ht="15.75" outlineLevel="1">
      <c r="A402" s="164"/>
      <c r="B402" s="169" t="s">
        <v>226</v>
      </c>
      <c r="C402" s="167">
        <v>0.24000000000000002</v>
      </c>
      <c r="D402" s="160" t="s">
        <v>90</v>
      </c>
      <c r="E402" s="189"/>
      <c r="F402" s="157"/>
      <c r="G402" s="162">
        <f t="shared" si="45"/>
        <v>0</v>
      </c>
      <c r="H402" s="54"/>
      <c r="I402" s="55">
        <f t="shared" si="46"/>
        <v>0</v>
      </c>
    </row>
    <row r="403" spans="1:9" s="51" customFormat="1" outlineLevel="1">
      <c r="A403" s="164"/>
      <c r="B403" s="169" t="s">
        <v>70</v>
      </c>
      <c r="C403" s="167">
        <v>10.199999999999999</v>
      </c>
      <c r="D403" s="160" t="s">
        <v>43</v>
      </c>
      <c r="E403" s="192"/>
      <c r="F403" s="157"/>
      <c r="G403" s="162">
        <f t="shared" si="45"/>
        <v>0</v>
      </c>
      <c r="H403" s="54"/>
      <c r="I403" s="55">
        <f t="shared" si="46"/>
        <v>0</v>
      </c>
    </row>
    <row r="404" spans="1:9" s="51" customFormat="1" outlineLevel="1">
      <c r="A404" s="164"/>
      <c r="B404" s="169" t="s">
        <v>71</v>
      </c>
      <c r="C404" s="204">
        <v>1</v>
      </c>
      <c r="D404" s="160" t="s">
        <v>72</v>
      </c>
      <c r="E404" s="192"/>
      <c r="F404" s="157"/>
      <c r="G404" s="162">
        <f t="shared" si="45"/>
        <v>0</v>
      </c>
      <c r="H404" s="54"/>
      <c r="I404" s="55">
        <f t="shared" si="46"/>
        <v>0</v>
      </c>
    </row>
    <row r="405" spans="1:9" s="51" customFormat="1" outlineLevel="1">
      <c r="A405" s="164"/>
      <c r="B405" s="118"/>
      <c r="C405" s="204"/>
      <c r="D405" s="160"/>
      <c r="E405" s="163"/>
      <c r="F405" s="157"/>
      <c r="G405" s="162"/>
      <c r="H405" s="54"/>
      <c r="I405" s="55"/>
    </row>
    <row r="406" spans="1:9" s="51" customFormat="1" outlineLevel="1">
      <c r="A406" s="165" t="s">
        <v>229</v>
      </c>
      <c r="B406" s="142" t="s">
        <v>230</v>
      </c>
      <c r="C406" s="167"/>
      <c r="D406" s="160"/>
      <c r="E406" s="161"/>
      <c r="F406" s="157"/>
      <c r="G406" s="158">
        <f>SUM(G407:G422)</f>
        <v>0</v>
      </c>
      <c r="H406" s="69">
        <f>SUM(H407:H422)</f>
        <v>0</v>
      </c>
      <c r="I406" s="70">
        <f>SUM(I407:I422)</f>
        <v>0</v>
      </c>
    </row>
    <row r="407" spans="1:9" s="51" customFormat="1" ht="15.75" customHeight="1" outlineLevel="1">
      <c r="A407" s="164"/>
      <c r="B407" s="118" t="s">
        <v>223</v>
      </c>
      <c r="C407" s="167">
        <v>1442.8999999999999</v>
      </c>
      <c r="D407" s="166" t="s">
        <v>45</v>
      </c>
      <c r="E407" s="192"/>
      <c r="F407" s="192"/>
      <c r="G407" s="162">
        <f>E407*C407</f>
        <v>0</v>
      </c>
      <c r="H407" s="54">
        <f>F407*C407</f>
        <v>0</v>
      </c>
      <c r="I407" s="55">
        <f>SUM(G407:H407)</f>
        <v>0</v>
      </c>
    </row>
    <row r="408" spans="1:9" s="51" customFormat="1" ht="15.75" customHeight="1" outlineLevel="1">
      <c r="A408" s="164"/>
      <c r="B408" s="118" t="s">
        <v>224</v>
      </c>
      <c r="C408" s="167">
        <v>1442.8999999999999</v>
      </c>
      <c r="D408" s="166" t="s">
        <v>45</v>
      </c>
      <c r="E408" s="192"/>
      <c r="F408" s="192"/>
      <c r="G408" s="162">
        <f>E408*C408</f>
        <v>0</v>
      </c>
      <c r="H408" s="54">
        <f>F408*C408</f>
        <v>0</v>
      </c>
      <c r="I408" s="55">
        <f>SUM(G408:H408)</f>
        <v>0</v>
      </c>
    </row>
    <row r="409" spans="1:9" ht="13.5" customHeight="1" outlineLevel="1">
      <c r="A409" s="135" t="s">
        <v>231</v>
      </c>
      <c r="B409" s="132" t="s">
        <v>232</v>
      </c>
      <c r="C409" s="198">
        <v>1</v>
      </c>
      <c r="D409" s="114" t="s">
        <v>27</v>
      </c>
      <c r="E409" s="109"/>
      <c r="F409" s="109"/>
      <c r="G409" s="112"/>
      <c r="H409" s="59"/>
      <c r="I409" s="60"/>
    </row>
    <row r="410" spans="1:9" ht="15.75" customHeight="1" outlineLevel="1">
      <c r="A410" s="130"/>
      <c r="B410" s="116" t="s">
        <v>233</v>
      </c>
      <c r="C410" s="105">
        <v>120</v>
      </c>
      <c r="D410" s="108" t="s">
        <v>234</v>
      </c>
      <c r="E410" s="188"/>
      <c r="F410" s="188"/>
      <c r="G410" s="103">
        <f>SUM(E410*C410)</f>
        <v>0</v>
      </c>
      <c r="H410" s="53">
        <f>SUM(F410*C410)</f>
        <v>0</v>
      </c>
      <c r="I410" s="52">
        <f>SUM(H410+G410)</f>
        <v>0</v>
      </c>
    </row>
    <row r="411" spans="1:9" ht="15.75" customHeight="1" outlineLevel="1">
      <c r="A411" s="130"/>
      <c r="B411" s="116" t="s">
        <v>235</v>
      </c>
      <c r="C411" s="105">
        <v>80</v>
      </c>
      <c r="D411" s="108"/>
      <c r="E411" s="188"/>
      <c r="F411" s="188"/>
      <c r="G411" s="103">
        <f>SUM(E411*C411)</f>
        <v>0</v>
      </c>
      <c r="H411" s="53">
        <f>SUM(F411*C411)</f>
        <v>0</v>
      </c>
      <c r="I411" s="52">
        <f>SUM(H411+G411)</f>
        <v>0</v>
      </c>
    </row>
    <row r="412" spans="1:9" ht="15.75" customHeight="1" outlineLevel="1">
      <c r="A412" s="130"/>
      <c r="B412" s="116"/>
      <c r="C412" s="105"/>
      <c r="D412" s="108"/>
      <c r="E412" s="109"/>
      <c r="F412" s="100"/>
      <c r="G412" s="103"/>
      <c r="H412" s="53"/>
      <c r="I412" s="52"/>
    </row>
    <row r="413" spans="1:9" ht="13.5" customHeight="1" outlineLevel="1">
      <c r="A413" s="135" t="s">
        <v>236</v>
      </c>
      <c r="B413" s="132" t="s">
        <v>237</v>
      </c>
      <c r="C413" s="198">
        <v>1</v>
      </c>
      <c r="D413" s="114" t="s">
        <v>27</v>
      </c>
      <c r="E413" s="109"/>
      <c r="F413" s="109"/>
      <c r="G413" s="112"/>
      <c r="H413" s="59"/>
      <c r="I413" s="60"/>
    </row>
    <row r="414" spans="1:9" ht="15.75" customHeight="1" outlineLevel="1">
      <c r="A414" s="130"/>
      <c r="B414" s="116" t="s">
        <v>233</v>
      </c>
      <c r="C414" s="105">
        <v>20</v>
      </c>
      <c r="D414" s="108" t="s">
        <v>234</v>
      </c>
      <c r="E414" s="188"/>
      <c r="F414" s="188"/>
      <c r="G414" s="103">
        <f>SUM(E414*C414)</f>
        <v>0</v>
      </c>
      <c r="H414" s="53">
        <f>SUM(F414*C414)</f>
        <v>0</v>
      </c>
      <c r="I414" s="52">
        <f>SUM(H414+G414)</f>
        <v>0</v>
      </c>
    </row>
    <row r="415" spans="1:9" ht="15.75" customHeight="1" outlineLevel="1">
      <c r="A415" s="130"/>
      <c r="B415" s="116" t="s">
        <v>235</v>
      </c>
      <c r="C415" s="105">
        <v>14</v>
      </c>
      <c r="D415" s="108"/>
      <c r="E415" s="188"/>
      <c r="F415" s="188"/>
      <c r="G415" s="103">
        <f>SUM(E415*C415)</f>
        <v>0</v>
      </c>
      <c r="H415" s="53">
        <f>SUM(F415*C415)</f>
        <v>0</v>
      </c>
      <c r="I415" s="52">
        <f>SUM(H415+G415)</f>
        <v>0</v>
      </c>
    </row>
    <row r="416" spans="1:9" ht="15.75" customHeight="1" outlineLevel="1">
      <c r="A416" s="130"/>
      <c r="B416" s="116"/>
      <c r="C416" s="105"/>
      <c r="D416" s="108"/>
      <c r="E416" s="109"/>
      <c r="F416" s="100"/>
      <c r="G416" s="103"/>
      <c r="H416" s="53"/>
      <c r="I416" s="52"/>
    </row>
    <row r="417" spans="1:9" ht="13.5" customHeight="1" outlineLevel="1">
      <c r="A417" s="135" t="s">
        <v>238</v>
      </c>
      <c r="B417" s="132" t="s">
        <v>239</v>
      </c>
      <c r="C417" s="198">
        <v>1</v>
      </c>
      <c r="D417" s="114" t="s">
        <v>27</v>
      </c>
      <c r="E417" s="109"/>
      <c r="F417" s="109"/>
      <c r="G417" s="112"/>
      <c r="H417" s="59"/>
      <c r="I417" s="60"/>
    </row>
    <row r="418" spans="1:9" ht="15.75" customHeight="1" outlineLevel="1">
      <c r="A418" s="130"/>
      <c r="B418" s="116" t="s">
        <v>233</v>
      </c>
      <c r="C418" s="105">
        <v>48</v>
      </c>
      <c r="D418" s="108" t="s">
        <v>234</v>
      </c>
      <c r="E418" s="188"/>
      <c r="F418" s="188"/>
      <c r="G418" s="103">
        <f>SUM(E418*C418)</f>
        <v>0</v>
      </c>
      <c r="H418" s="53">
        <f>SUM(F418*C418)</f>
        <v>0</v>
      </c>
      <c r="I418" s="52">
        <f>SUM(H418+G418)</f>
        <v>0</v>
      </c>
    </row>
    <row r="419" spans="1:9" ht="15.75" customHeight="1" outlineLevel="1">
      <c r="A419" s="130"/>
      <c r="B419" s="116" t="s">
        <v>235</v>
      </c>
      <c r="C419" s="105">
        <v>32</v>
      </c>
      <c r="D419" s="108"/>
      <c r="E419" s="188"/>
      <c r="F419" s="188"/>
      <c r="G419" s="103">
        <f>SUM(E419*C419)</f>
        <v>0</v>
      </c>
      <c r="H419" s="53">
        <f>SUM(F419*C419)</f>
        <v>0</v>
      </c>
      <c r="I419" s="52">
        <f>SUM(H419+G419)</f>
        <v>0</v>
      </c>
    </row>
    <row r="420" spans="1:9" ht="15.75" customHeight="1" outlineLevel="1">
      <c r="A420" s="130"/>
      <c r="B420" s="116"/>
      <c r="C420" s="105"/>
      <c r="D420" s="108"/>
      <c r="E420" s="109"/>
      <c r="F420" s="100"/>
      <c r="G420" s="103"/>
      <c r="H420" s="53"/>
      <c r="I420" s="52"/>
    </row>
    <row r="421" spans="1:9" s="51" customFormat="1" outlineLevel="1">
      <c r="A421" s="135" t="s">
        <v>87</v>
      </c>
      <c r="B421" s="118" t="s">
        <v>240</v>
      </c>
      <c r="C421" s="167">
        <v>260</v>
      </c>
      <c r="D421" s="160" t="s">
        <v>27</v>
      </c>
      <c r="E421" s="189"/>
      <c r="F421" s="188"/>
      <c r="G421" s="162">
        <f>E421*C421</f>
        <v>0</v>
      </c>
      <c r="H421" s="54">
        <f>F421*C421</f>
        <v>0</v>
      </c>
      <c r="I421" s="55">
        <f>SUM(G421:H421)</f>
        <v>0</v>
      </c>
    </row>
    <row r="422" spans="1:9" s="51" customFormat="1" outlineLevel="1">
      <c r="A422" s="164"/>
      <c r="B422" s="118" t="s">
        <v>71</v>
      </c>
      <c r="C422" s="204">
        <v>1</v>
      </c>
      <c r="D422" s="160" t="s">
        <v>72</v>
      </c>
      <c r="E422" s="192"/>
      <c r="F422" s="157"/>
      <c r="G422" s="162">
        <f>E422*C422</f>
        <v>0</v>
      </c>
      <c r="H422" s="54"/>
      <c r="I422" s="55">
        <f>SUM(G422:H422)</f>
        <v>0</v>
      </c>
    </row>
    <row r="423" spans="1:9" s="51" customFormat="1" outlineLevel="1">
      <c r="A423" s="164"/>
      <c r="B423" s="118"/>
      <c r="C423" s="204"/>
      <c r="D423" s="160"/>
      <c r="E423" s="163"/>
      <c r="F423" s="157"/>
      <c r="G423" s="162"/>
      <c r="H423" s="54"/>
      <c r="I423" s="55"/>
    </row>
    <row r="424" spans="1:9" ht="12.75" customHeight="1">
      <c r="A424" s="90" t="s">
        <v>241</v>
      </c>
      <c r="B424" s="91" t="s">
        <v>14</v>
      </c>
      <c r="C424" s="105"/>
      <c r="D424" s="108"/>
      <c r="E424" s="103"/>
      <c r="F424" s="103"/>
      <c r="G424" s="158">
        <f>SUM(G425:G451)</f>
        <v>0</v>
      </c>
      <c r="H424" s="69">
        <f>SUM(H425:H451)</f>
        <v>0</v>
      </c>
      <c r="I424" s="70">
        <f>SUM(I425:I451)</f>
        <v>0</v>
      </c>
    </row>
    <row r="425" spans="1:9" ht="40.5" outlineLevel="1">
      <c r="A425" s="115" t="s">
        <v>242</v>
      </c>
      <c r="B425" s="116" t="s">
        <v>243</v>
      </c>
      <c r="C425" s="201">
        <v>1</v>
      </c>
      <c r="D425" s="108" t="s">
        <v>27</v>
      </c>
      <c r="E425" s="189"/>
      <c r="F425" s="189"/>
      <c r="G425" s="103">
        <f>E425*C425</f>
        <v>0</v>
      </c>
      <c r="H425" s="53">
        <f>F425*C425</f>
        <v>0</v>
      </c>
      <c r="I425" s="52">
        <f>SUM(G425:H425)</f>
        <v>0</v>
      </c>
    </row>
    <row r="426" spans="1:9" s="51" customFormat="1" outlineLevel="1">
      <c r="A426" s="124"/>
      <c r="B426" s="170"/>
      <c r="C426" s="202"/>
      <c r="D426" s="102"/>
      <c r="E426" s="126"/>
      <c r="F426" s="126"/>
      <c r="G426" s="107"/>
      <c r="H426" s="58"/>
      <c r="I426" s="64"/>
    </row>
    <row r="427" spans="1:9" ht="27" outlineLevel="1">
      <c r="A427" s="115" t="s">
        <v>244</v>
      </c>
      <c r="B427" s="116" t="s">
        <v>245</v>
      </c>
      <c r="C427" s="201">
        <v>1</v>
      </c>
      <c r="D427" s="108" t="s">
        <v>27</v>
      </c>
      <c r="E427" s="189"/>
      <c r="F427" s="189"/>
      <c r="G427" s="103">
        <f>E427*C427</f>
        <v>0</v>
      </c>
      <c r="H427" s="53">
        <f>F427*C427</f>
        <v>0</v>
      </c>
      <c r="I427" s="52">
        <f>SUM(G427:H427)</f>
        <v>0</v>
      </c>
    </row>
    <row r="428" spans="1:9" s="51" customFormat="1" outlineLevel="1">
      <c r="A428" s="124"/>
      <c r="B428" s="170"/>
      <c r="C428" s="202"/>
      <c r="D428" s="102"/>
      <c r="E428" s="126"/>
      <c r="F428" s="126"/>
      <c r="G428" s="107"/>
      <c r="H428" s="58"/>
      <c r="I428" s="64"/>
    </row>
    <row r="429" spans="1:9" ht="27" outlineLevel="1">
      <c r="A429" s="115" t="s">
        <v>246</v>
      </c>
      <c r="B429" s="116" t="s">
        <v>247</v>
      </c>
      <c r="C429" s="201">
        <v>1</v>
      </c>
      <c r="D429" s="108" t="s">
        <v>27</v>
      </c>
      <c r="E429" s="189"/>
      <c r="F429" s="191"/>
      <c r="G429" s="103">
        <f>E429*C429</f>
        <v>0</v>
      </c>
      <c r="H429" s="53">
        <f>F429*C429</f>
        <v>0</v>
      </c>
      <c r="I429" s="52">
        <f>SUM(G429:H429)</f>
        <v>0</v>
      </c>
    </row>
    <row r="430" spans="1:9" outlineLevel="1">
      <c r="A430" s="115"/>
      <c r="B430" s="116"/>
      <c r="C430" s="201"/>
      <c r="D430" s="108"/>
      <c r="E430" s="109"/>
      <c r="F430" s="144"/>
      <c r="G430" s="103"/>
      <c r="H430" s="53"/>
      <c r="I430" s="52"/>
    </row>
    <row r="431" spans="1:9" ht="13.5" customHeight="1" outlineLevel="1">
      <c r="A431" s="115" t="s">
        <v>248</v>
      </c>
      <c r="B431" s="116" t="s">
        <v>249</v>
      </c>
      <c r="C431" s="201">
        <v>1</v>
      </c>
      <c r="D431" s="108" t="s">
        <v>27</v>
      </c>
      <c r="E431" s="189"/>
      <c r="F431" s="191"/>
      <c r="G431" s="103">
        <f>E431*C431</f>
        <v>0</v>
      </c>
      <c r="H431" s="53">
        <f>F431*C431</f>
        <v>0</v>
      </c>
      <c r="I431" s="52">
        <f>SUM(G431:H431)</f>
        <v>0</v>
      </c>
    </row>
    <row r="432" spans="1:9" ht="13.5" customHeight="1" outlineLevel="1">
      <c r="A432" s="115"/>
      <c r="B432" s="116"/>
      <c r="C432" s="201"/>
      <c r="D432" s="108"/>
      <c r="E432" s="117"/>
      <c r="F432" s="147"/>
      <c r="G432" s="103"/>
      <c r="H432" s="53"/>
      <c r="I432" s="52"/>
    </row>
    <row r="433" spans="1:9" s="51" customFormat="1" outlineLevel="1">
      <c r="A433" s="115" t="s">
        <v>250</v>
      </c>
      <c r="B433" s="169" t="s">
        <v>276</v>
      </c>
      <c r="C433" s="202">
        <v>8</v>
      </c>
      <c r="D433" s="166" t="s">
        <v>27</v>
      </c>
      <c r="E433" s="193"/>
      <c r="F433" s="193"/>
      <c r="G433" s="162">
        <f>C433*E433</f>
        <v>0</v>
      </c>
      <c r="H433" s="54">
        <f>F433*C433</f>
        <v>0</v>
      </c>
      <c r="I433" s="55">
        <f>H433+G433</f>
        <v>0</v>
      </c>
    </row>
    <row r="434" spans="1:9" s="51" customFormat="1" outlineLevel="1">
      <c r="A434" s="115" t="s">
        <v>251</v>
      </c>
      <c r="B434" s="169" t="s">
        <v>277</v>
      </c>
      <c r="C434" s="202">
        <v>8</v>
      </c>
      <c r="D434" s="166" t="s">
        <v>27</v>
      </c>
      <c r="E434" s="193"/>
      <c r="F434" s="193"/>
      <c r="G434" s="162">
        <f>C434*E434</f>
        <v>0</v>
      </c>
      <c r="H434" s="54">
        <f>F434*C434</f>
        <v>0</v>
      </c>
      <c r="I434" s="55">
        <f>H434+G434</f>
        <v>0</v>
      </c>
    </row>
    <row r="435" spans="1:9" s="51" customFormat="1" ht="27" outlineLevel="1">
      <c r="A435" s="115" t="s">
        <v>252</v>
      </c>
      <c r="B435" s="169" t="s">
        <v>278</v>
      </c>
      <c r="C435" s="202">
        <v>1</v>
      </c>
      <c r="D435" s="108" t="s">
        <v>72</v>
      </c>
      <c r="E435" s="193"/>
      <c r="F435" s="193"/>
      <c r="G435" s="162">
        <f>C435*E435</f>
        <v>0</v>
      </c>
      <c r="H435" s="54">
        <f>F435*C435</f>
        <v>0</v>
      </c>
      <c r="I435" s="55">
        <f>H435+G435</f>
        <v>0</v>
      </c>
    </row>
    <row r="436" spans="1:9" s="51" customFormat="1" outlineLevel="1">
      <c r="A436" s="115"/>
      <c r="B436" s="118"/>
      <c r="C436" s="202"/>
      <c r="D436" s="160"/>
      <c r="E436" s="171"/>
      <c r="F436" s="171"/>
      <c r="G436" s="171"/>
      <c r="H436" s="54"/>
      <c r="I436" s="55"/>
    </row>
    <row r="437" spans="1:9" ht="27" customHeight="1" outlineLevel="1">
      <c r="A437" s="115" t="s">
        <v>253</v>
      </c>
      <c r="B437" s="145" t="s">
        <v>289</v>
      </c>
      <c r="C437" s="201">
        <v>1</v>
      </c>
      <c r="D437" s="108" t="s">
        <v>27</v>
      </c>
      <c r="E437" s="189"/>
      <c r="F437" s="191"/>
      <c r="G437" s="103">
        <f>E437*C437</f>
        <v>0</v>
      </c>
      <c r="H437" s="53">
        <f>F437*C437</f>
        <v>0</v>
      </c>
      <c r="I437" s="52">
        <f>SUM(G437:H437)</f>
        <v>0</v>
      </c>
    </row>
    <row r="438" spans="1:9" ht="13.5" customHeight="1" outlineLevel="1">
      <c r="A438" s="115"/>
      <c r="B438" s="116"/>
      <c r="C438" s="201"/>
      <c r="D438" s="108"/>
      <c r="E438" s="117"/>
      <c r="F438" s="147"/>
      <c r="G438" s="103"/>
      <c r="H438" s="53"/>
      <c r="I438" s="52"/>
    </row>
    <row r="439" spans="1:9" ht="27" outlineLevel="1">
      <c r="A439" s="115" t="s">
        <v>254</v>
      </c>
      <c r="B439" s="145" t="s">
        <v>288</v>
      </c>
      <c r="C439" s="201">
        <v>6</v>
      </c>
      <c r="D439" s="108" t="s">
        <v>27</v>
      </c>
      <c r="E439" s="189"/>
      <c r="F439" s="191"/>
      <c r="G439" s="103">
        <f>E439*C439</f>
        <v>0</v>
      </c>
      <c r="H439" s="53">
        <f>F439*C439</f>
        <v>0</v>
      </c>
      <c r="I439" s="52">
        <f>SUM(G439:H439)</f>
        <v>0</v>
      </c>
    </row>
    <row r="440" spans="1:9" s="51" customFormat="1" ht="13.5" customHeight="1" outlineLevel="1">
      <c r="A440" s="124"/>
      <c r="B440" s="170"/>
      <c r="C440" s="202"/>
      <c r="D440" s="102"/>
      <c r="E440" s="126"/>
      <c r="F440" s="146"/>
      <c r="G440" s="107"/>
      <c r="H440" s="58"/>
      <c r="I440" s="64"/>
    </row>
    <row r="441" spans="1:9" ht="13.5" customHeight="1" outlineLevel="1">
      <c r="A441" s="115" t="s">
        <v>255</v>
      </c>
      <c r="B441" s="145" t="s">
        <v>287</v>
      </c>
      <c r="C441" s="201">
        <v>2</v>
      </c>
      <c r="D441" s="108" t="s">
        <v>27</v>
      </c>
      <c r="E441" s="189"/>
      <c r="F441" s="191"/>
      <c r="G441" s="103">
        <f>E441*C441</f>
        <v>0</v>
      </c>
      <c r="H441" s="53">
        <f>F441*C441</f>
        <v>0</v>
      </c>
      <c r="I441" s="52">
        <f>SUM(G441:H441)</f>
        <v>0</v>
      </c>
    </row>
    <row r="442" spans="1:9" ht="13.5" customHeight="1" outlineLevel="1">
      <c r="A442" s="115" t="s">
        <v>256</v>
      </c>
      <c r="B442" s="145" t="s">
        <v>286</v>
      </c>
      <c r="C442" s="201">
        <v>2</v>
      </c>
      <c r="D442" s="108" t="s">
        <v>27</v>
      </c>
      <c r="E442" s="189"/>
      <c r="F442" s="191"/>
      <c r="G442" s="103">
        <f>E442*C442</f>
        <v>0</v>
      </c>
      <c r="H442" s="53">
        <f>F442*C442</f>
        <v>0</v>
      </c>
      <c r="I442" s="52">
        <f>SUM(G442:H442)</f>
        <v>0</v>
      </c>
    </row>
    <row r="443" spans="1:9" ht="13.5" customHeight="1" outlineLevel="1">
      <c r="A443" s="115" t="s">
        <v>257</v>
      </c>
      <c r="B443" s="145" t="s">
        <v>285</v>
      </c>
      <c r="C443" s="201">
        <v>2</v>
      </c>
      <c r="D443" s="108" t="s">
        <v>27</v>
      </c>
      <c r="E443" s="189"/>
      <c r="F443" s="191"/>
      <c r="G443" s="103">
        <f>E443*C443</f>
        <v>0</v>
      </c>
      <c r="H443" s="53">
        <f>F443*C443</f>
        <v>0</v>
      </c>
      <c r="I443" s="52">
        <f>SUM(G443:H443)</f>
        <v>0</v>
      </c>
    </row>
    <row r="444" spans="1:9" ht="13.5" customHeight="1" outlineLevel="1">
      <c r="A444" s="115" t="s">
        <v>258</v>
      </c>
      <c r="B444" s="145" t="s">
        <v>290</v>
      </c>
      <c r="C444" s="201">
        <v>1</v>
      </c>
      <c r="D444" s="108" t="s">
        <v>27</v>
      </c>
      <c r="E444" s="189"/>
      <c r="F444" s="191"/>
      <c r="G444" s="103">
        <f>E444*C444</f>
        <v>0</v>
      </c>
      <c r="H444" s="53">
        <f>F444*C444</f>
        <v>0</v>
      </c>
      <c r="I444" s="52">
        <f>SUM(G444:H444)</f>
        <v>0</v>
      </c>
    </row>
    <row r="445" spans="1:9" s="51" customFormat="1" ht="13.5" customHeight="1" outlineLevel="1">
      <c r="A445" s="124"/>
      <c r="B445" s="170"/>
      <c r="C445" s="202"/>
      <c r="D445" s="102"/>
      <c r="E445" s="126"/>
      <c r="F445" s="146"/>
      <c r="G445" s="107"/>
      <c r="H445" s="58"/>
      <c r="I445" s="64"/>
    </row>
    <row r="446" spans="1:9" ht="13.5" customHeight="1" outlineLevel="1">
      <c r="A446" s="115" t="s">
        <v>259</v>
      </c>
      <c r="B446" s="145" t="s">
        <v>282</v>
      </c>
      <c r="C446" s="201">
        <v>12</v>
      </c>
      <c r="D446" s="108" t="s">
        <v>27</v>
      </c>
      <c r="E446" s="189"/>
      <c r="F446" s="191"/>
      <c r="G446" s="103">
        <f>E446*C446</f>
        <v>0</v>
      </c>
      <c r="H446" s="53">
        <f>F446*C446</f>
        <v>0</v>
      </c>
      <c r="I446" s="52">
        <f>SUM(G446:H446)</f>
        <v>0</v>
      </c>
    </row>
    <row r="447" spans="1:9" ht="13.5" customHeight="1" outlineLevel="1">
      <c r="A447" s="115" t="s">
        <v>260</v>
      </c>
      <c r="B447" s="145" t="s">
        <v>283</v>
      </c>
      <c r="C447" s="201">
        <v>14</v>
      </c>
      <c r="D447" s="108" t="s">
        <v>27</v>
      </c>
      <c r="E447" s="189"/>
      <c r="F447" s="191"/>
      <c r="G447" s="103">
        <f>E447*C447</f>
        <v>0</v>
      </c>
      <c r="H447" s="53">
        <f>F447*C447</f>
        <v>0</v>
      </c>
      <c r="I447" s="52">
        <f>SUM(G447:H447)</f>
        <v>0</v>
      </c>
    </row>
    <row r="448" spans="1:9" ht="13.5" customHeight="1" outlineLevel="1">
      <c r="A448" s="115" t="s">
        <v>261</v>
      </c>
      <c r="B448" s="145" t="s">
        <v>279</v>
      </c>
      <c r="C448" s="201">
        <v>14</v>
      </c>
      <c r="D448" s="108" t="s">
        <v>27</v>
      </c>
      <c r="E448" s="189"/>
      <c r="F448" s="191"/>
      <c r="G448" s="103">
        <f t="shared" ref="G448:G451" si="47">E448*C448</f>
        <v>0</v>
      </c>
      <c r="H448" s="53">
        <f t="shared" ref="H448:H451" si="48">F448*C448</f>
        <v>0</v>
      </c>
      <c r="I448" s="52">
        <f t="shared" ref="I448:I451" si="49">SUM(G448:H448)</f>
        <v>0</v>
      </c>
    </row>
    <row r="449" spans="1:9" ht="13.5" customHeight="1" outlineLevel="1">
      <c r="A449" s="115" t="s">
        <v>291</v>
      </c>
      <c r="B449" s="145" t="s">
        <v>280</v>
      </c>
      <c r="C449" s="201">
        <v>1</v>
      </c>
      <c r="D449" s="108" t="s">
        <v>27</v>
      </c>
      <c r="E449" s="189"/>
      <c r="F449" s="191"/>
      <c r="G449" s="103">
        <f t="shared" si="47"/>
        <v>0</v>
      </c>
      <c r="H449" s="53">
        <f t="shared" si="48"/>
        <v>0</v>
      </c>
      <c r="I449" s="52">
        <f t="shared" si="49"/>
        <v>0</v>
      </c>
    </row>
    <row r="450" spans="1:9" ht="13.5" customHeight="1" outlineLevel="1">
      <c r="A450" s="115" t="s">
        <v>292</v>
      </c>
      <c r="B450" s="145" t="s">
        <v>281</v>
      </c>
      <c r="C450" s="201">
        <v>4</v>
      </c>
      <c r="D450" s="108" t="s">
        <v>27</v>
      </c>
      <c r="E450" s="189"/>
      <c r="F450" s="191"/>
      <c r="G450" s="103">
        <f t="shared" si="47"/>
        <v>0</v>
      </c>
      <c r="H450" s="53">
        <f t="shared" si="48"/>
        <v>0</v>
      </c>
      <c r="I450" s="52">
        <f t="shared" si="49"/>
        <v>0</v>
      </c>
    </row>
    <row r="451" spans="1:9" ht="13.5" customHeight="1" outlineLevel="1">
      <c r="A451" s="115" t="s">
        <v>293</v>
      </c>
      <c r="B451" s="172" t="s">
        <v>284</v>
      </c>
      <c r="C451" s="201">
        <v>26</v>
      </c>
      <c r="D451" s="108" t="s">
        <v>27</v>
      </c>
      <c r="E451" s="189"/>
      <c r="F451" s="191"/>
      <c r="G451" s="103">
        <f t="shared" si="47"/>
        <v>0</v>
      </c>
      <c r="H451" s="53">
        <f t="shared" si="48"/>
        <v>0</v>
      </c>
      <c r="I451" s="52">
        <f t="shared" si="49"/>
        <v>0</v>
      </c>
    </row>
    <row r="452" spans="1:9" s="51" customFormat="1" ht="13.5" customHeight="1" outlineLevel="1">
      <c r="A452" s="124"/>
      <c r="B452" s="170"/>
      <c r="C452" s="202"/>
      <c r="D452" s="102"/>
      <c r="E452" s="126"/>
      <c r="F452" s="146"/>
      <c r="G452" s="107"/>
      <c r="H452" s="58"/>
      <c r="I452" s="64"/>
    </row>
    <row r="453" spans="1:9" ht="13.5" customHeight="1">
      <c r="A453" s="90" t="s">
        <v>262</v>
      </c>
      <c r="B453" s="173" t="s">
        <v>263</v>
      </c>
      <c r="C453" s="105"/>
      <c r="D453" s="108"/>
      <c r="E453" s="109"/>
      <c r="F453" s="109"/>
      <c r="G453" s="103"/>
      <c r="H453" s="53"/>
      <c r="I453" s="52"/>
    </row>
    <row r="454" spans="1:9" ht="13.5" customHeight="1">
      <c r="A454" s="174" t="s">
        <v>73</v>
      </c>
      <c r="B454" s="118" t="s">
        <v>264</v>
      </c>
      <c r="C454" s="205"/>
      <c r="D454" s="114"/>
      <c r="E454" s="109"/>
      <c r="F454" s="109"/>
      <c r="G454" s="103"/>
      <c r="H454" s="53"/>
      <c r="I454" s="52"/>
    </row>
    <row r="455" spans="1:9" ht="13.5" customHeight="1">
      <c r="A455" s="174" t="s">
        <v>85</v>
      </c>
      <c r="B455" s="118" t="s">
        <v>265</v>
      </c>
      <c r="C455" s="205"/>
      <c r="D455" s="114"/>
      <c r="E455" s="109"/>
      <c r="F455" s="109"/>
      <c r="G455" s="103"/>
      <c r="H455" s="53"/>
      <c r="I455" s="52"/>
    </row>
    <row r="456" spans="1:9" ht="13.5" customHeight="1">
      <c r="A456" s="174" t="s">
        <v>113</v>
      </c>
      <c r="B456" s="118" t="s">
        <v>266</v>
      </c>
      <c r="C456" s="198"/>
      <c r="D456" s="114"/>
      <c r="E456" s="109"/>
      <c r="F456" s="109"/>
      <c r="G456" s="103"/>
      <c r="H456" s="53"/>
      <c r="I456" s="52"/>
    </row>
    <row r="457" spans="1:9" ht="13.5" customHeight="1">
      <c r="A457" s="174" t="s">
        <v>241</v>
      </c>
      <c r="B457" s="118" t="s">
        <v>267</v>
      </c>
      <c r="C457" s="198"/>
      <c r="D457" s="114"/>
      <c r="E457" s="109"/>
      <c r="F457" s="109"/>
      <c r="G457" s="103"/>
      <c r="H457" s="53"/>
      <c r="I457" s="52"/>
    </row>
    <row r="458" spans="1:9" ht="13.5" customHeight="1">
      <c r="A458" s="90" t="s">
        <v>268</v>
      </c>
      <c r="B458" s="173" t="s">
        <v>269</v>
      </c>
      <c r="C458" s="105"/>
      <c r="D458" s="108"/>
      <c r="E458" s="109"/>
      <c r="F458" s="109"/>
      <c r="G458" s="103"/>
      <c r="H458" s="53"/>
      <c r="I458" s="52"/>
    </row>
    <row r="459" spans="1:9" ht="13.5" customHeight="1">
      <c r="A459" s="174" t="s">
        <v>73</v>
      </c>
      <c r="B459" s="118" t="s">
        <v>264</v>
      </c>
      <c r="C459" s="205"/>
      <c r="D459" s="114"/>
      <c r="E459" s="109"/>
      <c r="F459" s="109"/>
      <c r="G459" s="103"/>
      <c r="H459" s="53"/>
      <c r="I459" s="52"/>
    </row>
    <row r="460" spans="1:9" ht="13.5" customHeight="1">
      <c r="A460" s="174" t="s">
        <v>85</v>
      </c>
      <c r="B460" s="118" t="s">
        <v>265</v>
      </c>
      <c r="C460" s="205"/>
      <c r="D460" s="114"/>
      <c r="E460" s="109"/>
      <c r="F460" s="109"/>
      <c r="G460" s="103"/>
      <c r="H460" s="53"/>
      <c r="I460" s="52"/>
    </row>
    <row r="461" spans="1:9" ht="13.5" customHeight="1">
      <c r="A461" s="174" t="s">
        <v>113</v>
      </c>
      <c r="B461" s="118" t="s">
        <v>266</v>
      </c>
      <c r="C461" s="198"/>
      <c r="D461" s="114"/>
      <c r="E461" s="109"/>
      <c r="F461" s="109"/>
      <c r="G461" s="103"/>
      <c r="H461" s="53"/>
      <c r="I461" s="52"/>
    </row>
    <row r="462" spans="1:9" ht="13.5" customHeight="1">
      <c r="A462" s="174" t="s">
        <v>241</v>
      </c>
      <c r="B462" s="118" t="s">
        <v>267</v>
      </c>
      <c r="C462" s="198"/>
      <c r="D462" s="114"/>
      <c r="E462" s="109"/>
      <c r="F462" s="109"/>
      <c r="G462" s="103"/>
      <c r="H462" s="53"/>
      <c r="I462" s="52"/>
    </row>
    <row r="463" spans="1:9" ht="13.5" customHeight="1">
      <c r="A463" s="174"/>
      <c r="B463" s="118"/>
      <c r="C463" s="198"/>
      <c r="D463" s="114"/>
      <c r="E463" s="109"/>
      <c r="F463" s="109"/>
      <c r="G463" s="103"/>
      <c r="H463" s="53"/>
      <c r="I463" s="52"/>
    </row>
    <row r="464" spans="1:9" ht="14.25" customHeight="1" thickBot="1">
      <c r="A464" s="208" t="s">
        <v>270</v>
      </c>
      <c r="B464" s="208"/>
      <c r="E464" s="82"/>
      <c r="F464" s="82"/>
      <c r="G464" s="177">
        <f>G4+G17+G119+G424</f>
        <v>0</v>
      </c>
      <c r="H464" s="43"/>
      <c r="I464" s="47"/>
    </row>
    <row r="465" spans="1:9" ht="14.25" customHeight="1" thickTop="1" thickBot="1">
      <c r="A465" s="208" t="s">
        <v>271</v>
      </c>
      <c r="B465" s="208"/>
      <c r="C465" s="178"/>
      <c r="D465" s="179"/>
      <c r="E465" s="180"/>
      <c r="F465" s="180"/>
      <c r="G465" s="181"/>
      <c r="H465" s="71">
        <f>H4+H17+H119+H424</f>
        <v>0</v>
      </c>
      <c r="I465" s="47"/>
    </row>
    <row r="466" spans="1:9" ht="14.25" customHeight="1" thickTop="1" thickBot="1">
      <c r="A466" s="209" t="s">
        <v>272</v>
      </c>
      <c r="B466" s="209"/>
      <c r="C466" s="182"/>
      <c r="D466" s="183"/>
      <c r="E466" s="184"/>
      <c r="F466" s="184"/>
      <c r="G466" s="185"/>
      <c r="H466" s="72"/>
      <c r="I466" s="73">
        <f>I4+I17+I119+I424</f>
        <v>0</v>
      </c>
    </row>
  </sheetData>
  <autoFilter ref="B1:I466" xr:uid="{00000000-0009-0000-0000-000002000000}"/>
  <mergeCells count="3">
    <mergeCell ref="A464:B464"/>
    <mergeCell ref="A465:B465"/>
    <mergeCell ref="A466:B466"/>
  </mergeCells>
  <pageMargins left="0.52013888888888904" right="0" top="0.27569444444444402" bottom="0.51180555555555596" header="0.511811023622047" footer="0.511811023622047"/>
  <pageSetup paperSize="9" scale="94" orientation="portrait" useFirstPageNumber="1" horizontalDpi="300" verticalDpi="300" r:id="rId1"/>
  <headerFooter>
    <oddFooter>&amp;RMinistry of Youth, Sports &amp; Community Empowerment</oddFooter>
  </headerFooter>
</worksheet>
</file>

<file path=docProps/app.xml><?xml version="1.0" encoding="utf-8"?>
<Properties xmlns="http://schemas.openxmlformats.org/officeDocument/2006/extended-properties" xmlns:vt="http://schemas.openxmlformats.org/officeDocument/2006/docPropsVTypes">
  <Template/>
  <TotalTime>144</TotalTime>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Cover</vt:lpstr>
      <vt:lpstr>Summary</vt:lpstr>
      <vt:lpstr>BOQ</vt:lpstr>
      <vt:lpstr>BOQ!Print_Area</vt:lpstr>
      <vt:lpstr>Cover!Print_Area</vt:lpstr>
      <vt:lpstr>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GROUP X GRAPHICS &amp; Design Ass.</dc:creator>
  <dc:description/>
  <cp:lastModifiedBy>Hussain Rasheed</cp:lastModifiedBy>
  <cp:revision>17</cp:revision>
  <cp:lastPrinted>2023-07-06T07:56:41Z</cp:lastPrinted>
  <dcterms:created xsi:type="dcterms:W3CDTF">1997-08-04T14:16:05Z</dcterms:created>
  <dcterms:modified xsi:type="dcterms:W3CDTF">2023-07-06T07:56:50Z</dcterms:modified>
  <dc:language>en-US</dc:language>
</cp:coreProperties>
</file>