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1745"/>
  </bookViews>
  <sheets>
    <sheet name="5.7 Function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 localSheetId="0">'[4]Business areas'!$A$1:$A$1000</definedName>
    <definedName name="BAList">'[5]Business areas'!$A$1:$A$1000</definedName>
    <definedName name="bb">'[6]Expenditure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'[7]Form 5 (PSIP)'!$AM$12:$AM$15</definedName>
    <definedName name="fff">'[6]Expenditure Codes'!$B$86:$B$127</definedName>
    <definedName name="Location" localSheetId="0">#REF!</definedName>
    <definedName name="Location">'[8]Form 10A (Domestic PSIP)'!#REF!</definedName>
    <definedName name="m" localSheetId="0">'[9]Expenditure Codes'!$B$86:$B$127</definedName>
    <definedName name="m">'[10]Expenditure Codes'!$B$86:$B$127</definedName>
    <definedName name="namelookup" localSheetId="0">#REF!</definedName>
    <definedName name="namelookup">#REF!</definedName>
    <definedName name="o">#REF!</definedName>
    <definedName name="Office" localSheetId="0">#REF!</definedName>
    <definedName name="Office">'[8]Form 10A (Domestic PSIP)'!#REF!</definedName>
    <definedName name="Outcome">#REF!</definedName>
    <definedName name="PLIST" localSheetId="0">#REF!</definedName>
    <definedName name="PLIST">#REF!</definedName>
    <definedName name="Policy">#REF!</definedName>
    <definedName name="policylist" localSheetId="0">#REF!</definedName>
    <definedName name="policylist">#REF!</definedName>
    <definedName name="policylist1">#REF!</definedName>
    <definedName name="_xlnm.Print_Area" localSheetId="0">'5.7 Function'!$B$1:$K$47</definedName>
    <definedName name="Print_Area_MI" localSheetId="0">'[11]2007-2011 with GG'!#REF!</definedName>
    <definedName name="Print_Area_MI">'[12]2007-2011 with GG'!#REF!</definedName>
    <definedName name="_xlnm.Print_Titles" localSheetId="0">'5.7 Function'!$5:$5</definedName>
    <definedName name="Priority" localSheetId="0">#REF!</definedName>
    <definedName name="Priority">'[8]Form 10A (Domestic PSIP)'!#REF!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>#REF!</definedName>
    <definedName name="strategylist" localSheetId="0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 localSheetId="0">#REF!</definedName>
    <definedName name="Type">'[8]Form 10A (Domestic PSIP)'!#REF!</definedName>
    <definedName name="vg">#REF!</definedName>
    <definedName name="w">[13]Codes!$A$2:$A$217</definedName>
    <definedName name="ޖ">'[14]Expenditure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1" l="1"/>
  <c r="C46" i="1"/>
  <c r="F45" i="1"/>
  <c r="E45" i="1"/>
  <c r="H45" i="1"/>
  <c r="G45" i="1"/>
  <c r="C44" i="1"/>
  <c r="H42" i="1"/>
  <c r="G42" i="1"/>
  <c r="C43" i="1"/>
  <c r="F42" i="1"/>
  <c r="E42" i="1"/>
  <c r="H40" i="1"/>
  <c r="G40" i="1"/>
  <c r="C41" i="1"/>
  <c r="F40" i="1"/>
  <c r="E40" i="1"/>
  <c r="C39" i="1"/>
  <c r="E38" i="1"/>
  <c r="H38" i="1"/>
  <c r="G38" i="1"/>
  <c r="C37" i="1"/>
  <c r="H35" i="1"/>
  <c r="G35" i="1"/>
  <c r="C36" i="1"/>
  <c r="F35" i="1"/>
  <c r="E35" i="1"/>
  <c r="C34" i="1"/>
  <c r="C33" i="1"/>
  <c r="H31" i="1"/>
  <c r="G31" i="1"/>
  <c r="C32" i="1"/>
  <c r="F31" i="1"/>
  <c r="E31" i="1"/>
  <c r="C30" i="1"/>
  <c r="C29" i="1"/>
  <c r="H27" i="1"/>
  <c r="G27" i="1"/>
  <c r="C28" i="1"/>
  <c r="F27" i="1"/>
  <c r="E27" i="1"/>
  <c r="C26" i="1"/>
  <c r="C25" i="1"/>
  <c r="C24" i="1"/>
  <c r="C23" i="1"/>
  <c r="E22" i="1"/>
  <c r="H22" i="1"/>
  <c r="G22" i="1"/>
  <c r="G19" i="1"/>
  <c r="H19" i="1"/>
  <c r="C20" i="1"/>
  <c r="F19" i="1"/>
  <c r="C18" i="1"/>
  <c r="G15" i="1"/>
  <c r="C16" i="1"/>
  <c r="E15" i="1"/>
  <c r="H15" i="1"/>
  <c r="C14" i="1"/>
  <c r="C13" i="1"/>
  <c r="C12" i="1"/>
  <c r="C11" i="1"/>
  <c r="E9" i="1"/>
  <c r="H9" i="1"/>
  <c r="G9" i="1"/>
  <c r="C22" i="1" l="1"/>
  <c r="H7" i="1"/>
  <c r="C45" i="1"/>
  <c r="C38" i="1"/>
  <c r="G7" i="1"/>
  <c r="C17" i="1"/>
  <c r="C21" i="1"/>
  <c r="F22" i="1"/>
  <c r="C27" i="1"/>
  <c r="C31" i="1"/>
  <c r="C35" i="1"/>
  <c r="F38" i="1"/>
  <c r="C40" i="1"/>
  <c r="C42" i="1"/>
  <c r="E19" i="1"/>
  <c r="E7" i="1" s="1"/>
  <c r="F9" i="1"/>
  <c r="C10" i="1"/>
  <c r="F15" i="1"/>
  <c r="C19" i="1" l="1"/>
  <c r="F7" i="1"/>
  <c r="C9" i="1"/>
  <c r="C15" i="1"/>
  <c r="C7" i="1" l="1"/>
  <c r="B14" i="1" s="1"/>
  <c r="B21" i="1" l="1"/>
  <c r="B25" i="1"/>
  <c r="B36" i="1"/>
  <c r="B24" i="1"/>
  <c r="B39" i="1"/>
  <c r="B37" i="1"/>
  <c r="B46" i="1"/>
  <c r="B45" i="1" s="1"/>
  <c r="B29" i="1"/>
  <c r="B34" i="1"/>
  <c r="B30" i="1"/>
  <c r="B23" i="1"/>
  <c r="B33" i="1"/>
  <c r="B12" i="1"/>
  <c r="B47" i="1"/>
  <c r="B13" i="1"/>
  <c r="B32" i="1"/>
  <c r="B10" i="1"/>
  <c r="B16" i="1"/>
  <c r="B28" i="1"/>
  <c r="B17" i="1"/>
  <c r="B43" i="1"/>
  <c r="B41" i="1"/>
  <c r="B40" i="1" s="1"/>
  <c r="B11" i="1"/>
  <c r="B18" i="1"/>
  <c r="B15" i="1" s="1"/>
  <c r="B44" i="1"/>
  <c r="B20" i="1"/>
  <c r="B26" i="1"/>
  <c r="B27" i="1" l="1"/>
  <c r="B35" i="1"/>
  <c r="B42" i="1"/>
  <c r="B22" i="1"/>
  <c r="B31" i="1"/>
  <c r="B9" i="1"/>
  <c r="B38" i="1"/>
  <c r="B19" i="1"/>
  <c r="B7" i="1" l="1"/>
</calcChain>
</file>

<file path=xl/sharedStrings.xml><?xml version="1.0" encoding="utf-8"?>
<sst xmlns="http://schemas.openxmlformats.org/spreadsheetml/2006/main" count="48" uniqueCount="47">
  <si>
    <r>
      <t xml:space="preserve">ޕީ.އެސް.އައި.ޕީ ބަހާލެވިފައިވާ ގޮތް </t>
    </r>
    <r>
      <rPr>
        <b/>
        <sz val="24"/>
        <color rgb="FFD3AC8A"/>
        <rFont val="Roboto Condensed"/>
      </rPr>
      <t>2019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</si>
  <si>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</si>
  <si>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>%</t>
  </si>
  <si>
    <t>ޖުމުލަ</t>
  </si>
  <si>
    <t>ޓްރަސްޓް ފަންޑު</t>
  </si>
  <si>
    <t>ހިލޭ އެހީ</t>
  </si>
  <si>
    <t>ލޯނު</t>
  </si>
  <si>
    <t>ގައުމީ ސަލާމަތާއި ސުލްހަ މަސަލަސްކަން ގާއިމްކުރުން</t>
  </si>
  <si>
    <t>ޕޮލިސް</t>
  </si>
  <si>
    <t>ޤައުމީ ސަލާމަތް</t>
  </si>
  <si>
    <t>ރީހެބިލިޓޭޝަން</t>
  </si>
  <si>
    <t>ކަސްޓަމްސް</t>
  </si>
  <si>
    <t>ސިއްޙީ އަދި އިޖްތިމާޢީ ޚިދުމަތް ތަރައްގީކުރުން</t>
  </si>
  <si>
    <t>ސިއްޙީ ދާއިރާ</t>
  </si>
  <si>
    <t>އިޖްތިމާއީ ދާއިރާ</t>
  </si>
  <si>
    <t>ކުޅިވަރު</t>
  </si>
  <si>
    <t>ތަޢުލީމާއި ގުޅޭ ވަޞީލަތްތައް ތަރައްގީކުރުން</t>
  </si>
  <si>
    <t>ޔުނިވަރސިޓީ</t>
  </si>
  <si>
    <t>ތަޢުލީމީ ދާއިރާ</t>
  </si>
  <si>
    <t>ތިމާވެށި ރައްކާތެރި ކުރުން</t>
  </si>
  <si>
    <t>ކުނި ނައްތާލުން</t>
  </si>
  <si>
    <t>ކޯސްޓަލް ޕްރޮޓެކްޝަން</t>
  </si>
  <si>
    <t>ފެންހިންދާ ނިޒާމް</t>
  </si>
  <si>
    <t>އިއާދަކުރަނިވި ހަކަތަ</t>
  </si>
  <si>
    <t xml:space="preserve"> ފެނާއި ނަރުދަމާ ނިޒާމް ގާއިމްކުރުން</t>
  </si>
  <si>
    <t>ނަރުދަމާ ނިޒާމް</t>
  </si>
  <si>
    <t>ފެން/ނަރުދަމާ</t>
  </si>
  <si>
    <t>ފެނުގެ ނިޒާމް</t>
  </si>
  <si>
    <t>ލަފާ ފުރުމުގެ ދަތިކަން ހައްލުކުރުން</t>
  </si>
  <si>
    <t>ބަނދަރު ހެދުން</t>
  </si>
  <si>
    <t>ބްރިޖު އެޅުން</t>
  </si>
  <si>
    <t>ވައިގެ ބަނދަރު</t>
  </si>
  <si>
    <t>އިދާރީ ވަސީލަތްތައް ތަރައްގީ ކުރުން</t>
  </si>
  <si>
    <t>އޮފީސް ޢިމާރާތް</t>
  </si>
  <si>
    <t>ކައުންސިލްތައް ތަރައްޤީކުރުން</t>
  </si>
  <si>
    <t>ބޯހިޔާވަހިކަން ފޯރުކޮށްދިނުން</t>
  </si>
  <si>
    <t>ބޯހިޔާވަހިކަން</t>
  </si>
  <si>
    <t>މިސްކިތްތައް އިމާރާތްކުރުން</t>
  </si>
  <si>
    <t>މިސްކިތް ޢިމާރާތްކުރުން</t>
  </si>
  <si>
    <t>ބިން ހިއްކުމާއި މަގުހެދުން</t>
  </si>
  <si>
    <t>މަގުހެދުން</t>
  </si>
  <si>
    <t>ބިން ހިއްކުން</t>
  </si>
  <si>
    <t>މަސްވެރިކަމާއި ދަނޑުވެރިކަން ތަރައްގީކުރުން</t>
  </si>
  <si>
    <t>ދަނޑުވެރިކަން/މަސްވެރިކަން</t>
  </si>
  <si>
    <t>އެހެނިހެން</t>
  </si>
  <si>
    <t>ޑޮމެސްޓިކް ބަޖެޓު</t>
  </si>
  <si>
    <t>ޕެނިޓެންޝަރީ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</si>
</sst>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_-* #,##0.00\ _ރ_._-;_-* #,##0.00\ _ރ_.\-;_-* &quot;-&quot;??\ _ރ_._-;_-@_-"/>
    <numFmt numFmtId="166" formatCode="_(* #,##0.0_);_(* \(#,##0.0\);_(* &quot;-&quot;??_);_(@_)"/>
  </numFmts>
  <fonts count="3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BF8755"/>
      <name val="Calibri"/>
      <family val="2"/>
      <scheme val="minor"/>
    </font>
    <font>
      <sz val="12"/>
      <color theme="1"/>
      <name val="Faruma"/>
    </font>
    <font>
      <sz val="12"/>
      <color rgb="FFBF8755"/>
      <name val="Century Gothic"/>
      <family val="2"/>
    </font>
    <font>
      <sz val="12"/>
      <color rgb="FF262626"/>
      <name val="Century Gothic"/>
      <family val="2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sz val="12"/>
      <color rgb="FFBF8755"/>
      <name val="Mv Eamaan XP"/>
      <family val="3"/>
    </font>
    <font>
      <sz val="12"/>
      <color theme="0"/>
      <name val="Mv Eamaan XP"/>
      <family val="3"/>
    </font>
    <font>
      <sz val="12"/>
      <color theme="1"/>
      <name val="Mv Eamaan XP"/>
      <family val="3"/>
    </font>
    <font>
      <b/>
      <sz val="12"/>
      <color theme="0"/>
      <name val="Roboto Condensed"/>
    </font>
    <font>
      <b/>
      <sz val="12"/>
      <color rgb="FFBF8755"/>
      <name val="Roboto Condensed"/>
    </font>
    <font>
      <b/>
      <sz val="12"/>
      <color rgb="FF262626"/>
      <name val="Faruma"/>
    </font>
    <font>
      <b/>
      <sz val="12"/>
      <name val="Roboto Condensed"/>
    </font>
    <font>
      <b/>
      <sz val="12"/>
      <color rgb="FFD3AC8A"/>
      <name val="Roboto Condensed"/>
    </font>
    <font>
      <b/>
      <sz val="12"/>
      <color rgb="FF262626"/>
      <name val="Roboto Condensed"/>
    </font>
    <font>
      <sz val="12"/>
      <color rgb="FFBF8755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Century Gothic"/>
      <family val="2"/>
    </font>
    <font>
      <sz val="12"/>
      <color theme="1" tint="0.34998626667073579"/>
      <name val="Calibri"/>
      <family val="2"/>
      <scheme val="minor"/>
    </font>
    <font>
      <sz val="12"/>
      <color theme="1"/>
      <name val="Roboto Condensed"/>
    </font>
    <font>
      <sz val="12"/>
      <color theme="0" tint="-0.499984740745262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sz val="12"/>
      <color theme="1" tint="-0.249977111117893"/>
      <name val="Roboto Condensed"/>
    </font>
    <font>
      <sz val="12"/>
      <name val="Century Gothic"/>
      <family val="2"/>
    </font>
    <font>
      <b/>
      <sz val="12"/>
      <name val="Faruma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  <border>
      <left/>
      <right/>
      <top style="thin">
        <color rgb="FFFCDCAA"/>
      </top>
      <bottom style="thin">
        <color rgb="FFFCDCAA"/>
      </bottom>
      <diagonal/>
    </border>
    <border>
      <left/>
      <right/>
      <top style="thin">
        <color rgb="FFFCDCAA"/>
      </top>
      <bottom/>
      <diagonal/>
    </border>
  </borders>
  <cellStyleXfs count="8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</cellStyleXfs>
  <cellXfs count="66">
    <xf numFmtId="0" fontId="0" fillId="0" borderId="0" xfId="0"/>
    <xf numFmtId="43" fontId="5" fillId="0" borderId="0" xfId="1" applyFont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2" applyFont="1" applyAlignment="1">
      <alignment vertical="center"/>
    </xf>
    <xf numFmtId="0" fontId="6" fillId="0" borderId="0" xfId="2" applyFont="1" applyAlignment="1">
      <alignment horizontal="right" vertical="center" readingOrder="2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1" fillId="0" borderId="0" xfId="3" applyFont="1" applyFill="1" applyBorder="1" applyAlignment="1">
      <alignment horizontal="centerContinuous" vertical="center" readingOrder="2"/>
    </xf>
    <xf numFmtId="0" fontId="12" fillId="0" borderId="0" xfId="3" applyFont="1" applyFill="1" applyBorder="1" applyAlignment="1">
      <alignment horizontal="centerContinuous" vertical="center" readingOrder="2"/>
    </xf>
    <xf numFmtId="0" fontId="13" fillId="0" borderId="0" xfId="2" applyFont="1" applyAlignment="1">
      <alignment horizontal="center" vertical="center"/>
    </xf>
    <xf numFmtId="0" fontId="12" fillId="3" borderId="0" xfId="3" applyFont="1" applyFill="1" applyBorder="1" applyAlignment="1">
      <alignment horizontal="center" vertical="center" readingOrder="2"/>
    </xf>
    <xf numFmtId="164" fontId="12" fillId="0" borderId="0" xfId="1" applyNumberFormat="1" applyFont="1" applyFill="1" applyBorder="1" applyAlignment="1">
      <alignment horizontal="center" vertical="center" readingOrder="2"/>
    </xf>
    <xf numFmtId="0" fontId="7" fillId="0" borderId="0" xfId="0" applyNumberFormat="1" applyFont="1" applyAlignment="1">
      <alignment vertical="center"/>
    </xf>
    <xf numFmtId="0" fontId="14" fillId="0" borderId="0" xfId="1" applyNumberFormat="1" applyFont="1" applyFill="1" applyBorder="1" applyAlignment="1">
      <alignment horizontal="center" vertical="center" wrapText="1" readingOrder="2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164" fontId="15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164" fontId="15" fillId="0" borderId="0" xfId="0" applyNumberFormat="1" applyFont="1" applyFill="1" applyBorder="1" applyAlignment="1">
      <alignment vertical="center"/>
    </xf>
    <xf numFmtId="164" fontId="17" fillId="0" borderId="0" xfId="1" applyNumberFormat="1" applyFont="1" applyFill="1" applyBorder="1" applyAlignment="1">
      <alignment vertical="center"/>
    </xf>
    <xf numFmtId="164" fontId="18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right" vertical="center"/>
    </xf>
    <xf numFmtId="0" fontId="22" fillId="0" borderId="0" xfId="0" applyFont="1" applyAlignment="1">
      <alignment vertical="center"/>
    </xf>
    <xf numFmtId="43" fontId="20" fillId="0" borderId="0" xfId="1" applyFont="1" applyBorder="1" applyAlignment="1">
      <alignment horizontal="left" vertical="center"/>
    </xf>
    <xf numFmtId="164" fontId="24" fillId="0" borderId="0" xfId="7" applyNumberFormat="1" applyFont="1" applyBorder="1" applyAlignment="1">
      <alignment vertical="center"/>
    </xf>
    <xf numFmtId="0" fontId="6" fillId="0" borderId="0" xfId="2" applyFont="1" applyBorder="1" applyAlignment="1">
      <alignment vertical="center"/>
    </xf>
    <xf numFmtId="0" fontId="6" fillId="0" borderId="0" xfId="2" applyFont="1" applyBorder="1" applyAlignment="1">
      <alignment horizontal="right" vertical="center" readingOrder="2"/>
    </xf>
    <xf numFmtId="0" fontId="25" fillId="0" borderId="0" xfId="2" applyFont="1" applyBorder="1" applyAlignment="1">
      <alignment horizontal="center" vertical="center"/>
    </xf>
    <xf numFmtId="0" fontId="2" fillId="0" borderId="0" xfId="2" applyBorder="1" applyAlignment="1">
      <alignment vertical="center"/>
    </xf>
    <xf numFmtId="0" fontId="26" fillId="0" borderId="0" xfId="0" applyFont="1" applyBorder="1" applyAlignment="1">
      <alignment horizontal="right" vertical="center"/>
    </xf>
    <xf numFmtId="164" fontId="27" fillId="0" borderId="2" xfId="4" applyNumberFormat="1" applyFont="1" applyFill="1" applyBorder="1" applyAlignment="1">
      <alignment vertical="center"/>
    </xf>
    <xf numFmtId="164" fontId="28" fillId="0" borderId="0" xfId="1" applyNumberFormat="1" applyFont="1" applyFill="1" applyBorder="1" applyAlignment="1">
      <alignment horizontal="center" vertical="center" readingOrder="2"/>
    </xf>
    <xf numFmtId="0" fontId="27" fillId="0" borderId="2" xfId="6" applyFont="1" applyFill="1" applyBorder="1" applyAlignment="1">
      <alignment horizontal="center" vertical="center"/>
    </xf>
    <xf numFmtId="164" fontId="27" fillId="0" borderId="3" xfId="4" applyNumberFormat="1" applyFont="1" applyFill="1" applyBorder="1" applyAlignment="1">
      <alignment vertical="center"/>
    </xf>
    <xf numFmtId="0" fontId="27" fillId="0" borderId="3" xfId="6" applyFont="1" applyFill="1" applyBorder="1" applyAlignment="1">
      <alignment horizontal="center" vertical="center"/>
    </xf>
    <xf numFmtId="164" fontId="27" fillId="0" borderId="4" xfId="4" applyNumberFormat="1" applyFont="1" applyFill="1" applyBorder="1" applyAlignment="1">
      <alignment vertical="center"/>
    </xf>
    <xf numFmtId="0" fontId="27" fillId="0" borderId="4" xfId="6" applyFont="1" applyFill="1" applyBorder="1" applyAlignment="1">
      <alignment horizontal="center" vertical="center"/>
    </xf>
    <xf numFmtId="164" fontId="27" fillId="0" borderId="0" xfId="4" applyNumberFormat="1" applyFont="1" applyFill="1" applyBorder="1" applyAlignment="1">
      <alignment vertical="center"/>
    </xf>
    <xf numFmtId="0" fontId="27" fillId="0" borderId="0" xfId="6" applyFont="1" applyFill="1" applyBorder="1" applyAlignment="1">
      <alignment horizontal="center" vertical="center"/>
    </xf>
    <xf numFmtId="0" fontId="29" fillId="0" borderId="0" xfId="0" applyFont="1" applyAlignment="1">
      <alignment vertical="center"/>
    </xf>
    <xf numFmtId="0" fontId="30" fillId="4" borderId="0" xfId="3" applyFont="1" applyFill="1" applyBorder="1" applyAlignment="1">
      <alignment horizontal="right" vertical="center" readingOrder="2"/>
    </xf>
    <xf numFmtId="0" fontId="16" fillId="0" borderId="0" xfId="0" applyFont="1" applyFill="1" applyBorder="1" applyAlignment="1">
      <alignment horizontal="left" vertical="center"/>
    </xf>
    <xf numFmtId="164" fontId="17" fillId="4" borderId="0" xfId="1" applyNumberFormat="1" applyFont="1" applyFill="1" applyBorder="1" applyAlignment="1">
      <alignment horizontal="left" vertical="center" readingOrder="1"/>
    </xf>
    <xf numFmtId="0" fontId="23" fillId="0" borderId="0" xfId="2" applyFont="1" applyAlignment="1">
      <alignment vertical="center"/>
    </xf>
    <xf numFmtId="0" fontId="17" fillId="4" borderId="0" xfId="3" applyFont="1" applyFill="1" applyBorder="1" applyAlignment="1">
      <alignment horizontal="center" vertical="center" readingOrder="1"/>
    </xf>
    <xf numFmtId="164" fontId="15" fillId="4" borderId="0" xfId="1" applyNumberFormat="1" applyFont="1" applyFill="1" applyBorder="1" applyAlignment="1">
      <alignment horizontal="left" vertical="center" readingOrder="1"/>
    </xf>
    <xf numFmtId="164" fontId="20" fillId="0" borderId="2" xfId="4" applyNumberFormat="1" applyFont="1" applyFill="1" applyBorder="1" applyAlignment="1">
      <alignment vertical="center"/>
    </xf>
    <xf numFmtId="164" fontId="20" fillId="0" borderId="3" xfId="4" applyNumberFormat="1" applyFont="1" applyFill="1" applyBorder="1" applyAlignment="1">
      <alignment vertical="center"/>
    </xf>
    <xf numFmtId="164" fontId="20" fillId="0" borderId="4" xfId="4" applyNumberFormat="1" applyFont="1" applyFill="1" applyBorder="1" applyAlignment="1">
      <alignment vertical="center"/>
    </xf>
    <xf numFmtId="164" fontId="20" fillId="0" borderId="0" xfId="4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vertical="center"/>
    </xf>
    <xf numFmtId="0" fontId="30" fillId="0" borderId="1" xfId="0" applyFont="1" applyFill="1" applyBorder="1" applyAlignment="1">
      <alignment horizontal="left" vertical="center" indent="5"/>
    </xf>
    <xf numFmtId="0" fontId="26" fillId="0" borderId="2" xfId="5" applyFont="1" applyFill="1" applyBorder="1" applyAlignment="1">
      <alignment horizontal="right" vertical="center" wrapText="1" indent="1" readingOrder="2"/>
    </xf>
    <xf numFmtId="0" fontId="26" fillId="0" borderId="3" xfId="5" applyFont="1" applyFill="1" applyBorder="1" applyAlignment="1">
      <alignment horizontal="right" vertical="center" wrapText="1" indent="1" readingOrder="2"/>
    </xf>
    <xf numFmtId="0" fontId="26" fillId="0" borderId="4" xfId="5" applyFont="1" applyFill="1" applyBorder="1" applyAlignment="1">
      <alignment horizontal="right" vertical="center" wrapText="1" indent="1" readingOrder="2"/>
    </xf>
    <xf numFmtId="0" fontId="26" fillId="0" borderId="0" xfId="5" applyFont="1" applyFill="1" applyBorder="1" applyAlignment="1">
      <alignment horizontal="right" vertical="center" wrapText="1" indent="1" readingOrder="2"/>
    </xf>
    <xf numFmtId="166" fontId="15" fillId="0" borderId="1" xfId="0" applyNumberFormat="1" applyFont="1" applyFill="1" applyBorder="1" applyAlignment="1">
      <alignment vertical="center"/>
    </xf>
    <xf numFmtId="166" fontId="15" fillId="0" borderId="0" xfId="0" applyNumberFormat="1" applyFont="1" applyFill="1" applyBorder="1" applyAlignment="1">
      <alignment vertical="center"/>
    </xf>
    <xf numFmtId="166" fontId="15" fillId="4" borderId="0" xfId="1" applyNumberFormat="1" applyFont="1" applyFill="1" applyBorder="1" applyAlignment="1">
      <alignment horizontal="left" vertical="center" readingOrder="1"/>
    </xf>
    <xf numFmtId="166" fontId="20" fillId="0" borderId="2" xfId="1" applyNumberFormat="1" applyFont="1" applyFill="1" applyBorder="1" applyAlignment="1">
      <alignment horizontal="left" vertical="center"/>
    </xf>
    <xf numFmtId="166" fontId="20" fillId="0" borderId="3" xfId="1" applyNumberFormat="1" applyFont="1" applyFill="1" applyBorder="1" applyAlignment="1">
      <alignment horizontal="left" vertical="center"/>
    </xf>
    <xf numFmtId="166" fontId="20" fillId="0" borderId="4" xfId="1" applyNumberFormat="1" applyFont="1" applyFill="1" applyBorder="1" applyAlignment="1">
      <alignment horizontal="left" vertical="center"/>
    </xf>
    <xf numFmtId="166" fontId="20" fillId="0" borderId="0" xfId="1" applyNumberFormat="1" applyFont="1" applyFill="1" applyBorder="1" applyAlignment="1">
      <alignment horizontal="left" vertical="center"/>
    </xf>
  </cellXfs>
  <cellStyles count="8">
    <cellStyle name="Comma" xfId="1" builtinId="3"/>
    <cellStyle name="Comma 2 4" xfId="4"/>
    <cellStyle name="Comma 4" xfId="7"/>
    <cellStyle name="Normal" xfId="0" builtinId="0"/>
    <cellStyle name="Normal 2 2 2" xfId="6"/>
    <cellStyle name="Normal 2 2 4" xfId="3"/>
    <cellStyle name="Normal 3 2" xfId="5"/>
    <cellStyle name="Normal 6" xfId="2"/>
  </cellStyles>
  <dxfs count="0"/>
  <tableStyles count="0" defaultTableStyle="TableStyleMedium2" defaultPivotStyle="PivotStyleLight16"/>
  <colors>
    <mruColors>
      <color rgb="FFBF87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10" Type="http://schemas.openxmlformats.org/officeDocument/2006/relationships/externalLink" Target="externalLinks/externalLink9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DMD\Debt%20Management\Portfolio%20Review\2014\September\17.09.14\Disbursementsv6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National%20Budget\Budget%202012\PSIP\2012%20budget\CID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8"/>
  <sheetViews>
    <sheetView showGridLines="0" tabSelected="1" view="pageBreakPreview" zoomScaleNormal="100" zoomScaleSheetLayoutView="100" workbookViewId="0">
      <selection activeCell="O7" sqref="O7"/>
    </sheetView>
  </sheetViews>
  <sheetFormatPr defaultRowHeight="21.75" x14ac:dyDescent="0.3"/>
  <cols>
    <col min="1" max="1" width="8.88671875" style="3"/>
    <col min="2" max="2" width="6.5546875" style="1" customWidth="1"/>
    <col min="3" max="3" width="13.33203125" style="3" customWidth="1"/>
    <col min="4" max="4" width="1.109375" customWidth="1"/>
    <col min="5" max="8" width="13.33203125" style="3" customWidth="1"/>
    <col min="9" max="9" width="1.109375" style="2" customWidth="1"/>
    <col min="10" max="10" width="35.5546875" style="4" customWidth="1"/>
    <col min="11" max="11" width="4.109375" style="3" customWidth="1"/>
    <col min="12" max="16384" width="8.88671875" style="3"/>
  </cols>
  <sheetData>
    <row r="1" spans="1:11" ht="18.75" customHeight="1" x14ac:dyDescent="0.3"/>
    <row r="2" spans="1:11" s="2" customFormat="1" ht="37.5" customHeight="1" x14ac:dyDescent="0.3">
      <c r="B2" s="5"/>
      <c r="C2" s="6"/>
      <c r="D2"/>
      <c r="E2" s="5"/>
      <c r="F2" s="5"/>
      <c r="G2" s="6"/>
      <c r="H2" s="6"/>
      <c r="J2" s="6"/>
      <c r="K2" s="7" t="s">
        <v>0</v>
      </c>
    </row>
    <row r="3" spans="1:11" s="2" customFormat="1" ht="18.75" customHeight="1" x14ac:dyDescent="0.3">
      <c r="B3" s="5"/>
      <c r="C3" s="6"/>
      <c r="D3"/>
      <c r="E3" s="5"/>
      <c r="F3" s="5"/>
      <c r="G3" s="6"/>
      <c r="H3" s="6"/>
      <c r="J3" s="6"/>
      <c r="K3" s="32" t="s">
        <v>1</v>
      </c>
    </row>
    <row r="4" spans="1:11" s="8" customFormat="1" ht="11.25" customHeight="1" x14ac:dyDescent="0.3">
      <c r="B4" s="9"/>
      <c r="C4" s="10"/>
      <c r="D4"/>
      <c r="E4" s="10"/>
      <c r="F4" s="10"/>
      <c r="G4" s="10"/>
      <c r="H4" s="10"/>
      <c r="I4" s="2"/>
      <c r="J4" s="10"/>
      <c r="K4" s="10"/>
    </row>
    <row r="5" spans="1:11" s="11" customFormat="1" ht="60" customHeight="1" x14ac:dyDescent="0.3">
      <c r="B5" s="12" t="s">
        <v>2</v>
      </c>
      <c r="C5" s="12" t="s">
        <v>3</v>
      </c>
      <c r="D5"/>
      <c r="E5" s="12" t="s">
        <v>4</v>
      </c>
      <c r="F5" s="12" t="s">
        <v>5</v>
      </c>
      <c r="G5" s="12" t="s">
        <v>6</v>
      </c>
      <c r="H5" s="12" t="s">
        <v>45</v>
      </c>
      <c r="I5" s="13"/>
      <c r="J5" s="12"/>
      <c r="K5" s="12"/>
    </row>
    <row r="6" spans="1:11" s="2" customFormat="1" ht="11.25" customHeight="1" thickBot="1" x14ac:dyDescent="0.35">
      <c r="B6" s="14"/>
      <c r="C6" s="16"/>
      <c r="D6"/>
      <c r="E6" s="14"/>
      <c r="F6" s="14"/>
      <c r="G6" s="17"/>
      <c r="H6" s="16"/>
      <c r="I6" s="15"/>
      <c r="J6" s="6"/>
      <c r="K6" s="6"/>
    </row>
    <row r="7" spans="1:11" s="2" customFormat="1" ht="30" customHeight="1" thickBot="1" x14ac:dyDescent="0.35">
      <c r="A7" s="18"/>
      <c r="B7" s="59">
        <f>+B47+B45+B42+B40+B38+B35+B31+B27+B22+B19+B15+B9</f>
        <v>100</v>
      </c>
      <c r="C7" s="19">
        <f>+C47+C45+C42+C40+C38+C35+C31+C27+C22+C19+C15+C9</f>
        <v>7076705474</v>
      </c>
      <c r="D7"/>
      <c r="E7" s="53">
        <f>+E47+E45+E42+E40+E38+E35+E31+E27+E22+E19+E15+E9</f>
        <v>18757839</v>
      </c>
      <c r="F7" s="53">
        <f>+F47+F45+F42+F40+F38+F35+F31+F27+F22+F19+F15+F9</f>
        <v>654086078</v>
      </c>
      <c r="G7" s="53">
        <f>+G47+G45+G42+G40+G38+G35+G31+G27+G22+G19+G15+G9</f>
        <v>3018235383</v>
      </c>
      <c r="H7" s="53">
        <f>+H47+H45+H42+H40+H38+H35+H31+H27+H22+H19+H15+H9</f>
        <v>3385626174</v>
      </c>
      <c r="I7" s="42"/>
      <c r="J7" s="54" t="s">
        <v>3</v>
      </c>
      <c r="K7" s="20"/>
    </row>
    <row r="8" spans="1:11" s="2" customFormat="1" ht="11.25" customHeight="1" x14ac:dyDescent="0.3">
      <c r="A8" s="18"/>
      <c r="B8" s="60"/>
      <c r="C8" s="21"/>
      <c r="D8"/>
      <c r="E8" s="23"/>
      <c r="F8" s="23"/>
      <c r="G8" s="23"/>
      <c r="H8" s="23"/>
      <c r="I8" s="22"/>
      <c r="J8" s="44"/>
      <c r="K8" s="24"/>
    </row>
    <row r="9" spans="1:11" ht="30" customHeight="1" x14ac:dyDescent="0.3">
      <c r="B9" s="61">
        <f>SUM(B10:B14)</f>
        <v>1.0642430616436305</v>
      </c>
      <c r="C9" s="48">
        <f>SUM(C10:C14)</f>
        <v>75313347</v>
      </c>
      <c r="E9" s="45">
        <f>SUM(E10:E14)</f>
        <v>0</v>
      </c>
      <c r="F9" s="45">
        <f>SUM(F10:F14)</f>
        <v>0</v>
      </c>
      <c r="G9" s="45">
        <f>SUM(G10:G14)</f>
        <v>0</v>
      </c>
      <c r="H9" s="45">
        <f>SUM(H10:H14)</f>
        <v>75313347</v>
      </c>
      <c r="I9" s="42"/>
      <c r="J9" s="43" t="s">
        <v>7</v>
      </c>
      <c r="K9" s="47">
        <v>1</v>
      </c>
    </row>
    <row r="10" spans="1:11" ht="30" customHeight="1" x14ac:dyDescent="0.3">
      <c r="B10" s="62">
        <f>C10/$C$7*100</f>
        <v>0.47588507284540976</v>
      </c>
      <c r="C10" s="49">
        <f t="shared" ref="C10:C47" si="0">H10+G10+F10+E10</f>
        <v>33676985</v>
      </c>
      <c r="E10" s="33">
        <v>0</v>
      </c>
      <c r="F10" s="33">
        <v>0</v>
      </c>
      <c r="G10" s="33">
        <v>0</v>
      </c>
      <c r="H10" s="33">
        <v>33676985</v>
      </c>
      <c r="I10" s="34"/>
      <c r="J10" s="55" t="s">
        <v>8</v>
      </c>
      <c r="K10" s="35"/>
    </row>
    <row r="11" spans="1:11" ht="30" customHeight="1" x14ac:dyDescent="0.3">
      <c r="B11" s="63">
        <f>C11/$C$7*100</f>
        <v>9.3404833990693228E-2</v>
      </c>
      <c r="C11" s="50">
        <f t="shared" si="0"/>
        <v>6609985</v>
      </c>
      <c r="E11" s="36">
        <v>0</v>
      </c>
      <c r="F11" s="36">
        <v>0</v>
      </c>
      <c r="G11" s="36">
        <v>0</v>
      </c>
      <c r="H11" s="33">
        <v>6609985</v>
      </c>
      <c r="I11" s="25"/>
      <c r="J11" s="56" t="s">
        <v>9</v>
      </c>
      <c r="K11" s="37"/>
    </row>
    <row r="12" spans="1:11" ht="30" customHeight="1" x14ac:dyDescent="0.3">
      <c r="B12" s="63">
        <f>C12/$C$7*100</f>
        <v>0.4133477097142223</v>
      </c>
      <c r="C12" s="50">
        <f t="shared" si="0"/>
        <v>29251400</v>
      </c>
      <c r="E12" s="36">
        <v>0</v>
      </c>
      <c r="F12" s="36">
        <v>0</v>
      </c>
      <c r="G12" s="36">
        <v>0</v>
      </c>
      <c r="H12" s="33">
        <v>29251400</v>
      </c>
      <c r="I12" s="34"/>
      <c r="J12" s="56" t="s">
        <v>46</v>
      </c>
      <c r="K12" s="37"/>
    </row>
    <row r="13" spans="1:11" ht="30" customHeight="1" x14ac:dyDescent="0.3">
      <c r="B13" s="63">
        <f>C13/$C$7*100</f>
        <v>1.5261338824513018E-2</v>
      </c>
      <c r="C13" s="50">
        <f t="shared" si="0"/>
        <v>1080000</v>
      </c>
      <c r="E13" s="36">
        <v>0</v>
      </c>
      <c r="F13" s="36">
        <v>0</v>
      </c>
      <c r="G13" s="36">
        <v>0</v>
      </c>
      <c r="H13" s="33">
        <v>1080000</v>
      </c>
      <c r="I13" s="25"/>
      <c r="J13" s="56" t="s">
        <v>10</v>
      </c>
      <c r="K13" s="37"/>
    </row>
    <row r="14" spans="1:11" s="46" customFormat="1" ht="30" customHeight="1" x14ac:dyDescent="0.3">
      <c r="B14" s="64">
        <f>C14/$C$7*100</f>
        <v>6.634410626879228E-2</v>
      </c>
      <c r="C14" s="51">
        <f t="shared" si="0"/>
        <v>4694977</v>
      </c>
      <c r="D14"/>
      <c r="E14" s="38">
        <v>0</v>
      </c>
      <c r="F14" s="38">
        <v>0</v>
      </c>
      <c r="G14" s="38">
        <v>0</v>
      </c>
      <c r="H14" s="33">
        <v>4694977</v>
      </c>
      <c r="I14" s="25"/>
      <c r="J14" s="57" t="s">
        <v>11</v>
      </c>
      <c r="K14" s="39"/>
    </row>
    <row r="15" spans="1:11" ht="30" customHeight="1" x14ac:dyDescent="0.3">
      <c r="B15" s="61">
        <f t="shared" ref="B15:C15" si="1">SUM(B16:B18)</f>
        <v>9.6826020175274579</v>
      </c>
      <c r="C15" s="48">
        <f t="shared" si="1"/>
        <v>685209227</v>
      </c>
      <c r="E15" s="45">
        <f>SUM(E16:E18)</f>
        <v>3115108</v>
      </c>
      <c r="F15" s="45">
        <f t="shared" ref="F15:H15" si="2">SUM(F16:F18)</f>
        <v>0</v>
      </c>
      <c r="G15" s="45">
        <f t="shared" si="2"/>
        <v>301042896</v>
      </c>
      <c r="H15" s="45">
        <f t="shared" si="2"/>
        <v>381051223</v>
      </c>
      <c r="I15" s="42"/>
      <c r="J15" s="43" t="s">
        <v>12</v>
      </c>
      <c r="K15" s="47">
        <v>2</v>
      </c>
    </row>
    <row r="16" spans="1:11" s="46" customFormat="1" ht="30" customHeight="1" x14ac:dyDescent="0.3">
      <c r="B16" s="62">
        <f>C16/$C$7*100</f>
        <v>6.4109542027267929</v>
      </c>
      <c r="C16" s="49">
        <f t="shared" si="0"/>
        <v>453684347</v>
      </c>
      <c r="D16"/>
      <c r="E16" s="33">
        <v>0</v>
      </c>
      <c r="F16" s="33">
        <v>0</v>
      </c>
      <c r="G16" s="33">
        <v>301042896</v>
      </c>
      <c r="H16" s="33">
        <v>152641451</v>
      </c>
      <c r="I16" s="25"/>
      <c r="J16" s="55" t="s">
        <v>13</v>
      </c>
      <c r="K16" s="35"/>
    </row>
    <row r="17" spans="2:11" s="46" customFormat="1" ht="30" customHeight="1" x14ac:dyDescent="0.3">
      <c r="B17" s="63">
        <f>C17/$C$7*100</f>
        <v>1.7273732593382194</v>
      </c>
      <c r="C17" s="50">
        <f t="shared" si="0"/>
        <v>122241118</v>
      </c>
      <c r="D17"/>
      <c r="E17" s="36">
        <v>3115108</v>
      </c>
      <c r="F17" s="36">
        <v>0</v>
      </c>
      <c r="G17" s="36">
        <v>0</v>
      </c>
      <c r="H17" s="36">
        <v>119126010</v>
      </c>
      <c r="I17" s="25"/>
      <c r="J17" s="56" t="s">
        <v>14</v>
      </c>
      <c r="K17" s="37"/>
    </row>
    <row r="18" spans="2:11" s="46" customFormat="1" ht="30" customHeight="1" x14ac:dyDescent="0.3">
      <c r="B18" s="64">
        <f>C18/$C$7*100</f>
        <v>1.5442745554624449</v>
      </c>
      <c r="C18" s="51">
        <f t="shared" si="0"/>
        <v>109283762</v>
      </c>
      <c r="D18"/>
      <c r="E18" s="38">
        <v>0</v>
      </c>
      <c r="F18" s="38">
        <v>0</v>
      </c>
      <c r="G18" s="38">
        <v>0</v>
      </c>
      <c r="H18" s="38">
        <v>109283762</v>
      </c>
      <c r="I18" s="25"/>
      <c r="J18" s="57" t="s">
        <v>15</v>
      </c>
      <c r="K18" s="39"/>
    </row>
    <row r="19" spans="2:11" ht="30" customHeight="1" x14ac:dyDescent="0.3">
      <c r="B19" s="61">
        <f t="shared" ref="B19:C19" si="3">SUM(B20:B21)</f>
        <v>4.231976985622957</v>
      </c>
      <c r="C19" s="48">
        <f t="shared" si="3"/>
        <v>299484547</v>
      </c>
      <c r="E19" s="45">
        <f>SUM(E20:E21)</f>
        <v>0</v>
      </c>
      <c r="F19" s="45">
        <f t="shared" ref="F19:H19" si="4">SUM(F20:F21)</f>
        <v>38710471</v>
      </c>
      <c r="G19" s="45">
        <f t="shared" si="4"/>
        <v>0</v>
      </c>
      <c r="H19" s="45">
        <f t="shared" si="4"/>
        <v>260774076</v>
      </c>
      <c r="I19" s="42"/>
      <c r="J19" s="43" t="s">
        <v>16</v>
      </c>
      <c r="K19" s="47">
        <v>3</v>
      </c>
    </row>
    <row r="20" spans="2:11" s="46" customFormat="1" ht="30" customHeight="1" x14ac:dyDescent="0.3">
      <c r="B20" s="62">
        <f>C20/$C$7*100</f>
        <v>0.73624713069413805</v>
      </c>
      <c r="C20" s="49">
        <f t="shared" si="0"/>
        <v>52102041</v>
      </c>
      <c r="D20"/>
      <c r="E20" s="33">
        <v>0</v>
      </c>
      <c r="F20" s="33">
        <v>37702040</v>
      </c>
      <c r="G20" s="33">
        <v>0</v>
      </c>
      <c r="H20" s="33">
        <v>14400001</v>
      </c>
      <c r="I20" s="25"/>
      <c r="J20" s="55" t="s">
        <v>17</v>
      </c>
      <c r="K20" s="35"/>
    </row>
    <row r="21" spans="2:11" s="46" customFormat="1" ht="30" customHeight="1" x14ac:dyDescent="0.3">
      <c r="B21" s="64">
        <f>C21/$C$7*100</f>
        <v>3.4957298549288187</v>
      </c>
      <c r="C21" s="51">
        <f t="shared" si="0"/>
        <v>247382506</v>
      </c>
      <c r="D21"/>
      <c r="E21" s="38">
        <v>0</v>
      </c>
      <c r="F21" s="38">
        <v>1008431</v>
      </c>
      <c r="G21" s="38">
        <v>0</v>
      </c>
      <c r="H21" s="38">
        <v>246374075</v>
      </c>
      <c r="I21" s="25"/>
      <c r="J21" s="57" t="s">
        <v>18</v>
      </c>
      <c r="K21" s="39"/>
    </row>
    <row r="22" spans="2:11" ht="30" customHeight="1" x14ac:dyDescent="0.3">
      <c r="B22" s="61">
        <f t="shared" ref="B22:C22" si="5">SUM(B23:B26)</f>
        <v>7.7620703449951147</v>
      </c>
      <c r="C22" s="48">
        <f t="shared" si="5"/>
        <v>549298857</v>
      </c>
      <c r="E22" s="45">
        <f>SUM(E23:E26)</f>
        <v>0</v>
      </c>
      <c r="F22" s="45">
        <f t="shared" ref="F22:H22" si="6">SUM(F23:F26)</f>
        <v>230681021</v>
      </c>
      <c r="G22" s="45">
        <f t="shared" si="6"/>
        <v>171266193</v>
      </c>
      <c r="H22" s="45">
        <f t="shared" si="6"/>
        <v>147351643</v>
      </c>
      <c r="I22" s="42"/>
      <c r="J22" s="43" t="s">
        <v>19</v>
      </c>
      <c r="K22" s="47">
        <v>4</v>
      </c>
    </row>
    <row r="23" spans="2:11" s="46" customFormat="1" ht="30" customHeight="1" x14ac:dyDescent="0.3">
      <c r="B23" s="62">
        <f>C23/$C$7*100</f>
        <v>3.2727201782087336</v>
      </c>
      <c r="C23" s="49">
        <f t="shared" si="0"/>
        <v>231600768</v>
      </c>
      <c r="D23"/>
      <c r="E23" s="33">
        <v>0</v>
      </c>
      <c r="F23" s="33">
        <v>118920483</v>
      </c>
      <c r="G23" s="33">
        <v>45460993</v>
      </c>
      <c r="H23" s="33">
        <v>67219292</v>
      </c>
      <c r="I23" s="25"/>
      <c r="J23" s="55" t="s">
        <v>20</v>
      </c>
      <c r="K23" s="35"/>
    </row>
    <row r="24" spans="2:11" s="46" customFormat="1" ht="30" customHeight="1" x14ac:dyDescent="0.3">
      <c r="B24" s="63">
        <f>C24/$C$7*100</f>
        <v>1.5191149101085226</v>
      </c>
      <c r="C24" s="50">
        <f t="shared" si="0"/>
        <v>107503288</v>
      </c>
      <c r="D24"/>
      <c r="E24" s="36">
        <v>0</v>
      </c>
      <c r="F24" s="36">
        <v>16085282</v>
      </c>
      <c r="G24" s="36">
        <v>36655200</v>
      </c>
      <c r="H24" s="36">
        <v>54762806</v>
      </c>
      <c r="I24" s="25"/>
      <c r="J24" s="56" t="s">
        <v>21</v>
      </c>
      <c r="K24" s="37"/>
    </row>
    <row r="25" spans="2:11" s="46" customFormat="1" ht="30" customHeight="1" x14ac:dyDescent="0.3">
      <c r="B25" s="63">
        <f>C25/$C$7*100</f>
        <v>0.35849372413771308</v>
      </c>
      <c r="C25" s="50">
        <f t="shared" si="0"/>
        <v>25369545</v>
      </c>
      <c r="D25"/>
      <c r="E25" s="36">
        <v>0</v>
      </c>
      <c r="F25" s="36">
        <v>0</v>
      </c>
      <c r="G25" s="36">
        <v>0</v>
      </c>
      <c r="H25" s="36">
        <v>25369545</v>
      </c>
      <c r="I25" s="25"/>
      <c r="J25" s="56" t="s">
        <v>22</v>
      </c>
      <c r="K25" s="37"/>
    </row>
    <row r="26" spans="2:11" s="46" customFormat="1" ht="30" customHeight="1" x14ac:dyDescent="0.3">
      <c r="B26" s="64">
        <f>C26/$C$7*100</f>
        <v>2.6117415325401461</v>
      </c>
      <c r="C26" s="51">
        <f t="shared" si="0"/>
        <v>184825256</v>
      </c>
      <c r="D26"/>
      <c r="E26" s="38">
        <v>0</v>
      </c>
      <c r="F26" s="38">
        <v>95675256</v>
      </c>
      <c r="G26" s="38">
        <v>89150000</v>
      </c>
      <c r="H26" s="38">
        <v>0</v>
      </c>
      <c r="I26" s="25"/>
      <c r="J26" s="57" t="s">
        <v>23</v>
      </c>
      <c r="K26" s="39"/>
    </row>
    <row r="27" spans="2:11" ht="30" customHeight="1" x14ac:dyDescent="0.3">
      <c r="B27" s="61">
        <f t="shared" ref="B27:C27" si="7">SUM(B28:B30)</f>
        <v>19.223297154276903</v>
      </c>
      <c r="C27" s="48">
        <f t="shared" si="7"/>
        <v>1360376122</v>
      </c>
      <c r="E27" s="45">
        <f t="shared" ref="E27:G27" si="8">SUM(E28:E30)</f>
        <v>0</v>
      </c>
      <c r="F27" s="45">
        <f t="shared" si="8"/>
        <v>155592792</v>
      </c>
      <c r="G27" s="45">
        <f t="shared" si="8"/>
        <v>581721009</v>
      </c>
      <c r="H27" s="45">
        <f>SUM(H28:H30)</f>
        <v>623062321</v>
      </c>
      <c r="I27" s="42"/>
      <c r="J27" s="43" t="s">
        <v>24</v>
      </c>
      <c r="K27" s="47">
        <v>5</v>
      </c>
    </row>
    <row r="28" spans="2:11" s="46" customFormat="1" ht="30" customHeight="1" x14ac:dyDescent="0.3">
      <c r="B28" s="62">
        <f>C28/$C$7*100</f>
        <v>5.4078144188144011</v>
      </c>
      <c r="C28" s="49">
        <f t="shared" si="0"/>
        <v>382695099</v>
      </c>
      <c r="D28"/>
      <c r="E28" s="33">
        <v>0</v>
      </c>
      <c r="F28" s="33">
        <v>18840233</v>
      </c>
      <c r="G28" s="33">
        <v>88740754</v>
      </c>
      <c r="H28" s="33">
        <v>275114112</v>
      </c>
      <c r="I28" s="25"/>
      <c r="J28" s="55" t="s">
        <v>25</v>
      </c>
      <c r="K28" s="35"/>
    </row>
    <row r="29" spans="2:11" s="46" customFormat="1" ht="30" customHeight="1" x14ac:dyDescent="0.3">
      <c r="B29" s="63">
        <f>C29/$C$7*100</f>
        <v>11.772415116904721</v>
      </c>
      <c r="C29" s="50">
        <f t="shared" si="0"/>
        <v>833099145</v>
      </c>
      <c r="D29"/>
      <c r="E29" s="36">
        <v>0</v>
      </c>
      <c r="F29" s="36">
        <v>92963164</v>
      </c>
      <c r="G29" s="36">
        <v>492980255</v>
      </c>
      <c r="H29" s="36">
        <v>247155726</v>
      </c>
      <c r="I29" s="25"/>
      <c r="J29" s="56" t="s">
        <v>26</v>
      </c>
      <c r="K29" s="37"/>
    </row>
    <row r="30" spans="2:11" s="46" customFormat="1" ht="30" customHeight="1" x14ac:dyDescent="0.3">
      <c r="B30" s="64">
        <f>C30/$C$7*100</f>
        <v>2.0430676185577821</v>
      </c>
      <c r="C30" s="51">
        <f t="shared" si="0"/>
        <v>144581878</v>
      </c>
      <c r="D30"/>
      <c r="E30" s="38">
        <v>0</v>
      </c>
      <c r="F30" s="38">
        <v>43789395</v>
      </c>
      <c r="G30" s="38">
        <v>0</v>
      </c>
      <c r="H30" s="38">
        <v>100792483</v>
      </c>
      <c r="I30" s="25"/>
      <c r="J30" s="57" t="s">
        <v>27</v>
      </c>
      <c r="K30" s="39"/>
    </row>
    <row r="31" spans="2:11" ht="30" customHeight="1" x14ac:dyDescent="0.3">
      <c r="B31" s="61">
        <f t="shared" ref="B31:C31" si="9">SUM(B32:B34)</f>
        <v>38.019011146994075</v>
      </c>
      <c r="C31" s="48">
        <f t="shared" si="9"/>
        <v>2690493443</v>
      </c>
      <c r="E31" s="45">
        <f>SUM(E32:E34)</f>
        <v>0</v>
      </c>
      <c r="F31" s="45">
        <f t="shared" ref="F31:H31" si="10">SUM(F32:F34)</f>
        <v>21376819</v>
      </c>
      <c r="G31" s="45">
        <f t="shared" si="10"/>
        <v>1750693178</v>
      </c>
      <c r="H31" s="45">
        <f t="shared" si="10"/>
        <v>918423446</v>
      </c>
      <c r="I31" s="42"/>
      <c r="J31" s="43" t="s">
        <v>28</v>
      </c>
      <c r="K31" s="47">
        <v>6</v>
      </c>
    </row>
    <row r="32" spans="2:11" s="46" customFormat="1" ht="30" customHeight="1" x14ac:dyDescent="0.3">
      <c r="B32" s="62">
        <f>C32/$C$7*100</f>
        <v>10.227829286653735</v>
      </c>
      <c r="C32" s="49">
        <f t="shared" si="0"/>
        <v>723793355</v>
      </c>
      <c r="D32"/>
      <c r="E32" s="33">
        <v>0</v>
      </c>
      <c r="F32" s="33">
        <v>21376819</v>
      </c>
      <c r="G32" s="33">
        <v>39195978</v>
      </c>
      <c r="H32" s="33">
        <v>663220558</v>
      </c>
      <c r="I32" s="25"/>
      <c r="J32" s="55" t="s">
        <v>29</v>
      </c>
      <c r="K32" s="35"/>
    </row>
    <row r="33" spans="2:11" s="46" customFormat="1" ht="30" customHeight="1" x14ac:dyDescent="0.3">
      <c r="B33" s="63">
        <f>C33/$C$7*100</f>
        <v>1.7556778426977955</v>
      </c>
      <c r="C33" s="50">
        <f t="shared" si="0"/>
        <v>124244150</v>
      </c>
      <c r="D33"/>
      <c r="E33" s="36">
        <v>0</v>
      </c>
      <c r="F33" s="36">
        <v>0</v>
      </c>
      <c r="G33" s="36">
        <v>53267200</v>
      </c>
      <c r="H33" s="36">
        <v>70976950</v>
      </c>
      <c r="I33" s="25"/>
      <c r="J33" s="56" t="s">
        <v>30</v>
      </c>
      <c r="K33" s="37"/>
    </row>
    <row r="34" spans="2:11" s="46" customFormat="1" ht="30" customHeight="1" x14ac:dyDescent="0.3">
      <c r="B34" s="64">
        <f>C34/$C$7*100</f>
        <v>26.035504017642548</v>
      </c>
      <c r="C34" s="51">
        <f t="shared" si="0"/>
        <v>1842455938</v>
      </c>
      <c r="D34"/>
      <c r="E34" s="38">
        <v>0</v>
      </c>
      <c r="F34" s="38">
        <v>0</v>
      </c>
      <c r="G34" s="38">
        <v>1658230000</v>
      </c>
      <c r="H34" s="38">
        <v>184225938</v>
      </c>
      <c r="I34" s="25"/>
      <c r="J34" s="57" t="s">
        <v>31</v>
      </c>
      <c r="K34" s="39"/>
    </row>
    <row r="35" spans="2:11" ht="30" customHeight="1" x14ac:dyDescent="0.3">
      <c r="B35" s="61">
        <f t="shared" ref="B35:C35" si="11">SUM(B36:B37)</f>
        <v>0.77738613260252809</v>
      </c>
      <c r="C35" s="48">
        <f t="shared" si="11"/>
        <v>55013327</v>
      </c>
      <c r="E35" s="45">
        <f>SUM(E36:E37)</f>
        <v>2800001</v>
      </c>
      <c r="F35" s="45">
        <f>SUM(F36:F37)</f>
        <v>0</v>
      </c>
      <c r="G35" s="45">
        <f>SUM(G36:G37)</f>
        <v>0</v>
      </c>
      <c r="H35" s="45">
        <f>SUM(H36:H37)</f>
        <v>52213326</v>
      </c>
      <c r="I35" s="42"/>
      <c r="J35" s="43" t="s">
        <v>32</v>
      </c>
      <c r="K35" s="47">
        <v>7</v>
      </c>
    </row>
    <row r="36" spans="2:11" s="46" customFormat="1" ht="30" customHeight="1" x14ac:dyDescent="0.3">
      <c r="B36" s="62">
        <f>C36/$C$7*100</f>
        <v>0.60194079231507669</v>
      </c>
      <c r="C36" s="49">
        <f t="shared" si="0"/>
        <v>42597577</v>
      </c>
      <c r="D36"/>
      <c r="E36" s="33">
        <v>2800001</v>
      </c>
      <c r="F36" s="33">
        <v>0</v>
      </c>
      <c r="G36" s="33">
        <v>0</v>
      </c>
      <c r="H36" s="33">
        <v>39797576</v>
      </c>
      <c r="I36" s="25"/>
      <c r="J36" s="55" t="s">
        <v>33</v>
      </c>
      <c r="K36" s="35"/>
    </row>
    <row r="37" spans="2:11" s="46" customFormat="1" ht="30" customHeight="1" x14ac:dyDescent="0.3">
      <c r="B37" s="64">
        <f>C37/$C$7*100</f>
        <v>0.1754453402874514</v>
      </c>
      <c r="C37" s="51">
        <f t="shared" si="0"/>
        <v>12415750</v>
      </c>
      <c r="D37"/>
      <c r="E37" s="38">
        <v>0</v>
      </c>
      <c r="F37" s="38">
        <v>0</v>
      </c>
      <c r="G37" s="38">
        <v>0</v>
      </c>
      <c r="H37" s="38">
        <v>12415750</v>
      </c>
      <c r="I37" s="25"/>
      <c r="J37" s="57" t="s">
        <v>34</v>
      </c>
      <c r="K37" s="39"/>
    </row>
    <row r="38" spans="2:11" ht="30" customHeight="1" x14ac:dyDescent="0.3">
      <c r="B38" s="61">
        <f>SUM(B39:B39)</f>
        <v>5.6021592032699594</v>
      </c>
      <c r="C38" s="48">
        <f>SUM(C39:C39)</f>
        <v>396448307</v>
      </c>
      <c r="E38" s="45">
        <f>SUM(E39:E39)</f>
        <v>0</v>
      </c>
      <c r="F38" s="45">
        <f>SUM(F39:F39)</f>
        <v>0</v>
      </c>
      <c r="G38" s="45">
        <f>SUM(G39:G39)</f>
        <v>213512107</v>
      </c>
      <c r="H38" s="45">
        <f>SUM(H39:H39)</f>
        <v>182936200</v>
      </c>
      <c r="I38" s="42"/>
      <c r="J38" s="43" t="s">
        <v>35</v>
      </c>
      <c r="K38" s="47">
        <v>8</v>
      </c>
    </row>
    <row r="39" spans="2:11" s="46" customFormat="1" ht="30" customHeight="1" x14ac:dyDescent="0.3">
      <c r="B39" s="62">
        <f>C39/$C$7*100</f>
        <v>5.6021592032699594</v>
      </c>
      <c r="C39" s="49">
        <f t="shared" si="0"/>
        <v>396448307</v>
      </c>
      <c r="D39"/>
      <c r="E39" s="33">
        <v>0</v>
      </c>
      <c r="F39" s="33">
        <v>0</v>
      </c>
      <c r="G39" s="33">
        <v>213512107</v>
      </c>
      <c r="H39" s="33">
        <v>182936200</v>
      </c>
      <c r="I39" s="25"/>
      <c r="J39" s="55" t="s">
        <v>36</v>
      </c>
      <c r="K39" s="35"/>
    </row>
    <row r="40" spans="2:11" ht="30" customHeight="1" x14ac:dyDescent="0.3">
      <c r="B40" s="61">
        <f t="shared" ref="B40:C40" si="12">+B41</f>
        <v>2.8439648610420609</v>
      </c>
      <c r="C40" s="48">
        <f t="shared" si="12"/>
        <v>201259017</v>
      </c>
      <c r="E40" s="45">
        <f>+E41</f>
        <v>12842730</v>
      </c>
      <c r="F40" s="45">
        <f t="shared" ref="F40:H40" si="13">+F41</f>
        <v>169620000</v>
      </c>
      <c r="G40" s="45">
        <f t="shared" si="13"/>
        <v>0</v>
      </c>
      <c r="H40" s="45">
        <f t="shared" si="13"/>
        <v>18796287</v>
      </c>
      <c r="I40" s="42"/>
      <c r="J40" s="43" t="s">
        <v>37</v>
      </c>
      <c r="K40" s="47">
        <v>9</v>
      </c>
    </row>
    <row r="41" spans="2:11" s="46" customFormat="1" ht="30" customHeight="1" x14ac:dyDescent="0.3">
      <c r="B41" s="65">
        <f>C41/$C$7*100</f>
        <v>2.8439648610420609</v>
      </c>
      <c r="C41" s="52">
        <f t="shared" si="0"/>
        <v>201259017</v>
      </c>
      <c r="D41"/>
      <c r="E41" s="40">
        <v>12842730</v>
      </c>
      <c r="F41" s="40">
        <v>169620000</v>
      </c>
      <c r="G41" s="40">
        <v>0</v>
      </c>
      <c r="H41" s="40">
        <v>18796287</v>
      </c>
      <c r="I41" s="25"/>
      <c r="J41" s="58" t="s">
        <v>38</v>
      </c>
      <c r="K41" s="41"/>
    </row>
    <row r="42" spans="2:11" ht="30" customHeight="1" x14ac:dyDescent="0.3">
      <c r="B42" s="61">
        <f t="shared" ref="B42:C42" si="14">SUM(B43:B44)</f>
        <v>9.5737464204095257</v>
      </c>
      <c r="C42" s="48">
        <f t="shared" si="14"/>
        <v>677505837</v>
      </c>
      <c r="E42" s="45">
        <f>SUM(E43:E44)</f>
        <v>0</v>
      </c>
      <c r="F42" s="45">
        <f t="shared" ref="F42:H42" si="15">SUM(F43:F44)</f>
        <v>0</v>
      </c>
      <c r="G42" s="45">
        <f t="shared" si="15"/>
        <v>0</v>
      </c>
      <c r="H42" s="45">
        <f t="shared" si="15"/>
        <v>677505837</v>
      </c>
      <c r="I42" s="42"/>
      <c r="J42" s="43" t="s">
        <v>39</v>
      </c>
      <c r="K42" s="47">
        <v>10</v>
      </c>
    </row>
    <row r="43" spans="2:11" s="46" customFormat="1" ht="30" customHeight="1" x14ac:dyDescent="0.3">
      <c r="B43" s="62">
        <f>C43/$C$7*100</f>
        <v>3.9778215870963347</v>
      </c>
      <c r="C43" s="49">
        <f t="shared" si="0"/>
        <v>281498718</v>
      </c>
      <c r="D43"/>
      <c r="E43" s="33">
        <v>0</v>
      </c>
      <c r="F43" s="33">
        <v>0</v>
      </c>
      <c r="G43" s="33">
        <v>0</v>
      </c>
      <c r="H43" s="33">
        <v>281498718</v>
      </c>
      <c r="I43" s="25"/>
      <c r="J43" s="55" t="s">
        <v>40</v>
      </c>
      <c r="K43" s="35"/>
    </row>
    <row r="44" spans="2:11" s="46" customFormat="1" ht="30" customHeight="1" x14ac:dyDescent="0.3">
      <c r="B44" s="64">
        <f>C44/$C$7*100</f>
        <v>5.595924833313191</v>
      </c>
      <c r="C44" s="51">
        <f t="shared" si="0"/>
        <v>396007119</v>
      </c>
      <c r="D44"/>
      <c r="E44" s="38">
        <v>0</v>
      </c>
      <c r="F44" s="38">
        <v>0</v>
      </c>
      <c r="G44" s="38">
        <v>0</v>
      </c>
      <c r="H44" s="38">
        <v>396007119</v>
      </c>
      <c r="I44" s="25"/>
      <c r="J44" s="57" t="s">
        <v>41</v>
      </c>
      <c r="K44" s="39"/>
    </row>
    <row r="45" spans="2:11" ht="30" customHeight="1" x14ac:dyDescent="0.3">
      <c r="B45" s="61">
        <f t="shared" ref="B45:C45" si="16">+B46</f>
        <v>0.84556465179802665</v>
      </c>
      <c r="C45" s="48">
        <f t="shared" si="16"/>
        <v>59838120</v>
      </c>
      <c r="E45" s="45">
        <f>+E46</f>
        <v>0</v>
      </c>
      <c r="F45" s="45">
        <f t="shared" ref="F45:H45" si="17">+F46</f>
        <v>38104975</v>
      </c>
      <c r="G45" s="45">
        <f t="shared" si="17"/>
        <v>0</v>
      </c>
      <c r="H45" s="45">
        <f t="shared" si="17"/>
        <v>21733145</v>
      </c>
      <c r="I45" s="42"/>
      <c r="J45" s="43" t="s">
        <v>42</v>
      </c>
      <c r="K45" s="47">
        <v>11</v>
      </c>
    </row>
    <row r="46" spans="2:11" s="46" customFormat="1" ht="30" customHeight="1" x14ac:dyDescent="0.3">
      <c r="B46" s="65">
        <f>C46/$C$7*100</f>
        <v>0.84556465179802665</v>
      </c>
      <c r="C46" s="52">
        <f t="shared" si="0"/>
        <v>59838120</v>
      </c>
      <c r="D46"/>
      <c r="E46" s="40">
        <v>0</v>
      </c>
      <c r="F46" s="40">
        <v>38104975</v>
      </c>
      <c r="G46" s="40">
        <v>0</v>
      </c>
      <c r="H46" s="40">
        <v>21733145</v>
      </c>
      <c r="I46" s="25"/>
      <c r="J46" s="58" t="s">
        <v>43</v>
      </c>
      <c r="K46" s="41"/>
    </row>
    <row r="47" spans="2:11" ht="30" customHeight="1" x14ac:dyDescent="0.3">
      <c r="B47" s="61">
        <f>C47/$C$7*100</f>
        <v>0.3739780198177568</v>
      </c>
      <c r="C47" s="48">
        <f t="shared" si="0"/>
        <v>26465323</v>
      </c>
      <c r="E47" s="45">
        <v>0</v>
      </c>
      <c r="F47" s="45">
        <v>0</v>
      </c>
      <c r="G47" s="45">
        <v>0</v>
      </c>
      <c r="H47" s="45">
        <v>26465323</v>
      </c>
      <c r="I47" s="42"/>
      <c r="J47" s="43" t="s">
        <v>44</v>
      </c>
      <c r="K47" s="47">
        <v>12</v>
      </c>
    </row>
    <row r="48" spans="2:11" s="31" customFormat="1" ht="9" customHeight="1" x14ac:dyDescent="0.3">
      <c r="B48" s="26"/>
      <c r="C48" s="27"/>
      <c r="D48"/>
      <c r="E48" s="27"/>
      <c r="F48" s="27"/>
      <c r="G48" s="27"/>
      <c r="H48" s="28"/>
      <c r="I48" s="2"/>
      <c r="J48" s="29"/>
      <c r="K48" s="30"/>
    </row>
  </sheetData>
  <printOptions horizontalCentered="1"/>
  <pageMargins left="0.78740157480314965" right="0.78740157480314965" top="0.9055118110236221" bottom="0.9055118110236221" header="0.31496062992125984" footer="0.31496062992125984"/>
  <pageSetup paperSize="9" scale="63" fitToHeight="0" orientation="portrait" r:id="rId1"/>
  <rowBreaks count="1" manualBreakCount="1">
    <brk id="39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5.7 Function</vt:lpstr>
      <vt:lpstr>'5.7 Function'!Print_Area</vt:lpstr>
      <vt:lpstr>'5.7 Function'!Print_Titles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2018-11-08T04:39:13Z</cp:lastPrinted>
  <dcterms:created xsi:type="dcterms:W3CDTF">2018-11-03T07:55:07Z</dcterms:created>
  <dcterms:modified xsi:type="dcterms:W3CDTF">2019-01-08T04:49:29Z</dcterms:modified>
</cp:coreProperties>
</file>