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drawings/drawing3.xml" ContentType="application/vnd.openxmlformats-officedocument.drawing+xml"/>
  <Override PartName="/xl/customProperty12.bin" ContentType="application/vnd.openxmlformats-officedocument.spreadsheetml.customProperty"/>
  <Override PartName="/xl/drawings/drawing4.xml" ContentType="application/vnd.openxmlformats-officedocument.drawing+xml"/>
  <Override PartName="/xl/customProperty13.bin" ContentType="application/vnd.openxmlformats-officedocument.spreadsheetml.customProperty"/>
  <Override PartName="/xl/drawings/drawing5.xml" ContentType="application/vnd.openxmlformats-officedocument.drawing+xml"/>
  <Override PartName="/xl/customProperty14.bin" ContentType="application/vnd.openxmlformats-officedocument.spreadsheetml.customProperty"/>
  <Override PartName="/xl/drawings/drawing6.xml" ContentType="application/vnd.openxmlformats-officedocument.drawing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Government Annual Budget 2014\Government Annual Budget 2023\Budget Circular\Budget Circular 4 - Councils\"/>
    </mc:Choice>
  </mc:AlternateContent>
  <bookViews>
    <workbookView xWindow="0" yWindow="0" windowWidth="28800" windowHeight="12435" tabRatio="856" activeTab="3"/>
  </bookViews>
  <sheets>
    <sheet name="Instructions" sheetId="16" r:id="rId1"/>
    <sheet name="BusinessAreaCodes" sheetId="14" r:id="rId2"/>
    <sheet name="RevenueCodes" sheetId="3" r:id="rId3"/>
    <sheet name="ExpenditureCodes" sheetId="5" r:id="rId4"/>
    <sheet name="PSIPType" sheetId="12" r:id="rId5"/>
    <sheet name="RashuBudget" sheetId="13" r:id="rId6"/>
    <sheet name="Revenue" sheetId="1" r:id="rId7"/>
    <sheet name="SalarySheet" sheetId="4" r:id="rId8"/>
    <sheet name="List" sheetId="17" state="hidden" r:id="rId9"/>
    <sheet name="CapitalSheet" sheetId="10" r:id="rId10"/>
    <sheet name="PSIP" sheetId="11" r:id="rId11"/>
    <sheet name="Budget(BG)" sheetId="6" r:id="rId12"/>
    <sheet name="Budget(CG)" sheetId="7" r:id="rId13"/>
    <sheet name="Budget(TF)" sheetId="8" r:id="rId14"/>
    <sheet name="Budget(CF)" sheetId="9" r:id="rId15"/>
    <sheet name="Lists" sheetId="2" state="veryHidden" r:id="rId16"/>
    <sheet name="Ceiling" sheetId="15" state="veryHidden" r:id="rId17"/>
  </sheets>
  <definedNames>
    <definedName name="_xlnm._FilterDatabase" localSheetId="1" hidden="1">BusinessAreaCodes!$A$2:$B$200</definedName>
    <definedName name="_xlnm._FilterDatabase" localSheetId="3" hidden="1">ExpenditureCodes!$A$2:$C$203</definedName>
    <definedName name="_xlnm._FilterDatabase" localSheetId="4" hidden="1">PSIPType!$A$2:$A$39</definedName>
    <definedName name="_xlnm._FilterDatabase" localSheetId="2" hidden="1">RevenueCodes!$A$2:$C$281</definedName>
    <definedName name="_xlnm._FilterDatabase" localSheetId="7" hidden="1">SalarySheet!$C$2:$BB$503</definedName>
    <definedName name="_xlnm.Print_Area" localSheetId="11">'Budget(BG)'!$B$1:$F$264</definedName>
    <definedName name="_xlnm.Print_Area" localSheetId="14">'Budget(CF)'!$B$1:$F$264</definedName>
    <definedName name="_xlnm.Print_Area" localSheetId="12">'Budget(CG)'!$B$1:$F$264</definedName>
    <definedName name="_xlnm.Print_Area" localSheetId="13">'Budget(TF)'!$B$1:$F$264</definedName>
    <definedName name="_xlnm.Print_Area" localSheetId="1">BusinessAreaCodes!$A$1:$B$200</definedName>
    <definedName name="_xlnm.Print_Area" localSheetId="9">CapitalSheet!$A$1:$M$100</definedName>
    <definedName name="_xlnm.Print_Area" localSheetId="3">ExpenditureCodes!$A$1:$C$203</definedName>
    <definedName name="_xlnm.Print_Area" localSheetId="0">Instructions!$B$2:$E$37</definedName>
    <definedName name="_xlnm.Print_Area" localSheetId="4">PSIPType!$A$1:$A$39</definedName>
    <definedName name="_xlnm.Print_Area" localSheetId="5">RashuBudget!$B$2:$L$74</definedName>
    <definedName name="_xlnm.Print_Area" localSheetId="6">Revenue!$A$1:$F$100</definedName>
    <definedName name="_xlnm.Print_Area" localSheetId="2">RevenueCodes!$A$1:$C$281</definedName>
    <definedName name="_xlnm.Print_Titles" localSheetId="11">'Budget(BG)'!$7:$9</definedName>
    <definedName name="_xlnm.Print_Titles" localSheetId="14">'Budget(CF)'!$7:$9</definedName>
    <definedName name="_xlnm.Print_Titles" localSheetId="12">'Budget(CG)'!$7:$9</definedName>
    <definedName name="_xlnm.Print_Titles" localSheetId="13">'Budget(TF)'!$7:$9</definedName>
    <definedName name="_xlnm.Print_Titles" localSheetId="1">BusinessAreaCodes!$2:$2</definedName>
    <definedName name="_xlnm.Print_Titles" localSheetId="9">CapitalSheet!$5:$7</definedName>
    <definedName name="_xlnm.Print_Titles" localSheetId="3">ExpenditureCodes!$2:$2</definedName>
    <definedName name="_xlnm.Print_Titles" localSheetId="4">PSIPType!$2:$2</definedName>
    <definedName name="_xlnm.Print_Titles" localSheetId="6">Revenue!$5:$7</definedName>
    <definedName name="_xlnm.Print_Titles" localSheetId="2">RevenueCodes!$2:$2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0" l="1"/>
  <c r="I8" i="11" l="1"/>
  <c r="D77" i="8" l="1"/>
  <c r="D76" i="8"/>
  <c r="D75" i="8"/>
  <c r="D78" i="8"/>
  <c r="D77" i="7"/>
  <c r="D76" i="7"/>
  <c r="D78" i="7"/>
  <c r="D82" i="9" l="1"/>
  <c r="C82" i="9" s="1"/>
  <c r="B82" i="9" s="1"/>
  <c r="D82" i="8"/>
  <c r="C82" i="8" s="1"/>
  <c r="B82" i="8" s="1"/>
  <c r="D82" i="7"/>
  <c r="C82" i="7" s="1"/>
  <c r="B82" i="7" s="1"/>
  <c r="D82" i="6"/>
  <c r="C82" i="6" s="1"/>
  <c r="B82" i="6" s="1"/>
  <c r="BA4" i="4" l="1"/>
  <c r="BA5" i="4"/>
  <c r="BA6" i="4"/>
  <c r="BA7" i="4"/>
  <c r="BA8" i="4"/>
  <c r="BA9" i="4"/>
  <c r="BA10" i="4"/>
  <c r="BA11" i="4"/>
  <c r="BA12" i="4"/>
  <c r="BA13" i="4"/>
  <c r="BA14" i="4"/>
  <c r="BA15" i="4"/>
  <c r="BA16" i="4"/>
  <c r="BA17" i="4"/>
  <c r="BA18" i="4"/>
  <c r="BA19" i="4"/>
  <c r="BA20" i="4"/>
  <c r="BA21" i="4"/>
  <c r="BA22" i="4"/>
  <c r="BA23" i="4"/>
  <c r="BA24" i="4"/>
  <c r="BA25" i="4"/>
  <c r="BA26" i="4"/>
  <c r="BA27" i="4"/>
  <c r="BA28" i="4"/>
  <c r="BA29" i="4"/>
  <c r="BA30" i="4"/>
  <c r="BA31" i="4"/>
  <c r="BA32" i="4"/>
  <c r="BA33" i="4"/>
  <c r="BA34" i="4"/>
  <c r="BA35" i="4"/>
  <c r="BA36" i="4"/>
  <c r="BA37" i="4"/>
  <c r="BA38" i="4"/>
  <c r="BA39" i="4"/>
  <c r="BA40" i="4"/>
  <c r="BA41" i="4"/>
  <c r="BA42" i="4"/>
  <c r="BA43" i="4"/>
  <c r="BA44" i="4"/>
  <c r="BA45" i="4"/>
  <c r="BA46" i="4"/>
  <c r="BA47" i="4"/>
  <c r="BA48" i="4"/>
  <c r="BA49" i="4"/>
  <c r="BA50" i="4"/>
  <c r="BA51" i="4"/>
  <c r="BA52" i="4"/>
  <c r="BA53" i="4"/>
  <c r="BA54" i="4"/>
  <c r="BA55" i="4"/>
  <c r="BA56" i="4"/>
  <c r="BA57" i="4"/>
  <c r="BA58" i="4"/>
  <c r="BA59" i="4"/>
  <c r="BA60" i="4"/>
  <c r="BA61" i="4"/>
  <c r="BA62" i="4"/>
  <c r="BA63" i="4"/>
  <c r="BA64" i="4"/>
  <c r="BA65" i="4"/>
  <c r="BA66" i="4"/>
  <c r="BA67" i="4"/>
  <c r="BA68" i="4"/>
  <c r="BA69" i="4"/>
  <c r="BA70" i="4"/>
  <c r="BA71" i="4"/>
  <c r="BA72" i="4"/>
  <c r="BA73" i="4"/>
  <c r="BA74" i="4"/>
  <c r="BA75" i="4"/>
  <c r="BA76" i="4"/>
  <c r="BA77" i="4"/>
  <c r="BA78" i="4"/>
  <c r="BA79" i="4"/>
  <c r="BA80" i="4"/>
  <c r="BA81" i="4"/>
  <c r="BA82" i="4"/>
  <c r="BA83" i="4"/>
  <c r="BA84" i="4"/>
  <c r="BA85" i="4"/>
  <c r="BA86" i="4"/>
  <c r="BA87" i="4"/>
  <c r="BA88" i="4"/>
  <c r="BA89" i="4"/>
  <c r="BA90" i="4"/>
  <c r="BA91" i="4"/>
  <c r="BA92" i="4"/>
  <c r="BA93" i="4"/>
  <c r="BA94" i="4"/>
  <c r="BA95" i="4"/>
  <c r="BA96" i="4"/>
  <c r="BA97" i="4"/>
  <c r="BA98" i="4"/>
  <c r="BA99" i="4"/>
  <c r="BA100" i="4"/>
  <c r="BA101" i="4"/>
  <c r="BA102" i="4"/>
  <c r="BA103" i="4"/>
  <c r="BA104" i="4"/>
  <c r="BA105" i="4"/>
  <c r="BA106" i="4"/>
  <c r="BA107" i="4"/>
  <c r="BA108" i="4"/>
  <c r="BA109" i="4"/>
  <c r="BA110" i="4"/>
  <c r="BA111" i="4"/>
  <c r="BA112" i="4"/>
  <c r="BA113" i="4"/>
  <c r="BA114" i="4"/>
  <c r="BA115" i="4"/>
  <c r="BA116" i="4"/>
  <c r="BA117" i="4"/>
  <c r="BA118" i="4"/>
  <c r="BA119" i="4"/>
  <c r="BA120" i="4"/>
  <c r="BA121" i="4"/>
  <c r="BA122" i="4"/>
  <c r="BA123" i="4"/>
  <c r="BA124" i="4"/>
  <c r="BA125" i="4"/>
  <c r="BA126" i="4"/>
  <c r="BA127" i="4"/>
  <c r="BA128" i="4"/>
  <c r="BA129" i="4"/>
  <c r="BA130" i="4"/>
  <c r="BA131" i="4"/>
  <c r="BA132" i="4"/>
  <c r="BA133" i="4"/>
  <c r="BA134" i="4"/>
  <c r="BA135" i="4"/>
  <c r="BA136" i="4"/>
  <c r="BA137" i="4"/>
  <c r="BA138" i="4"/>
  <c r="BA139" i="4"/>
  <c r="BA140" i="4"/>
  <c r="BA141" i="4"/>
  <c r="BA142" i="4"/>
  <c r="BA143" i="4"/>
  <c r="BA144" i="4"/>
  <c r="BA145" i="4"/>
  <c r="BA146" i="4"/>
  <c r="BA147" i="4"/>
  <c r="BA148" i="4"/>
  <c r="BA149" i="4"/>
  <c r="BA150" i="4"/>
  <c r="BA151" i="4"/>
  <c r="BA152" i="4"/>
  <c r="BA153" i="4"/>
  <c r="BA154" i="4"/>
  <c r="BA155" i="4"/>
  <c r="BA156" i="4"/>
  <c r="BA157" i="4"/>
  <c r="BA158" i="4"/>
  <c r="BA159" i="4"/>
  <c r="BA160" i="4"/>
  <c r="BA161" i="4"/>
  <c r="BA162" i="4"/>
  <c r="BA163" i="4"/>
  <c r="BA164" i="4"/>
  <c r="BA165" i="4"/>
  <c r="BA166" i="4"/>
  <c r="BA167" i="4"/>
  <c r="BA168" i="4"/>
  <c r="BA169" i="4"/>
  <c r="BA170" i="4"/>
  <c r="BA171" i="4"/>
  <c r="BA172" i="4"/>
  <c r="BA173" i="4"/>
  <c r="BA174" i="4"/>
  <c r="BA175" i="4"/>
  <c r="BA176" i="4"/>
  <c r="BA177" i="4"/>
  <c r="BA178" i="4"/>
  <c r="BA179" i="4"/>
  <c r="BA180" i="4"/>
  <c r="BA181" i="4"/>
  <c r="BA182" i="4"/>
  <c r="BA183" i="4"/>
  <c r="BA184" i="4"/>
  <c r="BA185" i="4"/>
  <c r="BA186" i="4"/>
  <c r="BA187" i="4"/>
  <c r="BA188" i="4"/>
  <c r="BA189" i="4"/>
  <c r="BA190" i="4"/>
  <c r="BA191" i="4"/>
  <c r="BA192" i="4"/>
  <c r="BA193" i="4"/>
  <c r="BA194" i="4"/>
  <c r="BA195" i="4"/>
  <c r="BA196" i="4"/>
  <c r="BA197" i="4"/>
  <c r="BA198" i="4"/>
  <c r="BA199" i="4"/>
  <c r="BA200" i="4"/>
  <c r="BA201" i="4"/>
  <c r="BA202" i="4"/>
  <c r="BA203" i="4"/>
  <c r="BA204" i="4"/>
  <c r="BA205" i="4"/>
  <c r="BA206" i="4"/>
  <c r="BA207" i="4"/>
  <c r="BA208" i="4"/>
  <c r="BA209" i="4"/>
  <c r="BA210" i="4"/>
  <c r="BA211" i="4"/>
  <c r="BA212" i="4"/>
  <c r="BA213" i="4"/>
  <c r="BA214" i="4"/>
  <c r="BA215" i="4"/>
  <c r="BA216" i="4"/>
  <c r="BA217" i="4"/>
  <c r="BA218" i="4"/>
  <c r="BA219" i="4"/>
  <c r="BA220" i="4"/>
  <c r="BA221" i="4"/>
  <c r="BA222" i="4"/>
  <c r="BA223" i="4"/>
  <c r="BA224" i="4"/>
  <c r="BA225" i="4"/>
  <c r="BA226" i="4"/>
  <c r="BA227" i="4"/>
  <c r="BA228" i="4"/>
  <c r="BA229" i="4"/>
  <c r="BA230" i="4"/>
  <c r="BA231" i="4"/>
  <c r="BA232" i="4"/>
  <c r="BA233" i="4"/>
  <c r="BA234" i="4"/>
  <c r="BA235" i="4"/>
  <c r="BA236" i="4"/>
  <c r="BA237" i="4"/>
  <c r="BA238" i="4"/>
  <c r="BA239" i="4"/>
  <c r="BA240" i="4"/>
  <c r="BA241" i="4"/>
  <c r="BA242" i="4"/>
  <c r="BA243" i="4"/>
  <c r="BA244" i="4"/>
  <c r="BA245" i="4"/>
  <c r="BA246" i="4"/>
  <c r="BA247" i="4"/>
  <c r="BA248" i="4"/>
  <c r="BA249" i="4"/>
  <c r="BA250" i="4"/>
  <c r="BA251" i="4"/>
  <c r="BA252" i="4"/>
  <c r="BA253" i="4"/>
  <c r="BA254" i="4"/>
  <c r="BA255" i="4"/>
  <c r="BA256" i="4"/>
  <c r="BA257" i="4"/>
  <c r="BA258" i="4"/>
  <c r="BA259" i="4"/>
  <c r="BA260" i="4"/>
  <c r="BA261" i="4"/>
  <c r="BA262" i="4"/>
  <c r="BA263" i="4"/>
  <c r="BA264" i="4"/>
  <c r="BA265" i="4"/>
  <c r="BA266" i="4"/>
  <c r="BA267" i="4"/>
  <c r="BA268" i="4"/>
  <c r="BA269" i="4"/>
  <c r="BA270" i="4"/>
  <c r="BA271" i="4"/>
  <c r="BA272" i="4"/>
  <c r="BA273" i="4"/>
  <c r="BA274" i="4"/>
  <c r="BA275" i="4"/>
  <c r="BA276" i="4"/>
  <c r="BA277" i="4"/>
  <c r="BA278" i="4"/>
  <c r="BA279" i="4"/>
  <c r="BA280" i="4"/>
  <c r="BA281" i="4"/>
  <c r="BA282" i="4"/>
  <c r="BA283" i="4"/>
  <c r="BA284" i="4"/>
  <c r="BA285" i="4"/>
  <c r="BA286" i="4"/>
  <c r="BA287" i="4"/>
  <c r="BA288" i="4"/>
  <c r="BA289" i="4"/>
  <c r="BA290" i="4"/>
  <c r="BA291" i="4"/>
  <c r="BA292" i="4"/>
  <c r="BA293" i="4"/>
  <c r="BA294" i="4"/>
  <c r="BA295" i="4"/>
  <c r="BA296" i="4"/>
  <c r="BA297" i="4"/>
  <c r="BA298" i="4"/>
  <c r="BA299" i="4"/>
  <c r="BA300" i="4"/>
  <c r="BA301" i="4"/>
  <c r="BA302" i="4"/>
  <c r="BA303" i="4"/>
  <c r="BA304" i="4"/>
  <c r="BA305" i="4"/>
  <c r="BA306" i="4"/>
  <c r="BA307" i="4"/>
  <c r="BA308" i="4"/>
  <c r="BA309" i="4"/>
  <c r="BA310" i="4"/>
  <c r="BA311" i="4"/>
  <c r="BA312" i="4"/>
  <c r="BA313" i="4"/>
  <c r="BA314" i="4"/>
  <c r="BA315" i="4"/>
  <c r="BA316" i="4"/>
  <c r="BA317" i="4"/>
  <c r="BA318" i="4"/>
  <c r="BA319" i="4"/>
  <c r="BA320" i="4"/>
  <c r="BA321" i="4"/>
  <c r="BA322" i="4"/>
  <c r="BA323" i="4"/>
  <c r="BA324" i="4"/>
  <c r="BA325" i="4"/>
  <c r="BA326" i="4"/>
  <c r="BA327" i="4"/>
  <c r="BA328" i="4"/>
  <c r="BA329" i="4"/>
  <c r="BA330" i="4"/>
  <c r="BA331" i="4"/>
  <c r="BA332" i="4"/>
  <c r="BA333" i="4"/>
  <c r="BA334" i="4"/>
  <c r="BA335" i="4"/>
  <c r="BA336" i="4"/>
  <c r="BA337" i="4"/>
  <c r="BA338" i="4"/>
  <c r="BA339" i="4"/>
  <c r="BA340" i="4"/>
  <c r="BA341" i="4"/>
  <c r="BA342" i="4"/>
  <c r="BA343" i="4"/>
  <c r="BA344" i="4"/>
  <c r="BA345" i="4"/>
  <c r="BA346" i="4"/>
  <c r="BA347" i="4"/>
  <c r="BA348" i="4"/>
  <c r="BA349" i="4"/>
  <c r="BA350" i="4"/>
  <c r="BA351" i="4"/>
  <c r="BA352" i="4"/>
  <c r="BA353" i="4"/>
  <c r="BA354" i="4"/>
  <c r="BA355" i="4"/>
  <c r="BA356" i="4"/>
  <c r="BA357" i="4"/>
  <c r="BA358" i="4"/>
  <c r="BA359" i="4"/>
  <c r="BA360" i="4"/>
  <c r="BA361" i="4"/>
  <c r="BA362" i="4"/>
  <c r="BA363" i="4"/>
  <c r="BA364" i="4"/>
  <c r="BA365" i="4"/>
  <c r="BA366" i="4"/>
  <c r="BA367" i="4"/>
  <c r="BA368" i="4"/>
  <c r="BA369" i="4"/>
  <c r="BA370" i="4"/>
  <c r="BA371" i="4"/>
  <c r="BA372" i="4"/>
  <c r="BA373" i="4"/>
  <c r="BA374" i="4"/>
  <c r="BA375" i="4"/>
  <c r="BA376" i="4"/>
  <c r="BA377" i="4"/>
  <c r="BA378" i="4"/>
  <c r="BA379" i="4"/>
  <c r="BA380" i="4"/>
  <c r="BA381" i="4"/>
  <c r="BA382" i="4"/>
  <c r="BA383" i="4"/>
  <c r="BA384" i="4"/>
  <c r="BA385" i="4"/>
  <c r="BA386" i="4"/>
  <c r="BA387" i="4"/>
  <c r="BA388" i="4"/>
  <c r="BA389" i="4"/>
  <c r="BA390" i="4"/>
  <c r="BA391" i="4"/>
  <c r="BA392" i="4"/>
  <c r="BA393" i="4"/>
  <c r="BA394" i="4"/>
  <c r="BA395" i="4"/>
  <c r="BA396" i="4"/>
  <c r="BA397" i="4"/>
  <c r="BA398" i="4"/>
  <c r="BA399" i="4"/>
  <c r="BA400" i="4"/>
  <c r="BA401" i="4"/>
  <c r="BA402" i="4"/>
  <c r="BA403" i="4"/>
  <c r="BA404" i="4"/>
  <c r="BA405" i="4"/>
  <c r="BA406" i="4"/>
  <c r="BA407" i="4"/>
  <c r="BA408" i="4"/>
  <c r="BA409" i="4"/>
  <c r="BA410" i="4"/>
  <c r="BA411" i="4"/>
  <c r="BA412" i="4"/>
  <c r="BA413" i="4"/>
  <c r="BA414" i="4"/>
  <c r="BA415" i="4"/>
  <c r="BA416" i="4"/>
  <c r="BA417" i="4"/>
  <c r="BA418" i="4"/>
  <c r="BA419" i="4"/>
  <c r="BA420" i="4"/>
  <c r="BA421" i="4"/>
  <c r="BA422" i="4"/>
  <c r="BA423" i="4"/>
  <c r="BA424" i="4"/>
  <c r="BA425" i="4"/>
  <c r="BA426" i="4"/>
  <c r="BA427" i="4"/>
  <c r="BA428" i="4"/>
  <c r="BA429" i="4"/>
  <c r="BA430" i="4"/>
  <c r="BA431" i="4"/>
  <c r="BA432" i="4"/>
  <c r="BA433" i="4"/>
  <c r="BA434" i="4"/>
  <c r="BA435" i="4"/>
  <c r="BA436" i="4"/>
  <c r="BA437" i="4"/>
  <c r="BA438" i="4"/>
  <c r="BA439" i="4"/>
  <c r="BA440" i="4"/>
  <c r="BA441" i="4"/>
  <c r="BA442" i="4"/>
  <c r="BA443" i="4"/>
  <c r="BA444" i="4"/>
  <c r="BA445" i="4"/>
  <c r="BA446" i="4"/>
  <c r="BA447" i="4"/>
  <c r="BA448" i="4"/>
  <c r="BA449" i="4"/>
  <c r="BA450" i="4"/>
  <c r="BA451" i="4"/>
  <c r="BA452" i="4"/>
  <c r="BA453" i="4"/>
  <c r="BA454" i="4"/>
  <c r="BA455" i="4"/>
  <c r="BA456" i="4"/>
  <c r="BA457" i="4"/>
  <c r="BA458" i="4"/>
  <c r="BA459" i="4"/>
  <c r="BA460" i="4"/>
  <c r="BA461" i="4"/>
  <c r="BA462" i="4"/>
  <c r="BA463" i="4"/>
  <c r="BA464" i="4"/>
  <c r="BA465" i="4"/>
  <c r="BA466" i="4"/>
  <c r="BA467" i="4"/>
  <c r="BA468" i="4"/>
  <c r="BA469" i="4"/>
  <c r="BA470" i="4"/>
  <c r="BA471" i="4"/>
  <c r="BA472" i="4"/>
  <c r="BA473" i="4"/>
  <c r="BA474" i="4"/>
  <c r="BA475" i="4"/>
  <c r="BA476" i="4"/>
  <c r="BA477" i="4"/>
  <c r="BA478" i="4"/>
  <c r="BA479" i="4"/>
  <c r="BA480" i="4"/>
  <c r="BA481" i="4"/>
  <c r="BA482" i="4"/>
  <c r="BA483" i="4"/>
  <c r="BA484" i="4"/>
  <c r="BA485" i="4"/>
  <c r="BA486" i="4"/>
  <c r="BA487" i="4"/>
  <c r="BA488" i="4"/>
  <c r="BA489" i="4"/>
  <c r="BA490" i="4"/>
  <c r="BA491" i="4"/>
  <c r="BA492" i="4"/>
  <c r="BA493" i="4"/>
  <c r="BA494" i="4"/>
  <c r="BA495" i="4"/>
  <c r="BA496" i="4"/>
  <c r="BA497" i="4"/>
  <c r="BA498" i="4"/>
  <c r="BA499" i="4"/>
  <c r="BA500" i="4"/>
  <c r="BA501" i="4"/>
  <c r="BA502" i="4"/>
  <c r="BA503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AA504" i="4"/>
  <c r="AB504" i="4"/>
  <c r="AC504" i="4"/>
  <c r="AD504" i="4"/>
  <c r="AE504" i="4"/>
  <c r="AF504" i="4"/>
  <c r="AG504" i="4"/>
  <c r="AH504" i="4"/>
  <c r="AI504" i="4"/>
  <c r="AJ504" i="4"/>
  <c r="AK504" i="4"/>
  <c r="AL504" i="4"/>
  <c r="AM504" i="4"/>
  <c r="AN504" i="4"/>
  <c r="AO504" i="4"/>
  <c r="AP504" i="4"/>
  <c r="AQ504" i="4"/>
  <c r="AR504" i="4"/>
  <c r="AS504" i="4"/>
  <c r="AT504" i="4"/>
  <c r="AU504" i="4"/>
  <c r="AV504" i="4"/>
  <c r="AV505" i="4" s="1"/>
  <c r="AW504" i="4"/>
  <c r="AW505" i="4" s="1"/>
  <c r="AX504" i="4"/>
  <c r="AX505" i="4" s="1"/>
  <c r="AY504" i="4"/>
  <c r="AZ504" i="4"/>
  <c r="AZ505" i="4" s="1"/>
  <c r="BA504" i="4" l="1"/>
  <c r="D212" i="7"/>
  <c r="D78" i="9" l="1"/>
  <c r="D77" i="9"/>
  <c r="D76" i="9"/>
  <c r="D75" i="7"/>
  <c r="D78" i="6" l="1"/>
  <c r="D77" i="6"/>
  <c r="D76" i="6"/>
  <c r="D73" i="6" l="1"/>
  <c r="C78" i="9" l="1"/>
  <c r="B78" i="9" s="1"/>
  <c r="C77" i="9"/>
  <c r="B77" i="9" s="1"/>
  <c r="C76" i="9"/>
  <c r="B76" i="9" s="1"/>
  <c r="C78" i="8"/>
  <c r="B78" i="8" s="1"/>
  <c r="C77" i="8"/>
  <c r="B77" i="8" s="1"/>
  <c r="C76" i="8"/>
  <c r="B76" i="8" s="1"/>
  <c r="C78" i="7"/>
  <c r="B78" i="7" s="1"/>
  <c r="C77" i="7"/>
  <c r="B77" i="7" s="1"/>
  <c r="C76" i="7"/>
  <c r="B76" i="7" s="1"/>
  <c r="C78" i="6"/>
  <c r="B78" i="6" s="1"/>
  <c r="C77" i="6"/>
  <c r="B77" i="6" s="1"/>
  <c r="C76" i="6"/>
  <c r="B76" i="6" s="1"/>
  <c r="B9" i="1" l="1"/>
  <c r="C9" i="1"/>
  <c r="J15" i="6" l="1"/>
  <c r="K15" i="6"/>
  <c r="A9" i="1"/>
  <c r="I15" i="6" l="1"/>
  <c r="C35" i="13"/>
  <c r="C30" i="13"/>
  <c r="C25" i="13"/>
  <c r="C20" i="13"/>
  <c r="C49" i="13"/>
  <c r="C46" i="13"/>
  <c r="C41" i="13"/>
  <c r="C45" i="13" l="1"/>
  <c r="C12" i="13"/>
  <c r="C13" i="13"/>
  <c r="C14" i="13"/>
  <c r="C11" i="13"/>
  <c r="J6" i="13"/>
  <c r="A5" i="9" l="1"/>
  <c r="A5" i="8"/>
  <c r="A5" i="7"/>
  <c r="A5" i="6"/>
  <c r="A3" i="10"/>
  <c r="A3" i="1"/>
  <c r="A3" i="11"/>
  <c r="C10" i="13"/>
  <c r="I7" i="11" l="1"/>
  <c r="I9" i="11"/>
  <c r="I10" i="11"/>
  <c r="I11" i="11"/>
  <c r="D212" i="9"/>
  <c r="C212" i="9"/>
  <c r="B212" i="9"/>
  <c r="D211" i="9"/>
  <c r="C211" i="9"/>
  <c r="B211" i="9"/>
  <c r="D210" i="9"/>
  <c r="C210" i="9"/>
  <c r="B210" i="9"/>
  <c r="D209" i="9"/>
  <c r="C209" i="9"/>
  <c r="B209" i="9"/>
  <c r="D208" i="9"/>
  <c r="C208" i="9"/>
  <c r="B208" i="9"/>
  <c r="D207" i="9"/>
  <c r="C207" i="9"/>
  <c r="B207" i="9"/>
  <c r="D204" i="9"/>
  <c r="C204" i="9"/>
  <c r="B204" i="9"/>
  <c r="D203" i="9"/>
  <c r="C203" i="9"/>
  <c r="B203" i="9"/>
  <c r="B202" i="9"/>
  <c r="C202" i="9"/>
  <c r="D202" i="9"/>
  <c r="D212" i="8"/>
  <c r="C212" i="8"/>
  <c r="B212" i="8"/>
  <c r="D211" i="8"/>
  <c r="C211" i="8"/>
  <c r="B211" i="8"/>
  <c r="D210" i="8"/>
  <c r="C210" i="8"/>
  <c r="B210" i="8"/>
  <c r="D209" i="8"/>
  <c r="C209" i="8"/>
  <c r="B209" i="8"/>
  <c r="D208" i="8"/>
  <c r="C208" i="8"/>
  <c r="B208" i="8"/>
  <c r="D207" i="8"/>
  <c r="C207" i="8"/>
  <c r="B207" i="8"/>
  <c r="D204" i="8"/>
  <c r="C204" i="8"/>
  <c r="B204" i="8"/>
  <c r="D203" i="8"/>
  <c r="C203" i="8"/>
  <c r="B203" i="8"/>
  <c r="B202" i="8"/>
  <c r="C202" i="8"/>
  <c r="D202" i="8"/>
  <c r="C212" i="7"/>
  <c r="B212" i="7"/>
  <c r="D211" i="7"/>
  <c r="C211" i="7"/>
  <c r="B211" i="7"/>
  <c r="D210" i="7"/>
  <c r="C210" i="7"/>
  <c r="B210" i="7"/>
  <c r="D209" i="7"/>
  <c r="C209" i="7"/>
  <c r="B209" i="7"/>
  <c r="D208" i="7"/>
  <c r="C208" i="7"/>
  <c r="B208" i="7"/>
  <c r="D207" i="7"/>
  <c r="C207" i="7"/>
  <c r="B207" i="7"/>
  <c r="D204" i="7"/>
  <c r="C204" i="7"/>
  <c r="B204" i="7"/>
  <c r="D203" i="7"/>
  <c r="C203" i="7"/>
  <c r="B203" i="7"/>
  <c r="B202" i="7"/>
  <c r="C202" i="7"/>
  <c r="D202" i="7"/>
  <c r="D212" i="6"/>
  <c r="C212" i="6"/>
  <c r="B212" i="6"/>
  <c r="D211" i="6"/>
  <c r="C211" i="6"/>
  <c r="B211" i="6"/>
  <c r="D210" i="6"/>
  <c r="C210" i="6"/>
  <c r="B210" i="6"/>
  <c r="D209" i="6"/>
  <c r="C209" i="6"/>
  <c r="B209" i="6"/>
  <c r="D208" i="6"/>
  <c r="C208" i="6"/>
  <c r="B208" i="6"/>
  <c r="D207" i="6"/>
  <c r="C207" i="6"/>
  <c r="B207" i="6"/>
  <c r="D204" i="6"/>
  <c r="C204" i="6"/>
  <c r="B204" i="6"/>
  <c r="D203" i="6"/>
  <c r="C203" i="6"/>
  <c r="B203" i="6"/>
  <c r="C202" i="6"/>
  <c r="B202" i="6"/>
  <c r="D202" i="6"/>
  <c r="C206" i="9" l="1"/>
  <c r="C206" i="8"/>
  <c r="D206" i="9"/>
  <c r="B206" i="9"/>
  <c r="D206" i="8"/>
  <c r="B206" i="8"/>
  <c r="B206" i="7"/>
  <c r="C206" i="7"/>
  <c r="D206" i="7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A6" i="11"/>
  <c r="B6" i="11"/>
  <c r="C6" i="11"/>
  <c r="D226" i="9" l="1"/>
  <c r="C226" i="9"/>
  <c r="B226" i="9"/>
  <c r="D225" i="9"/>
  <c r="C225" i="9"/>
  <c r="B225" i="9"/>
  <c r="D223" i="9"/>
  <c r="C223" i="9"/>
  <c r="B223" i="9"/>
  <c r="D222" i="9"/>
  <c r="C222" i="9"/>
  <c r="B222" i="9"/>
  <c r="D221" i="9"/>
  <c r="C221" i="9"/>
  <c r="B221" i="9"/>
  <c r="D220" i="9"/>
  <c r="C220" i="9"/>
  <c r="B220" i="9"/>
  <c r="D218" i="9"/>
  <c r="C218" i="9"/>
  <c r="B218" i="9"/>
  <c r="D217" i="9"/>
  <c r="C217" i="9"/>
  <c r="B217" i="9"/>
  <c r="D216" i="9"/>
  <c r="C216" i="9"/>
  <c r="B216" i="9"/>
  <c r="B215" i="9"/>
  <c r="C215" i="9"/>
  <c r="D215" i="9"/>
  <c r="D226" i="8"/>
  <c r="C226" i="8"/>
  <c r="B226" i="8"/>
  <c r="D224" i="8"/>
  <c r="C224" i="8"/>
  <c r="B224" i="8"/>
  <c r="D223" i="8"/>
  <c r="C223" i="8"/>
  <c r="B223" i="8"/>
  <c r="D222" i="8"/>
  <c r="C222" i="8"/>
  <c r="B222" i="8"/>
  <c r="D220" i="8"/>
  <c r="C220" i="8"/>
  <c r="B220" i="8"/>
  <c r="D219" i="8"/>
  <c r="C219" i="8"/>
  <c r="B219" i="8"/>
  <c r="D218" i="8"/>
  <c r="C218" i="8"/>
  <c r="B218" i="8"/>
  <c r="D217" i="8"/>
  <c r="C217" i="8"/>
  <c r="B217" i="8"/>
  <c r="D216" i="8"/>
  <c r="C216" i="8"/>
  <c r="B216" i="8"/>
  <c r="B215" i="8"/>
  <c r="C215" i="8"/>
  <c r="D215" i="8"/>
  <c r="D226" i="7"/>
  <c r="C226" i="7"/>
  <c r="B226" i="7"/>
  <c r="D225" i="7"/>
  <c r="C225" i="7"/>
  <c r="B225" i="7"/>
  <c r="D224" i="7"/>
  <c r="C224" i="7"/>
  <c r="B224" i="7"/>
  <c r="D223" i="7"/>
  <c r="C223" i="7"/>
  <c r="B223" i="7"/>
  <c r="D222" i="7"/>
  <c r="C222" i="7"/>
  <c r="B222" i="7"/>
  <c r="D221" i="7"/>
  <c r="C221" i="7"/>
  <c r="B221" i="7"/>
  <c r="D220" i="7"/>
  <c r="C220" i="7"/>
  <c r="B220" i="7"/>
  <c r="D219" i="7"/>
  <c r="C219" i="7"/>
  <c r="B219" i="7"/>
  <c r="B218" i="7"/>
  <c r="D217" i="7"/>
  <c r="C217" i="7"/>
  <c r="B217" i="7"/>
  <c r="D216" i="7"/>
  <c r="C216" i="7"/>
  <c r="B216" i="7"/>
  <c r="B215" i="7"/>
  <c r="C215" i="7"/>
  <c r="D215" i="7"/>
  <c r="C226" i="6"/>
  <c r="B226" i="6"/>
  <c r="C225" i="6"/>
  <c r="B225" i="6"/>
  <c r="C224" i="6"/>
  <c r="B224" i="6"/>
  <c r="C223" i="6"/>
  <c r="B223" i="6"/>
  <c r="C222" i="6"/>
  <c r="B222" i="6"/>
  <c r="C218" i="6"/>
  <c r="B218" i="6"/>
  <c r="C217" i="6"/>
  <c r="B217" i="6"/>
  <c r="C216" i="6"/>
  <c r="B216" i="6"/>
  <c r="D226" i="6"/>
  <c r="D225" i="6"/>
  <c r="D224" i="6"/>
  <c r="D223" i="6"/>
  <c r="D218" i="6"/>
  <c r="D217" i="6"/>
  <c r="D216" i="6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B219" i="9" s="1"/>
  <c r="A16" i="10"/>
  <c r="B224" i="9" s="1"/>
  <c r="A15" i="10"/>
  <c r="B225" i="8" s="1"/>
  <c r="A14" i="10"/>
  <c r="B221" i="8" s="1"/>
  <c r="A13" i="10"/>
  <c r="B220" i="6" s="1"/>
  <c r="A12" i="10"/>
  <c r="B221" i="6" s="1"/>
  <c r="A11" i="10"/>
  <c r="B219" i="6" s="1"/>
  <c r="A10" i="10"/>
  <c r="A9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C219" i="9" s="1"/>
  <c r="D16" i="10"/>
  <c r="C224" i="9" s="1"/>
  <c r="D15" i="10"/>
  <c r="C225" i="8" s="1"/>
  <c r="D14" i="10"/>
  <c r="C221" i="8" s="1"/>
  <c r="D13" i="10"/>
  <c r="C220" i="6" s="1"/>
  <c r="D12" i="10"/>
  <c r="C221" i="6" s="1"/>
  <c r="D11" i="10"/>
  <c r="C219" i="6" s="1"/>
  <c r="D10" i="10"/>
  <c r="D9" i="10"/>
  <c r="C218" i="7" s="1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D219" i="9" s="1"/>
  <c r="G16" i="10"/>
  <c r="D224" i="9" s="1"/>
  <c r="G15" i="10"/>
  <c r="D225" i="8" s="1"/>
  <c r="G14" i="10"/>
  <c r="D221" i="8" s="1"/>
  <c r="G13" i="10"/>
  <c r="D220" i="6" s="1"/>
  <c r="G12" i="10"/>
  <c r="D221" i="6" s="1"/>
  <c r="G11" i="10"/>
  <c r="D219" i="6" s="1"/>
  <c r="G10" i="10"/>
  <c r="D222" i="6" s="1"/>
  <c r="G9" i="10"/>
  <c r="D218" i="7" s="1"/>
  <c r="B215" i="6" l="1"/>
  <c r="C215" i="6"/>
  <c r="D215" i="6"/>
  <c r="A8" i="10"/>
  <c r="D8" i="10"/>
  <c r="K100" i="10" l="1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G8" i="10"/>
  <c r="D40" i="9"/>
  <c r="C40" i="9" s="1"/>
  <c r="D79" i="9"/>
  <c r="C79" i="9" s="1"/>
  <c r="B79" i="9" s="1"/>
  <c r="D75" i="9"/>
  <c r="C75" i="9" s="1"/>
  <c r="B75" i="9" s="1"/>
  <c r="D74" i="9"/>
  <c r="C74" i="9" s="1"/>
  <c r="B74" i="9" s="1"/>
  <c r="D73" i="9"/>
  <c r="C73" i="9" s="1"/>
  <c r="B73" i="9" s="1"/>
  <c r="D72" i="9"/>
  <c r="C72" i="9" s="1"/>
  <c r="B72" i="9" s="1"/>
  <c r="D71" i="9"/>
  <c r="C71" i="9" s="1"/>
  <c r="B71" i="9" s="1"/>
  <c r="D70" i="9"/>
  <c r="C70" i="9" s="1"/>
  <c r="B70" i="9" s="1"/>
  <c r="D69" i="9"/>
  <c r="C69" i="9" s="1"/>
  <c r="B69" i="9" s="1"/>
  <c r="D68" i="9"/>
  <c r="C68" i="9" s="1"/>
  <c r="B68" i="9" s="1"/>
  <c r="D67" i="9"/>
  <c r="C67" i="9" s="1"/>
  <c r="B67" i="9" s="1"/>
  <c r="D66" i="9"/>
  <c r="C66" i="9" s="1"/>
  <c r="B66" i="9" s="1"/>
  <c r="D65" i="9"/>
  <c r="C65" i="9" s="1"/>
  <c r="B65" i="9" s="1"/>
  <c r="D64" i="9"/>
  <c r="C64" i="9" s="1"/>
  <c r="B64" i="9" s="1"/>
  <c r="D63" i="9"/>
  <c r="C63" i="9" s="1"/>
  <c r="B63" i="9" s="1"/>
  <c r="D62" i="9"/>
  <c r="C62" i="9" s="1"/>
  <c r="B62" i="9" s="1"/>
  <c r="D61" i="9"/>
  <c r="C61" i="9" s="1"/>
  <c r="B61" i="9" s="1"/>
  <c r="D60" i="9"/>
  <c r="C60" i="9" s="1"/>
  <c r="B60" i="9" s="1"/>
  <c r="D59" i="9"/>
  <c r="C59" i="9" s="1"/>
  <c r="B59" i="9" s="1"/>
  <c r="D58" i="9"/>
  <c r="C58" i="9" s="1"/>
  <c r="B58" i="9" s="1"/>
  <c r="D57" i="9"/>
  <c r="C57" i="9" s="1"/>
  <c r="B57" i="9" s="1"/>
  <c r="D56" i="9"/>
  <c r="C56" i="9" s="1"/>
  <c r="B56" i="9" s="1"/>
  <c r="D55" i="9"/>
  <c r="C55" i="9" s="1"/>
  <c r="B55" i="9" s="1"/>
  <c r="D54" i="9"/>
  <c r="C54" i="9" s="1"/>
  <c r="B54" i="9" s="1"/>
  <c r="D53" i="9"/>
  <c r="C53" i="9" s="1"/>
  <c r="B53" i="9" s="1"/>
  <c r="D52" i="9"/>
  <c r="C52" i="9" s="1"/>
  <c r="B52" i="9" s="1"/>
  <c r="D51" i="9"/>
  <c r="C51" i="9" s="1"/>
  <c r="B51" i="9" s="1"/>
  <c r="D50" i="9"/>
  <c r="C50" i="9" s="1"/>
  <c r="B50" i="9" s="1"/>
  <c r="D49" i="9"/>
  <c r="C49" i="9" s="1"/>
  <c r="B49" i="9" s="1"/>
  <c r="D48" i="9"/>
  <c r="C48" i="9" s="1"/>
  <c r="B48" i="9" s="1"/>
  <c r="D47" i="9"/>
  <c r="C47" i="9" s="1"/>
  <c r="B47" i="9" s="1"/>
  <c r="D46" i="9"/>
  <c r="C46" i="9" s="1"/>
  <c r="B46" i="9" s="1"/>
  <c r="D45" i="9"/>
  <c r="C45" i="9" s="1"/>
  <c r="B45" i="9" s="1"/>
  <c r="D44" i="9"/>
  <c r="C44" i="9" s="1"/>
  <c r="B44" i="9" s="1"/>
  <c r="D41" i="9"/>
  <c r="C41" i="9" s="1"/>
  <c r="B41" i="9" s="1"/>
  <c r="E264" i="9"/>
  <c r="E263" i="9"/>
  <c r="E262" i="9"/>
  <c r="E261" i="9"/>
  <c r="E260" i="9"/>
  <c r="E259" i="9"/>
  <c r="E258" i="9"/>
  <c r="D254" i="9"/>
  <c r="D33" i="9" s="1"/>
  <c r="C254" i="9"/>
  <c r="C33" i="9" s="1"/>
  <c r="B254" i="9"/>
  <c r="B33" i="9" s="1"/>
  <c r="D234" i="9"/>
  <c r="C234" i="9"/>
  <c r="C32" i="9" s="1"/>
  <c r="B234" i="9"/>
  <c r="B32" i="9" s="1"/>
  <c r="D228" i="9"/>
  <c r="D31" i="9" s="1"/>
  <c r="C228" i="9"/>
  <c r="C31" i="9" s="1"/>
  <c r="B228" i="9"/>
  <c r="B31" i="9" s="1"/>
  <c r="D214" i="9"/>
  <c r="D30" i="9" s="1"/>
  <c r="C214" i="9"/>
  <c r="C30" i="9" s="1"/>
  <c r="B214" i="9"/>
  <c r="B30" i="9" s="1"/>
  <c r="D29" i="9"/>
  <c r="D201" i="9"/>
  <c r="D28" i="9" s="1"/>
  <c r="C201" i="9"/>
  <c r="C28" i="9" s="1"/>
  <c r="B201" i="9"/>
  <c r="B28" i="9" s="1"/>
  <c r="D195" i="9"/>
  <c r="D25" i="9" s="1"/>
  <c r="C195" i="9"/>
  <c r="C25" i="9" s="1"/>
  <c r="B195" i="9"/>
  <c r="B25" i="9" s="1"/>
  <c r="D175" i="9"/>
  <c r="D24" i="9" s="1"/>
  <c r="C175" i="9"/>
  <c r="C24" i="9" s="1"/>
  <c r="B175" i="9"/>
  <c r="B24" i="9" s="1"/>
  <c r="D169" i="9"/>
  <c r="D23" i="9" s="1"/>
  <c r="C169" i="9"/>
  <c r="C23" i="9" s="1"/>
  <c r="B169" i="9"/>
  <c r="B23" i="9" s="1"/>
  <c r="D149" i="9"/>
  <c r="D22" i="9" s="1"/>
  <c r="C149" i="9"/>
  <c r="C22" i="9" s="1"/>
  <c r="B149" i="9"/>
  <c r="B22" i="9" s="1"/>
  <c r="D141" i="9"/>
  <c r="D21" i="9" s="1"/>
  <c r="C141" i="9"/>
  <c r="C21" i="9" s="1"/>
  <c r="B141" i="9"/>
  <c r="B21" i="9" s="1"/>
  <c r="D134" i="9"/>
  <c r="D20" i="9" s="1"/>
  <c r="C134" i="9"/>
  <c r="C20" i="9" s="1"/>
  <c r="B134" i="9"/>
  <c r="B20" i="9" s="1"/>
  <c r="D106" i="9"/>
  <c r="D19" i="9" s="1"/>
  <c r="C106" i="9"/>
  <c r="C19" i="9" s="1"/>
  <c r="B106" i="9"/>
  <c r="B19" i="9" s="1"/>
  <c r="D92" i="9"/>
  <c r="D18" i="9" s="1"/>
  <c r="C92" i="9"/>
  <c r="C18" i="9" s="1"/>
  <c r="B92" i="9"/>
  <c r="B18" i="9" s="1"/>
  <c r="D84" i="9"/>
  <c r="D17" i="9" s="1"/>
  <c r="C84" i="9"/>
  <c r="C17" i="9" s="1"/>
  <c r="B84" i="9"/>
  <c r="B17" i="9" s="1"/>
  <c r="D81" i="9"/>
  <c r="D16" i="9" s="1"/>
  <c r="C81" i="9"/>
  <c r="C16" i="9" s="1"/>
  <c r="B81" i="9"/>
  <c r="B16" i="9" s="1"/>
  <c r="D32" i="9"/>
  <c r="C29" i="9"/>
  <c r="B29" i="9"/>
  <c r="D40" i="8"/>
  <c r="C40" i="8" s="1"/>
  <c r="D79" i="8"/>
  <c r="C79" i="8" s="1"/>
  <c r="B79" i="8" s="1"/>
  <c r="C75" i="8"/>
  <c r="B75" i="8" s="1"/>
  <c r="D74" i="8"/>
  <c r="C74" i="8" s="1"/>
  <c r="B74" i="8" s="1"/>
  <c r="D73" i="8"/>
  <c r="C73" i="8" s="1"/>
  <c r="B73" i="8" s="1"/>
  <c r="D72" i="8"/>
  <c r="C72" i="8" s="1"/>
  <c r="B72" i="8" s="1"/>
  <c r="D71" i="8"/>
  <c r="C71" i="8" s="1"/>
  <c r="B71" i="8" s="1"/>
  <c r="D70" i="8"/>
  <c r="C70" i="8" s="1"/>
  <c r="B70" i="8" s="1"/>
  <c r="D69" i="8"/>
  <c r="C69" i="8" s="1"/>
  <c r="B69" i="8" s="1"/>
  <c r="D68" i="8"/>
  <c r="C68" i="8" s="1"/>
  <c r="B68" i="8" s="1"/>
  <c r="D67" i="8"/>
  <c r="C67" i="8" s="1"/>
  <c r="B67" i="8" s="1"/>
  <c r="D66" i="8"/>
  <c r="C66" i="8" s="1"/>
  <c r="B66" i="8" s="1"/>
  <c r="D65" i="8"/>
  <c r="C65" i="8" s="1"/>
  <c r="B65" i="8" s="1"/>
  <c r="D64" i="8"/>
  <c r="C64" i="8" s="1"/>
  <c r="B64" i="8" s="1"/>
  <c r="D63" i="8"/>
  <c r="C63" i="8" s="1"/>
  <c r="B63" i="8" s="1"/>
  <c r="D62" i="8"/>
  <c r="C62" i="8" s="1"/>
  <c r="B62" i="8" s="1"/>
  <c r="D61" i="8"/>
  <c r="C61" i="8" s="1"/>
  <c r="B61" i="8" s="1"/>
  <c r="D60" i="8"/>
  <c r="C60" i="8" s="1"/>
  <c r="B60" i="8" s="1"/>
  <c r="D59" i="8"/>
  <c r="C59" i="8" s="1"/>
  <c r="B59" i="8" s="1"/>
  <c r="D58" i="8"/>
  <c r="C58" i="8" s="1"/>
  <c r="B58" i="8" s="1"/>
  <c r="D57" i="8"/>
  <c r="C57" i="8" s="1"/>
  <c r="B57" i="8" s="1"/>
  <c r="D56" i="8"/>
  <c r="C56" i="8" s="1"/>
  <c r="B56" i="8" s="1"/>
  <c r="D55" i="8"/>
  <c r="C55" i="8" s="1"/>
  <c r="B55" i="8" s="1"/>
  <c r="D54" i="8"/>
  <c r="C54" i="8" s="1"/>
  <c r="B54" i="8" s="1"/>
  <c r="D53" i="8"/>
  <c r="C53" i="8" s="1"/>
  <c r="B53" i="8" s="1"/>
  <c r="D52" i="8"/>
  <c r="C52" i="8" s="1"/>
  <c r="B52" i="8" s="1"/>
  <c r="D51" i="8"/>
  <c r="C51" i="8" s="1"/>
  <c r="B51" i="8" s="1"/>
  <c r="D50" i="8"/>
  <c r="C50" i="8" s="1"/>
  <c r="B50" i="8" s="1"/>
  <c r="D49" i="8"/>
  <c r="C49" i="8" s="1"/>
  <c r="B49" i="8" s="1"/>
  <c r="D48" i="8"/>
  <c r="C48" i="8" s="1"/>
  <c r="B48" i="8" s="1"/>
  <c r="D47" i="8"/>
  <c r="C47" i="8" s="1"/>
  <c r="B47" i="8" s="1"/>
  <c r="D46" i="8"/>
  <c r="C46" i="8" s="1"/>
  <c r="B46" i="8" s="1"/>
  <c r="D45" i="8"/>
  <c r="C45" i="8" s="1"/>
  <c r="B45" i="8" s="1"/>
  <c r="D44" i="8"/>
  <c r="C44" i="8" s="1"/>
  <c r="B44" i="8" s="1"/>
  <c r="D41" i="8"/>
  <c r="C41" i="8" s="1"/>
  <c r="B41" i="8" s="1"/>
  <c r="E264" i="8"/>
  <c r="E263" i="8"/>
  <c r="E262" i="8"/>
  <c r="E261" i="8"/>
  <c r="E260" i="8"/>
  <c r="E259" i="8"/>
  <c r="E258" i="8"/>
  <c r="D254" i="8"/>
  <c r="D33" i="8" s="1"/>
  <c r="C254" i="8"/>
  <c r="C33" i="8" s="1"/>
  <c r="B254" i="8"/>
  <c r="B33" i="8" s="1"/>
  <c r="D234" i="8"/>
  <c r="D32" i="8" s="1"/>
  <c r="C234" i="8"/>
  <c r="C32" i="8" s="1"/>
  <c r="B234" i="8"/>
  <c r="B32" i="8" s="1"/>
  <c r="D228" i="8"/>
  <c r="D31" i="8" s="1"/>
  <c r="C228" i="8"/>
  <c r="C31" i="8" s="1"/>
  <c r="B228" i="8"/>
  <c r="B31" i="8" s="1"/>
  <c r="D214" i="8"/>
  <c r="D30" i="8" s="1"/>
  <c r="C214" i="8"/>
  <c r="C30" i="8" s="1"/>
  <c r="B214" i="8"/>
  <c r="B30" i="8" s="1"/>
  <c r="D29" i="8"/>
  <c r="C29" i="8"/>
  <c r="B29" i="8"/>
  <c r="D201" i="8"/>
  <c r="D28" i="8" s="1"/>
  <c r="C201" i="8"/>
  <c r="C28" i="8" s="1"/>
  <c r="B201" i="8"/>
  <c r="B28" i="8" s="1"/>
  <c r="D195" i="8"/>
  <c r="D25" i="8" s="1"/>
  <c r="C195" i="8"/>
  <c r="C25" i="8" s="1"/>
  <c r="B195" i="8"/>
  <c r="B25" i="8" s="1"/>
  <c r="D175" i="8"/>
  <c r="D24" i="8" s="1"/>
  <c r="C175" i="8"/>
  <c r="C24" i="8" s="1"/>
  <c r="B175" i="8"/>
  <c r="B24" i="8" s="1"/>
  <c r="D169" i="8"/>
  <c r="D23" i="8" s="1"/>
  <c r="C169" i="8"/>
  <c r="C23" i="8" s="1"/>
  <c r="B169" i="8"/>
  <c r="B23" i="8" s="1"/>
  <c r="D149" i="8"/>
  <c r="C149" i="8"/>
  <c r="C22" i="8" s="1"/>
  <c r="B149" i="8"/>
  <c r="B22" i="8" s="1"/>
  <c r="D141" i="8"/>
  <c r="D21" i="8" s="1"/>
  <c r="C141" i="8"/>
  <c r="C21" i="8" s="1"/>
  <c r="B141" i="8"/>
  <c r="B21" i="8" s="1"/>
  <c r="D134" i="8"/>
  <c r="D20" i="8" s="1"/>
  <c r="C134" i="8"/>
  <c r="C20" i="8" s="1"/>
  <c r="B134" i="8"/>
  <c r="B20" i="8" s="1"/>
  <c r="D106" i="8"/>
  <c r="D19" i="8" s="1"/>
  <c r="C106" i="8"/>
  <c r="C19" i="8" s="1"/>
  <c r="B106" i="8"/>
  <c r="B19" i="8" s="1"/>
  <c r="D92" i="8"/>
  <c r="D18" i="8" s="1"/>
  <c r="C92" i="8"/>
  <c r="C18" i="8" s="1"/>
  <c r="B92" i="8"/>
  <c r="B18" i="8" s="1"/>
  <c r="D84" i="8"/>
  <c r="D17" i="8" s="1"/>
  <c r="C84" i="8"/>
  <c r="C17" i="8" s="1"/>
  <c r="B84" i="8"/>
  <c r="B17" i="8" s="1"/>
  <c r="D81" i="8"/>
  <c r="D16" i="8" s="1"/>
  <c r="C81" i="8"/>
  <c r="C16" i="8" s="1"/>
  <c r="B81" i="8"/>
  <c r="B16" i="8" s="1"/>
  <c r="D22" i="8"/>
  <c r="D40" i="7"/>
  <c r="C40" i="7" s="1"/>
  <c r="D79" i="7"/>
  <c r="C79" i="7" s="1"/>
  <c r="B79" i="7" s="1"/>
  <c r="C75" i="7"/>
  <c r="B75" i="7" s="1"/>
  <c r="D74" i="7"/>
  <c r="C74" i="7" s="1"/>
  <c r="B74" i="7" s="1"/>
  <c r="D73" i="7"/>
  <c r="C73" i="7" s="1"/>
  <c r="B73" i="7" s="1"/>
  <c r="D72" i="7"/>
  <c r="C72" i="7" s="1"/>
  <c r="B72" i="7" s="1"/>
  <c r="D71" i="7"/>
  <c r="C71" i="7" s="1"/>
  <c r="B71" i="7" s="1"/>
  <c r="D70" i="7"/>
  <c r="C70" i="7" s="1"/>
  <c r="B70" i="7" s="1"/>
  <c r="D69" i="7"/>
  <c r="C69" i="7" s="1"/>
  <c r="B69" i="7" s="1"/>
  <c r="D68" i="7"/>
  <c r="C68" i="7" s="1"/>
  <c r="B68" i="7" s="1"/>
  <c r="D67" i="7"/>
  <c r="C67" i="7" s="1"/>
  <c r="B67" i="7" s="1"/>
  <c r="D66" i="7"/>
  <c r="C66" i="7" s="1"/>
  <c r="B66" i="7" s="1"/>
  <c r="D65" i="7"/>
  <c r="C65" i="7" s="1"/>
  <c r="B65" i="7" s="1"/>
  <c r="D64" i="7"/>
  <c r="C64" i="7" s="1"/>
  <c r="B64" i="7" s="1"/>
  <c r="D63" i="7"/>
  <c r="C63" i="7" s="1"/>
  <c r="B63" i="7" s="1"/>
  <c r="D62" i="7"/>
  <c r="C62" i="7" s="1"/>
  <c r="B62" i="7" s="1"/>
  <c r="D61" i="7"/>
  <c r="C61" i="7" s="1"/>
  <c r="B61" i="7" s="1"/>
  <c r="D60" i="7"/>
  <c r="C60" i="7" s="1"/>
  <c r="B60" i="7" s="1"/>
  <c r="D59" i="7"/>
  <c r="C59" i="7" s="1"/>
  <c r="B59" i="7" s="1"/>
  <c r="D58" i="7"/>
  <c r="C58" i="7" s="1"/>
  <c r="B58" i="7" s="1"/>
  <c r="D57" i="7"/>
  <c r="C57" i="7" s="1"/>
  <c r="B57" i="7" s="1"/>
  <c r="D56" i="7"/>
  <c r="C56" i="7" s="1"/>
  <c r="B56" i="7" s="1"/>
  <c r="D55" i="7"/>
  <c r="C55" i="7" s="1"/>
  <c r="B55" i="7" s="1"/>
  <c r="D54" i="7"/>
  <c r="C54" i="7" s="1"/>
  <c r="B54" i="7" s="1"/>
  <c r="D53" i="7"/>
  <c r="C53" i="7" s="1"/>
  <c r="B53" i="7" s="1"/>
  <c r="D52" i="7"/>
  <c r="C52" i="7" s="1"/>
  <c r="B52" i="7" s="1"/>
  <c r="D51" i="7"/>
  <c r="C51" i="7" s="1"/>
  <c r="B51" i="7" s="1"/>
  <c r="D50" i="7"/>
  <c r="C50" i="7" s="1"/>
  <c r="B50" i="7" s="1"/>
  <c r="D49" i="7"/>
  <c r="C49" i="7" s="1"/>
  <c r="B49" i="7" s="1"/>
  <c r="D48" i="7"/>
  <c r="C48" i="7" s="1"/>
  <c r="B48" i="7" s="1"/>
  <c r="D47" i="7"/>
  <c r="C47" i="7" s="1"/>
  <c r="B47" i="7" s="1"/>
  <c r="D46" i="7"/>
  <c r="C46" i="7" s="1"/>
  <c r="B46" i="7" s="1"/>
  <c r="D45" i="7"/>
  <c r="C45" i="7" s="1"/>
  <c r="B45" i="7" s="1"/>
  <c r="D44" i="7"/>
  <c r="C44" i="7" s="1"/>
  <c r="B44" i="7" s="1"/>
  <c r="D41" i="7"/>
  <c r="C41" i="7" s="1"/>
  <c r="B41" i="7" s="1"/>
  <c r="E264" i="7"/>
  <c r="E263" i="7"/>
  <c r="E262" i="7"/>
  <c r="E261" i="7"/>
  <c r="E260" i="7"/>
  <c r="E259" i="7"/>
  <c r="E258" i="7"/>
  <c r="D254" i="7"/>
  <c r="D33" i="7" s="1"/>
  <c r="C254" i="7"/>
  <c r="C33" i="7" s="1"/>
  <c r="B254" i="7"/>
  <c r="B33" i="7" s="1"/>
  <c r="D234" i="7"/>
  <c r="D32" i="7" s="1"/>
  <c r="C234" i="7"/>
  <c r="C32" i="7" s="1"/>
  <c r="B234" i="7"/>
  <c r="B32" i="7" s="1"/>
  <c r="D228" i="7"/>
  <c r="D31" i="7" s="1"/>
  <c r="C228" i="7"/>
  <c r="C31" i="7" s="1"/>
  <c r="B228" i="7"/>
  <c r="B31" i="7" s="1"/>
  <c r="D214" i="7"/>
  <c r="D30" i="7" s="1"/>
  <c r="C214" i="7"/>
  <c r="C30" i="7" s="1"/>
  <c r="B214" i="7"/>
  <c r="B30" i="7" s="1"/>
  <c r="D29" i="7"/>
  <c r="C29" i="7"/>
  <c r="B29" i="7"/>
  <c r="D201" i="7"/>
  <c r="D28" i="7" s="1"/>
  <c r="C201" i="7"/>
  <c r="C28" i="7" s="1"/>
  <c r="B201" i="7"/>
  <c r="B28" i="7" s="1"/>
  <c r="D195" i="7"/>
  <c r="D25" i="7" s="1"/>
  <c r="C195" i="7"/>
  <c r="C25" i="7" s="1"/>
  <c r="B195" i="7"/>
  <c r="B25" i="7" s="1"/>
  <c r="D175" i="7"/>
  <c r="D24" i="7" s="1"/>
  <c r="C175" i="7"/>
  <c r="C24" i="7" s="1"/>
  <c r="B175" i="7"/>
  <c r="B24" i="7" s="1"/>
  <c r="D169" i="7"/>
  <c r="D23" i="7" s="1"/>
  <c r="C169" i="7"/>
  <c r="C23" i="7" s="1"/>
  <c r="B169" i="7"/>
  <c r="B23" i="7" s="1"/>
  <c r="D149" i="7"/>
  <c r="D22" i="7" s="1"/>
  <c r="C149" i="7"/>
  <c r="C22" i="7" s="1"/>
  <c r="B149" i="7"/>
  <c r="B22" i="7" s="1"/>
  <c r="D141" i="7"/>
  <c r="D21" i="7" s="1"/>
  <c r="C141" i="7"/>
  <c r="C21" i="7" s="1"/>
  <c r="B141" i="7"/>
  <c r="B21" i="7" s="1"/>
  <c r="D134" i="7"/>
  <c r="C134" i="7"/>
  <c r="C20" i="7" s="1"/>
  <c r="B134" i="7"/>
  <c r="B20" i="7" s="1"/>
  <c r="D106" i="7"/>
  <c r="D19" i="7" s="1"/>
  <c r="C106" i="7"/>
  <c r="C19" i="7" s="1"/>
  <c r="B106" i="7"/>
  <c r="D92" i="7"/>
  <c r="D18" i="7" s="1"/>
  <c r="C92" i="7"/>
  <c r="C18" i="7" s="1"/>
  <c r="B92" i="7"/>
  <c r="B18" i="7" s="1"/>
  <c r="D84" i="7"/>
  <c r="D17" i="7" s="1"/>
  <c r="C84" i="7"/>
  <c r="C17" i="7" s="1"/>
  <c r="B84" i="7"/>
  <c r="B17" i="7" s="1"/>
  <c r="D81" i="7"/>
  <c r="D16" i="7" s="1"/>
  <c r="C81" i="7"/>
  <c r="C16" i="7" s="1"/>
  <c r="B81" i="7"/>
  <c r="B16" i="7" s="1"/>
  <c r="D20" i="7"/>
  <c r="B19" i="7"/>
  <c r="B27" i="8" l="1"/>
  <c r="B11" i="8" s="1"/>
  <c r="D27" i="7"/>
  <c r="D11" i="7" s="1"/>
  <c r="C24" i="13" s="1"/>
  <c r="D27" i="9"/>
  <c r="D11" i="9" s="1"/>
  <c r="C34" i="13" s="1"/>
  <c r="D27" i="8"/>
  <c r="D11" i="8" s="1"/>
  <c r="C29" i="13" s="1"/>
  <c r="B27" i="7"/>
  <c r="B11" i="7" s="1"/>
  <c r="B27" i="9"/>
  <c r="B11" i="9" s="1"/>
  <c r="C27" i="9"/>
  <c r="C11" i="9" s="1"/>
  <c r="C39" i="9"/>
  <c r="C36" i="9" s="1"/>
  <c r="B40" i="9"/>
  <c r="B39" i="9" s="1"/>
  <c r="B36" i="9" s="1"/>
  <c r="B43" i="9"/>
  <c r="B37" i="9" s="1"/>
  <c r="D39" i="9"/>
  <c r="D36" i="9" s="1"/>
  <c r="D43" i="9"/>
  <c r="D37" i="9" s="1"/>
  <c r="C43" i="9"/>
  <c r="C37" i="9" s="1"/>
  <c r="C27" i="8"/>
  <c r="C11" i="8" s="1"/>
  <c r="C39" i="8"/>
  <c r="C36" i="8" s="1"/>
  <c r="B40" i="8"/>
  <c r="B39" i="8" s="1"/>
  <c r="B36" i="8" s="1"/>
  <c r="B43" i="8"/>
  <c r="B37" i="8" s="1"/>
  <c r="D39" i="8"/>
  <c r="D36" i="8" s="1"/>
  <c r="D43" i="8"/>
  <c r="D37" i="8" s="1"/>
  <c r="C43" i="8"/>
  <c r="C37" i="8" s="1"/>
  <c r="C27" i="7"/>
  <c r="C11" i="7" s="1"/>
  <c r="C39" i="7"/>
  <c r="C36" i="7" s="1"/>
  <c r="B40" i="7"/>
  <c r="B39" i="7" s="1"/>
  <c r="B36" i="7" s="1"/>
  <c r="B43" i="7"/>
  <c r="B37" i="7" s="1"/>
  <c r="D39" i="7"/>
  <c r="D36" i="7" s="1"/>
  <c r="D43" i="7"/>
  <c r="D37" i="7" s="1"/>
  <c r="C43" i="7"/>
  <c r="C37" i="7" s="1"/>
  <c r="C35" i="8" l="1"/>
  <c r="C15" i="8" s="1"/>
  <c r="C14" i="8" s="1"/>
  <c r="C10" i="8" s="1"/>
  <c r="C12" i="8" s="1"/>
  <c r="D35" i="8"/>
  <c r="D15" i="8" s="1"/>
  <c r="D14" i="8" s="1"/>
  <c r="D10" i="8" s="1"/>
  <c r="D35" i="9"/>
  <c r="D15" i="9" s="1"/>
  <c r="D14" i="9" s="1"/>
  <c r="D10" i="9" s="1"/>
  <c r="B35" i="9"/>
  <c r="B15" i="9" s="1"/>
  <c r="B14" i="9" s="1"/>
  <c r="B10" i="9" s="1"/>
  <c r="B12" i="9" s="1"/>
  <c r="C35" i="9"/>
  <c r="C15" i="9" s="1"/>
  <c r="C14" i="9" s="1"/>
  <c r="C10" i="9" s="1"/>
  <c r="C12" i="9" s="1"/>
  <c r="B35" i="8"/>
  <c r="B15" i="8" s="1"/>
  <c r="B14" i="8" s="1"/>
  <c r="B10" i="8" s="1"/>
  <c r="B12" i="8" s="1"/>
  <c r="D35" i="7"/>
  <c r="D15" i="7" s="1"/>
  <c r="D14" i="7" s="1"/>
  <c r="D10" i="7" s="1"/>
  <c r="C35" i="7"/>
  <c r="C15" i="7" s="1"/>
  <c r="C14" i="7" s="1"/>
  <c r="C10" i="7" s="1"/>
  <c r="C12" i="7" s="1"/>
  <c r="B35" i="7"/>
  <c r="B15" i="7" s="1"/>
  <c r="B14" i="7" s="1"/>
  <c r="B10" i="7" s="1"/>
  <c r="B12" i="7" s="1"/>
  <c r="D12" i="7" l="1"/>
  <c r="C23" i="13"/>
  <c r="C22" i="13" s="1"/>
  <c r="D12" i="8"/>
  <c r="C28" i="13"/>
  <c r="C27" i="13" s="1"/>
  <c r="D12" i="9"/>
  <c r="C33" i="13"/>
  <c r="C32" i="13" s="1"/>
  <c r="D79" i="6"/>
  <c r="C79" i="6" s="1"/>
  <c r="B79" i="6" s="1"/>
  <c r="D75" i="6"/>
  <c r="C75" i="6" s="1"/>
  <c r="B75" i="6" s="1"/>
  <c r="D74" i="6"/>
  <c r="C74" i="6" s="1"/>
  <c r="B74" i="6" s="1"/>
  <c r="C73" i="6"/>
  <c r="B73" i="6" s="1"/>
  <c r="D72" i="6"/>
  <c r="C72" i="6" s="1"/>
  <c r="B72" i="6" s="1"/>
  <c r="D71" i="6"/>
  <c r="C71" i="6" s="1"/>
  <c r="B71" i="6" s="1"/>
  <c r="D70" i="6"/>
  <c r="C70" i="6" s="1"/>
  <c r="B70" i="6" s="1"/>
  <c r="D69" i="6"/>
  <c r="C69" i="6" s="1"/>
  <c r="B69" i="6" s="1"/>
  <c r="D68" i="6"/>
  <c r="C68" i="6" s="1"/>
  <c r="B68" i="6" s="1"/>
  <c r="D67" i="6"/>
  <c r="C67" i="6" s="1"/>
  <c r="B67" i="6" s="1"/>
  <c r="D66" i="6"/>
  <c r="C66" i="6" s="1"/>
  <c r="B66" i="6" s="1"/>
  <c r="D65" i="6"/>
  <c r="C65" i="6" s="1"/>
  <c r="B65" i="6" s="1"/>
  <c r="D64" i="6"/>
  <c r="C64" i="6" s="1"/>
  <c r="B64" i="6" s="1"/>
  <c r="D63" i="6"/>
  <c r="C63" i="6" s="1"/>
  <c r="B63" i="6" s="1"/>
  <c r="D62" i="6"/>
  <c r="C62" i="6" s="1"/>
  <c r="B62" i="6" s="1"/>
  <c r="D61" i="6"/>
  <c r="C61" i="6" s="1"/>
  <c r="B61" i="6" s="1"/>
  <c r="D60" i="6"/>
  <c r="C60" i="6" s="1"/>
  <c r="B60" i="6" s="1"/>
  <c r="D59" i="6"/>
  <c r="C59" i="6" s="1"/>
  <c r="B59" i="6" s="1"/>
  <c r="D58" i="6"/>
  <c r="C58" i="6" s="1"/>
  <c r="B58" i="6" s="1"/>
  <c r="D57" i="6"/>
  <c r="C57" i="6" s="1"/>
  <c r="B57" i="6" s="1"/>
  <c r="D56" i="6"/>
  <c r="C56" i="6" s="1"/>
  <c r="B56" i="6" s="1"/>
  <c r="D55" i="6"/>
  <c r="C55" i="6" s="1"/>
  <c r="B55" i="6" s="1"/>
  <c r="D54" i="6"/>
  <c r="C54" i="6" s="1"/>
  <c r="B54" i="6" s="1"/>
  <c r="D53" i="6"/>
  <c r="C53" i="6" s="1"/>
  <c r="B53" i="6" s="1"/>
  <c r="D52" i="6"/>
  <c r="C52" i="6" s="1"/>
  <c r="B52" i="6" s="1"/>
  <c r="D51" i="6"/>
  <c r="C51" i="6" s="1"/>
  <c r="B51" i="6" s="1"/>
  <c r="D50" i="6"/>
  <c r="C50" i="6" s="1"/>
  <c r="B50" i="6" s="1"/>
  <c r="D49" i="6"/>
  <c r="C49" i="6" s="1"/>
  <c r="B49" i="6" s="1"/>
  <c r="D48" i="6"/>
  <c r="C48" i="6" s="1"/>
  <c r="B48" i="6" s="1"/>
  <c r="D47" i="6"/>
  <c r="C47" i="6" s="1"/>
  <c r="B47" i="6" s="1"/>
  <c r="D46" i="6"/>
  <c r="C46" i="6" s="1"/>
  <c r="B46" i="6" s="1"/>
  <c r="D45" i="6"/>
  <c r="C45" i="6" s="1"/>
  <c r="B45" i="6" s="1"/>
  <c r="D44" i="6"/>
  <c r="C44" i="6" s="1"/>
  <c r="B44" i="6" s="1"/>
  <c r="D41" i="6"/>
  <c r="C41" i="6" s="1"/>
  <c r="B41" i="6" s="1"/>
  <c r="D40" i="6"/>
  <c r="C40" i="6" s="1"/>
  <c r="B40" i="6" s="1"/>
  <c r="E264" i="6"/>
  <c r="E263" i="6"/>
  <c r="E262" i="6"/>
  <c r="E261" i="6"/>
  <c r="E260" i="6"/>
  <c r="E259" i="6"/>
  <c r="E258" i="6"/>
  <c r="C254" i="6"/>
  <c r="B254" i="6"/>
  <c r="D254" i="6"/>
  <c r="C234" i="6"/>
  <c r="B234" i="6"/>
  <c r="D234" i="6"/>
  <c r="C206" i="6"/>
  <c r="B206" i="6"/>
  <c r="D206" i="6"/>
  <c r="D29" i="6" s="1"/>
  <c r="B201" i="6"/>
  <c r="B28" i="6" s="1"/>
  <c r="C201" i="6"/>
  <c r="C28" i="6" s="1"/>
  <c r="D201" i="6"/>
  <c r="D28" i="6" s="1"/>
  <c r="B195" i="6"/>
  <c r="C195" i="6"/>
  <c r="D195" i="6"/>
  <c r="B149" i="6"/>
  <c r="C149" i="6"/>
  <c r="D149" i="6"/>
  <c r="B43" i="6" l="1"/>
  <c r="B37" i="6" s="1"/>
  <c r="C43" i="6"/>
  <c r="C37" i="6" s="1"/>
  <c r="D43" i="6"/>
  <c r="D37" i="6" s="1"/>
  <c r="D33" i="6"/>
  <c r="C33" i="6"/>
  <c r="B33" i="6"/>
  <c r="D32" i="6"/>
  <c r="C32" i="6"/>
  <c r="B32" i="6"/>
  <c r="D228" i="6"/>
  <c r="D31" i="6" s="1"/>
  <c r="C228" i="6"/>
  <c r="C31" i="6" s="1"/>
  <c r="B228" i="6"/>
  <c r="B31" i="6" s="1"/>
  <c r="D214" i="6"/>
  <c r="D30" i="6" s="1"/>
  <c r="C214" i="6"/>
  <c r="C30" i="6" s="1"/>
  <c r="B214" i="6"/>
  <c r="B30" i="6" s="1"/>
  <c r="C29" i="6"/>
  <c r="B29" i="6"/>
  <c r="D25" i="6"/>
  <c r="C25" i="6"/>
  <c r="B25" i="6"/>
  <c r="D175" i="6"/>
  <c r="D24" i="6" s="1"/>
  <c r="C175" i="6"/>
  <c r="C24" i="6" s="1"/>
  <c r="B175" i="6"/>
  <c r="B24" i="6" s="1"/>
  <c r="D169" i="6"/>
  <c r="D23" i="6" s="1"/>
  <c r="C169" i="6"/>
  <c r="C23" i="6" s="1"/>
  <c r="B169" i="6"/>
  <c r="B23" i="6" s="1"/>
  <c r="D22" i="6"/>
  <c r="C22" i="6"/>
  <c r="B22" i="6"/>
  <c r="D141" i="6"/>
  <c r="D21" i="6" s="1"/>
  <c r="C141" i="6"/>
  <c r="C21" i="6" s="1"/>
  <c r="B141" i="6"/>
  <c r="B21" i="6" s="1"/>
  <c r="D134" i="6"/>
  <c r="D20" i="6" s="1"/>
  <c r="C134" i="6"/>
  <c r="C20" i="6" s="1"/>
  <c r="B134" i="6"/>
  <c r="B20" i="6" s="1"/>
  <c r="D106" i="6"/>
  <c r="D19" i="6" s="1"/>
  <c r="C106" i="6"/>
  <c r="C19" i="6" s="1"/>
  <c r="B106" i="6"/>
  <c r="B19" i="6" s="1"/>
  <c r="D92" i="6"/>
  <c r="D18" i="6" s="1"/>
  <c r="C92" i="6"/>
  <c r="C18" i="6" s="1"/>
  <c r="B92" i="6"/>
  <c r="B18" i="6" s="1"/>
  <c r="D84" i="6"/>
  <c r="D17" i="6" s="1"/>
  <c r="C84" i="6"/>
  <c r="C17" i="6" s="1"/>
  <c r="B84" i="6"/>
  <c r="B17" i="6" s="1"/>
  <c r="D81" i="6"/>
  <c r="D16" i="6" s="1"/>
  <c r="C81" i="6"/>
  <c r="C16" i="6" s="1"/>
  <c r="B81" i="6"/>
  <c r="B16" i="6" s="1"/>
  <c r="D39" i="6"/>
  <c r="D36" i="6" s="1"/>
  <c r="C39" i="6"/>
  <c r="C36" i="6" s="1"/>
  <c r="B39" i="6"/>
  <c r="B36" i="6" s="1"/>
  <c r="B35" i="6" l="1"/>
  <c r="B15" i="6" s="1"/>
  <c r="B14" i="6" s="1"/>
  <c r="B10" i="6" s="1"/>
  <c r="D35" i="6"/>
  <c r="D15" i="6" s="1"/>
  <c r="D14" i="6" s="1"/>
  <c r="D10" i="6" s="1"/>
  <c r="C18" i="13" s="1"/>
  <c r="C27" i="6"/>
  <c r="C11" i="6" s="1"/>
  <c r="C35" i="6"/>
  <c r="C15" i="6" s="1"/>
  <c r="C14" i="6" s="1"/>
  <c r="C10" i="6" s="1"/>
  <c r="D27" i="6"/>
  <c r="D11" i="6" s="1"/>
  <c r="C19" i="13" s="1"/>
  <c r="B27" i="6"/>
  <c r="B11" i="6" s="1"/>
  <c r="C17" i="13" l="1"/>
  <c r="C16" i="13" s="1"/>
  <c r="C37" i="13" s="1"/>
  <c r="K37" i="13" s="1"/>
  <c r="C12" i="6"/>
  <c r="J16" i="6" s="1"/>
  <c r="J17" i="6" s="1"/>
  <c r="D12" i="6"/>
  <c r="K16" i="6" s="1"/>
  <c r="K17" i="6" s="1"/>
  <c r="B12" i="6"/>
  <c r="I16" i="6" s="1"/>
  <c r="I17" i="6" s="1"/>
  <c r="D91" i="1" l="1"/>
  <c r="D90" i="1"/>
  <c r="D95" i="1"/>
  <c r="D94" i="1"/>
  <c r="D93" i="1"/>
  <c r="D92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51" i="1"/>
  <c r="D50" i="1"/>
  <c r="D49" i="1"/>
  <c r="D48" i="1"/>
  <c r="D47" i="1"/>
  <c r="D46" i="1"/>
  <c r="D45" i="1"/>
  <c r="D44" i="1"/>
  <c r="D43" i="1"/>
  <c r="D42" i="1"/>
  <c r="D41" i="1"/>
  <c r="D40" i="1"/>
  <c r="D15" i="1"/>
  <c r="D14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9" i="1"/>
  <c r="D10" i="1"/>
  <c r="D11" i="1"/>
  <c r="D12" i="1"/>
  <c r="D13" i="1"/>
  <c r="D80" i="1"/>
  <c r="D81" i="1"/>
  <c r="D82" i="1"/>
  <c r="D83" i="1"/>
  <c r="D84" i="1"/>
  <c r="D85" i="1"/>
  <c r="D86" i="1"/>
  <c r="D87" i="1"/>
  <c r="D88" i="1"/>
  <c r="D89" i="1"/>
  <c r="D96" i="1"/>
  <c r="D97" i="1"/>
  <c r="D98" i="1"/>
  <c r="D99" i="1"/>
  <c r="D100" i="1"/>
  <c r="A8" i="1"/>
  <c r="B8" i="1"/>
  <c r="C8" i="1"/>
</calcChain>
</file>

<file path=xl/comments1.xml><?xml version="1.0" encoding="utf-8"?>
<comments xmlns="http://schemas.openxmlformats.org/spreadsheetml/2006/main">
  <authors>
    <author>Zunain Shareef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Zunain Shareef:</t>
        </r>
        <r>
          <rPr>
            <sz val="9"/>
            <color indexed="81"/>
            <rFont val="Tahoma"/>
            <family val="2"/>
          </rPr>
          <t xml:space="preserve">
FPP number</t>
        </r>
      </text>
    </comment>
  </commentList>
</comments>
</file>

<file path=xl/sharedStrings.xml><?xml version="1.0" encoding="utf-8"?>
<sst xmlns="http://schemas.openxmlformats.org/spreadsheetml/2006/main" count="2722" uniqueCount="1145">
  <si>
    <t>ލަފާކުރާ</t>
  </si>
  <si>
    <t>ރެވެނިއު ކޯޑް</t>
  </si>
  <si>
    <t>ރެވެނިއު ކޯޑް ނަން</t>
  </si>
  <si>
    <t>ފަންޑް</t>
  </si>
  <si>
    <t>ޖުމްލަ</t>
  </si>
  <si>
    <t>ޓްރަސްޓް ފަންޑް</t>
  </si>
  <si>
    <t>ބްލޮކް ގްރާންޓް</t>
  </si>
  <si>
    <t>ކޮންޑިޝަނަލް ގްރާންޓް</t>
  </si>
  <si>
    <t>އާމްދަނީ އަށް ލިބޭ ފައިސާ</t>
  </si>
  <si>
    <t>ބަޖެޓްގެ އާމްދަނީ ކޯޑްތައް</t>
  </si>
  <si>
    <t>އަމިއްލަ ފަރާތްތަކުން ދައްކާ އިމްޕޯރޓް ޑިއުޓީ</t>
  </si>
  <si>
    <t>ސަރުކާރުގެ އިދާރާތަކުން ދައްކާ އިމްޕޯރޓް ޑިއުޓީ</t>
  </si>
  <si>
    <t>އަމިއްލަ ފަރާތްތަކުން ދައްކާ އެކްސްޕޯރޓް ޑިއުޓީ</t>
  </si>
  <si>
    <t>ސަރުކާރުގެ އިދާރާތަކުން ދައްކާ އެކްސްޕޯރޓް ޑިއުޓީ</t>
  </si>
  <si>
    <t>ޓޫރިޒަމް ޓެކްސް</t>
  </si>
  <si>
    <t>ބިން ވިއްކުމުން ނަގާ ޓެކްސް</t>
  </si>
  <si>
    <t>ވިޔަފާރީގެ ފައިދާއިން ނަގާ ޓެކްސް</t>
  </si>
  <si>
    <t>އޯނަރޝިޕް ޓްރާންސްފަރ ޓެކްސް</t>
  </si>
  <si>
    <t>ބޭންކް ޕްރޮފިޓް ޓެކްސް</t>
  </si>
  <si>
    <t>ވިތްހޯލްޑިންގ ޓެކްސް</t>
  </si>
  <si>
    <t>ފަރުދުންގެ އާމްދަނީން ނަގާ ޓެކްސް</t>
  </si>
  <si>
    <t>ދަތުރުފަތުރުގެ ވިޔަފާރިގެ އާމްދަނީން ނެގޭ ޓެކްސް</t>
  </si>
  <si>
    <t>ޓުއަރިޒަމް ގުޑްސް އެންޑް ސަރވިސަސް ޓެކްސް</t>
  </si>
  <si>
    <t>ޖެނެރަލް ގުޑްސް އެންޑް ސަރވިސަސް ޓެކްސް</t>
  </si>
  <si>
    <t>ޑިއުޓީ ފްރީ ޝޮޕްގެ ރޯޔަލްޓީ</t>
  </si>
  <si>
    <t>ބިދޭސީން ކުރާ ވިޔަފާރީގެ ރޯޔަލްޓީ</t>
  </si>
  <si>
    <t>ބިދޭސީން ކުރާ މަސްވެރިކަމުގެ ރޯޔަލްޓީ</t>
  </si>
  <si>
    <t>ބިދޭސީން ކުރާ އިންވެސްމަންޓުގެ ރޯޔަލްޓީ</t>
  </si>
  <si>
    <t>ގާމެންޓް އިންޑަސްޓްރީގެ ރޯޔަލްޓީ</t>
  </si>
  <si>
    <t>ބުލިއަން ރޯޔަލްޓީ</t>
  </si>
  <si>
    <t>ފިޔުލް ރީއެކްސްޕޯރޓް ރޯޔަލްޓީ</t>
  </si>
  <si>
    <t>ރީ އެކްސްޕޯރޓް ރޯޔަލްޓީ</t>
  </si>
  <si>
    <t>ބޮޑު ކަންނެލީގެ އެކްސްޕޯރޓް ރޯޔަލްޓީ</t>
  </si>
  <si>
    <t>މަސް އެކްސްޕޯޓް ކުރުމުގެ ރޯޔަލްޓީ</t>
  </si>
  <si>
    <t>ރެވެނިއު ސްޓޭމްޕް ވިއްކައިގެން ލިބޭ ފައިސާ</t>
  </si>
  <si>
    <t>ގްރީން ޓެކްސް</t>
  </si>
  <si>
    <t>އެއާރޕޯޓް ޓެކްސް</t>
  </si>
  <si>
    <t>އެއަރޕޯޓް ސަރވިސް ޗާޖް</t>
  </si>
  <si>
    <t>ރެމިޓެންސް ޓެކްސް</t>
  </si>
  <si>
    <t>އެހެނިހެން ޓެކްސް އަދި ޑިއުޓީ</t>
  </si>
  <si>
    <t>ކުންފުނިތަކުގެ އަހަރީ ފީ</t>
  </si>
  <si>
    <t>ހޮޓާ، ރެސްޓޯރަންޓް، ކެންޓީނުތަކުގެ ވިޔަފާރި ފީ</t>
  </si>
  <si>
    <t>މަސްވެރިކަން ނުކުރާ އިންޖީނުލީ ތަކެތީގެ ފީ</t>
  </si>
  <si>
    <t>ސެޓްފިކެޓް ފީ</t>
  </si>
  <si>
    <t>ސީލް ފޯރުކޮށްދިނުމުގެ ޗާޖް</t>
  </si>
  <si>
    <t>ސަރވޭކުރުމުގެ ފީ</t>
  </si>
  <si>
    <t>ކަސްޓަމްސް ސާރޗާޖް</t>
  </si>
  <si>
    <t>މުދާ ބަދަލުކުރުމަށް ލިބޭ</t>
  </si>
  <si>
    <t>އިންޓްރާންސިޓް ފީ</t>
  </si>
  <si>
    <t>ބޮންޑެޑް ވެއަރ ހައުސް ފީ</t>
  </si>
  <si>
    <t>މުވައްޒަފުން ދޫކުރުމަށް ނަގާ ފީ</t>
  </si>
  <si>
    <t>ފޯމް ޕްރިންޓް ކުރުމަށް ނަގާ ފީ</t>
  </si>
  <si>
    <t>ސަރުކާރުގެ އިޝްތިހާރު ފޮނުވުމަށް ނަގާ ފީ</t>
  </si>
  <si>
    <t>އަމިއްލަފަރާތްތަކުގެ އިޝްތިހާރު ފޮނުވުމަށް ނަގާ ފީ</t>
  </si>
  <si>
    <t>ސަރުކާރުގެ އިޢުލާން ފޮނުވުމަށް ނަގާ ފީ</t>
  </si>
  <si>
    <t>ރެކޯޑް ކޮށްދިނުމަށް ނަގާ ފީ</t>
  </si>
  <si>
    <t>ޕްރޮގްރާމް ސްޕޮންސަރ ކުރުމަށް ނަގާ ފީ</t>
  </si>
  <si>
    <t>ސައުންޑް ސިސްޓަމް ކުއްޔަށް ދޫކުރުމަށް ނަގާ ފީ</t>
  </si>
  <si>
    <t>ޓީވީ ނުވަތަ ބައިސްކޯފު ފިލްމު ނެގުމުގެ ހުއްދަ</t>
  </si>
  <si>
    <t>ދިވެހި ފިލްމުގެ ލަވަ ފާސްކުރުމުގެ ފީ</t>
  </si>
  <si>
    <t>ޑްރައިވިންގ ޓެސްޓުގައި ބައިވެރިވުމަށް ދައްކާ ފީ</t>
  </si>
  <si>
    <t>ސީމަން ވޮޗް ކީޕިންގ ތައްގަނޑު ޖެހުމުގެ ފީ</t>
  </si>
  <si>
    <t>ސީމަން އެޖެންސީ ބަދަލު ކުރުމުގެ ފީ</t>
  </si>
  <si>
    <t>އޮޑީ ނަންބަރު ވިއްކައިގެން ލިބޭ ފައިސާ</t>
  </si>
  <si>
    <t>ލޭންޑިންގ ޗާޖަސް</t>
  </si>
  <si>
    <t>ހެންޑްލިންގ ޗާޖަސް</t>
  </si>
  <si>
    <t>އުފަން ދުވަހުގެ ރެޖިސްޓްރީ ހެއްދުމަށް ނަގާ ފީ</t>
  </si>
  <si>
    <t>އުފަން ދުވަހުގެ ސެޓްފިކޭޓް ހެއްދުމަށް ނަގާ ފީ</t>
  </si>
  <si>
    <t>ޕާކިންގ ޗާޖު</t>
  </si>
  <si>
    <t>ކުނީ ފީ</t>
  </si>
  <si>
    <t>މާރުކޭޓް ފީ</t>
  </si>
  <si>
    <t>ގޯތި ބައިކުރުމަށް ނަގާ ފީ</t>
  </si>
  <si>
    <t>ގޯތީގެ ޗާޓު ކުރަހައި ދިނުމަށް ނަގާ ފީ</t>
  </si>
  <si>
    <t>ފާޚާނާ ބޭނުން ކުރުމުގެ ފީއަށް ލިބޭ</t>
  </si>
  <si>
    <t>މިނެކިރުމާއި، މިންއަޅާ ތަކެތީގައި ސީލް ޖެހުމުގެ ފީ</t>
  </si>
  <si>
    <t>މަޢުރަޒުފަދަ ތަންތަނުގައި ލަވަޖެހުމާއި ކޭބަލް ޓީވީ</t>
  </si>
  <si>
    <t>ޕާސްޕޯޓު ކެންސަލް ކޮށްދިނުމަށް ނަގާ ފީ</t>
  </si>
  <si>
    <t>ޓްރޭނިންގ ސެންޓަރުތަކުގައި އުފައްދާ ތަކެތިވިއްކުން</t>
  </si>
  <si>
    <t>ކޯޓުން ބޭރުގައި ކައިވެނި ކުރުމަށް ނަގާ ފީ</t>
  </si>
  <si>
    <t>ކޯޓު ފީ</t>
  </si>
  <si>
    <t>ފޮޓޯކޮޕީ ހައްދައިދީގެން ލިބޭ ފައިސާ</t>
  </si>
  <si>
    <t>ޓެލެފޯން ކޯލާއި ޓެލެކްސް، ޓެލެފެކްސް ފީ</t>
  </si>
  <si>
    <t>ޓެންޑަރ ޑޮކިޔުމަންޓް ވިއްކައިގެން ލިބޭ ފައިސާ</t>
  </si>
  <si>
    <t>އިޝްތިހާރު ބޯޑު ބަހައްޓައިދީގެން ލިބޭ ފައިސާ</t>
  </si>
  <si>
    <t>އަވަސް ޚިދުމަތުގެ އަގު</t>
  </si>
  <si>
    <t>ސްކޫލް ފީ</t>
  </si>
  <si>
    <t>ސަރުކާރުން ހިންގާ ދަނާލުތަކުން ލިބޭ ފީ</t>
  </si>
  <si>
    <t>އިމްތިޙާނުތަކާއި ކޯސްތަކުގައި ބައިވެރިވުމުގެ ފީ</t>
  </si>
  <si>
    <t>އިމްތިޙާނު ޕޭޕަރު އަލުން ބެލުމަށް ނެގޭ ފީ</t>
  </si>
  <si>
    <t>ގަލުގެ ކޮލިޓީ ޓެސްޓް ކުރުމުގެ ފީ</t>
  </si>
  <si>
    <t>އިސްތިހާރު ފާސްކުރުމުގެ ފީ</t>
  </si>
  <si>
    <t>ފޮތް ފާސްކުރުމުގެ ފީ</t>
  </si>
  <si>
    <t>ސިޔާސީ ކެންޑިޑޭޓުންގެ ޑިޕޮޒިޓް</t>
  </si>
  <si>
    <t>މާލޭ މެދު ޖެޓީ ޚިދުމަތުގެ އަގު</t>
  </si>
  <si>
    <t>މުދާ ބެލެހެއްޓުމުގެ ގޮތުން ނަގާ ފީ</t>
  </si>
  <si>
    <t>ޑޮކްޓަރަށް ދެއްކުމުގެ ފީ</t>
  </si>
  <si>
    <t>މެޑިކަލް ޗެކަޕް ހެދުމަށް ނަގާ ފީ</t>
  </si>
  <si>
    <t>އެމްބިއުލާންސް ފީ</t>
  </si>
  <si>
    <t>ހޮސްޕިޓަލް ވޯރޑް ފީ</t>
  </si>
  <si>
    <t>އެކްސް-ރޭ ފީ</t>
  </si>
  <si>
    <t>ދަތުގެ ފަރުވާތަކަށް ނަގާ އަގު</t>
  </si>
  <si>
    <t>އީ.ސީ.ޖީ ފީ</t>
  </si>
  <si>
    <t>އޮޕަރޭޓް ކުރުމުގެ ފީ</t>
  </si>
  <si>
    <t>ލެބޯޓްރީ ޓެސްޓުތަކުގެ އަގު</t>
  </si>
  <si>
    <t>ހެލްތު ރެކޯޑު ދޫކުރުމަށް ނަގާ ފީ</t>
  </si>
  <si>
    <t>އިންޖެކްޝަންއާއި ބޭސް އެޅުމުގެ އަގު</t>
  </si>
  <si>
    <t>ސްކޭން ފީ</t>
  </si>
  <si>
    <t>ފިޒިއޮތެރަޕީ ދިނުމަށް ނަގާ ފީ</t>
  </si>
  <si>
    <t>ވިއްސުމަށް ނަގާ ފީ</t>
  </si>
  <si>
    <t>އެންޑޮސްކޮޕީ ހެދުމުގެ އަގު</t>
  </si>
  <si>
    <t>ރިފްރެކްޝަން ފީ</t>
  </si>
  <si>
    <t>ސީ.ޓީ. ސްކޭން ފީ</t>
  </si>
  <si>
    <t>އައިޑީ ކާޑު ހެއްދުން</t>
  </si>
  <si>
    <t>ޓިކެޓް ވިއްކައިގެން ލިބޭ ފައިސާ</t>
  </si>
  <si>
    <t>ފާސް ވިއްކައިގެން ލިބޭ ފައިސާ</t>
  </si>
  <si>
    <t>ބިދޭސީން ރާއްޖޭގައި ތިބުމުގެ ހުއްދަ</t>
  </si>
  <si>
    <t>ރާއްޖޭގެ އެތެރޭގައި ވައިގެދަތުރު ކުރުމުގެ ހުއްދަ</t>
  </si>
  <si>
    <t>ޕާރޓްނަރޝިޕް އަހަރީ ފީ</t>
  </si>
  <si>
    <t>އިމްޕޯޓް ވިޔަފާރި ފީ</t>
  </si>
  <si>
    <t>ނަން ބަދަލުކުރުމަށް ކުރުމުގެ ފީ އަށް ލިބޭ</t>
  </si>
  <si>
    <t>ކަރަންޓު ފީއަށް ލިބުނު</t>
  </si>
  <si>
    <t>ލޯކަލް ޓްރާންސްޕޯޓް ސަރޗާޖް</t>
  </si>
  <si>
    <t>ތަފާސް ހިސާބު ނަގައިދިނުމުގެ އަގު</t>
  </si>
  <si>
    <t>ދޯނި އެހެލާ ތަންތަނުގެ ފީ</t>
  </si>
  <si>
    <t>ކޯޕަރޭޓިވް ސޮސައިޓީ އަހަރީ ފީ</t>
  </si>
  <si>
    <t>ކޯޕަރޭޓިވް ސޮސައިޓީ ރެޖިސްޓްރޭޝަން ފީ</t>
  </si>
  <si>
    <t>ސޯޝަލް ހެލްތު އިންޝުއަރެންސް ކްލެއިމްސް</t>
  </si>
  <si>
    <t>ޓްރޭޑް ރެޖިސްޓްރީ ފީ</t>
  </si>
  <si>
    <t>ފޮރިން އިންވެސްމަންޓް އެޑްމިނިސްޓްރޭޝަން އަހަރީ ފީ</t>
  </si>
  <si>
    <t>ޕްރޮސެސިންގ ޗާޖް</t>
  </si>
  <si>
    <t>އިމްޕޯޓް ވެސެސް ފީ</t>
  </si>
  <si>
    <t>ކުލީގެ މުއްދަތު އިތުރުކުރުން</t>
  </si>
  <si>
    <t>އިމާރާތްކުރުމުގެ މުއްދަތު އިތުރުކުރުން</t>
  </si>
  <si>
    <t>އެއަރޕޯޓް ތަރައްޤީ ކުރުމަށް ނެގޭފީ</t>
  </si>
  <si>
    <t>ކޯޕަރޭޓް ސޯޝަލް ރެސްޕޮންސިބިލިޓީ ފީ</t>
  </si>
  <si>
    <t>ޓޫރިޒަމް އެޑްމިނިސްޓްރޭޝަން ފީ</t>
  </si>
  <si>
    <t>ޓްރޯމާ ސަރވިސް</t>
  </si>
  <si>
    <t>ޑާމޮޓަލޮގީ ޙިދުމަތް</t>
  </si>
  <si>
    <t>ކާޑިއެކް ސަރވިސް</t>
  </si>
  <si>
    <t>އެޑްމިޝަން ފީ</t>
  </si>
  <si>
    <t>ލައިޓް ޑިއުސް</t>
  </si>
  <si>
    <t>ގޮނޑުދޮށުން ނަގާ ވެއްޔަށް ދައްކާ ފީ</t>
  </si>
  <si>
    <t>ސޮވެރިންގ ގެރެންޓީ ފީ</t>
  </si>
  <si>
    <t>އެސް.ޑީ.އެފް އަށް ދައްކާ ފައިސާ-އެހެނިހެން</t>
  </si>
  <si>
    <t>ބިދޭސީ މަސައްކަތްތެރިންގެ ކޯޓާ ފީ</t>
  </si>
  <si>
    <t>ރެވެނިއު ފީ</t>
  </si>
  <si>
    <t>ރެވެނިއު ކްލިއަރިންގ އެކައުންޓް</t>
  </si>
  <si>
    <t>އެހެނިހެން ގޮތްގޮތުން ނެގޭ ފީ</t>
  </si>
  <si>
    <t>ކުންފުނި ރަޖިސްޓްރީ ކުރުމުގެ ފީ</t>
  </si>
  <si>
    <t>ޕާރޓްނަރޝިޕް ރަޖިސްޓްރީ ކުރުމުގެ ފީ</t>
  </si>
  <si>
    <t>އޮޑިޓަރުން ރަޖިސްޓްރީ ކުރުމުގެ ފީ</t>
  </si>
  <si>
    <t>ގެސްޓްހައުސް ރަޖިސްޓްރީ ކުރުމުގެ ފީ</t>
  </si>
  <si>
    <t>ކިޔަވައިދޭތަންތަން ރަޖިސްޓްރީ ކުރުމުގެ ފީ</t>
  </si>
  <si>
    <t>ބިދޭސީން ވިޔަފާރިކުރުމުގެ ހުއްދަ</t>
  </si>
  <si>
    <t>ޑައިވް ސްކޫލް ރަޖިސްޓްރީ ކުރުމުގެ ފީ</t>
  </si>
  <si>
    <t>ކްލަބް ޖަމްޢިއްޔާ ރަޖިސްޓްރީ ކުރުމުގެ ފީ</t>
  </si>
  <si>
    <t>ކްލިނިކް ރަޖިސްޓްރީ ކުރުމުގެ ފީ</t>
  </si>
  <si>
    <t>ޑިއުޓީ ފްރީ ކޮންސެޝަން ފީ</t>
  </si>
  <si>
    <t>ބިދޭސީން މަސްވެރިކަން ކުރުމުގެ ފީ</t>
  </si>
  <si>
    <t>ވާރކްޕާމިޓް ފީ</t>
  </si>
  <si>
    <t>ޑްރައިވިންގ ލައިސަންސް ދޫކުރުމުގެ ފީ</t>
  </si>
  <si>
    <t>މޮޓޯރ ވެހިކަލް ލައިސަންސް ފީ</t>
  </si>
  <si>
    <t>ފެން ޕްލާންޓް ހުއްދައިގެ ފީ</t>
  </si>
  <si>
    <t>ޓެލެކޮމިއުނިކޭޝަން ލައިސަންސް ފީ</t>
  </si>
  <si>
    <t>އެއްގަމާއި ކަނޑުގެ އުޅަނދު ރަޖިސްޓްރީކުރުމުގެ ފީ</t>
  </si>
  <si>
    <t>ރަޖިސްޓްރީ ބާތިލު ކުރުމުގެ ފީ</t>
  </si>
  <si>
    <t>ބޭންކް މޯގޭޖް ރަޖިސްޓްރީ ފީ</t>
  </si>
  <si>
    <t>ކައިވެނި ރަޖިސްޓްރީ ކުރުމުގެ ފީ</t>
  </si>
  <si>
    <t>ގޯތީގެ ރަޖިސްޓްރީ އާކުރުމުގެ ފީ</t>
  </si>
  <si>
    <t>މާލޭގެ ރަށްވެއްސަކަށް ވުމުގެ ސެޓްފިކެޓް</t>
  </si>
  <si>
    <t>ރ.ތެރޭގައި ހަދަންޖެހޭ ސެޓްފިކެޓް މާލޭގައި ހެއްދުން</t>
  </si>
  <si>
    <t>ބިދޭސީން އަތޮޅުތަކަށް ދިޔުމުގެ ހުއްދައަށް ލިބޭ</t>
  </si>
  <si>
    <t>މާލޭ ފަޅުތެރޭގައި އަޅާފައިހުންނަ އުޅަނދުފަހަރުގެފީ</t>
  </si>
  <si>
    <t>ބަނދަރު ކުލި</t>
  </si>
  <si>
    <t>ސީމަނުންގެ އެގްރީމެންޓް ރަޖިސްޓްރީ ކުރުމުގެ ފީ</t>
  </si>
  <si>
    <t>ސީމަނުން ރަޖިސްޓްރީ ކުރުމުގެ ފީ</t>
  </si>
  <si>
    <t>ޕޯސްޓޭޖް ކޮންޓްރޯލް ހުއްދަ</t>
  </si>
  <si>
    <t>ކޮޕީރައިޓް ރަގިސްޓްރީކުރުމުގެ ފީ</t>
  </si>
  <si>
    <t>އިންވާރޑް އަދި އައުޓްވާރޑް ކްލިއަރެންސް ފީ</t>
  </si>
  <si>
    <t>ރަސްމީ ނޫން ބަނދަރުތަކުން މުދާ އަރުވާ ބޭލުމުގެ ފީ</t>
  </si>
  <si>
    <t>ބިމުން ފެންނަގާ ބޭރުކުރުންގެ ހުއްދަ</t>
  </si>
  <si>
    <t>އަމިއްލަ ވިޔަފާރި ރަޖިސްޓްރީކުރުމުގެ ފީ</t>
  </si>
  <si>
    <t>ވަޒީފާ ހަމަޖައްސަދޭ އޭޖެންސީ ރަޖިސްޓްރީކުރުމުގެ ފީ</t>
  </si>
  <si>
    <t>އޮންލައިން ވިޔަފާރި އަދި ހަރަކާތް ރަޖިސްޓަރީ ފީ</t>
  </si>
  <si>
    <t>އެހެނިހެން ރެޖިސްޓްރޭޝަން އަދި ލައިސަންސް ފީ</t>
  </si>
  <si>
    <t>ޗާޕުކުރި ފޮތް، ނޫސް، މަޖައްލާފަދަ ތަކެތި ވިއްކުން</t>
  </si>
  <si>
    <t>ގެޒެޓް، ޤާނޫނު، ގަވާއިދު ފޮތް ވިއްކުން</t>
  </si>
  <si>
    <t>ކަލަންޑަރު، ސުވެނިޔަރ ފަދަތަކެތި ވިއްކުން</t>
  </si>
  <si>
    <t>އެކިއެކި ބޭނުމަށް ދޫކުރެވޭ ރަސްމީ ފޯމް ވިއްކުން</t>
  </si>
  <si>
    <t>ރެކޯޑް ފޮތްފަދަ ތަކެތި ވިއްކުން</t>
  </si>
  <si>
    <t>ސީ.ޑީ.ސީ ދޫކުރުން</t>
  </si>
  <si>
    <t>ޕާސްޕޯޓް އާއި، އީ.ސީ ދޫކުރުން</t>
  </si>
  <si>
    <t>ރުއްގަހާއި ލަކުޑި ވިއްކުން</t>
  </si>
  <si>
    <t>ވެލިގަލާއި އަކިރިފަދަ ތަކެތި ވިއްކުން</t>
  </si>
  <si>
    <t>ފެން ވިއްކުން</t>
  </si>
  <si>
    <t>އެހެނިހެން ތަކެތި ވިއްކައިގެން ލިބޭ ފައިސާ</t>
  </si>
  <si>
    <t>ގޮއިފާލައްބަ، ހިންނަ ފަދަ ތަންތަނުގެ ވަރުވާ</t>
  </si>
  <si>
    <t>ސަރުކާރުގެ ޢިމާރާތްތަކުގެ ކުލި</t>
  </si>
  <si>
    <t>ރިސޯޓުތަކުގެ ކުލި</t>
  </si>
  <si>
    <t>ވިޔަފާރި ކުރުމަށް ދޫކުރެވިފައިވާ ބިންބިމުގެ ކުލި</t>
  </si>
  <si>
    <t>ޞިނާޢީ މަސައްކަތްތަކަށް ދޫކުރެވިފައިވާ ބިމުގެ ކުލި</t>
  </si>
  <si>
    <t>ކަނޑުގައިދުއްވާ ސަރުކާރުގެ އުޅަނދުތަކުގެ ކުލި</t>
  </si>
  <si>
    <t>ހެލިޕޭޑްތަކުގެ ކުލި</t>
  </si>
  <si>
    <t>ދަނޑުވެރިކަމަށް ދޫކުރެވިފައިވާ ރަށްރަށުގެ ކުލި</t>
  </si>
  <si>
    <t>ފްލޯޓިންގ ޖެޓީގެ ކުލި</t>
  </si>
  <si>
    <t>ފަޅުރަށްރަށް ބެލެހެއްޓުމުގެ ފީ</t>
  </si>
  <si>
    <t>ރައްޔިތުންނަށް ދޫކުރެވޭ ފަޅުރަށްރަށުން ނެގޭކުލި</t>
  </si>
  <si>
    <t>ބިންވިއްކުމާއި ބިން ބަދަލުކުރުމުގެ ފީ</t>
  </si>
  <si>
    <t>ޢާމު އިޖްތިމާޢީ ތަންތަނުގެ ކުލި</t>
  </si>
  <si>
    <t>އެހެނިހެން ކުއްޔާއި ހަރުމުދަލުގެ ޢާމްދަނީ</t>
  </si>
  <si>
    <t>ޤާނޫނާއި ޚިލާފުވެގެން ކުރެވޭ ޖޫރިމަނާ</t>
  </si>
  <si>
    <t>ގަވާއިދާއި ޚިލާފުވެގެން ކުރެވޭ ޖޫރިމަނާ</t>
  </si>
  <si>
    <t>އެގްރީމެންޓާއި ޚިލާފުވެގެން ކުރެވޭ ޖޫރިމަނާ</t>
  </si>
  <si>
    <t>މުވައްޒަފުންގެ ގަޑީ ލާރި އާއި ޖޫރިމަނާއަށް ލިބޭ</t>
  </si>
  <si>
    <t>ދަރަންޏާއި ޤަޒިއްޔާ ޖޫރިމަނާ</t>
  </si>
  <si>
    <t>ޓްރެފިކް ވައިލޭޝަން ޗާޖް</t>
  </si>
  <si>
    <t>ވެހިކަލް އިމްޕައުންޑިންގ ފީ</t>
  </si>
  <si>
    <t>އެހެނިހެން ޖޫރިމަނާ</t>
  </si>
  <si>
    <t>ސަބްސިޑިއަރީ ލޯންތަކުން ލިބޭ އިންޓަރެސްޓް ފައިސާ</t>
  </si>
  <si>
    <t>ކުރުމުއްދަތުގެ ލޯން އިންޓަރެސްޓަށް ލިބޭ</t>
  </si>
  <si>
    <t>އެމް.އެމް.އޭ. ގެ ފައިދާ</t>
  </si>
  <si>
    <t>ޙިއްޞާގެ ފައިދާ - އައިލަންޑް އޭވިއޭޝަން ސ.ލ</t>
  </si>
  <si>
    <t>ޙިއްޞާގެ ފައިދާ - މޯލްޑިވްސް ނެޝަނަލް ޝިޕިންގ ލޓޑ</t>
  </si>
  <si>
    <t>ޙިއްޞާގެ ފައިދާ - އެޗް.ޑީ.ސީ.</t>
  </si>
  <si>
    <t>ޙިއްޞާގެ ފައިދާ - މޯލްޑިވްސް ޕޯރޓްސް އޮތޯރިޓީ</t>
  </si>
  <si>
    <t>ޙިއްޞާގެ ފައިދާ - މޯލްޑިވްސް އެއަރޕޯރޓްސް ކޮމްޕެނީ</t>
  </si>
  <si>
    <t>ޙިއްޞާގެ ފައިދާ - މޯލްޑިވްސް ޕޯސްޓް ލޓޑ</t>
  </si>
  <si>
    <t>ޙިއްޞާގެ ފައިދާ - ދިވެހިރާއްޖޭގެ ގުޅުން ޕވޓ ލޓޑ</t>
  </si>
  <si>
    <t>ޙިއްޞާގެ ފައިދާ - ސްޓޭޓް ޓްރޭޑިންގ އޯގަނައިޒޭޝަން</t>
  </si>
  <si>
    <t>ޙިއްޞާގެ ފައިދާ - ސްޓޭޓް އިލެކްޓްރިކް ކޮމްޕެނީ ލޓޑ</t>
  </si>
  <si>
    <t>ޙިއްޞާގެ ފައިދާ - ޕަބްލިކް ވަރކްސް ސަރވިސަސް</t>
  </si>
  <si>
    <t>ޙިއްޞާގެ ފައިދާ - އެމް.ޓީ.ސީ.ސީ</t>
  </si>
  <si>
    <t>ޙިއްޞާގެ ފައިދާ - ނަސަންދުރަ ޕެލަސް ހޮޓެލް</t>
  </si>
  <si>
    <t>ޙިއްޞާގެ ފައިދާ - އެމް.އައި.ސީ.</t>
  </si>
  <si>
    <t>ޙިއްޞާގެ ފައިދާ - މިފްކޯ</t>
  </si>
  <si>
    <t>ޙިއްޞާގެ ފައިދާ - ބޭންކް އޮފް މޯލްޑިވްސް</t>
  </si>
  <si>
    <t>ޙިއްޞާގެ ފައިދާ - އެމް.ޓީ.ޑީ.ސީ.</t>
  </si>
  <si>
    <t>ޙިއްޞާގެ ފައިދާ - އެޗް.ޑީ.އެފް.ސީ</t>
  </si>
  <si>
    <t>ޙިއްޞާގެ ފައިދާ - އެމް.ޑަބްލިއު.އެސް.ސީ</t>
  </si>
  <si>
    <t>ޙިއްޞާގެ ފައިދާ - އައްޑޫ އިންވެސްމަންޓް ޕވޓ ލޓޑ</t>
  </si>
  <si>
    <t>ޙިއްޞާގެ ފައިދާ - މަޑިވަރު ހޯލްޑިންގސް</t>
  </si>
  <si>
    <t>ޙިއްޞާގެ ފައިދާ - އެއަރ މޯލްޑިވްސް ލޓޑ</t>
  </si>
  <si>
    <t>ޙިއްޞާގެ ފައިދާ - ވިލިނގިލި އިންވެސްމަންޓް ޕވޓ ލޓޑ</t>
  </si>
  <si>
    <t>ޙިއްޞާގެ ފައިދާ - އެޗް.އައި.އީ.ޒެޑް.</t>
  </si>
  <si>
    <t>ޙިއްޞާގެ ފައިދާ - ގުލިފަޅު އިންޑަސްޓްރިއަލް ޒޯން</t>
  </si>
  <si>
    <t>އެމް.އެމް.އޭ. އެކްސްޗޭންޖް ފައިދާ</t>
  </si>
  <si>
    <t>ޙިއްޞާގެ ފައިދާ - ތިލަފުށި ކޯޕަރޭޝަން ޕވޓ ލޓޑ</t>
  </si>
  <si>
    <t>އިންވެސްޓްމަންޓްތަކުން ލިބޭ އިންޓަރެސްޓް ފައިސާ</t>
  </si>
  <si>
    <t>ލިބޭ އެހެނިހެން އިންޓަރެސްޓް، ފައިދާ، ޑިވިޑެންޑް</t>
  </si>
  <si>
    <t>ވަކި ފައިސާއެއްކަން ނޭނގި އިތުރުވާ ފައިސާ</t>
  </si>
  <si>
    <t>ކުރީ އަހަރުގެ ބަޖެޓުން އަނބުރާ ލިބޭ ފައިސާ</t>
  </si>
  <si>
    <t>ލިބޭ މެމްބަރޝިޕް ފީ އާއި ޗަންދާ ފަދަ ފައިސާ</t>
  </si>
  <si>
    <t>ސަބްސިޑިއަރީ ލޯންތަކުން އަނބުރާ ލިބޭ ފައިސާ</t>
  </si>
  <si>
    <t>ސަރުކާރުގެ މުދަލަކަށްވާ ގެއްލުމަކަށް ލިބޭ ބަދަލު</t>
  </si>
  <si>
    <t>ހޮވައިގެން ގެނެވި އަހަރު ހަމަވާ ފައިސާ</t>
  </si>
  <si>
    <t>ޒަކާތުން ލިބޭ ފައިސާ</t>
  </si>
  <si>
    <t>ޑޮނޭޝަންގެ ގޮތުގައި ލިބޭ ފައިސާ</t>
  </si>
  <si>
    <t>އިންޓެގްރޭޓެޑް ޓްރާންސްޕޯޓް ނެޓްވޯކް ފަންޑަށް ލިބޭ</t>
  </si>
  <si>
    <t>ޓްރާންސްފަރ ކުރާ ބާކީ</t>
  </si>
  <si>
    <t>މަސްވެރިންގެ އިންޝުއަރަންސް އަށް ސަރުކާރުން ދައްކާ</t>
  </si>
  <si>
    <t>މަސްވެރިންވެރިން އިންޝުއަރަންސްގައި  ބައިވެރިވުމަށ</t>
  </si>
  <si>
    <t>މުދަލު ޒަކާތް</t>
  </si>
  <si>
    <t>ފިތުރު ޒަކާތް</t>
  </si>
  <si>
    <t>އެހެނިހެން ނޮން- ޓެކްސް ރެވެނިއު</t>
  </si>
  <si>
    <t>ނީލަމުގައި ތަކެތި ވިއްކައިގެން ލިބޭ</t>
  </si>
  <si>
    <t>ސަރުކާރުގެ ޢިމާރާތް ވިއްކި</t>
  </si>
  <si>
    <t>ސަރުކާރުގެ ބިން ވިއްކި</t>
  </si>
  <si>
    <t>ކެޕިޓަލް އެސެޓް ވިއްކި</t>
  </si>
  <si>
    <t>އެހެނިހެން މުދާ ވިއްކި</t>
  </si>
  <si>
    <t>ފައިސާގެ ހިލޭ އެހީ - ބައިލެޓްރަލް</t>
  </si>
  <si>
    <t>ފައިސާގެ ހިލޭ އެހީ - މަލްޓިލެޓްރަލް</t>
  </si>
  <si>
    <t>ފައިސާގެ ހިލޭ އެހީ - ވޮލަންޓަރީ އޯރގް</t>
  </si>
  <si>
    <t>ތަކެތީގެ ހިލޭ އެހީ - ބައިލެޓްރަލް</t>
  </si>
  <si>
    <t>ތަކެތީގެ ހިލޭ އެހީ - މަލްޓިލެޓްރަލް</t>
  </si>
  <si>
    <t>ތަކެތީގެ ހިލޭ އެހީ - ވޮލަންޓަރީ އޯރގް.</t>
  </si>
  <si>
    <t>ކެޕިޓަލް ޕްރޮޖެކްޓް ހިލޭއެހީ-ބައިލެޓްރަލް</t>
  </si>
  <si>
    <t>ކެޕިޓަލް ޕްރޮޖެކްޓް ހިލޭއެހީ-މަލްޓިލެޓްރަލް</t>
  </si>
  <si>
    <t>ކެޕިޓަލް ޕްރޮޖެކްޓް ހިލޭއެހީ-ވޮލަންޓަރީ އޯރގް.</t>
  </si>
  <si>
    <t>އެހެނިހެން ހިލޭ އެހީ - ބައިލެޓްރަލް</t>
  </si>
  <si>
    <t>އެހެނިހެން ހިލޭ އެހީ - މަލްޓިލެޓްރަލް</t>
  </si>
  <si>
    <t>އެހެނިހެން ހިލޭ އެހީ - ވޮލަންޓަރީ އޯރގް</t>
  </si>
  <si>
    <t>އެކްސްޗޭންޖް ރޭޓް ބަދަލުވުމުން ލިބޭ ފައިދާ</t>
  </si>
  <si>
    <t>އިންވެސްޓްމަންޓް އަގުކުރުމުން ލިބޭ ފައިދާ</t>
  </si>
  <si>
    <t>ސަރުކާރުގެ މުދާ ވިއްކައިގެން ލިބޭ ފައިދާ</t>
  </si>
  <si>
    <t>ސަރުކާރުގެ ބިން ވިއްކައިގެން ލިބޭ ފައިދާ</t>
  </si>
  <si>
    <t>ކެޕިޓަލް އެސެޓް ވިއްކައިގެން ލިބޭ ފައިދާ</t>
  </si>
  <si>
    <t>އެހެނިހެން މުދާ ވިއްކައިގެން ލިބޭ ފައިދާ</t>
  </si>
  <si>
    <t>ސަރުކާރުގެ ޙިއްޞާ ވިއްކައިގެން ލިބޭ ފައިދާ</t>
  </si>
  <si>
    <t>އެހެނިހެން ފައިދާ</t>
  </si>
  <si>
    <t>އާމްދަނީ ކޯޑު</t>
  </si>
  <si>
    <t>އާމްދަނީ ގްރޫޕް</t>
  </si>
  <si>
    <t>އާމްދަނީ ކޯޑުގެ ނަން</t>
  </si>
  <si>
    <t>އިމްޕޯޓް ޑިއުޓީ</t>
  </si>
  <si>
    <t>އެކްސްޕޯޓް ޑިއުޓީ</t>
  </si>
  <si>
    <t>ބިޒްނަސް އަދި ޕްރޮޕަރޓީ ޓެކްސް</t>
  </si>
  <si>
    <t>ގުޑްސް އަދި ސަރވިސް ޓެކްސް</t>
  </si>
  <si>
    <t>ރޯޔަލްޓީ</t>
  </si>
  <si>
    <t>އެކިއެކި ޚިދުމަތަށް ނެގޭ ފީ</t>
  </si>
  <si>
    <t>ރަޖިސްޓްރޭޝަން އާއި ލައިސަންސް ފީ</t>
  </si>
  <si>
    <t>ތަކެތި ވިއްކައިގެން ލިބޭ ފައިސާ</t>
  </si>
  <si>
    <t>ހަރުމުދަލުގެ ޢާމްދަނީ</t>
  </si>
  <si>
    <t>ޖޫރިމަނާ</t>
  </si>
  <si>
    <t>އިންޓަރެސްޓާއި ފައިދާ</t>
  </si>
  <si>
    <t>ޓެކްސްގެ ގޮތުގައި ނުހިމެނޭ އެހެނިހެން އާމްދަނީ</t>
  </si>
  <si>
    <t>ހަރުމުދާ ވިއްކައިގެން ލިބޭ</t>
  </si>
  <si>
    <t>ފައިސާގެ ހިލޭ އެހީ</t>
  </si>
  <si>
    <t>ތަކެތީގެ ހިލޭ އެހީ</t>
  </si>
  <si>
    <t>މަޝްރޫއުތައް ހިންގުމަށް ލިބޭ އެހީ</t>
  </si>
  <si>
    <t>އެހެނިހެން ހިލޭ އެހީ</t>
  </si>
  <si>
    <t>އެކިގޮތްގޮތުން ލިބޭ ފައިދާ</t>
  </si>
  <si>
    <t>Position</t>
  </si>
  <si>
    <t>Employee</t>
  </si>
  <si>
    <t>Salary &amp; Allowance</t>
  </si>
  <si>
    <t>Type</t>
  </si>
  <si>
    <t>Name</t>
  </si>
  <si>
    <t>Classification</t>
  </si>
  <si>
    <t>Status</t>
  </si>
  <si>
    <t>ID number</t>
  </si>
  <si>
    <t>Gender</t>
  </si>
  <si>
    <t>Nationality</t>
  </si>
  <si>
    <t>Total</t>
  </si>
  <si>
    <t>Salaries and Wages</t>
  </si>
  <si>
    <t>Overtime Pay</t>
  </si>
  <si>
    <t>Pocket Money</t>
  </si>
  <si>
    <t>Higher Education Allowance</t>
  </si>
  <si>
    <t>Technical Allowance</t>
  </si>
  <si>
    <t>Long-Term Allowance</t>
  </si>
  <si>
    <t>Ramazan Allowance</t>
  </si>
  <si>
    <t>Medical Allowance</t>
  </si>
  <si>
    <t>Domestic Market Allowance</t>
  </si>
  <si>
    <t>Salary Increment</t>
  </si>
  <si>
    <t>Special Allowance for The Post</t>
  </si>
  <si>
    <t>Food Allowance</t>
  </si>
  <si>
    <t>Committee Allowance</t>
  </si>
  <si>
    <t>Allowance for local non-residents</t>
  </si>
  <si>
    <t>Commuting Allowance for Local Non-Residents</t>
  </si>
  <si>
    <t>Dependants' Allowance</t>
  </si>
  <si>
    <t>Holiday Allowance</t>
  </si>
  <si>
    <t>Allowance for Work Other Than Assigned</t>
  </si>
  <si>
    <t>Annual Leave Cancellation Allowance</t>
  </si>
  <si>
    <t>Uniform Allowance</t>
  </si>
  <si>
    <t>Acting Allowance</t>
  </si>
  <si>
    <t>Religious Service Allowance</t>
  </si>
  <si>
    <t>Shift Duty Allowance</t>
  </si>
  <si>
    <t>Hardship Allowance</t>
  </si>
  <si>
    <t>Exclusive Job Allowance</t>
  </si>
  <si>
    <t>Phone Allowance</t>
  </si>
  <si>
    <t>Risk Allowance</t>
  </si>
  <si>
    <t>Clothing Allowance</t>
  </si>
  <si>
    <t>Service Allowance</t>
  </si>
  <si>
    <t>Accountable Officers' Allowance</t>
  </si>
  <si>
    <t>Scholarship and Fellowship Allowance-Overseas</t>
  </si>
  <si>
    <t>Scholarship and Fellowship Allowance-Local</t>
  </si>
  <si>
    <t>Supporting Core Allowance</t>
  </si>
  <si>
    <t>Technical Core Allowance</t>
  </si>
  <si>
    <t>Other Allowances</t>
  </si>
  <si>
    <t>#</t>
  </si>
  <si>
    <t>ސިވިލް ސަރވިސް</t>
  </si>
  <si>
    <t>Civil Service</t>
  </si>
  <si>
    <t>މުސްތަޤިއްލު</t>
  </si>
  <si>
    <t>Independent</t>
  </si>
  <si>
    <t>ޔުނިފޯމް ބޮޑީޒް</t>
  </si>
  <si>
    <t>Uniform Body</t>
  </si>
  <si>
    <t>ކޮންޓްރެކްޓް</t>
  </si>
  <si>
    <t>Contract</t>
  </si>
  <si>
    <t>ކޮންސަލްޓަންޓް</t>
  </si>
  <si>
    <t>Consultant</t>
  </si>
  <si>
    <t>އިންތިޚާބްކުރާ</t>
  </si>
  <si>
    <t>Elected</t>
  </si>
  <si>
    <t>އައްޔަންކުރާ</t>
  </si>
  <si>
    <t>Appointed</t>
  </si>
  <si>
    <t>ސިޔާސީ</t>
  </si>
  <si>
    <t>Political</t>
  </si>
  <si>
    <t>އެހެނިހެން</t>
  </si>
  <si>
    <t>Other</t>
  </si>
  <si>
    <t>ޑޮކްޓަރ</t>
  </si>
  <si>
    <t>Doctor</t>
  </si>
  <si>
    <t>Ongoing</t>
  </si>
  <si>
    <t>Male</t>
  </si>
  <si>
    <t>ޓީޗަރ</t>
  </si>
  <si>
    <t>Teacher</t>
  </si>
  <si>
    <t>Approved</t>
  </si>
  <si>
    <t>Female</t>
  </si>
  <si>
    <t>ނަރުސް</t>
  </si>
  <si>
    <t>Nurse</t>
  </si>
  <si>
    <t>Vacant</t>
  </si>
  <si>
    <t>ލޯޔަރ</t>
  </si>
  <si>
    <t>Lawyer</t>
  </si>
  <si>
    <t>އެޑްމިން އެންޑް އެޗް.އާރް</t>
  </si>
  <si>
    <t>Admin &amp; HR</t>
  </si>
  <si>
    <t>މަސައްކަތު</t>
  </si>
  <si>
    <t>Support Staff</t>
  </si>
  <si>
    <t>އޮޑިޓަރ</t>
  </si>
  <si>
    <t>Auditor</t>
  </si>
  <si>
    <t>މުދިމުން</t>
  </si>
  <si>
    <t>Muezzin</t>
  </si>
  <si>
    <t>އެކައުންޓިންގ އެންޑް ފައިނޭންސް</t>
  </si>
  <si>
    <t>Accounting &amp; Finance</t>
  </si>
  <si>
    <t>Fund</t>
  </si>
  <si>
    <t>Block Grant</t>
  </si>
  <si>
    <t>Conditional Grant</t>
  </si>
  <si>
    <t>Trust Fund</t>
  </si>
  <si>
    <t>Council Revenue</t>
  </si>
  <si>
    <t>ބަޖެޓްގެ ޚަރަދު ކޯޑްތައް</t>
  </si>
  <si>
    <t>މުވައްޒަފުންގެ މުސާރަ އާއި އުޖޫރަ</t>
  </si>
  <si>
    <t>އިތުރުގަޑީގެ މަސައްކަތަށްދޭ ފައިސާ</t>
  </si>
  <si>
    <t>މުވައްޒަފުންނަށް ދޭ ޕޮކެޓްމަނީ</t>
  </si>
  <si>
    <t>މަތީތަޢުލީމުގެ އެލަވަންސް</t>
  </si>
  <si>
    <t>ފަންނީ އެލަވަންސް</t>
  </si>
  <si>
    <t>ދިގުމުއްދަތަށް ޚިދުމަތްކުރުމުގެ އެލަވަންސް</t>
  </si>
  <si>
    <t>ރަމަޟާންމަހުގެ މުނާސަބަތުގައި ދޭ ޚާއްޞަ ޢިނާތްޔަތް</t>
  </si>
  <si>
    <t>މެޑިކަލް އެލަވަންސް</t>
  </si>
  <si>
    <t>ޑޮމެސްޓިކް މާކެޓް އެލަވަންސް</t>
  </si>
  <si>
    <t>މުސާރައިގެ ކުރިއެރުމުގެ އެލަވަންސް</t>
  </si>
  <si>
    <t>މުވައްޒަފުންގެ މަޤާމުގެގޮތުން ދޭ ޚާއްޞަ އެލަވަންސް</t>
  </si>
  <si>
    <t>މުވައްޒަފުންނަށް ފައިސާއިން ދޭ ކޮއްތު އެލަވަންސް</t>
  </si>
  <si>
    <t>އެކިއެކި ކޮމިޓީތަކުގެ މެންބަރުންނަށްދޭ އެލަވަންސް</t>
  </si>
  <si>
    <t>އަމިއްލަރަށްނޫން ރަށެއްގައި ވަޒީފާއަދާކުރާތީދޭ އ.</t>
  </si>
  <si>
    <t>އަމިއްލަރަށްނޫން ރަށެއްގައި ވަޒީފާއަދާކުރާތީދޭ ދ.އ</t>
  </si>
  <si>
    <t>ލިވިންގ އެލަވަންސްއާއި ފެމިލީ އެލަވަންސް</t>
  </si>
  <si>
    <t>ބަންދު ދުވަސްތަކުގައި މަސަތްކުރާތީ ދޭ އެލަވަންސް</t>
  </si>
  <si>
    <t>އަސާސީ ވަޒީފާގެ އިތުރުންކުރާ މަސައްކަތަށްދޭ ފައިސާ</t>
  </si>
  <si>
    <t>އަހަރީޗުއްޓީން ކެންސަލްވާ ދުވަސްތަކަށް ދޭ ފައިސާ</t>
  </si>
  <si>
    <t>ޔުނިފޯރމް އެލަވަންސް</t>
  </si>
  <si>
    <t>ވަގުތީ ހިންގުމުގެ އެލަވަންސް</t>
  </si>
  <si>
    <t>ދީނީ ޚިދުމަތުގެ އެލަވަންސް</t>
  </si>
  <si>
    <t>ޝިފްޓް ޑިއުޓީ އެލަވަންސް</t>
  </si>
  <si>
    <t>ހާރޑްޝިޕް އެލަވަންސް</t>
  </si>
  <si>
    <t>އެހެން ވަޒީފާއެއް އަދާކުރުން މަނާކުރާ އެލަވަންސް</t>
  </si>
  <si>
    <t>ފޯން އެލަވަންސް</t>
  </si>
  <si>
    <t>ރިސްކް އެލަވަންސް</t>
  </si>
  <si>
    <t>ހެދުން އެލަވަންސް</t>
  </si>
  <si>
    <t>ސަރވިސް އެލަވަންސް</t>
  </si>
  <si>
    <t>ޒިންމާދާރު ވެރިންނަށްދޭ އެލަވަންސް</t>
  </si>
  <si>
    <t>ސްކޮލަރޝިޕް،ފެލޯޝިޕް އެލަވަންސް - ރާއްޖޭން ބޭރު</t>
  </si>
  <si>
    <t>ސްކޮލަރޝިޕް،ފެލޯޝިޕް އެލަވަންސް - ރާއްޖޭ</t>
  </si>
  <si>
    <t>ސަޕޯޓިންގ ކޯ އެލަވަންސް</t>
  </si>
  <si>
    <t>ޓެކްނިކަލް ކޯ އެލަވަންސް</t>
  </si>
  <si>
    <t>އެހެނިހެން ގޮތްގޮތުން މުވައްޒަފުންނަށް ދޭ ފައިސާ</t>
  </si>
  <si>
    <t>ރިޓަޔަރމެންޓް ޕެންޝަން ސްކީމަށް ދައްކާ ފައިސާ</t>
  </si>
  <si>
    <t>ރާއްޖޭގެ އެތެރޭގައި ކަނޑުމަގުން ކުރާ ދަތުރުޚަރަދު</t>
  </si>
  <si>
    <t>ރާއްޖޭގެއެތެރޭގައި އެއްގަމުމަގުންކުރާ ދަތުރުޚަރަދު</t>
  </si>
  <si>
    <t>ރާއްޖޭގެ އެތެރޭގައި ވައިގެމަގުންކުރާ ދަތުރު ޚަރަދު</t>
  </si>
  <si>
    <t>ރާޖޭން ބޭރަށްކުރާ ދަތުރު ޚަރަދު</t>
  </si>
  <si>
    <t>ބިދޭސީންނަށްދެވޭ ދަތުރު ޚަރަދު</t>
  </si>
  <si>
    <t>އެހެނިހެން ދަތުރު ޚަރަދު</t>
  </si>
  <si>
    <t>ލިޔެކިޔުމާއި ބެހޭ ގޮތުން އޮފީހަށް ހޯދާތަކެތި</t>
  </si>
  <si>
    <t>އިންފޮމޭޝަން ޓެކްނޮލޮޖީއާއިބެހޭ ގޮތުން ހޯދާ ތަކެތި</t>
  </si>
  <si>
    <t>ފިއުލް އަދި އިންޖީނު ތެޔޮފަދަ ތަކެތި</t>
  </si>
  <si>
    <t>އޮފީހުގައި އުޅޭވަގުތު ދޭ ކެއުމާއި ސައިފަދަ ތަކެތި</t>
  </si>
  <si>
    <t>އިލެކްޓްރިކާ ބެހޭގޮތުން ހޯދާތަކެތި</t>
  </si>
  <si>
    <t>ސްޕެއަރ ޕާރޓް ހޯދުމަށް ކުރާ ޚަރަދު</t>
  </si>
  <si>
    <t>ޔުނިފޯމް ދިނުމަށްޓަކައި ހޯދާތަކެތި</t>
  </si>
  <si>
    <t>ކުނިކަހާ ފޮޅާސާފުކުރުމަށް ހޯދާ ތަކެތި</t>
  </si>
  <si>
    <t>ހިފާގެންގުޅޭތަކެތި ހޯދުމަށް ކުރާ ޚަރަދު</t>
  </si>
  <si>
    <t>އޮފީސް ޒީނަތްތެރި ކުރުމަށް ހޯދާތަކެތި</t>
  </si>
  <si>
    <t>ދޮރުފޮތި، މޭޒުފޮތި އަދި ދިދަފަދަ ފޮތީގެ ބާވަތްތައް</t>
  </si>
  <si>
    <t>ހިންގުމަށް ބޭނުންވާ އެހެނިހެން ތަކެތީގެ އަގު</t>
  </si>
  <si>
    <t>ޓެލެފޯން، ފެކްސް އަދި ޓެލެކްސް ގެ ޚަރަދު</t>
  </si>
  <si>
    <t>އިލެކްޓްރިކް ފީގެ ޚަރަދު</t>
  </si>
  <si>
    <t>ބޯފެނާއި ފާޚާނާގެ ޚިދުމަތުގެ އަގު</t>
  </si>
  <si>
    <t>ލީޒްލައިނާއި އިންޓަނެޓްގެ ޚަރަދު</t>
  </si>
  <si>
    <t>ޢިމާރާތުގެ ކުއްޔާއި ބިމުގެ ކުލި</t>
  </si>
  <si>
    <t>ތަކެތީގެ ކުލި</t>
  </si>
  <si>
    <t>ތަންތަނުގެ ސެކިއުރިޓީ ބެލެހެއްޓުމުގެ ޚަރަދު</t>
  </si>
  <si>
    <t>އޮފީސްޢިމާރާތް ފޮޅާސާފުކުރުމުގެ ޚިދުމަތުގެ ޚަރަދު</t>
  </si>
  <si>
    <t>ޕޯސްޓޭޖާއި މެސެޖް ޚަރަދު</t>
  </si>
  <si>
    <t>އިޢްލާން،އިޝްތިހާރު،އެންގުން އަދި އިޝްތިރާކް</t>
  </si>
  <si>
    <t>އުފުލުމުގެ ޚަރަދު</t>
  </si>
  <si>
    <t>ޖަލްސާ/ސެމިނަރ ފަދަ ކަންތައްތަކަށް ކުރާޚަރަދު</t>
  </si>
  <si>
    <t>ރަސްމީ މުބާރާތްތަކާއި މުނާސަބަތު ފާހަގަކުރުން</t>
  </si>
  <si>
    <t>އިޖްތިމާޢީ ތަރައްޤީގެ ޕްރޮގްރާމް ހިންގުމުގެ ޚަރަދު</t>
  </si>
  <si>
    <t>އެކިއެކި އިމްތިޙާންތަކާ ބެހޭގޮތުން ކުރާޚަރަދު</t>
  </si>
  <si>
    <t>ކޮންސަލްޓެންސީ/ތަރުޖަމާކުރުންފަދަ ޚިދުމަތުގެ އަގު</t>
  </si>
  <si>
    <t>މެހުމާނުންނަށް މެހުމާންދާރީއަދާކުރުމަށް ކުރާޚަރަދު</t>
  </si>
  <si>
    <t>ބިދޭސީ މުވައްޒަފުންގެ ވިސާފީ،ވޯކްޕާމިޓްފީ،އައި.ޑީ.</t>
  </si>
  <si>
    <t>އެކިކަންކަމަށް ސަރުކާރަށް ދައްކަންޖެހޭ އަހަރީފީ</t>
  </si>
  <si>
    <t>ޢާންމުފައިދާއަށް ޗާޕުކުރާ ތަކެތީގެ ޚަރަދު</t>
  </si>
  <si>
    <t>ދޮވެއިސްތިރިކުރުމުގެ ޚަރަދު</t>
  </si>
  <si>
    <t>ޚިދުމަތުގައި އުޅެނިކޮށް ބަލިވާ މީހުނަށް ބޭސްކުރުން</t>
  </si>
  <si>
    <t>އެކިއެކި ފެއަރތަކުގައި ބައިވެރިވުމުގެ ޚަރަދު</t>
  </si>
  <si>
    <t>ބޭންކްޗާޖާއި ކޮމިޝަންގެ ގޮތުގައި ދައްކާ ފައިސާ</t>
  </si>
  <si>
    <t>އިންޝޫރަންސް ޚިދުމަތުގެ އަގު އަދާކުރުން</t>
  </si>
  <si>
    <t>އޮފީސް ހިންގުމުގެ އެހެނިހެން ޚިދުމަތުގެ ޚަރަދު</t>
  </si>
  <si>
    <t>މެޑިކަލް ސަޕްލައިޒް / ކޮންޒިއުމަބަލްސް</t>
  </si>
  <si>
    <t>އެޑިޔުކޭޝަން ސަޕްލައިޒް / ކޮންޒިއުމަބަލްސް</t>
  </si>
  <si>
    <t>ބަންދުކުރެވޭ މީހުނަށް ކާންދިނުމަށް ހޯދޭ ތަކެތި</t>
  </si>
  <si>
    <t>ބަންދުކުރެވޭ މީހުނަށް ހޯދަންޖެހޭ އެހެނިހެން ތަކެތި</t>
  </si>
  <si>
    <t>އެހެނިހެން އޮޕަރޭޝަނަލް ކޮންޒިއުމަބަލްސް</t>
  </si>
  <si>
    <t>ސްކޮލަރޝިޕް، ފެލޯޝިޕްގައި ދާމީހުންގެ ފައިސާ</t>
  </si>
  <si>
    <t>ބޭރުގައި ހިންގާ ކުރު ކޯސްތަކާއި ސްޓަޑީ ޓުއަރ</t>
  </si>
  <si>
    <t>ވާރކްޝޮޕް ފަދަކަންތައްތަކަށް ކުރާޚަރަދު</t>
  </si>
  <si>
    <t>ރާއްޖޭގައި ހިންގާ އެކިއެކި ޓްރޭނިންގ ކޯސް</t>
  </si>
  <si>
    <t>ރާއްޖޭގައި އެކިއެކި ކޯސްތައް ހިންގުމަށް ކުރާޚަރަދު</t>
  </si>
  <si>
    <t>އޮފީސް މުވައްޒަފުންނަށް ޚާއްޞަ ޓްރެއިނިންގ</t>
  </si>
  <si>
    <t>މަރާމާތުކުރުން - މީހުން ދިރިއުޅޭ ޢިމާރާތްތައް</t>
  </si>
  <si>
    <t>މަރާމާތުކުރުން - މީހުން ދިރިނޫޅޭ ޢިމާރާތްތައް</t>
  </si>
  <si>
    <t>މަރާމާތުކުރުން - މަގާއި ބްރިޖް ފަދަ ތަންތަން</t>
  </si>
  <si>
    <t>މަރާމާތުކުރުން - ވައިގެ ބަނދަރު</t>
  </si>
  <si>
    <t>މަރާމާތުކުރުން - މަގަތު ފާލަމާއި ބަނދަރު</t>
  </si>
  <si>
    <t>މަރާމާތުކުރުން - ފާޚާނާއާއި ފެނާބެހޭ ނިޒާމް</t>
  </si>
  <si>
    <t>މަރާމާތުކުރުން - ކަރަންޓް ވިއުގަ</t>
  </si>
  <si>
    <t>މަރާމާތުކުރުން - އެހެނިހެން އިންފްރާ. އެސެޓް</t>
  </si>
  <si>
    <t>މަރާމާތުކުރުން - ފަރުނީޗަރާއި ފިޓިންގސް</t>
  </si>
  <si>
    <t>މަރާމާތުކުރުން - މެޝިނަރީ އާއި އިކުއިޕްމަންޓް</t>
  </si>
  <si>
    <t>މަރާމާތުކުރުން - ވެހިކިއުލަރ އިކްއިޕްމަންޓް</t>
  </si>
  <si>
    <t>މަރާމާތުކުރުން - ކޮމިއުނިކޭޝަން އިންފްރާ.</t>
  </si>
  <si>
    <t>މަރާމާތުކުރުން - ކޮމްޕިއުޓަރ ސޮފްޓްވެއަރ</t>
  </si>
  <si>
    <t>މަރާމާތުކުރުން - އައި.ޓީ.އާއި ގުޅޭ ހާރޑްވެއަރ</t>
  </si>
  <si>
    <t>މަރާމާތުކުރުން - އެހެނިހެން އިކްއިޕްމަންޓް</t>
  </si>
  <si>
    <t>މަރާމާތުކުރުން - އެއްގަމުގައި ދުއްވާ ތަކެތި</t>
  </si>
  <si>
    <t>މަރާމާތުކުރުން - ކަނޑުގައި ދުއްވާ އުޅަނދުފަހަރު</t>
  </si>
  <si>
    <t>މަރާމާތުކުރުން - ވައިގެ އުޅަނދުފަހަރު</t>
  </si>
  <si>
    <t>ޚިދުމަތުގެ ޚަރަދު-ސަރުކާރުގެ އިދާރާތަކަށް</t>
  </si>
  <si>
    <t>ޚިދުމަތުގެ ޚަރަދު-ރާއްޖޭގެ އަމިއްލަ ފަރާތްތަކަށް</t>
  </si>
  <si>
    <t>ޚިދުމަތުގެ ޚަރަދު-ރާއްޖޭން ބޭރުގެ ފަރާތްތަކަށް</t>
  </si>
  <si>
    <t>ސަރުކާރުން ދޫކުރާ ޓީ-ބިލް ތަކުގެ ޑިސްކައުންޓް</t>
  </si>
  <si>
    <t>ނިކަމެތިންގެ ޢާންމުޙާލަތު ރަނގަޅުކުރުމަށްދޭ ފައިސާ</t>
  </si>
  <si>
    <t>އަމިއްލަފަރާތްތަކަށްދޭ އެހީގެ ފައިސާ</t>
  </si>
  <si>
    <t>ސަރުކާރުން އެކިފަރާތްތަކަށް ދޭ އިނާމު</t>
  </si>
  <si>
    <t>ގުދުރަތީގޮތުން ލިބޭ ގެއްލުމަށް ފައިސާއިން ދޭ އެހީ</t>
  </si>
  <si>
    <t>ރާއްޖޭގެ ޖަމާޢަތްތަކާއި ތަންތާނގެ މެމްބަރޝިޕް ފީ</t>
  </si>
  <si>
    <t>ބޭރުގެ ޖަމާޢަތްތަކާއި ތަންތާނގެ މެމްބަރޝިޕް ފީ</t>
  </si>
  <si>
    <t>ބޭރުގެ ފަރާތްތަކަށް އެހީގެ ގޮތުގައި ދޭފައިސާ</t>
  </si>
  <si>
    <t>އެސޯސިއޭޝަންތަކާއި އިޖްތިމާއި ކޮމިޓީތަކަށްދޭ އެހީ</t>
  </si>
  <si>
    <t>ޖަމާޢަތުގެ ފައިދާއަށް ކުރާމަސައްކަތްތަކަށް ދޭ އެހީ</t>
  </si>
  <si>
    <t>އެކަނިވެރި މައިން ނުވަތަ ބަފައިންނަށް ދެވޭ އެހީ</t>
  </si>
  <si>
    <t>ރާއްޖެއިން ބޭރުން ކުރާ ބޭސް ފަރުވާއަށް ދެވޭ އެހީ</t>
  </si>
  <si>
    <t>ރާއްޖެއިން ކުރާ ބޭސް ފަރުވާއަށް ދެވޭ އެހީ</t>
  </si>
  <si>
    <t>ބެލެނިވެރިކަން ހަވާލުކުރެވިފައިވާ ކުދިންގެ އެހީ</t>
  </si>
  <si>
    <t>ނުކުޅެދޭ ފަރާތްތަކަށް ދޭ އެހީގެ ފައިސާ</t>
  </si>
  <si>
    <t>ޕްރީ ސްކޫލް ހިންގުމަށް ދެވޭ އެހީ</t>
  </si>
  <si>
    <t>ތެރަޕިއުޓިކް ފަރުވާގެ ޚިދުމަތް</t>
  </si>
  <si>
    <t>ވަޒީފާ ހޯދާތީ ނުވަތަ ހާލަތުބަދަލުވެފައިވާތީ ދޭއެހީ</t>
  </si>
  <si>
    <t>އެހެނިހެންގޮތްގޮތުން ދޭ ފައިސާގެ އެހީ</t>
  </si>
  <si>
    <t>ސަރުކާރަށްވީ/ލިބިދާނެ ގެއްލުމެއް ހަމަޖެއްސުން</t>
  </si>
  <si>
    <t>އަމިއްލަ ފަރާތްތަކަށް ލިބޭ ގެއްލުން ހަމަޖެއްސުން</t>
  </si>
  <si>
    <t>އެކްސްޗޭންޖް ރޭޓް ބަދަލުވުމުން ލިބޭ ގެއްލުން</t>
  </si>
  <si>
    <t>އެހެނިހެން ގެއްލުން</t>
  </si>
  <si>
    <t>މީހުން ދިރިއުޅޭ ޢިމާރާތް</t>
  </si>
  <si>
    <t>މީހުން ދިރިނޫޅޭ ޢިމާރާތް</t>
  </si>
  <si>
    <t>މަގާއި ބްރިޖް ފަދަ ތަންތަން</t>
  </si>
  <si>
    <t>ވައިގެ ބަނދަރު</t>
  </si>
  <si>
    <t>މަގަތު ފާލަމާއި ބަނދަރު</t>
  </si>
  <si>
    <t>ފާޚާނާއާއި ފެނާބެހޭ ނިޒާމް</t>
  </si>
  <si>
    <t>ކަރަންޓް ވިއުގަ</t>
  </si>
  <si>
    <t>އެހެނިހެން އިންފްރާސްޓްރަކްޗަރ އެސެޓް</t>
  </si>
  <si>
    <t>ފަރުނީޗަރާއި ފިޓިންގސް</t>
  </si>
  <si>
    <t>މެޝިނަރީ އާއި އިކުއިޕްމަންޓް</t>
  </si>
  <si>
    <t>ވެހިކިއުލަރ އިކްއިޕްމަންޓް</t>
  </si>
  <si>
    <t>އެކިއެކިމަސައްކަތަށްބޭނުންކުރާ ސާމާނު - ޓޫލްސް</t>
  </si>
  <si>
    <t>ރެފަރެންސް ފޮތް</t>
  </si>
  <si>
    <t>މުވާޞަލާތުގެ ތަކެތި</t>
  </si>
  <si>
    <t>ކޮމްޕިއުޓަރ ސޮފްޓްވެއަރ</t>
  </si>
  <si>
    <t>އައި.ޓީ.އާއި ގުޅޭގޮތުން ހޯދާ ހާރޑްވެއަރ</t>
  </si>
  <si>
    <t>އެހެނިހެން އިކްއިޕްމަންޓް</t>
  </si>
  <si>
    <t>އެއްގަމުގައި ދުއްވާ ތަކެތި</t>
  </si>
  <si>
    <t>ކަނޑުގައި ދުއްވާ އުޅަނދުފަހަރު</t>
  </si>
  <si>
    <t>ވައިގެ އުޅަނދުފަހަރު</t>
  </si>
  <si>
    <t>ސަރުކާރުން ހިންގާ އަދި ބައިވެރިވާތަންތަނުގެ ޙިއްޞާ</t>
  </si>
  <si>
    <t>ޙިއްޞާގައި ކުރެވޭ އިންވެސްޓްމަންޓް</t>
  </si>
  <si>
    <t>ބޭރުގެ މުއައްސަސާތަކުގައި ބެހެއްޓޭ ކެޕިޓަލް</t>
  </si>
  <si>
    <t>ދިގުމުއްދަތުގެ އިންވެސްޓްމަންޓްސް</t>
  </si>
  <si>
    <t>ގެނެވޭ ބަދަލު-މީހުން ދިރިއުޅޭ ޢިމާރާތް</t>
  </si>
  <si>
    <t>ގެނެވޭ ބަދަލު-މީހުން ދިރިނޫޅޭ ޢިމާރާތް</t>
  </si>
  <si>
    <t>ކމ.ލޯން އަނބުރާ ދެއްކުން-ސަރުކާރު ކުންފުނިތައް</t>
  </si>
  <si>
    <t>ކމ.ލޯން އަނބުރާ ދެއްކުން-ސަރުކާރުގެ މާލީ އިދާރާ</t>
  </si>
  <si>
    <t>ކމ.ލޯން އަނބުރާ ދެއްކުން-ރޖ.އަމިއްލަ ފަރާތްތައް</t>
  </si>
  <si>
    <t>ކމ.ލޯން އަނބުރާ ދެއްކުން-ރޖ.ޖަމްޢިއްޔާތައް</t>
  </si>
  <si>
    <t>ކމ.ލޯން އަނބުރާދެއްކުން-ޓްރެޜަރީ ބިލްސް</t>
  </si>
  <si>
    <t>ކމ.ލޯން އަނބުރާ ދެއްކުން-ރޖ.އެހެނިހެން ފަރާތްތައް</t>
  </si>
  <si>
    <t>ކމ.ލޯން އަނބުރާ ދެއްކުން-ބައިނަލްއަޤްވާމީ އިދާރާ</t>
  </si>
  <si>
    <t>ކމ.ލޯން އަނބުރާ ދެއްކުން-ބޭރުގެ ސަރުކާރުތައް</t>
  </si>
  <si>
    <t>ކމ.ލޯން އަނބުރާ ދެއްކުން-ބޭރުގެ މާލީ އިދާރާތައް</t>
  </si>
  <si>
    <t>ކމ.ލޯން އަނބުރާ ދެއްކުން-ބރ.އަމިއްލަ ފަރާތްތައް</t>
  </si>
  <si>
    <t>ކމ.ލޯން އަނބުރާ ދެއްކުން-ބރ.އެހެނިހެން ފަރާތްތައ</t>
  </si>
  <si>
    <t>ދމ.ލޯން އަނބުރާދެއްކުން-ސަރުކާރު ކުންފުނިތައް</t>
  </si>
  <si>
    <t>ދމ.ލޯން އަނބުރާދެއްކުން-ސަރުކާރުގެ މާލީ އިދާރާތައް</t>
  </si>
  <si>
    <t>ދމ.ލޯން އަނބުރާދެއްކުން-ރޖ.އަމިއްލަ ފަރާތްތައް</t>
  </si>
  <si>
    <t>ދމ.ލޯން އަނބުރާދެއްކުން-ރޖ.ޖަމްޢިއްޔާތައް</t>
  </si>
  <si>
    <t>ދމ.ލޯން އަނބުރާދެއްކުން-އިންސްކްރައިބްޑް ސްޓޮކް</t>
  </si>
  <si>
    <t>ދމ.ލޯން އަނބުރާދެއްކުން-ޓްރެޜަރީ ބިލްސް</t>
  </si>
  <si>
    <t>ދމ.ލޯން އަނބުރާދެއްކުން-ރާއްޖޭގެ ބޭންކްތައް</t>
  </si>
  <si>
    <t>ދމލ. އަނބުރާދެއްކުން-ސަރުކާރު ބޮންޑު (ޑޮމެސްޓިކް)</t>
  </si>
  <si>
    <t>ދމ.ލޯން އަނބުރާދެއްކުން-ރާއްޖޭގެ އެހެނިހެން</t>
  </si>
  <si>
    <t>ދމ.ލޯން އަނބުރާދެއްކުން-ބައިނަލްއަޤްވާމީ އިދާރާ</t>
  </si>
  <si>
    <t>ދމ.ލޯން އަނބުރާދެއްކުން-ބޭރުގެ ސަރުކާރުތައް</t>
  </si>
  <si>
    <t>ދމ.ލޯން އަނބުރާދެއްކުން-ބޭރުގެ މާލީ އިދާރާތައް</t>
  </si>
  <si>
    <t>ދމ.ލޯން އަނބުރާދެއްކުން-ބޭރުގެ އަމިއްލަ ފަރާތްތައް</t>
  </si>
  <si>
    <t>ދމލ. އަނބުރާދެއްކުން-ސަރުކާރު ބޮންޑު (ފޮރިން)</t>
  </si>
  <si>
    <t>ދމ.ލޯން އަނބުރާދެއްކުން-ބރ.އެހެނިހެން ފަރާތްތައް</t>
  </si>
  <si>
    <t>ލޯން ދޫކުރުން - ސަރުކާރު ކުންފުނިތައް</t>
  </si>
  <si>
    <t>ލޯން ދޫކުރުން - ސަރުކާރުގެ މާލީ އިދާރާތައް</t>
  </si>
  <si>
    <t>ލޯން ދޫކުރުން - ރާއްޖޭގެ އަމިއްލަ ފަރާތްތައް</t>
  </si>
  <si>
    <t>ލޯން ދޫކުރުން - ރާއްޖޭގެ ޖަމްޢިއްޔާތައް</t>
  </si>
  <si>
    <t>ލޯން ދޫކުރުން - ކޮމާޝަލް އިންސްޓިޓިއުޝަން</t>
  </si>
  <si>
    <t>ލޯން ދޫކުރުން - ރާއްޖޭގެ އެހެނިހެން ފަރާތްތައް</t>
  </si>
  <si>
    <t>ލޯން ދޫކުރުން - ބޭރުގެ ސަރުކާރުތަކަށް</t>
  </si>
  <si>
    <t>ލޯން ދޫކުރުން - ބޭރުގެ މާލީ އިދާރާތަކަށް</t>
  </si>
  <si>
    <t>ލޯން ދޫކުރުން - ބޭރުގެ އަމިއްލަ ފަރާތްތަކަށް</t>
  </si>
  <si>
    <t>ލޯން ދޫކުރުން - ބޭރުގެ އެހެނިހެން ފަރާތްތަކަށް</t>
  </si>
  <si>
    <t>މުސާރައާއި އުޖޫރަ</t>
  </si>
  <si>
    <t>މުވައްޒަފުންނަށް ދޭ އެލަވަންސް</t>
  </si>
  <si>
    <t>ޕެންޝަނާއި، މުސްކުޅިކުރައްވާ މުވައްޒަފުންނަށާއި އަދި ވަކި ޚިދުމަތަކަށް ނޫން ގޮތުން ދޭ ފައިސާ</t>
  </si>
  <si>
    <t>ދަތުރުފަތުރު ކުރުމުގެ ޚަރަދު</t>
  </si>
  <si>
    <t>އޮފީސް ހިންގުމުގެ ބޭނުމަށް ހޯދާ ތަކެތީގެ އަގު</t>
  </si>
  <si>
    <t>އޮފީސް ހިންގުމަށް ބޭނުންވާ ޚިދުމަތުގެ ޚަރަދު</t>
  </si>
  <si>
    <t>ޚިދުމަތް ދިނުމުގެ ބޭނުމަށް ހޯދާ ތަކެތީގެ އަގު</t>
  </si>
  <si>
    <t>ތަމްރީން ކުރުމަށް ކުރެވޭ ޚަރަދު</t>
  </si>
  <si>
    <t>މަރާމާތު ކުރުމާއި ބެލެހެއްޓުމުގެ ޚަރަދު</t>
  </si>
  <si>
    <t>ލޯނުގެ ޚިދުމަތުގެ ޚަރަދު</t>
  </si>
  <si>
    <t>ސަރުކާރުންދޭ އެހީ، އިޝްތިރާކާއި އަދި ސަބްސިޑީޒް</t>
  </si>
  <si>
    <t>ބިން ހިއްކުމާއި އިމާރާތް ކުރުން</t>
  </si>
  <si>
    <t>އިންފްރާސްޓްރަކްޗަރ ބިނާކުރުން</t>
  </si>
  <si>
    <t>އޮފީސް ހިންގުމަށް ބޭނުންވާ ހަރުމުދާ ހޯދުމަށް ކުރާ ޚަރަދު</t>
  </si>
  <si>
    <t>އުޅަނދުފަހަރު</t>
  </si>
  <si>
    <t>ލިބިފައިވާ ގެއްލުމެއް ނުވަތަ ލިބިދާނެ ގެއްލުމެއް ހަމަޖެއްސުމަށް ދޭ ފައިސާ</t>
  </si>
  <si>
    <t>ޕަބްލިކް ކުންފުނިތަކުގައި ކުރާ އިންވެސްޓްމެންޓް</t>
  </si>
  <si>
    <t>އެހެނިހެން އިންވެސްޓްމެންޓް</t>
  </si>
  <si>
    <t>އިމާރާތަށް ގެނެވޭ ބަދަލު</t>
  </si>
  <si>
    <r>
      <rPr>
        <sz val="12"/>
        <color theme="1"/>
        <rFont val="Faruma"/>
      </rPr>
      <t>ޚަރަދު</t>
    </r>
    <r>
      <rPr>
        <b/>
        <sz val="12"/>
        <color theme="1"/>
        <rFont val="Faruma"/>
      </rPr>
      <t xml:space="preserve"> ގްރޫޕް</t>
    </r>
  </si>
  <si>
    <t>ޚަރަދު ކޯޑު</t>
  </si>
  <si>
    <t>ޚަރަދު ކޯޑުގެ ނަން</t>
  </si>
  <si>
    <t>ދަރަނި އަނބުރާ ދެއްކުން</t>
  </si>
  <si>
    <t>ލޯނު ދޫކުރުން</t>
  </si>
  <si>
    <t>c</t>
  </si>
  <si>
    <t>2021.INPUT</t>
  </si>
  <si>
    <t>2020.REV</t>
  </si>
  <si>
    <t>2019.ACT</t>
  </si>
  <si>
    <t>ބަޖެޓް</t>
  </si>
  <si>
    <t>ރިކަރަންޓް ޚަރަދު</t>
  </si>
  <si>
    <t>ކެޕިޓަލް ޚަރަދު</t>
  </si>
  <si>
    <t xml:space="preserve"> މުޅިޖުމްލަ</t>
  </si>
  <si>
    <t>މުވައްޒަފުންނަށް ހިނގާ ޚަރަދު</t>
  </si>
  <si>
    <t>އިގްތިޞާދީ ފައިދާއަށްޓަކައި ކުރާ ޚަރަދު</t>
  </si>
  <si>
    <t>ލޯން އަނބުރާ ދެއްކުން</t>
  </si>
  <si>
    <t>ލޯން ދޫކުރުން</t>
  </si>
  <si>
    <t>މުވައްޒަފުންގެ މުސާރަ</t>
  </si>
  <si>
    <t xml:space="preserve">ރަމަޟާން މަހުގެ މުނާސަބަތުގައި ދޭ އެލަވަންސް </t>
  </si>
  <si>
    <t>މުސާރައިގެ ކުރިއެރުމުގެ އެލެވަންސް</t>
  </si>
  <si>
    <t>މުވައްޒަފުންގެ ކޮއްތުގެގޮތުގައި ފައިސާއިން ދޭ އެލަވަންސް</t>
  </si>
  <si>
    <t>އަމިއްލަރަށް ފިޔަވައި އެހެންރަށެއްގައި ވަޒީފާއަދާކުރާތީ ދޭ އެލަވަންސް</t>
  </si>
  <si>
    <t>އަމިއްލަރަށް ފިޔަވައި އެހެންރަށެއްގައި ވަޒީފާއަދާކުރާތީ ދޭ ދަތުރު އެލަވަންސް</t>
  </si>
  <si>
    <t>މުވައްޒަފުންނާއި މުވައްޒަފުންގެ އަނބިދަރީންގެ ލިވިންގ އެލަވަންސްއާއި ފެމިލީ އެލަވަންސް</t>
  </si>
  <si>
    <t>ބަންދު ދުވަސްތަކުގައި މަސަތްކުރާތީ މުސާރައިގެ އިތުރުން ދޭ އެލަވަންސް</t>
  </si>
  <si>
    <t>އަސާސީ ވަޒީފާގެ އިތުރުން މުވައްޒަފުންކުރާ އިތުރުމަސައްކަތަށް ދޭ ފައިސާ</t>
  </si>
  <si>
    <t>އަހަރީޗުއްޓީ ކެންސަލްވާ ދުވަސްތަކަށް ދޭ ފައިސާ</t>
  </si>
  <si>
    <t>ޔުނިފޯމު އެލަވަންސް</t>
  </si>
  <si>
    <t>ހާޑްޝިޕް އެލަވަންސް</t>
  </si>
  <si>
    <t>އެހެންވަޒީފާއެއް އަދާ ކުރުން މަނާ ކުރާތީ ދޭ އެލަވަންސް</t>
  </si>
  <si>
    <t>ފޯނު އެލަވަންސް</t>
  </si>
  <si>
    <t>ޒިންމާދާރު ވެރިންނަށް ދެވޭ އެލަވަންސް</t>
  </si>
  <si>
    <t>ސްކޮލަރޝިޕް، ފެލޯޝިޕް އެލަވަންސް - ރާއްޖޭން ބޭރު</t>
  </si>
  <si>
    <t>ސްކޮލަރޝިޕް، ފެލޯޝިޕް އެލަވަންސް - ރާއްޖޭ</t>
  </si>
  <si>
    <t>ރިޓަޔަރމެންޓް ޕެންޝަން ސްކީމަށް ޖަމާކުރާ ފައިސާ</t>
  </si>
  <si>
    <t>ރާއްޖޭގެ އެތެރޭގައި ކަނޑު މަގުން ކުރާ ދަތުރު ޙަރަދު</t>
  </si>
  <si>
    <t>ރާއްޖޭގެ އެތެރޭގައި އެއްގަމު މަގުން ކުރާ ދަތުރު ޙަރަދު</t>
  </si>
  <si>
    <t>ރާއްޖޭގެ އެތެރޭގައި ވައިގެ މަގުން ކުރާ ދަތުރު ޙަރަދު</t>
  </si>
  <si>
    <t>ރާއްޖޭން ބޭރަށްކުރާ ދަތުރު ޚަރަދު</t>
  </si>
  <si>
    <t>ބިދޭސީނަށްދެވޭ ދަތުރު ޚަރަދު</t>
  </si>
  <si>
    <t>ލިޔެކިޔުމާއި ބެހޭ ގޮތުން ހޯދާތަކެތި</t>
  </si>
  <si>
    <t>އިންފޮމޭޝަން ޓެކްނޮލޮޖީ އާއިބެހޭ ގޮތުން ހޯދާ ތަކެތި</t>
  </si>
  <si>
    <t>ފިއުލްގެ ގޮތުގައި ބޭނުންކުރެވޭ ތަކެއްޗާއި އިންޖީނު ތެޔޮފަދަ ތަކެތި</t>
  </si>
  <si>
    <t>އޮފީހުގެ ޚިދުމަތުގައި އުޅޭވަގުތުގައި އޮފީހުގައި ދެވޭ ކެއުމާއި ސައިފަދަ ތަކެތި</t>
  </si>
  <si>
    <t>ސްޕެއަރ ޕާރޓްސް ހޯދުމަށް</t>
  </si>
  <si>
    <t>ހިފާގެންގުޅޭ ތަކެތި ހޯދުމަށް</t>
  </si>
  <si>
    <t>ދޮރުފޮތި، މޭޒުފޮތި އަދި ދިދަފަދަ ފޮތީގެ ބާވަތްތައް ހޯދުމަށް</t>
  </si>
  <si>
    <t>އެހެނިހެން ގޮތްގޮތުން ހޯދާ ތަކެތި</t>
  </si>
  <si>
    <t>ޓެލެފޯން، ފެކްސް އަދި ޓެލެކްސް</t>
  </si>
  <si>
    <t>ބޯފެނާއި ފާޚާނާގެ ޚިދުމަތުގެ އަގުދިނުމަށް ކުރާޚަރަދު</t>
  </si>
  <si>
    <t>ޢިމާރާތާއި ތަންތާނގެ ސެކިއުރިޓީ ބެލެހެއްޓުމުގެ ޚަރަދު</t>
  </si>
  <si>
    <t>އޮފީސް ޢިމާރާތް ފޮޅާސާފުކުރުމުގެ ޚިދުމަތަށް ދޭ ފައިސާ އާއި ކުނީފީ</t>
  </si>
  <si>
    <t>އިޢްލާން، އިޝްތިހާރު، އެންގުން އަދި އިޝްތިރާކް ޚަރަދު</t>
  </si>
  <si>
    <t>ޖަލްސާ އަދި ސެމިނަރ ފަދަކަންތައްތަކަށް ކުރާޚަރަދު</t>
  </si>
  <si>
    <t>އެކިއެކި ރަސްމީ މުބާރާތްތަކާއި މުނާސަބަތު ފާހަގަ ކުރުމަށް ކުރާ ޚަރަދު</t>
  </si>
  <si>
    <t>އިޖްތިމާޢީ ތަރައްޤީގެ އެކިއެކި ޕްރޮގްރާމްތައް ހިންގުމުގެ ޚަރަދު</t>
  </si>
  <si>
    <t xml:space="preserve">ސަރުކާރުން ބާއްވާ އެކިއެކި އިމްތިޙާންތަކާ ބެހޭގޮތުން ކުރާ ޚަރަދު </t>
  </si>
  <si>
    <t>ކޮންސަލްޓެންސީ ޚިދުމަތާއި، ތަރުޖަމާކުރުންފަދަ ޚިދުމަތުގެ އަގަށްދޭ ފައިސާ</t>
  </si>
  <si>
    <t>މެހުމާނުންނަށް މެހުމާންދާރީ އަދާކުރުމަށް ކުރާޚަރަދު</t>
  </si>
  <si>
    <t>ބިދޭސީ މުވައްޒަފުންގެ ވިސާފީ، ވޯކްޕާމިޓް ފީ އަދި އައި.ޑީ ކާޑު ހެއްދުމަށް</t>
  </si>
  <si>
    <t>އެކިކަންކަމަށް ސަރުކާރަށް ދައްކަންޖެހޭ އަހަރީފީތައް</t>
  </si>
  <si>
    <t>އޮފީހުގެ ޚިދުމަތުގައި އުޅެނިކޮށް ލިބޭ ގެއްލުމަށް ނުވަތަ ބަލިވާ މީހުނަށް ބޭސްކޮށްދިނުމަށް</t>
  </si>
  <si>
    <t>ރާއްޖެއާއި ރާއްޖޭންބޭރުގައި ބާއްވާ އެކިއެކި ފެއަރގައި ބައިވެރިމުވުގެ ޚަރަދު</t>
  </si>
  <si>
    <t>އިންޝުއަރެންސް ޚިދުމަތުގެ އަގު އަދާ ކުރުން</t>
  </si>
  <si>
    <t>އޮފީސް ހިންގުމުގެ ޚިދުމަތުގެ އެހެނިހެން ޚަރަދު</t>
  </si>
  <si>
    <t>ބަންދު ކުރެވިފައި ތިބޭމީހުންނަށް ކާން ދިނުމަށް ހޯދާ ތަކެތި</t>
  </si>
  <si>
    <t>ބަންދު ކުރެވިފައި ތިބޭމީހުންނަށް ހޯދަންޖެހޭ އެހެނިހެން ތަކެތި ހޯދުމަށް</t>
  </si>
  <si>
    <t>އެހެނިހެން އޮޕެރޭޝަނަލް ކޮންޒިއުމަބަލްސް</t>
  </si>
  <si>
    <t>ކުރުމުއްދަތުގެ ޓްރޭނިންގއާއި ސްޓަޑީ ޓުއާސްގައި ދާމީހުންގެ ޚަރަދު</t>
  </si>
  <si>
    <t>ވާރކްޝޮޕް ފަދަކަންތައްތަކަށް ކުރާ ޚަރަދު</t>
  </si>
  <si>
    <t>ރާއްޖޭގައި ހިންގާ އެކިއެކި ޓްރޭނިންގ ކޯސްތަކުގައި ބައިވެރިވުމަށް ދޭ ފައިސާ</t>
  </si>
  <si>
    <t>ރާއްޖޭގައި އެކިއެކި ޓްރޭނިންގ ކޯސްތައް ހިންގުމަށް ކުރާ ޚަރަދު</t>
  </si>
  <si>
    <t>އޮފީސް މުވައްޒަފުންނަށް ޚާއްޞަކޮށްގެން ހިންގޭ ޓްރޭނިންގގެ ޚަރަދު</t>
  </si>
  <si>
    <t>މީހުން ދިރިއުޅޭ ގޮތަށް ބިނާކުރާ ޢިމާރާތް މަރާމާތުކުރުން</t>
  </si>
  <si>
    <t>މީހުން ދިރިއުޅުން ނޫން ބޭނުންތަކަށް ބިނާކުރާ ޢިމާރާތް މަރާމާތުކުރުން</t>
  </si>
  <si>
    <t>މަގާއި، ފާލަން އަދި ބްރިޖް ފަދަ ތަންތަން މަރާމާތުކުރުން</t>
  </si>
  <si>
    <t>ވައިގެ ބަނދަރު މަރާމާތުކުރުން</t>
  </si>
  <si>
    <t>މަގަތު ފާލަމާއި ބަނދަރު މަރާމާތްކުރުން</t>
  </si>
  <si>
    <t>ފާޚާނާ އާއި ފެނާބެހޭ ނިޒާމް މަރާމާތުކުރުން</t>
  </si>
  <si>
    <t>ކަރަންޓް ވިއުގަ މަރާމާތުކުރުން</t>
  </si>
  <si>
    <t>އެހެނިހެން އިންފްރާސްޓްރަކްޗަރ މަރާމާތުކުރުން</t>
  </si>
  <si>
    <t>ފަރުނީޗަރާއި ފިޓިންގްސް މަރާމާތުކުރުން</t>
  </si>
  <si>
    <t>މެޝިނަރީއާއި އިކްވިޕްމަންޓްސް މަރާމާތުކުރުން</t>
  </si>
  <si>
    <t>ވެހިކިއުލަރ އިކްވިޕްމަންޓް މަރާމާތުކުރުން</t>
  </si>
  <si>
    <t>ކޮމިޔުނިކޭޝަން އިންފްރާސްޓްރަކްޗަރ މަރާމާތުކުރުން</t>
  </si>
  <si>
    <t>ކޮމްޕިޔުޓަރ ސޮފްޓްވެޔަރ މަރާމާތުކުރުން</t>
  </si>
  <si>
    <t>އައި.ޓީ. އާއި ގުޅޭގޮތުން ހޯދާ ހާޑްވެޔަރ މަރާމާތުކުރުން</t>
  </si>
  <si>
    <t>އެހެނިހެން އިކްވިޕްމަންޓް މަރާމާތުކުރުން</t>
  </si>
  <si>
    <t>އެއްގަމުގައި ދުއްވާތަކެތި މަރާމާތުކުރުން</t>
  </si>
  <si>
    <t>ކަނޑުގައި ދުއްވާ އުޅަނދުފަހަރު މަރާމާތުކުރުން</t>
  </si>
  <si>
    <t>ޚިދުމަތުގެ ޚަރަދު -ސަރުކާރުގެ އެއްތަނުން އަނެއްތަނަށް ދައްކަންޖެހޭ</t>
  </si>
  <si>
    <t>ޚިދުމަތުގެ ޚަރަދު -ރާއްޖޭގެ އަމިއްލަ ފަރާތްތަކަށް ދަންކަންޖެހޭ</t>
  </si>
  <si>
    <t>ޚިދުމަތުގެ ޚަރަދު -ރާއްޖޭން ބޭރުގެ ފަރާތްތަކަށް ދަންކަންޖެހޭ</t>
  </si>
  <si>
    <t>ޓީ ބިލްއާއި ޓީ ބޮންޑުގެ އިންޓަރެސްޓަށް ދަންކަންޖެހޭ</t>
  </si>
  <si>
    <t>ނިކަމެތިންގެ ޢާންމު ޙާލަތު ރަނގަޅުކުރުމަށް ދޭ ފައިސާ</t>
  </si>
  <si>
    <t>ސަރުކާރުން އެކިފަރާތްތަކަށް އިނާމުގެ ގޮތުގައި ދެވޭ ފައިސާ</t>
  </si>
  <si>
    <t>ގުދުރަތީގޮތުން ލިބޭ ގެއްލުމަށް އެހީގެ ގޮތުގައި ދޭ ފައިސާ</t>
  </si>
  <si>
    <t>ރާއްޖޭގެ އެކިއެކި ޖަމާޢަތްތަކާއި ތަންތާނގެ ޗަންދާއާއި މެމްބަރޝިޕް ފީ އަށް ދައްކާ ފައިސާ</t>
  </si>
  <si>
    <t>ބޭރުގެ އެކިއެކި ޖަމާޢަތްތަކާއި ތަންތާނގެ ޗަންދާއާއި މެމްބަރޝިޕް ފީ އަށް ދައްކާ ފައިސާ</t>
  </si>
  <si>
    <t>ސަރުކާރުން ބޭރުޤައުމުތަކަށް ނުވަތަ ބޭރުގެ ފަރާތްތަކަށް އެހީގެ ގޮތުގައި ދޭފައިސާ</t>
  </si>
  <si>
    <t>އެކިއެކި އެސޯސިއޭޝަންތަކާއި އިޖްތިމާއި ކޮމިޓީތައް ހިންގުމަށް ދޭ އެހީގެ ފައިސާ</t>
  </si>
  <si>
    <t>ޖަމާޢަތުގެ ފައިދާއަށްޓަކައި ކުރާމަސައްކަތްތަކަށް އެހީގެ ގޮތުގައި ދޭ ފައިސާ</t>
  </si>
  <si>
    <t xml:space="preserve">އެކަނިވެރި މައިން ނުވަތަ ބަފައިންނަށް ދެވޭ އެހީ </t>
  </si>
  <si>
    <t>ބެލެނިވެރިކަން ހަވާލުކުރެވިފައިވާ ކުދިންނަށް ދެވޭ އެހީ</t>
  </si>
  <si>
    <t>އެހެނިހެންގޮތްގޮތުން ދޭ އެހީގެ ފައިސާ</t>
  </si>
  <si>
    <t>ސަރުކާރަށްވީ ގެއްލުމެއް ނުވަތަ ލިބިދާނެ ގެއްލުމެއް ހަމަޖެއްސުމަށް ދޭ ފައިސާ</t>
  </si>
  <si>
    <t>އަމިއްލަ ފަރާތްތަކަށް ލިބޭ ގެއްލުމެއް ހަމަޖައްސައި ދިނުމުގެ ގޮތުންދޭ ފައިސާ</t>
  </si>
  <si>
    <t>އެކްސްޗޭންޖް ރޭޓަށް އަންނަ ބަދަލަކާއި ގުޅިގެން ލިބޭ ގެއްލުމަށް ދޭ ފައިސާ</t>
  </si>
  <si>
    <t xml:space="preserve">ކަރަންޓް ވިއުގަ </t>
  </si>
  <si>
    <t>ފަރުނީޗަރާއި ފިޓިންގްސް</t>
  </si>
  <si>
    <t>ޕްލާންޓް، މެޝިނަރީއާއި އިކްވިޕްމަންޓްސް</t>
  </si>
  <si>
    <t>ވެހިކިއުލަރ އިކްވިޕްމަންޓް</t>
  </si>
  <si>
    <t>އެކިއެކި މަސައްކަތަށް ބޭނުންކުރާ ސާމާނު (ޓޫލްސް)</t>
  </si>
  <si>
    <t>ރިފަރެންސް ފޮތް</t>
  </si>
  <si>
    <t>ކޮމްޕިއުޓަރ ސޮފްޓްވެޔަރ</t>
  </si>
  <si>
    <t>އައި.ޓީ. އާއި ގުޅޭގޮތުން ހޯދާ ހާޑްވެޔަރ</t>
  </si>
  <si>
    <t>އެހެނިހެން އިކްވިޕްމަންޓް</t>
  </si>
  <si>
    <t>އެއްގަމުގައި ދުއްވާތަކެތި</t>
  </si>
  <si>
    <t>ސަރުކާރުން ހިންގާ އަދި ބައިވެރިވާ ތަންތަނުން ޙިއްޞާގަތުމަށް ދޭ ފައިސާ</t>
  </si>
  <si>
    <t>ރާއްޖޭން ބޭރުގައި ހިންގާ ކުންފުނިތައް ފަދަތަންތާނގައި ބައިވެރިވުމަށް ގެންދާ ރައުސްމާލު</t>
  </si>
  <si>
    <t>ކުރުމުއްދަތުގެ ޑޮމެސްޓިކް ލޯނު އަނބުރާ ދެއްކުން - އެހެނިހެން</t>
  </si>
  <si>
    <t>ދިގުމުއްދަތުގެ ޑޮމެސްޓިކް ލޯނު އަނބުރާ ދެއްކުން - ރާއްޖޭގެ މާލީ އިދާރާތައް</t>
  </si>
  <si>
    <t>ދިގުމުއްދަތުގެ ޑޮމެސްޓިކް ލޯނު އަނބުރާ ދެއްކުން - އަމިއްލަ ފަރާތްތައް</t>
  </si>
  <si>
    <t>ދިގުމުއްދަތުގެ ލޯން އަނބުރާ ދެއްކުން - ބައިނަލްއަޤްވާމީ އިދާރާތައް</t>
  </si>
  <si>
    <t>ދިގުމުއްދަތުގެ ލޯން އަނބުރާ ދެއްކުން - ބޭރުގެ ސަރުކާރުތަކަށް</t>
  </si>
  <si>
    <t>ދިގުމުއްދަތުގެ ލޯން އަނބުރާ ދެއްކުން - ބޭރުގެ މާލީ އިދާރާތައް</t>
  </si>
  <si>
    <t>ދިގުމުއްދަތުގެ ލޯން އަނބުރާ ދެއްކުން - ބޭރުގެ އަމިއްލަ ފަރާތްތަކަށް</t>
  </si>
  <si>
    <t>ސަރުކާރު ޙިއްސާވާ ކުންފުނިތަކަށް ދޫކުރާ</t>
  </si>
  <si>
    <t>ރާއްޖޭގެ އަމިއްލަ ފަރާތްތަކަށް</t>
  </si>
  <si>
    <r>
      <rPr>
        <b/>
        <i/>
        <sz val="12"/>
        <rFont val="Times New Roman"/>
        <family val="1"/>
      </rPr>
      <t xml:space="preserve">2024 </t>
    </r>
    <r>
      <rPr>
        <sz val="12"/>
        <rFont val="Faruma"/>
      </rPr>
      <t>އަށް</t>
    </r>
  </si>
  <si>
    <r>
      <rPr>
        <b/>
        <i/>
        <sz val="12"/>
        <rFont val="Times New Roman"/>
        <family val="1"/>
      </rPr>
      <t xml:space="preserve">2023 </t>
    </r>
    <r>
      <rPr>
        <sz val="12"/>
        <rFont val="Faruma"/>
      </rPr>
      <t>އަށް</t>
    </r>
  </si>
  <si>
    <t>ބިން ހިއްކުމާއި ބިން ގަތުން</t>
  </si>
  <si>
    <t>ކޮންޑިޝަނަލް ގްރާންޓުން ކުރާ ޚަރަދު</t>
  </si>
  <si>
    <t>ޓްރަސްޓް ފަންޑުން ކުރާ ޚަރަދު</t>
  </si>
  <si>
    <t>ކައުންސިލުގެ އާމްދަނީ ފަންޑުން ކުރާ ޚަރަދު</t>
  </si>
  <si>
    <t>ސަރުކާރުންދޭ ހިލޭ އެހީ (ބްލޮކް ގްރާންޓް) އިން ކުރާ ޚަރަދު</t>
  </si>
  <si>
    <t>Remarks</t>
  </si>
  <si>
    <t>ޚަރަދު ކޯޑް ނަން</t>
  </si>
  <si>
    <t>ޚަރަދު ކޯޑް</t>
  </si>
  <si>
    <t>އަދަދު</t>
  </si>
  <si>
    <t>ރޭޓް</t>
  </si>
  <si>
    <t>ހަރުމުދަލުގެ ތަފްސީލް</t>
  </si>
  <si>
    <t>ކައުންސިލުގެ އާމްދަނީ</t>
  </si>
  <si>
    <t>ސްޓެޓަސް</t>
  </si>
  <si>
    <t>ރަށް</t>
  </si>
  <si>
    <t>ބާވަތް</t>
  </si>
  <si>
    <t>ބޯހިޔާވަހިކަން</t>
  </si>
  <si>
    <t>ބިން ހިއްކުން</t>
  </si>
  <si>
    <t>ޕޯޓު ހެދުން</t>
  </si>
  <si>
    <t>ދަތުރުފަތުރު</t>
  </si>
  <si>
    <t>ބްރިޖު އެޅުން</t>
  </si>
  <si>
    <t>މަގުހެދުން</t>
  </si>
  <si>
    <t>Water Drainage System</t>
  </si>
  <si>
    <t>ފެންހިންދާ ނިޒާމް</t>
  </si>
  <si>
    <t>Port</t>
  </si>
  <si>
    <t>Office construction</t>
  </si>
  <si>
    <t>އޮފީސް ޢިމާރާތް</t>
  </si>
  <si>
    <t>Office administration</t>
  </si>
  <si>
    <t>އޮފީސް ހިންގުން</t>
  </si>
  <si>
    <t>Councils development</t>
  </si>
  <si>
    <t>ކައުންސިލްތައް ތަރައްޤީކުރުން</t>
  </si>
  <si>
    <t>Customs</t>
  </si>
  <si>
    <t>ކަސްޓަމްސް</t>
  </si>
  <si>
    <t>National Security</t>
  </si>
  <si>
    <t>ޤައުމީ ސަލާމަތް</t>
  </si>
  <si>
    <t>Police</t>
  </si>
  <si>
    <t>ޕޮލިސް</t>
  </si>
  <si>
    <t>Penitentiary</t>
  </si>
  <si>
    <t>ޕެނިޓެންޝަރީ</t>
  </si>
  <si>
    <t>Court Building</t>
  </si>
  <si>
    <t>ކޯޓް ޢިމާރާތްކުރުން</t>
  </si>
  <si>
    <t>Waste Management</t>
  </si>
  <si>
    <t>ކުނި ނައްތާލުން</t>
  </si>
  <si>
    <t>Coastal protection</t>
  </si>
  <si>
    <t>ކޯސްޓަލް ޕްރޮޓެކްޝަން</t>
  </si>
  <si>
    <t>Environment</t>
  </si>
  <si>
    <t>ތިމާވެށި</t>
  </si>
  <si>
    <t>Sewerage System</t>
  </si>
  <si>
    <t>ނަރުދަމާ ނިޒާމް</t>
  </si>
  <si>
    <t>University</t>
  </si>
  <si>
    <t>ޔުނިވަރސިޓީ</t>
  </si>
  <si>
    <t>School</t>
  </si>
  <si>
    <t>ތަޢުލީމީ ދާއިރާ</t>
  </si>
  <si>
    <t>Health Sector</t>
  </si>
  <si>
    <t>ސިއްޙީ ދާއިރާ</t>
  </si>
  <si>
    <t>Rehabilitation</t>
  </si>
  <si>
    <t>ރީހެބިލިޓޭޝަން</t>
  </si>
  <si>
    <t>Social sector</t>
  </si>
  <si>
    <t>އިޖްތިމާއީ ދާއިރާ</t>
  </si>
  <si>
    <t>Water/Sewerage</t>
  </si>
  <si>
    <t>ފެން/ނަރުދަމާ</t>
  </si>
  <si>
    <t>Water system</t>
  </si>
  <si>
    <t>ފެނުގެ ނިޒާމް</t>
  </si>
  <si>
    <t>Housing</t>
  </si>
  <si>
    <t>Mosque</t>
  </si>
  <si>
    <t>މިސްކިތް ޢިމާރާތްކުރުން</t>
  </si>
  <si>
    <t>Sport</t>
  </si>
  <si>
    <t>ކުޅިވަރު</t>
  </si>
  <si>
    <t>Agriculture/Fishing</t>
  </si>
  <si>
    <t>ދަނޑުވެރިކަން/މަސްވެރިކަން</t>
  </si>
  <si>
    <t>Harbour</t>
  </si>
  <si>
    <t>ބަނދަރު ހެދުން</t>
  </si>
  <si>
    <t>Bridge</t>
  </si>
  <si>
    <t>Airport</t>
  </si>
  <si>
    <t>Road</t>
  </si>
  <si>
    <t>Land reclamation</t>
  </si>
  <si>
    <t>Trade and industries</t>
  </si>
  <si>
    <t>ވިޔަފާރިއާއި ސިނާޔަތް</t>
  </si>
  <si>
    <t>Electricity system</t>
  </si>
  <si>
    <t>ކަރަންޓް ނިޒާމް</t>
  </si>
  <si>
    <t>Others</t>
  </si>
  <si>
    <t>Culture</t>
  </si>
  <si>
    <t>ސަގާފަތް</t>
  </si>
  <si>
    <t>Renewable Energy</t>
  </si>
  <si>
    <t>އިއާދަކުރަނިވި ހަކަތަ</t>
  </si>
  <si>
    <t>Land Acquisition</t>
  </si>
  <si>
    <t>ބިން ގަތުން</t>
  </si>
  <si>
    <t>Transport</t>
  </si>
  <si>
    <t>ޕީ.އެސް.އައި.ޕީ ބާވަތް</t>
  </si>
  <si>
    <t>މަޝްރޫއުގެ ނަން</t>
  </si>
  <si>
    <t>ޕީ.އެސް.އައި.ޕީ މަޝްރޫއުތައް</t>
  </si>
  <si>
    <t>ޕްލޭންކޮށްފައި</t>
  </si>
  <si>
    <t>ޓެންޑަރކޮއްފައި</t>
  </si>
  <si>
    <t>އެވޯޑްކޮށްފައި</t>
  </si>
  <si>
    <t>ހިނގަމުންދަނީ</t>
  </si>
  <si>
    <t>މަސައްކަތް މަޑުޖެހިފައި (ފަސްކުރެވިފައި)</t>
  </si>
  <si>
    <t>ނިމިފައި</t>
  </si>
  <si>
    <t>ހުއްޓިފައި</t>
  </si>
  <si>
    <t>ރިޓެންޝަން</t>
  </si>
  <si>
    <t>ޕްރީ ޓެންޑަރިންގ މަރުހަލާގައި</t>
  </si>
  <si>
    <t>ޑިޒައިން އެވޯޑްކޮށްފައި</t>
  </si>
  <si>
    <t>ކޮންޓްރެކްޓްކޮށްފައި</t>
  </si>
  <si>
    <t>ކައުންސިލްތަކުގެ ބިޒްނަސް އޭރިއާ</t>
  </si>
  <si>
    <t>މާލޭ ސިޓީ ކައުންސިލްގެ އިދާރާ</t>
  </si>
  <si>
    <t>އައްޑޫ ސިޓީ ކައުންސިލްގެ އިދާރާ</t>
  </si>
  <si>
    <t>ފުވައްމުލަކު ސިޓީ ކައުންސިލްގެ އިދާރާ</t>
  </si>
  <si>
    <t xml:space="preserve">ކުޅުދުއްފުށީ ސިޓީ ކައުންސިލްގެ އިދާރާ </t>
  </si>
  <si>
    <t>ތިލަދުންމަތީ އުތުރުބުރީ އަތޮޅު ކައުންސިލްގެ އިދާރާ</t>
  </si>
  <si>
    <t xml:space="preserve">ތިލަދުންމަތީ އުތުރުބުރީ ތުރާކުނު ކައުންސިލްގެ އިދާރާ </t>
  </si>
  <si>
    <t xml:space="preserve">ތިލަދުންމަތީ އުތުރުބުރީ އުލިގަމު ކައުންސިލްގެ އިދާރާ </t>
  </si>
  <si>
    <t xml:space="preserve">ތިލަދުންމަތީ އުތުރުބުރީ މޮޅަދޫ ކައުންސިލްގެ އިދާރާ </t>
  </si>
  <si>
    <t xml:space="preserve">ތިލަދުންމަތީ އުތުރުބުރީ ހޯރަފުށި ކައުންސިލްގެ އިދާރާ </t>
  </si>
  <si>
    <t xml:space="preserve">ތިލަދުންމަތީ އުތުރުބުރީ އިހަވަންދޫ ކައުންސިލްގެ އިދާރާ </t>
  </si>
  <si>
    <t xml:space="preserve">ތިލަދުންމަތީ އުތުރުބުރީ ކެލާ ކައުންސިލްގެ އިދާރާ </t>
  </si>
  <si>
    <t xml:space="preserve">ތިލަދުންމަތީ އުތުރުބުރީ ވަށަފަރު ކައުންސިލްގެ އިދާރާ </t>
  </si>
  <si>
    <t xml:space="preserve">ތިލަދުންމަތީ އުތުރުބުރީ ދިއްދޫ ކައުންސިލްގެ އިދާރާ </t>
  </si>
  <si>
    <t xml:space="preserve">ތިލަދުންމަތީ އުތުރުބުރީ ފިއްލަދޫ ކައުންސިލްގެ އިދާރާ </t>
  </si>
  <si>
    <t xml:space="preserve">ތިލަދުންމަތީ އުތުރުބުރީ މާރަންދޫ ކައުންސިލްގެ އިދާރާ </t>
  </si>
  <si>
    <t xml:space="preserve">ތިލަދުންމަތީ އުތުރުބުރީ ތަކަންދޫ ކައުންސިލްގެ އިދާރާ </t>
  </si>
  <si>
    <t xml:space="preserve">ތިލަދުންމަތީ އުތުރުބުރީ އުތީމު ކައުންސިލްގެ އިދާރާ </t>
  </si>
  <si>
    <t xml:space="preserve">ތިލަދުންމަތީ އުތުރުބުރީ މުރައިދޫ ކައުންސިލްގެ އިދާރާ </t>
  </si>
  <si>
    <t xml:space="preserve">ތިލަދުންމަތީ އުތުރުބުރީ ބާރަށު ކައުންސިލްގެ އިދާރާ </t>
  </si>
  <si>
    <t>ތިލަދުންމަތީ ދެކުނުބުރީ އަތޮޅު ކައުންސިލްގެ އިދާރާ</t>
  </si>
  <si>
    <t xml:space="preserve">ތިލަދުންމަތީ ދެކުނުބުރީ ހަނިމާދޫ ކައުންސިލްގެ އިދާރާ </t>
  </si>
  <si>
    <t xml:space="preserve">ތިލަދުންމަތީ ދެކުނުބުރީ ފިނޭ ކައުންސިލްގެ އިދާރާ </t>
  </si>
  <si>
    <t xml:space="preserve">ތިލަދުންމަތީ ދެކުނުބުރީ ނައިވާދޫ ކައުންސިލްގެ އިދާރާ </t>
  </si>
  <si>
    <t xml:space="preserve">ތިލަދުންމަތީ ދެކުނުބުރީ ހިރިމަރަދޫ ކައުންސިލްގެ އިދާރާ </t>
  </si>
  <si>
    <t xml:space="preserve">ތިލަދުންމަތީ ދެކުނުބުރީ ނޮޅިވަރަންފަރު ކައުންސިލްގެ އިދާރާ </t>
  </si>
  <si>
    <t xml:space="preserve">ތިލަދުންމަތީ ދެކުނުބުރީ ނެއްލައިދޫ ކައުންސިލްގެ އިދާރާ </t>
  </si>
  <si>
    <t xml:space="preserve">ތިލަދުންމަތީ ދެކުނުބުރީ ނޮޅިވަރަމު ކައުންސިލްގެ އިދާރާ </t>
  </si>
  <si>
    <t xml:space="preserve">ތިލަދުންމަތީ ދެކުނުބުރީ ކުރިނބީ ކައުންސިލްގެ އިދާރާ </t>
  </si>
  <si>
    <t xml:space="preserve">ތިލަދުންމަތީ ދެކުނުބުރީ ކުމުންދޫ ކައުންސިލްގެ އިދާރާ  </t>
  </si>
  <si>
    <t xml:space="preserve">ތިލަދުންމަތީ ދެކުނުބުރީ ނޭކުރެންދޫ ކައުންސިލްގެ އިދާރާ </t>
  </si>
  <si>
    <t xml:space="preserve">ތިލަދުންމަތީ ދެކުނުބުރީ ވައިކަރަދޫ ކައުންސިލްގެ އިދާރާ </t>
  </si>
  <si>
    <t xml:space="preserve">ތިލަދުންމަތީ ދެކުނުބުރީ މަކުނުދޫ ކައުންސިލްގެ އިދާރާ </t>
  </si>
  <si>
    <t>މިލަދުންމަޑުލު އުތުރުބުރީ އަތޮޅު ކައުންސިލްގެ އިދާރާ</t>
  </si>
  <si>
    <t>މިލަދުންމަޑުލު އުތުރުބުރީ ކަނޑިތީމު ކައުންސިލްގެ އިދާރާ</t>
  </si>
  <si>
    <t>މިލަދުންމަޑުލު އުތުރުބުރީ ނޫމަރާ ކައުންސިލްގެ އިދާރާ</t>
  </si>
  <si>
    <t>މިލަދުންމަޑުލު އުތުރުބުރީ ގޮއިދޫ ކައުންސިލްގެ އިދާރާ</t>
  </si>
  <si>
    <t>މިލަދުންމަޑުލު އުތުރުބުރީ ފޭދޫ ކައުންސިލްގެ އިދާރާ</t>
  </si>
  <si>
    <t>މިލަދުންމަޑުލު އުތުރުބުރީ ފީވަކު ކައުންސިލްގެ އިދާރާ</t>
  </si>
  <si>
    <t>މިލަދުންމަޑުލު އުތުރުބުރީ ބިލެއްފަހީ ކައުންސިލްގެ އިދާރާ</t>
  </si>
  <si>
    <t>މިލަދުންމަޑުލު އުތުރުބުރީ ފޯކައިދޫ ކައުންސިލްގެ އިދާރާ</t>
  </si>
  <si>
    <t>މިލަދުންމަޑުލު އުތުރުބުރީ ނަރުދޫ ކައުންސިލްގެ އިދާރާ</t>
  </si>
  <si>
    <t>މިލަދުންމަޑުލު އުތުރުބުރީ މަރޮށި ކައުންސިލްގެ އިދާރާ</t>
  </si>
  <si>
    <t>މިލަދުންމަޑުލު އުތުރުބުރީ ޅައިމަގު ކައުންސިލްގެ އިދާރާ</t>
  </si>
  <si>
    <t>މިލަދުންމަޑުލު އުތުރުބުރީ ކޮމަންޑޫ ކައުންސިލްގެ އިދާރާ</t>
  </si>
  <si>
    <t>މިލަދުންމަޑުލު އުތުރުބުރީ މާއުނގޫދޫ ކައުންސިލްގެ އިދާރާ</t>
  </si>
  <si>
    <t>މިލަދުންމަޑުލު އުތުރުބުރީ ފުނަދޫ ކައުންސިލްގެ އިދާރާ</t>
  </si>
  <si>
    <t>މިލަދުންމަޑުލު އުތުރުބުރީ މިލަންދޫ ކައުންސިލްގެ އިދާރާ</t>
  </si>
  <si>
    <t>މިލަދުންމަޑުލު ދެކުނުބުރީ އަތޮޅު ކައުންސިލްގެ އިދާރާ</t>
  </si>
  <si>
    <t xml:space="preserve">މިލަދުންމަޑުލު ދެކުނުބުރީ ހެނބަދޫ ކައުންސިލްގެ އިދާރާ </t>
  </si>
  <si>
    <t xml:space="preserve">މިލަދުންމަޑުލު ދެކުނުބުރީ ކެނދިކުޅުދޫ ކައުންސިލްގެ އިދާރާ </t>
  </si>
  <si>
    <t xml:space="preserve">މިލަދުންމަޑުލު ދެކުނުބުރީ މާޅެންދޫ ކައުންސިލްގެ އިދާރާ </t>
  </si>
  <si>
    <t xml:space="preserve">މިލަދުންމަޑުލު ދެކުނުބުރީ ކުޑަފަރީ ކައުންސިލްގެ އިދާރާ </t>
  </si>
  <si>
    <t xml:space="preserve">މިލަދުންމަޑުލު ދެކުނުބުރީ ލަންދޫ ކައުންސިލްގެ އިދާރާ </t>
  </si>
  <si>
    <t xml:space="preserve">މިލަދުންމަޑުލު ދެކުނުބުރީ މާފަރު ކައުންސިލްގެ އިދާރާ </t>
  </si>
  <si>
    <t xml:space="preserve">މިލަދުންމަޑުލު ދެކުނުބުރީ ޅޮހީ ކައުންސިލްގެ އިދާރާ </t>
  </si>
  <si>
    <t xml:space="preserve">މިލަދުންމަޑުލު ދެކުނުބުރީ މިލަދޫ ކައުންސިލްގެ އިދާރާ </t>
  </si>
  <si>
    <t xml:space="preserve">މިލަދުންމަޑުލު ދެކުނުބުރީ މަގޫދޫ ކައުންސިލްގެ އިދާރާ </t>
  </si>
  <si>
    <t xml:space="preserve">މިލަދުންމަޑުލު ދެކުނުބުރީ މަނަދޫ ކައުންސިލްގެ އިދާރާ </t>
  </si>
  <si>
    <t xml:space="preserve">މިލަދުންމަޑުލު ދެކުނުބުރީ ހޮޅުދޫ ކައުންސިލްގެ އިދާރާ </t>
  </si>
  <si>
    <t xml:space="preserve">މިލަދުންމަޑުލު ދެކުނުބުރީ ފޮއްދޫ ކައުންސިލްގެ އިދާރާ </t>
  </si>
  <si>
    <t xml:space="preserve">މިލަދުންމަޑުލު ދެކުނުބުރީ ވެލިދޫ ކައުންސިލްގެ އިދާރާ </t>
  </si>
  <si>
    <t>މާޅޮސްމަޑުލު އުތުރުބުރީ އަތޮޅު ކައުންސިލްގެ އިދާރާ</t>
  </si>
  <si>
    <t>މާޅޮސްމަޑުލު އުތުރުބުރީ އަލިފުށީ ކައުންސިލްގެ އިދާރާ</t>
  </si>
  <si>
    <t>މާޅޮސްމަޑުލު އުތުރުބުރީ ވާދޫ ކައުންސިލްގެ އިދާރާ</t>
  </si>
  <si>
    <t>މާޅޮސްމަޑުލު އުތުރުބުރީ ރަސްގެތީމު ކައުންސިލްގެ އިދާރާ</t>
  </si>
  <si>
    <t>މާޅޮސްމަޑުލު އުތުރުބުރީ އަނގޮޅިތީމު ކައުންސިލްގެ އިދާރާ</t>
  </si>
  <si>
    <t>މާޅޮސްމަޑުލު އުތުރުބުރީ އުނގޫފާރު ކައުންސިލްގެ އިދާރާ</t>
  </si>
  <si>
    <t>މާޅޮސްމަޑުލު އުތުރުބުރީ މާކުރަތު ކައުންސިލްގެ އިދާރާ</t>
  </si>
  <si>
    <t>މާޅޮސްމަޑުލު އުތުރުބުރީ ރަސްމާދޫ ކައުންސިލްގެ އިދާރާ</t>
  </si>
  <si>
    <t>މާޅޮސްމަޑުލު އުތުރުބުރީ އިންނަމާދޫ ކައުންސިލްގެ އިދާރާ</t>
  </si>
  <si>
    <t>މާޅޮސްމަޑުލު އުތުރުބުރީ މަޑުއްވަރީ ކައުންސިލްގެ އިދާރާ</t>
  </si>
  <si>
    <t>މާޅޮސްމަޑުލު އުތުރުބުރީ އިނގުރައިދޫ ކައުންސިލްގެ އިދާރާ</t>
  </si>
  <si>
    <t>މާޅޮސްމަޑުލު އުތުރުބުރީ ފައިނު ކައުންސިލްގެ އިދާރާ</t>
  </si>
  <si>
    <t>މާޅޮސްމަޑުލު އުތުރުބުރީ މީދޫ ކައުންސިލްގެ އިދާރާ</t>
  </si>
  <si>
    <t>މާޅޮސްމަޑުލު އުތުރުބުރީ ކިނޮޅަހު ކައުންސިލްގެ އިދާރާ</t>
  </si>
  <si>
    <t>މާޅޮސްމަޑުލު އުތުރުބުރީ ހުޅުދުއްފާރު ކައުންސިލްގެ އިދާރާ</t>
  </si>
  <si>
    <t>މާޅޮސްމަޑުލު އުތުރުބުރީ ދުވާފަރު ކައުންސިލްގެ އިދާރާ</t>
  </si>
  <si>
    <t>މާޅޮސްމަޑުލު ދެކުނުބުރީ އަތޮޅު ކައުންސިލްގެ އިދާރާ</t>
  </si>
  <si>
    <t>މާޅޮސްމަޑުލު ދެކުނުބުރީ ކުޑަރިކިލު ކައުންސިލްގެ އިދާރާ</t>
  </si>
  <si>
    <t>މާޅޮސްމަޑުލު ދެކުނުބުރީ ކަމަދޫ ކައުންސިލްގެ އިދާރާ</t>
  </si>
  <si>
    <t>މާޅޮސްމަޑުލު ދެކުނުބުރީ ކެންދޫ ކައުންސިލްގެ އިދާރާ</t>
  </si>
  <si>
    <t>މާޅޮސްމަޑުލު ދެކުނުބުރީ ކިހާދޫ ކައުންސިލްގެ އިދާރާ</t>
  </si>
  <si>
    <t>މާޅޮސްމަޑުލު ދެކުނުބުރީ ދޮންފަނު ކައުންސިލްގެ އިދާރާ</t>
  </si>
  <si>
    <t>މާޅޮސްމަޑުލު ދެކުނުބުރީ ދަރަވަންދޫ ކައުންސިލްގެ އިދާރާ</t>
  </si>
  <si>
    <t>މާޅޮސްމަޑުލު ދެކުނުބުރީ މާޅޮހު ކައުންސިލްގެ އިދާރާ</t>
  </si>
  <si>
    <t>މާޅޮސްމަޑުލު ދެކުނުބުރީ އޭދަފުށީ ކައުންސިލްގެ އިދާރާ</t>
  </si>
  <si>
    <t>މާޅޮސްމަޑުލު ދެކުނުބުރީ ތުޅާދޫ ކައުންސިލްގެ އިދާރާ</t>
  </si>
  <si>
    <t>މާޅޮސްމަޑުލު ދެކުނުބުރީ ހިތާދޫ ކައުންސިލްގެ އިދާރާ</t>
  </si>
  <si>
    <t>މާޅޮސްމަޑުލު ދެކުނުބުރީ ފުޅަދޫ ކައުންސިލްގެ އިދާރާ</t>
  </si>
  <si>
    <t>މާޅޮސްމަޑުލު ދެކުނުބުރީ ފެހެންދޫ ކައުންސިލްގެ އިދާރާ</t>
  </si>
  <si>
    <t>މާޅޮސްމަޑުލު ދެކުނުބުރީ ގޮއިދޫ ކައުންސިލްގެ އިދާރާ</t>
  </si>
  <si>
    <t>ޕާދިއްޕޮޅު އަތޮޅު ކައުންސިލްގެ އިދާރާ</t>
  </si>
  <si>
    <t>ޕާދިއްޕޮޅު ހިންނަވަރު ކައުންސިލްގެ އިދާރާ</t>
  </si>
  <si>
    <t>ޕާދިއްޕޮޅު ނައިފަރު ކައުންސިލްގެ އިދާރާ</t>
  </si>
  <si>
    <t>ޕާދިއްޕޮޅު ކުރެންދޫ ކައުންސިލްގެ އިދާރާ</t>
  </si>
  <si>
    <t>ޕާދިއްޕޮޅު އޮޅުވެލިފުށީ ކައުންސިލްގެ އިދާރާ</t>
  </si>
  <si>
    <t>މާލެއަތޮޅު އަތޮޅު ކައުންސިލްގެ އިދާރާ</t>
  </si>
  <si>
    <t>މާލެއަތޮޅު ކާށިދޫ ކައުންސިލްގެ އިދާރާ</t>
  </si>
  <si>
    <t>މާލެއަތޮޅު ގާފަރު ކައުންސިލްގެ އިދާރާ</t>
  </si>
  <si>
    <t>މާލެއަތޮޅު ދިއްފުށީ ކައުންސިލްގެ އިދާރާ</t>
  </si>
  <si>
    <t>މާލެއަތޮޅު ތުލުސްދޫ ކައުންސިލްގެ އިދާރާ</t>
  </si>
  <si>
    <t>މާލެއަތޮޅު ހުރާ ކައުންސިލްގެ އިދާރާ</t>
  </si>
  <si>
    <t>މާލެއަތޮޅު ހިންމަފުށީ ކައުންސިލްގެ އިދާރާ</t>
  </si>
  <si>
    <t>މާލެއަތޮޅު ގުޅީ ކައުންސިލްގެ އިދާރާ</t>
  </si>
  <si>
    <t>މާލެއަތޮޅު މާފުށީ ކައުންސިލްގެ އިދާރާ</t>
  </si>
  <si>
    <t>މާލެއަތޮޅު ގުރައިދޫ ކައުންސިލްގެ އިދާރާ</t>
  </si>
  <si>
    <t>އަރިއަތޮޅު އުތުރުބުރީ އަތޮޅު ކައުންސިލްގެ އިދާރާ</t>
  </si>
  <si>
    <t>އަރިއަތޮޅު އުތުރުބުރީ ތޮއްޑޫ ކައުންސިލްގެ އިދާރާ</t>
  </si>
  <si>
    <t>އަރިއަތޮޅު އުތުރުބުރީ ރަސްދޫ ކައުންސިލްގެ އިދާރާ</t>
  </si>
  <si>
    <t>އަރިއަތޮޅު އުތުރުބުރީ އުކުޅަހު ކައުންސިލްގެ އިދާރާ</t>
  </si>
  <si>
    <t>އަރިއަތޮޅު އުތުރުބުރީ ބޮޑުފުޅަދޫ  ކައުންސިލްގެ އިދާރާ</t>
  </si>
  <si>
    <t>އަރިއަތޮޅު އުތުރުބުރީ މަތިވެރީ ކައުންސިލްގެ އިދާރާ</t>
  </si>
  <si>
    <t>އަރިއަތޮޅު އުތުރުބުރީ ފެރިދޫ ކައުންސިލްގެ އިދާރާ</t>
  </si>
  <si>
    <t>އަރިއަތޮޅު އުތުރުބުރީ މާޅޮހު ކައުންސިލްގެ އިދާރާ</t>
  </si>
  <si>
    <t>އަރިއަތޮޅު އުތުރުބުރީ ހިމަންދޫ ކައުންސިލްގެ އިދާރާ</t>
  </si>
  <si>
    <t>އަރިއަތޮޅު ދެކުނުބުރީ އަތޮޅު ކައުންސިލްގެ އިދާރާ</t>
  </si>
  <si>
    <t>އަރިއަތޮޅު ދެކުނުބުރީ ހަންޏާމީދޫ ކައުންސިލްގެ އިދާރާ</t>
  </si>
  <si>
    <t>އަރިއަތޮޅު ދެކުނުބުރީ އޮމަދޫ ކައުންސިލްގެ އިދާރާ</t>
  </si>
  <si>
    <t>އަރިއަތޮޅު ދެކުނުބުރީ ކުނބުރުދޫ ކައުންސިލްގެ އިދާރާ</t>
  </si>
  <si>
    <t>އަރިއަތޮޅު ދެކުނުބުރީ މަހިބަދޫ ކައުންސިލްގެ އިދާރާ</t>
  </si>
  <si>
    <t>އަރިއަތޮޅު ދެކުނުބުރީ މަންދޫ ކައުންސިލްގެ އިދާރާ</t>
  </si>
  <si>
    <t>އަރިއަތޮޅު ދެކުނުބުރީ ދަނގެތީ ކައުންސިލްގެ އިދާރާ</t>
  </si>
  <si>
    <t>އަރިއަތޮޅު ދެކުނުބުރީ ދިގުރަށު ކައުންސިލްގެ އިދާރާ</t>
  </si>
  <si>
    <t>އަރިއަތޮޅު ދެކުނުބުރީ ފެންފުށީ ކައުންސިލްގެ އިދާރާ</t>
  </si>
  <si>
    <t>އަރިއަތޮޅު ދެކުނުބުރީ ދިއްދޫ ކައުންސިލްގެ އިދާރާ</t>
  </si>
  <si>
    <t>އަރިއަތޮޅު ދެކުނުބުރީ މާމިގިލީ ކައުންސިލްގެ އިދާރާ</t>
  </si>
  <si>
    <t>ފެލިދެއަތޮޅު އަތޮޅު ކައުންސިލްގެ އިދާރާ</t>
  </si>
  <si>
    <t>ފެލިދެއަތޮޅު ފުލިދޫ ކައުންސިލްގެ އިދާރާ</t>
  </si>
  <si>
    <t>ފެލިދެއަތޮޅު ތިނަދޫ ކައުންސިލްގެ އިދާރާ</t>
  </si>
  <si>
    <t>ފެލިދެއަތޮޅު ފެލިދޫ ކައުންސިލްގެ އިދާރާ</t>
  </si>
  <si>
    <t>ފެލިދެއަތޮޅު ކެޔޮދޫ ކައުންސިލްގެ އިދާރާ</t>
  </si>
  <si>
    <t>ފެލިދެއަތޮޅު ރަކީދޫ ކައުންސިލްގެ އިދާރާ</t>
  </si>
  <si>
    <t>މުލަކުއަތޮޅު އަތޮޅު ކައުންސިލްގެ އިދާރާ</t>
  </si>
  <si>
    <t>މުލަކުއަތޮޅު ރަތްމަންދޫ ކައުންސިލްގެ އިދާރާ</t>
  </si>
  <si>
    <t>މުލަކުއަތޮޅު ވޭވަށު ކައުންސިލްގެ އިދާރާ</t>
  </si>
  <si>
    <t>މުލަކުއަތޮޅު މުލަކު ކައުންސިލްގެ އިދާރާ</t>
  </si>
  <si>
    <t>މުލަކުއަތޮޅު މުލީ ކައުންސިލްގެ އިދާރާ</t>
  </si>
  <si>
    <t>މުލަކުއަތޮޅު ނާލާފުށީ ކައުންސިލްގެ އިދާރާ</t>
  </si>
  <si>
    <t>މުލަކުއަތޮޅު ކޮޅުފުށީ ކައުންސިލްގެ އިދާރާ</t>
  </si>
  <si>
    <t>މުލަކުއަތޮޅު ދިއްގަރު ކައުންސިލްގެ އިދާރާ</t>
  </si>
  <si>
    <t>މުލަކުއަތޮޅު މަޑުއްވަރީ ކައުންސިލްގެ އިދާރާ</t>
  </si>
  <si>
    <t>ނިލަންދެއަތޮޅު އުތުރުބުރީ އަތޮޅު ކައުންސިލްގެ އިދާރާ</t>
  </si>
  <si>
    <t>ނިލަންދެއަތޮޅު އުތުރުބުރީ ފީއަލީ ކައުންސިލްގެ އިދާރާ</t>
  </si>
  <si>
    <t>ނިލަންދެއަތޮޅު އުތުރުބުރީ ބިލެތްދޫ ކައުންސިލްގެ އިދާރާ</t>
  </si>
  <si>
    <t>ނިލަންދެއަތޮޅު އުތުރުބުރީ މަގޫދޫ ކައުންސިލްގެ އިދާރާ</t>
  </si>
  <si>
    <t>ނިލަންދެއަތޮޅު އުތުރުބުރީ ދަރަނބޫދޫ ކައުންސިލްގެ އިދާރާ</t>
  </si>
  <si>
    <t>ނިލަންދެއަތޮޅު އުތުރުބުރީ ނިލަންދޫ ކައުންސިލްގެ އިދާރާ</t>
  </si>
  <si>
    <t>ނިލަންދެއަތޮޅު ދެކުނުބުރީ އަތޮޅު ކައުންސިލްގެ އިދާރާ</t>
  </si>
  <si>
    <t>ނިލަންދެއަތޮޅު ދެކުނުބުރީ މީދޫ ކައުންސިލްގެ އިދާރާ</t>
  </si>
  <si>
    <t>ނިލަންދެއަތޮޅު ދެކުނުބުރީ ބަނޑިދޫ ކައުންސިލްގެ އިދާރާ</t>
  </si>
  <si>
    <t>ނިލަންދެއަތޮޅު ދެކުނުބުރީ ރިނބުދޫ ކައުންސިލްގެ އިދާރާ</t>
  </si>
  <si>
    <t>ނިލަންދެއަތޮޅު ދެކުނުބުރީ ހުޅުދެލީ ކައުންސިލްގެ އިދާރާ</t>
  </si>
  <si>
    <t>ނިލަންދެއަތޮޅު ދެކުނުބުރީ މާއެނބޫދޫ ކައުންސިލްގެ އިދާރާ</t>
  </si>
  <si>
    <t>ނިލަންދެއަތޮޅު ދެކުނުބުރީ ކުޑަހުވަދޫ ކައުންސިލްގެ އިދާރާ</t>
  </si>
  <si>
    <t>ކޮޅުމަޑުލު އަތޮޅު ކައުންސިލްގެ އިދާރާ</t>
  </si>
  <si>
    <t>ކޮޅުމަޑުލު ބުރުނީ ކައުންސިލްގެ އިދާރާ</t>
  </si>
  <si>
    <t>ކޮޅުމަޑުލު ވިލުފުށީ ކައުންސިލްގެ އިދާރާ</t>
  </si>
  <si>
    <t>ކޮޅުމަޑުލު މަޑިފުށީ ކައުންސިލްގެ އިދާރާ</t>
  </si>
  <si>
    <t>ކޮޅުމަޑުލު ދިޔަމިގިލީ ކައުންސިލްގެ އިދާރާ</t>
  </si>
  <si>
    <t>ކޮޅުމަޑުލު ގުރައިދޫ ކައުންސިލްގެ އިދާރާ</t>
  </si>
  <si>
    <t>ކޮޅުމަޑުލު ކަނޑޫދޫ ކައުންސިލްގެ އިދާރާ</t>
  </si>
  <si>
    <t>ކޮޅުމަޑުލު ވަންދޫ ކައުންސިލްގެ އިދާރާ</t>
  </si>
  <si>
    <t>ކޮޅުމަޑުލު ހިރިލަންދޫ ކައުންސިލްގެ އިދާރާ</t>
  </si>
  <si>
    <t>ކޮޅުމަޑުލު ގާދިއްފުށީ ކައުންސިލްގެ އިދާރާ</t>
  </si>
  <si>
    <t>ކޮޅުމަޑުލު ތިމަރަފުށީ ކައުންސިލްގެ އިދާރާ</t>
  </si>
  <si>
    <t>ކޮޅުމަޑުލު ވޭމަންޑޫ ކައުންސިލްގެ އިދާރާ</t>
  </si>
  <si>
    <t>ކޮޅުމަޑުލު ކިނބިދޫ ކައުންސިލްގެ އިދާރާ</t>
  </si>
  <si>
    <t>ކޮޅުމަޑުލު އޮމަދޫ ކައުންސިލްގެ އިދާރާ</t>
  </si>
  <si>
    <t>ހައްދުންމަތީ އަތޮޅު ކައުންސިލްގެ އިދާރާ</t>
  </si>
  <si>
    <t>ހައްދުންމަތީ އިސްދޫ ކައުންސިލްގެ އިދާރާ</t>
  </si>
  <si>
    <t>ހައްދުންމަތީ ދަނބިދޫ ކައުންސިލްގެ އިދާރާ</t>
  </si>
  <si>
    <t>ހައްދުންމަތީ މާބައިދޫ ކައުންސިލްގެ އިދާރާ</t>
  </si>
  <si>
    <t>ހައްދުންމަތީ މުންޑޫ ކައުންސިލްގެ އިދާރާ</t>
  </si>
  <si>
    <t>ހައްދުންމަތީ ކަލައިދޫ ކައުންސިލްގެ އިދާރާ</t>
  </si>
  <si>
    <t xml:space="preserve">ހައްދުންމަތީ ގަމު ކައުންސިލްގެ އިދާރާ </t>
  </si>
  <si>
    <t>ހައްދުންމަތީ މާވަށު ކައުންސިލްގެ އިދާރާ</t>
  </si>
  <si>
    <t>ހައްދުންމަތީ ފޮނަދޫ ކައުންސިލްގެ އިދާރާ</t>
  </si>
  <si>
    <t>ހައްދުންމަތީ މާމެންދޫ ކައުންސިލްގެ އިދާރާ</t>
  </si>
  <si>
    <t>ހައްދުންމަތީ ހިތަދޫ ކައުންސިލްގެ އިދާރާ</t>
  </si>
  <si>
    <t>ހައްދުންމަތީ ކުނަހަންދޫ ކައުންސިލްގެ އިދާރާ</t>
  </si>
  <si>
    <t>ހުވަދުއަތޮޅު އުތުރުބުރީ އަތޮޅު ކައުންސިލްގެ އިދާރާ</t>
  </si>
  <si>
    <t>ހުވަދުއަތޮޅު އުތުރުބުރީ ކޮލަމާފުށީ ކައުންސިލްގެ އިދާރާ</t>
  </si>
  <si>
    <t>ހުވަދުއަތޮޅު އުތުރުބުރީ ވިލިނގިލީ ކައުންސިލްގެ އިދާރާ</t>
  </si>
  <si>
    <t>ހުވަދުއަތޮޅު އުތުރުބުރީ މާމެންދޫ ކައުންސިލްގެ އިދާރާ</t>
  </si>
  <si>
    <t>ހުވަދުއަތޮޅު އުތުރުބުރީ ނިލަންދޫ ކައުންސިލްގެ އިދާރާ</t>
  </si>
  <si>
    <t>ހުވަދުއަތޮޅު އުތުރުބުރީ ދާންދޫ ކައުންސިލްގެ އިދާރާ</t>
  </si>
  <si>
    <t>ހުވަދުއަތޮޅު އުތުރުބުރީ ދެއްވަދޫ ކައުންސިލްގެ އިދާރާ</t>
  </si>
  <si>
    <t>ހުވަދުއަތޮޅު އުތުރުބުރީ ކޮނޑޭ ކައުންސިލްގެ އިދާރާ</t>
  </si>
  <si>
    <t>ހުވަދުއަތޮޅު އުތުރުބުރީ ގެމަނަފުށި ކައުންސިލްގެ އިދާރާ</t>
  </si>
  <si>
    <t>ހުވަދުއަތޮޅު އުތުރުބުރީ ކަނޑުހުޅުދޫ ކައުންސިލްގެ އިދާރާ</t>
  </si>
  <si>
    <t>ހުވަދުއަތޮޅު ދެކުނުބުރީ އަތޮޅު ކައުންސިލްގެ އިދާރާ</t>
  </si>
  <si>
    <t>ހުވަދުއަތޮޅު ދެކުނުބުރީ މަޑަވެލީ ކައުންސިލްގެ އިދާރާ</t>
  </si>
  <si>
    <t>ހުވަދުއަތޮޅު ދެކުނުބުރީ ހޯނޑެއްދޫ ކައުންސިލްގެ އިދާރާ</t>
  </si>
  <si>
    <t>ހުވަދުއަތޮޅު ދެކުނުބުރީ ނަޑެއްލާ ކައުންސިލްގެ އިދާރާ</t>
  </si>
  <si>
    <t>ހުވަދުއަތޮޅު ދެކުނުބުރީ ގައްދޫ ކައުންސިލްގެ އިދާރާ</t>
  </si>
  <si>
    <t>ހުވަދުއަތޮޅު ދެކުނުބުރީ ރަތަފަންދޫ ކައުންސިލްގެ އިދާރާ</t>
  </si>
  <si>
    <t>ހުވަދުއަތޮޅު ދެކުނުބުރީ ވާދޫ ކައުންސިލްގެ އިދާރާ</t>
  </si>
  <si>
    <t>ހުވަދުއަތޮޅު ދެކުނުބުރީ ފިޔޯރީ ކައުންސިލްގެ އިދާރާ</t>
  </si>
  <si>
    <t>ހުވަދުއަތޮޅު ދެކުނުބުރީ ފަރެސްމާތޮޑާ ކައުންސިލްގެ އިދާރާ</t>
  </si>
  <si>
    <t>ހުވަދުއަތޮޅު ދެކުނުބުރީ ތިނަދޫ ކައުންސިލްގެ އިދާރާ</t>
  </si>
  <si>
    <t>ކައުންސިލުގެ ނަން</t>
  </si>
  <si>
    <t>ބއ. ނަންބަރ</t>
  </si>
  <si>
    <t>ރުފިޔާ</t>
  </si>
  <si>
    <t>އާމްދަނީ</t>
  </si>
  <si>
    <t>ޖުމްލަ ބަޖެޓު</t>
  </si>
  <si>
    <t>ރިކަރަންޓް</t>
  </si>
  <si>
    <t>ކެޕިޓަލް</t>
  </si>
  <si>
    <t>ޕީ.އެސް.އައި.ޕީ</t>
  </si>
  <si>
    <t>ފިރިހެން</t>
  </si>
  <si>
    <t>އަންހެން</t>
  </si>
  <si>
    <t>ދިވެހިން</t>
  </si>
  <si>
    <t>ބިދޭސީން</t>
  </si>
  <si>
    <t>މަސްދޯނީގެ އަދަދު</t>
  </si>
  <si>
    <t>ދަނޑު ބިންތަކުގެ އަދަދު</t>
  </si>
  <si>
    <t>ފިހާރައިގެ އަދަދު</t>
  </si>
  <si>
    <t>ސައި ހޮޓާ / ރެސްޓޯރަންޓްގެ އަދަދު</t>
  </si>
  <si>
    <t>ގެސްޓްހައުސްގެ އަދަދު</t>
  </si>
  <si>
    <t>ވަޑާންގެއާއި ވޯކްޝޮޕް ފަދަ ތަންތަނުގެ އަދަދު</t>
  </si>
  <si>
    <t>ކޮންސްޓްރަކްޝަން ކުންފުނީގެ އަދަދު</t>
  </si>
  <si>
    <t>ބިޒްނަސް އޭރިއާ ނަންބަރު ޖައްސަވާ!</t>
  </si>
  <si>
    <t>ބިމުގެ ބޮޑުމިން (ހެކްޓަރ)</t>
  </si>
  <si>
    <t>ބަޖެޓުކުރެވިފައި</t>
  </si>
  <si>
    <t>ބާކީ</t>
  </si>
  <si>
    <t>ރަޖިސްޓްރީކޮށްފައިވާ އާބާދީ</t>
  </si>
  <si>
    <t>ދިރިއުޅޭ އާބާދީ</t>
  </si>
  <si>
    <t>އެހެނިހެން މައުލޫމާތު</t>
  </si>
  <si>
    <t>ނުކުޅެދޭ ފަރާތްތަކުގެ އަދަދު</t>
  </si>
  <si>
    <t>65 އަހަރު ފުރިފައިވާ ފަރާތްތަކުގެ އަދަދު</t>
  </si>
  <si>
    <t>އެކަނިވެރިމައިންގެ އަދަދު</t>
  </si>
  <si>
    <t>ޔަތީމު ކުދިންގެ އަދަދު</t>
  </si>
  <si>
    <t>ގޭބިސީގެ އަދަދު</t>
  </si>
  <si>
    <t>މިސްކިތްތަކުގެ އަދަދު</t>
  </si>
  <si>
    <t>ޔޫތު ސެންޓަރގެ އަދަދު (ކައުންސިލްގެ ބެލުމުގެ ދަށުގައިވާ)</t>
  </si>
  <si>
    <t>ކުޅިވަރުކުޅޭ ދަނޑު ތަކުގެ އަދަދު (ކައުންސިލްގެ ބެލުމުގެ ދަށުގައިވާ)</t>
  </si>
  <si>
    <t>ބަނދަރު ހެދިފައި</t>
  </si>
  <si>
    <t>ނަރުދަމާ ނިޒާމް ޤާއިމުކުރެވިފައި</t>
  </si>
  <si>
    <t>ފެނުގެ ނިޒާމް ޤާއިމުކުރެވިފައި</t>
  </si>
  <si>
    <t>އެހެނިހެން ވިޔަފާރިތަކުގެ އަދަދު</t>
  </si>
  <si>
    <t>ލަފާކޮށްފައިވާ ބްލޮކް ގްރާންޓް</t>
  </si>
  <si>
    <t>ބަޖެޓު އަންދާޒާ އަދަދުތައް ޖައްސަވަންވާ ސެލްތައް ރީނދޫ ކުލައިން     ފާހަގަކުރެވިފައި ހުންނާނެއެވެ. އަދި ޑްރޮޕް ޑައުން ހިމެނިފައިވާ ސެލްތައް ނޫ ކުލައިން     ފާހަގަކުރެވިފައި ވާނެއެވެ. ޑްރޮޕް ޑައުން ހުންނަ ސެލްތަކުގައި ޖެއްސެވޭނީ ޑްރޮޕް ޑައުންގައި ހިމެނިފައިވާ އޮޕްޝަންއެކެވެ.</t>
  </si>
  <si>
    <t>ރަށު ބަޖެޓު ފޯމު</t>
  </si>
  <si>
    <t>މި ފޯމުގެ "K6" ސެލްގައި އެ ކައުންސިލަކަށް ކަނޑައެޅިފައިވާ ބިޒްނަސް އޭރިއާ ޖައްސަވާ. ބިޒްނަސް އޭރިއާ ޖެއްސެވުމުން މި ފައިލުގެ ހުރިހާ ޝީޓެއްގައި އެ ކައުންސިލުގެ ނަން ހިމެނިގެންދާނެއެވެ.</t>
  </si>
  <si>
    <t>މި ފޯމުގެ "ބަޖެޓު ހުލާސާ" ބައި، އެހެން ޝީޓުތައް ފުރިހަމަކުރެއްވުމުން އަމިއްލައަށް ފުރިހަމަވެގެން ދާނެއެވެ.</t>
  </si>
  <si>
    <t>ކައުންސިލްތަކުން މި ފޯމުގެ "ރަށުގެ ތަފާސް ހިސާބު" ބައި ފުރިހަމަކުރައްވަން ވާނެއެވެ.</t>
  </si>
  <si>
    <t>އާމްދަނީ ފޯމު</t>
  </si>
  <si>
    <t>މި ޝީޓުގައި ދައުލަތުން ދޭ ބްލޮކް ގްރާންޓް އަދަދުވާނީ ހިމެނިފައެވެ.</t>
  </si>
  <si>
    <t>ކައުންސިލުގެ އެހެން ފަންޑުތަކަށް ލިބޭނެކަމަށް ލަފާކުރެވޭ އާމްދަނީ، އާމްދަނީ ކޯޑާއި ފަންޑް ނެންގެވުމަށްފަހު ޖައްސަވާ.</t>
  </si>
  <si>
    <t>މި ފޯމުގައި ކައުންސިލުން މުސާރަދެއްވާ މުވައްޒަފުންގެ މައުލޫމާތު ހިމަނުއްވާ.</t>
  </si>
  <si>
    <t>މި ޝީޓުގައި މައުލޫމާތު ހިމެނުއްވުމުން ބަޖެޓު ޝީޓުތަކުގެ މުސާރައިގެ ބައި ފުރިހަމަވެގެން ދާނެއެވެ.</t>
  </si>
  <si>
    <t>މުވައްޒަފުންގެ މުސާރައާއި އެލަވަންސްތައް ޖައްސަވާނީ އަހަރަކަށް ޖެހޭ އަދަދު.</t>
  </si>
  <si>
    <t>މި ޝީޓުގައި ކައުންސިލްތަކުން ކުރިއަށްގެންދަވާ ތަރައްޤީގެ މަޝްރޫއުތަކުގެ މައުލޫމާތު ފުރިހަމަކުރައްވާ.</t>
  </si>
  <si>
    <t>ސަރުކާރުގެ އިދާރާއަކުން ހަވާލުކޮށްގެން ހިންގާ މަޝްރޫއުތަކަށް ފަންޑުގެ ގޮތުގައި ބޭނުންކުރާނީ "ކޮންޑިޝަނަލް ގްރާންޓް" އެވެ.</t>
  </si>
  <si>
    <t>މި ޝީޓުގައި މައުލޫމާތު ހިމެނުއްވުމުން ބަޖެޓު ޝީޓުތަކުގެ ޕީ.އެސް.އައި.ޕީ ބައި ފުރިހަމަވެގެން ދާނެއެވެ.</t>
  </si>
  <si>
    <t>ޕީ.އެސް.އައި.ޕީ ފޯމު</t>
  </si>
  <si>
    <t>ބަޖެޓު ފޯމުތައް</t>
  </si>
  <si>
    <t>ކައުންސިލްތަކަށް ދައުލަތުންދޭ ބްލޮކް ގްރާންޓާއި، ސަރުކާރުގެ އިދާރާތަކުން ކޮންޑިޝަނަލް ގްރާންޓުގެ ގޮތުގައި ދޭ ފައިސާއާއި، ކައުންސިލްތަކުގެ ޓްރަސްޓް ފަންޑާއި ކައުންސިލުގެ އާމްދަނީއިން ކުރާ ޚަރަދުތައް އެކަމަށް ކަނޑައަޅާފައިވާ ޝީޓުތަކުގައި ފުރިހަމަ ކުރައްވާ.</t>
  </si>
  <si>
    <t>މި ޝީޓުތަކުގައި މައުލޫމާތު ހިމެނުއްވުމުން ރަށު ބަޖެޓު ޝީޓުގެ "ބަޖެޓު ހުލާސާ" ބައި ފުރިހަމަވެގެން ދާނެއެވެ.</t>
  </si>
  <si>
    <t>ތަފްސީލް</t>
  </si>
  <si>
    <t>މި ފޯމެޓަކީ ކައުންސިލްތަކުން 2023 - 2025 ވަނަ އަހަރަށް ލަފާކުރާ މެދުރާސްތާ ބަޖެޓު ތައްޔާރުކުރުމަށް ބޭނުން ކުރާނެ ފޯމެޓެވެ. މި ފޯމެޓުގައި މައުލޫމާތު ޝީޓާއި (ފެހި ކުލައިގައި) އަދި ބަޖެޓު އަންދާޒާ ކުރުމަށް ބޭނުންކުރާ ޝީޓުތައް (ރީނދޫ ކުލައިގައި) ހިމެނިފައިވާނެއެވެ.</t>
  </si>
  <si>
    <t>މިނިމަމްވޭޖް އެލަވަންސް</t>
  </si>
  <si>
    <t>އެޓެންޑެންސް އެލަވަންސް</t>
  </si>
  <si>
    <t>ވަޒީފާގެ ގޮތުން ދެވޭ އެހެނިހެން އެލަވަންސް</t>
  </si>
  <si>
    <t>ބަޖެޓް އަންދާޒާ 2023 - 2025</t>
  </si>
  <si>
    <t xml:space="preserve">ބްލޮކް ގްރާންޓު ޝީޓު ފުރިހަމަ ކުރައްވާއިރު 2023 - 2024 އަށް މިމިނިސްޓްރީއިން ލަފާކޮށް ސަރކިއުލަރގައި ހިމަނުއްވާފައިވާ އަދަދުތަކަށްވުރެއް އިތުރުނުވާނޭގޮތަށް މި ފަންޑުގެ ބަޖެޓު ތައްޔާރުކުރެއްވުމަށް ސަމާލުކަން ދެއްވާ. </t>
  </si>
  <si>
    <t>Approved Reference (Bandeyri Ref. or Letter No.)</t>
  </si>
  <si>
    <t>Monthly Basic Salary</t>
  </si>
  <si>
    <t>Minimum Wage Allowance</t>
  </si>
  <si>
    <t>Attendance Benefit</t>
  </si>
  <si>
    <t>Job Allowance</t>
  </si>
  <si>
    <t>Contribution to the retirement pension scheme</t>
  </si>
  <si>
    <r>
      <rPr>
        <b/>
        <i/>
        <sz val="12"/>
        <rFont val="Times New Roman"/>
        <family val="1"/>
      </rPr>
      <t xml:space="preserve">2025 </t>
    </r>
    <r>
      <rPr>
        <sz val="12"/>
        <rFont val="Faruma"/>
      </rPr>
      <t>އަށް</t>
    </r>
  </si>
  <si>
    <t>މުސާރަ ޝީޓު ފުރިހަމަ ކުރެއްވުމުން 2023 ވަނަ އަހަރުގެ މިބައި އޮޓޮމެޓިކުކޮށް ފުރިހަމަ ވާނެ. 2024 - 2025 އަށް ޑިފޯލްޓްކޮށް 2023 ގެ އަދަދު އަންނަ ގޮތަށް ހެދިފައި. ބަދަލު ކުރައްވަން ބޭނުންފުޅުނަމަ 2024 - 2025 ގެ އަދަދު ބަދަލުކުރެއްވޭނެ.</t>
  </si>
  <si>
    <t>ޕީ.އެސް.އައި.ޕީ ޝީޓު ފުރިހަމަ ކުރެއްވުމުން މިބައި އޮޓޮމެޓިކުކޮށް ފުރިހަމަ ވާނެ.</t>
  </si>
  <si>
    <t>ކެޕިޓަލް ޝީޓު ފުރިހަމަ ކުރެއްވުމުން މިބައި އޮޓޮމެޓިކުކޮށް ފުރިހަމަ ވާނެ.</t>
  </si>
  <si>
    <t>ފާދިއްޕޮޅު އަތޮޅު ކައުންސިލްގެ އިދާރާ</t>
  </si>
  <si>
    <t>ފާދިއްޕޮޅު ހިންނަވަރު ކައުންސިލްގެ އިދާރާ</t>
  </si>
  <si>
    <t>ފާދިއްޕޮޅު ނައިފަރު ކައުންސިލްގެ އިދާރާ</t>
  </si>
  <si>
    <t>ފާދިއްޕޮޅު ކުރެންދޫ ކައުންސިލްގެ އިދާރާ</t>
  </si>
  <si>
    <t>ފާދިއްޕޮޅު އޮޅުވެލިފުށީ ކައުންސިލްގެ އިދާރާ</t>
  </si>
  <si>
    <t>ރަށު ބަޖެޓު 2023</t>
  </si>
  <si>
    <t>Approved in 2022</t>
  </si>
  <si>
    <t>Temporarily vacant</t>
  </si>
  <si>
    <t>New</t>
  </si>
  <si>
    <t>Uniform body</t>
  </si>
  <si>
    <t xml:space="preserve">Contract </t>
  </si>
  <si>
    <t>Unaffiliated</t>
  </si>
  <si>
    <t>ހަރުމުދަލުގެ ފޯމު</t>
  </si>
  <si>
    <t>މި ފޯމުގައި ކައުންސިލުން މެދުރާސްތާގައި ބަޖެން ގަތުމަށް ރާއްވަވާ ހަރުމުދަލުގެ ތަފްސީލް ފުރިހަމަ ކުރައްވާ.</t>
  </si>
  <si>
    <t>މި ޝީޓުގައި މައުލޫމާތު ހިމެނުއްވުމުން ބަޖެޓު ޝީޓުތަކުގެ ހަރުމުދަލުގެ ބައި ފުރިހަމަވެގެން ދާނެއެވެ.</t>
  </si>
  <si>
    <t>ޖޮބް އެލަވަންސް</t>
  </si>
  <si>
    <t>(30 ޖޫން 2022 ނިޔަލަށް)</t>
  </si>
  <si>
    <t>މުސާރަ ފޯމު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</si>
</sst>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35">
    <font>
      <sz val="12"/>
      <color theme="1"/>
      <name val="Roboto Condensed"/>
      <family val="2"/>
    </font>
    <font>
      <sz val="12"/>
      <color theme="1"/>
      <name val="Roboto Condensed"/>
      <family val="2"/>
    </font>
    <font>
      <sz val="12"/>
      <color theme="1"/>
      <name val="Roboto Condensed"/>
    </font>
    <font>
      <sz val="12"/>
      <color theme="1"/>
      <name val="Faruma"/>
    </font>
    <font>
      <sz val="10"/>
      <name val="Arial"/>
      <family val="2"/>
    </font>
    <font>
      <sz val="12"/>
      <name val="Faruma"/>
    </font>
    <font>
      <sz val="10"/>
      <name val="Faruma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Faruma"/>
    </font>
    <font>
      <b/>
      <sz val="12"/>
      <color rgb="FF0070C0"/>
      <name val="Times New Roman"/>
      <family val="1"/>
    </font>
    <font>
      <sz val="11"/>
      <name val="Faruma"/>
    </font>
    <font>
      <b/>
      <sz val="22"/>
      <color theme="1"/>
      <name val="Faruma"/>
    </font>
    <font>
      <b/>
      <sz val="12"/>
      <name val="Faruma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name val="A_Bismillah"/>
    </font>
    <font>
      <sz val="12"/>
      <color theme="1"/>
      <name val="Rajdhani"/>
      <family val="2"/>
    </font>
    <font>
      <i/>
      <sz val="10"/>
      <color theme="1"/>
      <name val="Times New Roman"/>
      <family val="1"/>
    </font>
    <font>
      <sz val="12"/>
      <color theme="0"/>
      <name val="Rajdhani"/>
      <family val="2"/>
    </font>
    <font>
      <sz val="12"/>
      <name val="Faruma"/>
      <family val="1"/>
    </font>
    <font>
      <b/>
      <i/>
      <sz val="12"/>
      <name val="Times New Roman"/>
      <family val="1"/>
    </font>
    <font>
      <b/>
      <sz val="12"/>
      <color theme="1"/>
      <name val="Roboto Condensed"/>
    </font>
    <font>
      <i/>
      <sz val="11"/>
      <color theme="1"/>
      <name val="Roboto Condensed"/>
    </font>
    <font>
      <b/>
      <i/>
      <sz val="11"/>
      <color theme="1"/>
      <name val="Roboto Condensed"/>
    </font>
    <font>
      <b/>
      <sz val="18"/>
      <name val="Faruma"/>
    </font>
    <font>
      <b/>
      <sz val="11"/>
      <name val="Times New Roman"/>
      <family val="1"/>
    </font>
    <font>
      <b/>
      <sz val="20"/>
      <color theme="1"/>
      <name val="Faru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Rajdhani"/>
    </font>
    <font>
      <sz val="11"/>
      <color theme="1"/>
      <name val="Faruma"/>
    </font>
    <font>
      <sz val="10"/>
      <color theme="1"/>
      <name val="Faruma"/>
    </font>
    <font>
      <b/>
      <u/>
      <sz val="14"/>
      <color theme="1"/>
      <name val="Faruma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DDDD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6" fillId="0" borderId="0"/>
    <xf numFmtId="0" fontId="18" fillId="0" borderId="0"/>
    <xf numFmtId="165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indent="1"/>
    </xf>
    <xf numFmtId="0" fontId="10" fillId="2" borderId="2" xfId="0" applyFont="1" applyFill="1" applyBorder="1" applyAlignment="1">
      <alignment horizontal="center" vertical="center"/>
    </xf>
    <xf numFmtId="37" fontId="5" fillId="0" borderId="0" xfId="3" applyNumberFormat="1" applyFont="1" applyFill="1" applyAlignment="1" applyProtection="1">
      <alignment horizontal="centerContinuous" vertical="center" readingOrder="2"/>
    </xf>
    <xf numFmtId="37" fontId="26" fillId="0" borderId="0" xfId="3" applyNumberFormat="1" applyFont="1" applyFill="1" applyAlignment="1" applyProtection="1">
      <alignment horizontal="centerContinuous" vertical="center" readingOrder="2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0" borderId="48" xfId="0" applyFont="1" applyBorder="1" applyAlignment="1" applyProtection="1">
      <alignment vertical="center"/>
    </xf>
    <xf numFmtId="0" fontId="8" fillId="0" borderId="49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6" fillId="0" borderId="51" xfId="2" applyFont="1" applyFill="1" applyBorder="1" applyAlignment="1" applyProtection="1">
      <alignment horizontal="centerContinuous" vertical="center"/>
    </xf>
    <xf numFmtId="0" fontId="6" fillId="0" borderId="0" xfId="2" applyFont="1" applyFill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0" fontId="8" fillId="0" borderId="52" xfId="0" applyFont="1" applyBorder="1" applyAlignment="1" applyProtection="1">
      <alignment vertical="center"/>
    </xf>
    <xf numFmtId="0" fontId="13" fillId="0" borderId="51" xfId="0" applyFont="1" applyBorder="1" applyAlignment="1" applyProtection="1">
      <alignment horizontal="centerContinuous" vertical="center"/>
    </xf>
    <xf numFmtId="0" fontId="13" fillId="0" borderId="0" xfId="0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/>
    </xf>
    <xf numFmtId="0" fontId="12" fillId="0" borderId="51" xfId="2" applyFont="1" applyFill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right" vertical="center" indent="1"/>
    </xf>
    <xf numFmtId="0" fontId="3" fillId="7" borderId="43" xfId="0" applyFont="1" applyFill="1" applyBorder="1" applyAlignment="1" applyProtection="1">
      <alignment horizontal="right" vertical="center" indent="1"/>
    </xf>
    <xf numFmtId="0" fontId="3" fillId="0" borderId="5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2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/>
    </xf>
    <xf numFmtId="164" fontId="9" fillId="6" borderId="0" xfId="1" applyNumberFormat="1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horizontal="right" vertical="center" indent="1"/>
    </xf>
    <xf numFmtId="164" fontId="8" fillId="0" borderId="25" xfId="1" applyNumberFormat="1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horizontal="right" vertical="center" indent="2"/>
    </xf>
    <xf numFmtId="164" fontId="8" fillId="0" borderId="30" xfId="1" applyNumberFormat="1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horizontal="right" vertical="center" indent="2"/>
    </xf>
    <xf numFmtId="164" fontId="8" fillId="0" borderId="0" xfId="1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 indent="3"/>
    </xf>
    <xf numFmtId="164" fontId="9" fillId="0" borderId="55" xfId="1" applyNumberFormat="1" applyFont="1" applyBorder="1" applyAlignment="1" applyProtection="1">
      <alignment vertical="center"/>
    </xf>
    <xf numFmtId="0" fontId="10" fillId="0" borderId="55" xfId="0" applyFont="1" applyBorder="1" applyAlignment="1" applyProtection="1">
      <alignment vertical="center"/>
    </xf>
    <xf numFmtId="0" fontId="10" fillId="0" borderId="55" xfId="0" applyFont="1" applyBorder="1" applyAlignment="1" applyProtection="1">
      <alignment horizontal="right" vertical="center" indent="2"/>
    </xf>
    <xf numFmtId="0" fontId="3" fillId="0" borderId="25" xfId="0" applyFont="1" applyBorder="1" applyAlignment="1" applyProtection="1">
      <alignment horizontal="right" vertical="center" indent="3"/>
    </xf>
    <xf numFmtId="0" fontId="3" fillId="0" borderId="30" xfId="0" applyFont="1" applyBorder="1" applyAlignment="1" applyProtection="1">
      <alignment horizontal="right" vertical="center" indent="3"/>
    </xf>
    <xf numFmtId="164" fontId="8" fillId="0" borderId="56" xfId="1" applyNumberFormat="1" applyFont="1" applyBorder="1" applyAlignment="1" applyProtection="1">
      <alignment vertical="center"/>
    </xf>
    <xf numFmtId="0" fontId="3" fillId="0" borderId="56" xfId="0" applyFont="1" applyBorder="1" applyAlignment="1" applyProtection="1">
      <alignment vertical="center"/>
    </xf>
    <xf numFmtId="0" fontId="3" fillId="0" borderId="56" xfId="0" applyFont="1" applyBorder="1" applyAlignment="1" applyProtection="1">
      <alignment horizontal="right" vertical="center" indent="3"/>
    </xf>
    <xf numFmtId="0" fontId="3" fillId="0" borderId="46" xfId="0" applyFont="1" applyBorder="1" applyAlignment="1" applyProtection="1">
      <alignment vertical="center"/>
    </xf>
    <xf numFmtId="164" fontId="8" fillId="0" borderId="53" xfId="1" applyNumberFormat="1" applyFont="1" applyBorder="1" applyAlignment="1" applyProtection="1">
      <alignment vertical="center"/>
    </xf>
    <xf numFmtId="0" fontId="3" fillId="0" borderId="53" xfId="0" applyFont="1" applyBorder="1" applyAlignment="1" applyProtection="1">
      <alignment vertical="center"/>
    </xf>
    <xf numFmtId="0" fontId="3" fillId="0" borderId="54" xfId="0" applyFont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164" fontId="9" fillId="0" borderId="25" xfId="1" applyNumberFormat="1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horizontal="right" vertical="center" indent="3"/>
    </xf>
    <xf numFmtId="164" fontId="9" fillId="0" borderId="30" xfId="1" applyNumberFormat="1" applyFont="1" applyBorder="1" applyAlignment="1" applyProtection="1">
      <alignment vertical="center"/>
    </xf>
    <xf numFmtId="0" fontId="10" fillId="0" borderId="30" xfId="0" applyFont="1" applyBorder="1" applyAlignment="1" applyProtection="1">
      <alignment vertical="center"/>
    </xf>
    <xf numFmtId="0" fontId="10" fillId="0" borderId="30" xfId="0" applyFont="1" applyBorder="1" applyAlignment="1" applyProtection="1">
      <alignment horizontal="right" vertical="center" indent="3"/>
    </xf>
    <xf numFmtId="0" fontId="10" fillId="6" borderId="0" xfId="0" applyFont="1" applyFill="1" applyBorder="1" applyAlignment="1" applyProtection="1">
      <alignment horizontal="right" vertical="center" indent="1" readingOrder="2"/>
    </xf>
    <xf numFmtId="0" fontId="3" fillId="0" borderId="30" xfId="0" applyFont="1" applyBorder="1" applyAlignment="1" applyProtection="1">
      <alignment horizontal="right" vertical="center" indent="3" readingOrder="2"/>
    </xf>
    <xf numFmtId="0" fontId="3" fillId="0" borderId="53" xfId="0" applyFont="1" applyBorder="1" applyAlignment="1" applyProtection="1">
      <alignment horizontal="right" vertical="center" indent="2"/>
    </xf>
    <xf numFmtId="164" fontId="8" fillId="0" borderId="0" xfId="1" applyNumberFormat="1" applyFont="1" applyAlignment="1" applyProtection="1">
      <alignment vertical="center"/>
    </xf>
    <xf numFmtId="0" fontId="3" fillId="0" borderId="0" xfId="0" applyFont="1" applyAlignment="1" applyProtection="1">
      <alignment horizontal="right" vertical="center" indent="2"/>
    </xf>
    <xf numFmtId="0" fontId="27" fillId="4" borderId="0" xfId="2" applyFont="1" applyFill="1" applyBorder="1" applyAlignment="1" applyProtection="1">
      <alignment horizontal="center" vertical="center"/>
      <protection locked="0"/>
    </xf>
    <xf numFmtId="164" fontId="8" fillId="4" borderId="25" xfId="1" applyNumberFormat="1" applyFont="1" applyFill="1" applyBorder="1" applyAlignment="1" applyProtection="1">
      <alignment vertical="center"/>
      <protection locked="0"/>
    </xf>
    <xf numFmtId="164" fontId="8" fillId="4" borderId="30" xfId="1" applyNumberFormat="1" applyFont="1" applyFill="1" applyBorder="1" applyAlignment="1" applyProtection="1">
      <alignment vertical="center"/>
      <protection locked="0"/>
    </xf>
    <xf numFmtId="0" fontId="6" fillId="0" borderId="0" xfId="2" applyFont="1" applyFill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13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12" fillId="0" borderId="0" xfId="2" applyFont="1" applyFill="1" applyAlignment="1" applyProtection="1">
      <alignment horizontal="centerContinuous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43" fontId="9" fillId="2" borderId="14" xfId="0" applyNumberFormat="1" applyFont="1" applyFill="1" applyBorder="1" applyAlignment="1" applyProtection="1">
      <alignment horizontal="center" vertical="center"/>
    </xf>
    <xf numFmtId="49" fontId="10" fillId="2" borderId="15" xfId="2" applyNumberFormat="1" applyFont="1" applyFill="1" applyBorder="1" applyAlignment="1" applyProtection="1">
      <alignment horizontal="left" vertical="center" indent="3"/>
    </xf>
    <xf numFmtId="49" fontId="10" fillId="2" borderId="16" xfId="2" applyNumberFormat="1" applyFont="1" applyFill="1" applyBorder="1" applyAlignment="1" applyProtection="1">
      <alignment horizontal="center" vertical="center"/>
    </xf>
    <xf numFmtId="49" fontId="10" fillId="2" borderId="17" xfId="2" applyNumberFormat="1" applyFont="1" applyFill="1" applyBorder="1" applyAlignment="1" applyProtection="1">
      <alignment horizontal="center" vertical="center"/>
    </xf>
    <xf numFmtId="43" fontId="8" fillId="4" borderId="12" xfId="1" applyFont="1" applyFill="1" applyBorder="1" applyAlignment="1" applyProtection="1">
      <alignment vertical="center"/>
      <protection locked="0"/>
    </xf>
    <xf numFmtId="43" fontId="8" fillId="6" borderId="12" xfId="1" applyFont="1" applyFill="1" applyBorder="1" applyAlignment="1" applyProtection="1">
      <alignment vertical="center"/>
    </xf>
    <xf numFmtId="0" fontId="3" fillId="6" borderId="12" xfId="0" applyFont="1" applyFill="1" applyBorder="1" applyAlignment="1" applyProtection="1">
      <alignment horizontal="right" vertic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right" vertical="center"/>
      <protection locked="0"/>
    </xf>
    <xf numFmtId="43" fontId="8" fillId="6" borderId="2" xfId="1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43" fontId="8" fillId="4" borderId="7" xfId="1" applyFont="1" applyFill="1" applyBorder="1" applyAlignment="1" applyProtection="1">
      <alignment vertical="center"/>
      <protection locked="0"/>
    </xf>
    <xf numFmtId="43" fontId="8" fillId="6" borderId="7" xfId="1" applyFont="1" applyFill="1" applyBorder="1" applyAlignment="1" applyProtection="1">
      <alignment vertical="center"/>
    </xf>
    <xf numFmtId="0" fontId="3" fillId="6" borderId="7" xfId="0" applyFont="1" applyFill="1" applyBorder="1" applyAlignment="1" applyProtection="1">
      <alignment horizontal="right" vertical="center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</xf>
    <xf numFmtId="0" fontId="14" fillId="0" borderId="0" xfId="2" applyFont="1" applyFill="1" applyProtection="1"/>
    <xf numFmtId="0" fontId="8" fillId="0" borderId="0" xfId="0" applyFont="1" applyAlignment="1" applyProtection="1">
      <alignment horizontal="left" vertical="center" indent="1"/>
    </xf>
    <xf numFmtId="0" fontId="15" fillId="3" borderId="20" xfId="0" applyFont="1" applyFill="1" applyBorder="1" applyAlignment="1" applyProtection="1">
      <alignment horizontal="left" vertical="center"/>
    </xf>
    <xf numFmtId="0" fontId="15" fillId="3" borderId="21" xfId="0" applyFont="1" applyFill="1" applyBorder="1" applyAlignment="1" applyProtection="1">
      <alignment horizontal="left" vertical="center"/>
    </xf>
    <xf numFmtId="0" fontId="15" fillId="3" borderId="20" xfId="0" applyNumberFormat="1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15" fillId="3" borderId="23" xfId="0" applyFont="1" applyFill="1" applyBorder="1" applyAlignment="1" applyProtection="1">
      <alignment horizontal="left" vertical="center"/>
    </xf>
    <xf numFmtId="0" fontId="15" fillId="3" borderId="23" xfId="0" applyFont="1" applyFill="1" applyBorder="1" applyAlignment="1" applyProtection="1">
      <alignment vertical="center"/>
    </xf>
    <xf numFmtId="0" fontId="9" fillId="3" borderId="23" xfId="0" applyFont="1" applyFill="1" applyBorder="1" applyAlignment="1" applyProtection="1">
      <alignment horizontal="center" vertical="center"/>
    </xf>
    <xf numFmtId="0" fontId="15" fillId="3" borderId="23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3" borderId="12" xfId="0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vertical="center"/>
    </xf>
    <xf numFmtId="0" fontId="15" fillId="3" borderId="23" xfId="0" applyFont="1" applyFill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/>
    </xf>
    <xf numFmtId="164" fontId="9" fillId="6" borderId="2" xfId="1" applyNumberFormat="1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vertical="center"/>
    </xf>
    <xf numFmtId="164" fontId="9" fillId="2" borderId="14" xfId="1" applyNumberFormat="1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vertical="center"/>
      <protection locked="0"/>
    </xf>
    <xf numFmtId="164" fontId="8" fillId="4" borderId="2" xfId="1" applyNumberFormat="1" applyFont="1" applyFill="1" applyBorder="1" applyAlignment="1" applyProtection="1">
      <alignment vertical="center"/>
      <protection locked="0"/>
    </xf>
    <xf numFmtId="43" fontId="11" fillId="2" borderId="15" xfId="0" applyNumberFormat="1" applyFont="1" applyFill="1" applyBorder="1" applyAlignment="1" applyProtection="1">
      <alignment horizontal="center" vertical="center"/>
    </xf>
    <xf numFmtId="0" fontId="8" fillId="4" borderId="12" xfId="1" applyNumberFormat="1" applyFont="1" applyFill="1" applyBorder="1" applyAlignment="1" applyProtection="1">
      <alignment horizontal="center" vertical="center"/>
      <protection locked="0"/>
    </xf>
    <xf numFmtId="0" fontId="8" fillId="4" borderId="7" xfId="1" applyNumberFormat="1" applyFont="1" applyFill="1" applyBorder="1" applyAlignment="1" applyProtection="1">
      <alignment horizontal="center" vertical="center"/>
      <protection locked="0"/>
    </xf>
    <xf numFmtId="0" fontId="9" fillId="3" borderId="44" xfId="1" applyNumberFormat="1" applyFont="1" applyFill="1" applyBorder="1" applyAlignment="1" applyProtection="1">
      <alignment horizontal="center" vertical="center"/>
    </xf>
    <xf numFmtId="0" fontId="9" fillId="3" borderId="14" xfId="1" applyNumberFormat="1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right" vertical="center"/>
    </xf>
    <xf numFmtId="0" fontId="10" fillId="3" borderId="45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164" fontId="9" fillId="2" borderId="44" xfId="1" applyNumberFormat="1" applyFont="1" applyFill="1" applyBorder="1" applyAlignment="1" applyProtection="1">
      <alignment horizontal="right" vertical="center"/>
    </xf>
    <xf numFmtId="164" fontId="9" fillId="2" borderId="14" xfId="1" applyNumberFormat="1" applyFont="1" applyFill="1" applyBorder="1" applyAlignment="1" applyProtection="1">
      <alignment horizontal="right" vertical="center"/>
    </xf>
    <xf numFmtId="0" fontId="1" fillId="2" borderId="16" xfId="0" applyFont="1" applyFill="1" applyBorder="1" applyAlignment="1" applyProtection="1">
      <alignment horizontal="right" vertical="center"/>
    </xf>
    <xf numFmtId="0" fontId="1" fillId="2" borderId="17" xfId="0" applyFont="1" applyFill="1" applyBorder="1" applyAlignment="1" applyProtection="1">
      <alignment horizontal="right" vertical="center"/>
    </xf>
    <xf numFmtId="0" fontId="3" fillId="6" borderId="46" xfId="0" applyFont="1" applyFill="1" applyBorder="1" applyAlignment="1" applyProtection="1">
      <alignment horizontal="right" vertical="center"/>
    </xf>
    <xf numFmtId="0" fontId="3" fillId="6" borderId="20" xfId="0" applyFont="1" applyFill="1" applyBorder="1" applyAlignment="1" applyProtection="1">
      <alignment horizontal="right" vertical="center"/>
    </xf>
    <xf numFmtId="0" fontId="3" fillId="6" borderId="47" xfId="0" applyFont="1" applyFill="1" applyBorder="1" applyAlignment="1" applyProtection="1">
      <alignment horizontal="right" vertical="center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164" fontId="8" fillId="4" borderId="11" xfId="1" applyNumberFormat="1" applyFont="1" applyFill="1" applyBorder="1" applyAlignment="1" applyProtection="1">
      <alignment horizontal="right" vertical="center"/>
      <protection locked="0"/>
    </xf>
    <xf numFmtId="164" fontId="8" fillId="4" borderId="12" xfId="1" applyNumberFormat="1" applyFont="1" applyFill="1" applyBorder="1" applyAlignment="1" applyProtection="1">
      <alignment horizontal="right" vertical="center"/>
      <protection locked="0"/>
    </xf>
    <xf numFmtId="0" fontId="3" fillId="5" borderId="12" xfId="0" applyFont="1" applyFill="1" applyBorder="1" applyAlignment="1" applyProtection="1">
      <alignment horizontal="right" vertical="center"/>
      <protection locked="0"/>
    </xf>
    <xf numFmtId="0" fontId="3" fillId="4" borderId="12" xfId="0" applyFont="1" applyFill="1" applyBorder="1" applyAlignment="1" applyProtection="1">
      <alignment horizontal="right" vertical="center"/>
      <protection locked="0"/>
    </xf>
    <xf numFmtId="164" fontId="8" fillId="4" borderId="5" xfId="1" applyNumberFormat="1" applyFont="1" applyFill="1" applyBorder="1" applyAlignment="1" applyProtection="1">
      <alignment horizontal="right" vertical="center"/>
      <protection locked="0"/>
    </xf>
    <xf numFmtId="164" fontId="8" fillId="4" borderId="2" xfId="1" applyNumberFormat="1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right" vertical="center"/>
      <protection locked="0"/>
    </xf>
    <xf numFmtId="164" fontId="8" fillId="4" borderId="6" xfId="1" applyNumberFormat="1" applyFont="1" applyFill="1" applyBorder="1" applyAlignment="1" applyProtection="1">
      <alignment horizontal="right" vertical="center"/>
      <protection locked="0"/>
    </xf>
    <xf numFmtId="164" fontId="8" fillId="4" borderId="7" xfId="1" applyNumberFormat="1" applyFont="1" applyFill="1" applyBorder="1" applyAlignment="1" applyProtection="1">
      <alignment horizontal="right" vertical="center"/>
      <protection locked="0"/>
    </xf>
    <xf numFmtId="0" fontId="3" fillId="5" borderId="7" xfId="0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horizontal="right" vertical="center"/>
      <protection locked="0"/>
    </xf>
    <xf numFmtId="0" fontId="17" fillId="0" borderId="0" xfId="3" applyFont="1" applyFill="1" applyAlignment="1" applyProtection="1">
      <alignment horizontal="centerContinuous" vertical="top"/>
    </xf>
    <xf numFmtId="0" fontId="18" fillId="0" borderId="0" xfId="4" applyAlignment="1" applyProtection="1">
      <alignment horizontal="centerContinuous" vertical="center"/>
    </xf>
    <xf numFmtId="0" fontId="19" fillId="0" borderId="0" xfId="4" applyFont="1" applyAlignment="1" applyProtection="1">
      <alignment horizontal="centerContinuous" vertical="center"/>
    </xf>
    <xf numFmtId="0" fontId="18" fillId="0" borderId="0" xfId="4" applyAlignment="1" applyProtection="1">
      <alignment vertical="center"/>
    </xf>
    <xf numFmtId="0" fontId="19" fillId="0" borderId="0" xfId="4" applyFont="1" applyAlignment="1" applyProtection="1">
      <alignment horizontal="centerContinuous" vertical="top"/>
    </xf>
    <xf numFmtId="0" fontId="6" fillId="0" borderId="0" xfId="3" applyFont="1" applyFill="1" applyAlignment="1" applyProtection="1">
      <alignment horizontal="centerContinuous" vertical="center" readingOrder="2"/>
    </xf>
    <xf numFmtId="0" fontId="19" fillId="0" borderId="0" xfId="4" applyFont="1" applyAlignment="1" applyProtection="1">
      <alignment horizontal="center" vertical="center"/>
    </xf>
    <xf numFmtId="0" fontId="20" fillId="0" borderId="0" xfId="4" applyFont="1" applyAlignment="1" applyProtection="1">
      <alignment vertical="center"/>
    </xf>
    <xf numFmtId="0" fontId="21" fillId="0" borderId="23" xfId="3" applyFont="1" applyFill="1" applyBorder="1" applyAlignment="1" applyProtection="1">
      <alignment horizontal="center" vertical="center" readingOrder="2"/>
    </xf>
    <xf numFmtId="0" fontId="5" fillId="0" borderId="1" xfId="3" applyFont="1" applyFill="1" applyBorder="1" applyAlignment="1" applyProtection="1">
      <alignment horizontal="center" vertical="center"/>
    </xf>
    <xf numFmtId="164" fontId="5" fillId="0" borderId="12" xfId="5" applyNumberFormat="1" applyFont="1" applyFill="1" applyBorder="1" applyAlignment="1" applyProtection="1">
      <alignment horizontal="center" vertical="center"/>
    </xf>
    <xf numFmtId="164" fontId="2" fillId="0" borderId="24" xfId="6" applyNumberFormat="1" applyFont="1" applyBorder="1" applyAlignment="1" applyProtection="1">
      <alignment vertical="center"/>
    </xf>
    <xf numFmtId="0" fontId="3" fillId="0" borderId="25" xfId="4" applyFont="1" applyBorder="1" applyAlignment="1" applyProtection="1">
      <alignment vertical="center"/>
    </xf>
    <xf numFmtId="164" fontId="2" fillId="0" borderId="26" xfId="6" applyNumberFormat="1" applyFont="1" applyBorder="1" applyAlignment="1" applyProtection="1">
      <alignment vertical="center"/>
    </xf>
    <xf numFmtId="0" fontId="3" fillId="0" borderId="27" xfId="4" applyFont="1" applyBorder="1" applyAlignment="1" applyProtection="1">
      <alignment vertical="center"/>
    </xf>
    <xf numFmtId="164" fontId="23" fillId="2" borderId="14" xfId="6" applyNumberFormat="1" applyFont="1" applyFill="1" applyBorder="1" applyAlignment="1" applyProtection="1">
      <alignment vertical="center"/>
    </xf>
    <xf numFmtId="0" fontId="10" fillId="2" borderId="16" xfId="4" applyFont="1" applyFill="1" applyBorder="1" applyAlignment="1" applyProtection="1">
      <alignment vertical="center"/>
    </xf>
    <xf numFmtId="164" fontId="2" fillId="0" borderId="0" xfId="6" applyNumberFormat="1" applyFont="1" applyAlignment="1" applyProtection="1">
      <alignment vertical="center"/>
    </xf>
    <xf numFmtId="0" fontId="3" fillId="0" borderId="0" xfId="4" applyFont="1" applyAlignment="1" applyProtection="1">
      <alignment vertical="center"/>
    </xf>
    <xf numFmtId="0" fontId="19" fillId="0" borderId="0" xfId="4" applyFont="1" applyFill="1" applyAlignment="1" applyProtection="1">
      <alignment horizontal="center" vertical="center"/>
    </xf>
    <xf numFmtId="0" fontId="24" fillId="0" borderId="0" xfId="4" applyFont="1" applyAlignment="1" applyProtection="1">
      <alignment horizontal="center" vertical="center"/>
    </xf>
    <xf numFmtId="164" fontId="2" fillId="0" borderId="28" xfId="6" applyNumberFormat="1" applyFont="1" applyBorder="1" applyAlignment="1" applyProtection="1">
      <alignment vertical="center"/>
    </xf>
    <xf numFmtId="164" fontId="2" fillId="0" borderId="29" xfId="6" applyNumberFormat="1" applyFont="1" applyBorder="1" applyAlignment="1" applyProtection="1">
      <alignment vertical="center"/>
    </xf>
    <xf numFmtId="0" fontId="3" fillId="0" borderId="30" xfId="4" applyFont="1" applyBorder="1" applyAlignment="1" applyProtection="1">
      <alignment vertical="center"/>
    </xf>
    <xf numFmtId="0" fontId="24" fillId="0" borderId="0" xfId="4" applyFont="1" applyFill="1" applyAlignment="1" applyProtection="1">
      <alignment horizontal="center" vertical="center"/>
    </xf>
    <xf numFmtId="0" fontId="3" fillId="0" borderId="33" xfId="4" applyFont="1" applyBorder="1" applyAlignment="1" applyProtection="1">
      <alignment vertical="center"/>
    </xf>
    <xf numFmtId="0" fontId="25" fillId="0" borderId="0" xfId="4" applyFont="1" applyFill="1" applyAlignment="1" applyProtection="1">
      <alignment horizontal="center" vertical="center"/>
    </xf>
    <xf numFmtId="164" fontId="2" fillId="0" borderId="31" xfId="6" applyNumberFormat="1" applyFont="1" applyBorder="1" applyAlignment="1" applyProtection="1">
      <alignment vertical="center"/>
    </xf>
    <xf numFmtId="0" fontId="3" fillId="0" borderId="32" xfId="4" applyFont="1" applyBorder="1" applyAlignment="1" applyProtection="1">
      <alignment vertical="center"/>
    </xf>
    <xf numFmtId="164" fontId="2" fillId="6" borderId="31" xfId="6" applyNumberFormat="1" applyFont="1" applyFill="1" applyBorder="1" applyAlignment="1" applyProtection="1">
      <alignment vertical="center"/>
    </xf>
    <xf numFmtId="164" fontId="2" fillId="6" borderId="29" xfId="6" applyNumberFormat="1" applyFont="1" applyFill="1" applyBorder="1" applyAlignment="1" applyProtection="1">
      <alignment vertical="center"/>
    </xf>
    <xf numFmtId="164" fontId="2" fillId="4" borderId="31" xfId="6" applyNumberFormat="1" applyFont="1" applyFill="1" applyBorder="1" applyAlignment="1" applyProtection="1">
      <alignment vertical="center"/>
      <protection locked="0"/>
    </xf>
    <xf numFmtId="164" fontId="2" fillId="4" borderId="29" xfId="6" applyNumberFormat="1" applyFont="1" applyFill="1" applyBorder="1" applyAlignment="1" applyProtection="1">
      <alignment vertical="center"/>
      <protection locked="0"/>
    </xf>
    <xf numFmtId="164" fontId="2" fillId="4" borderId="28" xfId="6" applyNumberFormat="1" applyFont="1" applyFill="1" applyBorder="1" applyAlignment="1" applyProtection="1">
      <alignment vertical="center"/>
      <protection locked="0"/>
    </xf>
    <xf numFmtId="164" fontId="0" fillId="0" borderId="0" xfId="1" applyNumberFormat="1" applyFont="1"/>
    <xf numFmtId="0" fontId="23" fillId="0" borderId="0" xfId="1" applyNumberFormat="1" applyFont="1" applyAlignment="1">
      <alignment horizontal="center" vertical="center"/>
    </xf>
    <xf numFmtId="164" fontId="0" fillId="0" borderId="0" xfId="0" applyNumberFormat="1"/>
    <xf numFmtId="9" fontId="0" fillId="0" borderId="0" xfId="7" applyFont="1"/>
    <xf numFmtId="0" fontId="31" fillId="6" borderId="2" xfId="4" applyFont="1" applyFill="1" applyBorder="1" applyAlignment="1" applyProtection="1">
      <alignment horizontal="center" vertical="center"/>
    </xf>
    <xf numFmtId="0" fontId="18" fillId="6" borderId="2" xfId="4" applyFill="1" applyBorder="1" applyAlignment="1" applyProtection="1">
      <alignment vertical="center"/>
    </xf>
    <xf numFmtId="164" fontId="8" fillId="0" borderId="2" xfId="1" applyNumberFormat="1" applyFont="1" applyBorder="1" applyAlignment="1" applyProtection="1">
      <alignment vertical="center"/>
    </xf>
    <xf numFmtId="0" fontId="3" fillId="0" borderId="2" xfId="4" applyFont="1" applyBorder="1" applyAlignment="1" applyProtection="1">
      <alignment vertical="center"/>
    </xf>
    <xf numFmtId="0" fontId="32" fillId="0" borderId="0" xfId="0" applyFont="1" applyBorder="1" applyAlignment="1" applyProtection="1">
      <alignment horizontal="right" vertical="center" indent="1" readingOrder="2"/>
    </xf>
    <xf numFmtId="0" fontId="33" fillId="0" borderId="0" xfId="0" applyFont="1" applyBorder="1" applyAlignment="1" applyProtection="1">
      <alignment horizontal="right" vertical="top" readingOrder="2"/>
    </xf>
    <xf numFmtId="0" fontId="3" fillId="0" borderId="25" xfId="0" applyFont="1" applyBorder="1" applyAlignment="1" applyProtection="1">
      <alignment horizontal="right" vertical="center" indent="3" readingOrder="2"/>
    </xf>
    <xf numFmtId="0" fontId="3" fillId="0" borderId="30" xfId="0" applyFont="1" applyBorder="1" applyAlignment="1" applyProtection="1">
      <alignment horizontal="right" vertical="center" indent="5"/>
    </xf>
    <xf numFmtId="0" fontId="32" fillId="0" borderId="49" xfId="0" applyFont="1" applyBorder="1" applyAlignment="1" applyProtection="1">
      <alignment horizontal="right" vertical="center" indent="1" readingOrder="2"/>
    </xf>
    <xf numFmtId="0" fontId="28" fillId="0" borderId="49" xfId="0" applyFont="1" applyBorder="1" applyAlignment="1" applyProtection="1">
      <alignment vertical="center"/>
    </xf>
    <xf numFmtId="164" fontId="9" fillId="2" borderId="14" xfId="1" applyNumberFormat="1" applyFont="1" applyFill="1" applyBorder="1" applyAlignment="1" applyProtection="1">
      <alignment horizontal="center" vertical="center"/>
    </xf>
    <xf numFmtId="164" fontId="8" fillId="4" borderId="5" xfId="1" applyNumberFormat="1" applyFont="1" applyFill="1" applyBorder="1" applyAlignment="1" applyProtection="1">
      <alignment vertical="center"/>
      <protection locked="0"/>
    </xf>
    <xf numFmtId="164" fontId="8" fillId="4" borderId="6" xfId="1" applyNumberFormat="1" applyFont="1" applyFill="1" applyBorder="1" applyAlignment="1" applyProtection="1">
      <alignment vertical="center"/>
      <protection locked="0"/>
    </xf>
    <xf numFmtId="164" fontId="8" fillId="4" borderId="7" xfId="1" applyNumberFormat="1" applyFont="1" applyFill="1" applyBorder="1" applyAlignment="1" applyProtection="1">
      <alignment vertical="center"/>
      <protection locked="0"/>
    </xf>
    <xf numFmtId="164" fontId="8" fillId="6" borderId="11" xfId="1" applyNumberFormat="1" applyFont="1" applyFill="1" applyBorder="1" applyAlignment="1" applyProtection="1">
      <alignment vertical="center"/>
    </xf>
    <xf numFmtId="164" fontId="8" fillId="6" borderId="12" xfId="1" applyNumberFormat="1" applyFont="1" applyFill="1" applyBorder="1" applyAlignment="1" applyProtection="1">
      <alignment vertical="center"/>
    </xf>
    <xf numFmtId="0" fontId="8" fillId="6" borderId="1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right" vertical="center"/>
    </xf>
    <xf numFmtId="0" fontId="3" fillId="2" borderId="57" xfId="0" applyFont="1" applyFill="1" applyBorder="1" applyAlignment="1">
      <alignment vertical="center"/>
    </xf>
    <xf numFmtId="0" fontId="3" fillId="2" borderId="58" xfId="0" applyFont="1" applyFill="1" applyBorder="1" applyAlignment="1">
      <alignment vertical="center"/>
    </xf>
    <xf numFmtId="0" fontId="3" fillId="2" borderId="59" xfId="0" applyFont="1" applyFill="1" applyBorder="1" applyAlignment="1">
      <alignment vertical="center"/>
    </xf>
    <xf numFmtId="0" fontId="3" fillId="2" borderId="6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1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62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3" fillId="2" borderId="64" xfId="0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4" borderId="12" xfId="1" applyNumberFormat="1" applyFont="1" applyFill="1" applyBorder="1" applyAlignment="1" applyProtection="1">
      <alignment horizontal="right" vertical="center" indent="1"/>
      <protection locked="0"/>
    </xf>
    <xf numFmtId="0" fontId="3" fillId="4" borderId="7" xfId="1" applyNumberFormat="1" applyFont="1" applyFill="1" applyBorder="1" applyAlignment="1" applyProtection="1">
      <alignment horizontal="right" vertical="center" indent="1"/>
      <protection locked="0"/>
    </xf>
    <xf numFmtId="0" fontId="15" fillId="3" borderId="12" xfId="0" applyFont="1" applyFill="1" applyBorder="1" applyAlignment="1" applyProtection="1">
      <alignment vertical="center" wrapText="1"/>
      <protection hidden="1"/>
    </xf>
    <xf numFmtId="0" fontId="15" fillId="3" borderId="21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15" fillId="3" borderId="21" xfId="0" applyNumberFormat="1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49" fontId="10" fillId="3" borderId="8" xfId="2" applyNumberFormat="1" applyFont="1" applyFill="1" applyBorder="1" applyAlignment="1" applyProtection="1">
      <alignment horizontal="center" vertical="center"/>
    </xf>
    <xf numFmtId="49" fontId="10" fillId="3" borderId="9" xfId="2" applyNumberFormat="1" applyFont="1" applyFill="1" applyBorder="1" applyAlignment="1" applyProtection="1">
      <alignment horizontal="center" vertical="center"/>
    </xf>
    <xf numFmtId="49" fontId="10" fillId="3" borderId="10" xfId="2" applyNumberFormat="1" applyFont="1" applyFill="1" applyBorder="1" applyAlignment="1" applyProtection="1">
      <alignment horizontal="center" vertical="center"/>
    </xf>
    <xf numFmtId="49" fontId="10" fillId="3" borderId="4" xfId="2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 applyProtection="1">
      <alignment horizontal="center" vertical="center"/>
    </xf>
    <xf numFmtId="49" fontId="10" fillId="3" borderId="7" xfId="2" applyNumberFormat="1" applyFont="1" applyFill="1" applyBorder="1" applyAlignment="1" applyProtection="1">
      <alignment horizontal="center" vertical="center"/>
    </xf>
    <xf numFmtId="0" fontId="15" fillId="3" borderId="23" xfId="0" applyFont="1" applyFill="1" applyBorder="1" applyAlignment="1" applyProtection="1">
      <alignment horizontal="left" vertical="top" wrapText="1"/>
    </xf>
    <xf numFmtId="0" fontId="15" fillId="3" borderId="12" xfId="0" applyFont="1" applyFill="1" applyBorder="1" applyAlignment="1" applyProtection="1">
      <alignment horizontal="left" vertical="top" wrapText="1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3" fillId="7" borderId="35" xfId="4" applyFont="1" applyFill="1" applyBorder="1" applyAlignment="1" applyProtection="1">
      <alignment horizontal="right" vertical="top" wrapText="1" indent="1"/>
    </xf>
    <xf numFmtId="0" fontId="3" fillId="7" borderId="36" xfId="4" applyFont="1" applyFill="1" applyBorder="1" applyAlignment="1" applyProtection="1">
      <alignment horizontal="right" vertical="top" wrapText="1" indent="1"/>
    </xf>
    <xf numFmtId="0" fontId="3" fillId="7" borderId="37" xfId="4" applyFont="1" applyFill="1" applyBorder="1" applyAlignment="1" applyProtection="1">
      <alignment horizontal="right" vertical="top" wrapText="1" indent="1"/>
    </xf>
    <xf numFmtId="0" fontId="3" fillId="7" borderId="38" xfId="4" applyFont="1" applyFill="1" applyBorder="1" applyAlignment="1" applyProtection="1">
      <alignment horizontal="right" vertical="top" wrapText="1" indent="1"/>
    </xf>
    <xf numFmtId="0" fontId="3" fillId="7" borderId="39" xfId="4" applyFont="1" applyFill="1" applyBorder="1" applyAlignment="1" applyProtection="1">
      <alignment horizontal="right" vertical="top" wrapText="1" indent="1"/>
    </xf>
    <xf numFmtId="0" fontId="3" fillId="7" borderId="40" xfId="4" applyFont="1" applyFill="1" applyBorder="1" applyAlignment="1" applyProtection="1">
      <alignment horizontal="right" vertical="top" wrapText="1" indent="1"/>
    </xf>
    <xf numFmtId="0" fontId="3" fillId="7" borderId="35" xfId="4" applyFont="1" applyFill="1" applyBorder="1" applyAlignment="1" applyProtection="1">
      <alignment horizontal="right" vertical="top" wrapText="1" indent="1" readingOrder="2"/>
    </xf>
    <xf numFmtId="0" fontId="3" fillId="7" borderId="36" xfId="4" applyFont="1" applyFill="1" applyBorder="1" applyAlignment="1" applyProtection="1">
      <alignment horizontal="right" vertical="top" wrapText="1" indent="1" readingOrder="2"/>
    </xf>
    <xf numFmtId="0" fontId="3" fillId="7" borderId="37" xfId="4" applyFont="1" applyFill="1" applyBorder="1" applyAlignment="1" applyProtection="1">
      <alignment horizontal="right" vertical="top" wrapText="1" indent="1" readingOrder="2"/>
    </xf>
    <xf numFmtId="0" fontId="3" fillId="7" borderId="41" xfId="4" applyFont="1" applyFill="1" applyBorder="1" applyAlignment="1" applyProtection="1">
      <alignment horizontal="right" vertical="top" wrapText="1" indent="1" readingOrder="2"/>
    </xf>
    <xf numFmtId="0" fontId="3" fillId="7" borderId="0" xfId="4" applyFont="1" applyFill="1" applyBorder="1" applyAlignment="1" applyProtection="1">
      <alignment horizontal="right" vertical="top" wrapText="1" indent="1" readingOrder="2"/>
    </xf>
    <xf numFmtId="0" fontId="3" fillId="7" borderId="42" xfId="4" applyFont="1" applyFill="1" applyBorder="1" applyAlignment="1" applyProtection="1">
      <alignment horizontal="right" vertical="top" wrapText="1" indent="1" readingOrder="2"/>
    </xf>
    <xf numFmtId="0" fontId="3" fillId="7" borderId="38" xfId="4" applyFont="1" applyFill="1" applyBorder="1" applyAlignment="1" applyProtection="1">
      <alignment horizontal="right" vertical="top" wrapText="1" indent="1" readingOrder="2"/>
    </xf>
    <xf numFmtId="0" fontId="3" fillId="7" borderId="39" xfId="4" applyFont="1" applyFill="1" applyBorder="1" applyAlignment="1" applyProtection="1">
      <alignment horizontal="right" vertical="top" wrapText="1" indent="1" readingOrder="2"/>
    </xf>
    <xf numFmtId="0" fontId="3" fillId="7" borderId="40" xfId="4" applyFont="1" applyFill="1" applyBorder="1" applyAlignment="1" applyProtection="1">
      <alignment horizontal="right" vertical="top" wrapText="1" indent="1" readingOrder="2"/>
    </xf>
  </cellXfs>
  <cellStyles count="8">
    <cellStyle name="Comma" xfId="1" builtinId="3"/>
    <cellStyle name="Comma 2" xfId="6"/>
    <cellStyle name="Comma 3" xfId="5"/>
    <cellStyle name="Normal" xfId="0" builtinId="0"/>
    <cellStyle name="Normal 2" xfId="2"/>
    <cellStyle name="Normal 2 2" xfId="3"/>
    <cellStyle name="Normal 3" xfId="4"/>
    <cellStyle name="Percent" xfId="7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5E1"/>
      <color rgb="FFEFFFEF"/>
      <color rgb="FFF7F7F7"/>
      <color rgb="FFFFFAEB"/>
      <color rgb="FFFFDDDD"/>
      <color rgb="FFCDFFE6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9.pn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9.pn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9.pn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3171825</xdr:colOff>
      <xdr:row>7</xdr:row>
      <xdr:rowOff>209549</xdr:rowOff>
    </xdr:from>
    <xdr:to>
      <xdr:col>2</xdr:col>
      <xdr:colOff>3390900</xdr:colOff>
      <xdr:row>7</xdr:row>
      <xdr:rowOff>409574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3457575" y="2466974"/>
          <a:ext cx="219075" cy="200025"/>
        </a:xfrm>
        <a:prstGeom prst="rect">
          <a:avLst/>
        </a:prstGeom>
        <a:solidFill>
          <a:srgbClr val="FFFAE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5305425</xdr:colOff>
      <xdr:row>7</xdr:row>
      <xdr:rowOff>466724</xdr:rowOff>
    </xdr:from>
    <xdr:to>
      <xdr:col>2</xdr:col>
      <xdr:colOff>5524500</xdr:colOff>
      <xdr:row>7</xdr:row>
      <xdr:rowOff>666749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5591175" y="2724149"/>
          <a:ext cx="219075" cy="2000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1447800</xdr:colOff>
      <xdr:row>2</xdr:row>
      <xdr:rowOff>266700</xdr:rowOff>
    </xdr:from>
    <xdr:to>
      <xdr:col>2</xdr:col>
      <xdr:colOff>5114467</xdr:colOff>
      <xdr:row>4</xdr:row>
      <xdr:rowOff>247581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552450"/>
          <a:ext cx="3666667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161925</xdr:rowOff>
    </xdr:from>
    <xdr:to>
      <xdr:col>10</xdr:col>
      <xdr:colOff>638922</xdr:colOff>
      <xdr:row>3</xdr:row>
      <xdr:rowOff>306780</xdr:rowOff>
    </xdr:to>
    <xdr:pic>
      <xdr:nvPicPr>
        <xdr:cNvPr id="2" name="Picture 1" descr="Emblem of Maldives - Wikipedia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52425"/>
          <a:ext cx="581772" cy="621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66675</xdr:colOff>
      <xdr:row>4</xdr:row>
      <xdr:rowOff>95250</xdr:rowOff>
    </xdr:from>
    <xdr:to>
      <xdr:col>13</xdr:col>
      <xdr:colOff>104775</xdr:colOff>
      <xdr:row>6</xdr:row>
      <xdr:rowOff>85725</xdr:rowOff>
    </xdr:to>
    <xdr:sp macro="" textlink="">
      <xdr:nvSpPr>
        <xdr:cNvPr id="3" name="Arrow: Down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 rot="5400000">
          <a:off x="7272337" y="1119188"/>
          <a:ext cx="466725" cy="723900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733426</xdr:colOff>
      <xdr:row>2</xdr:row>
      <xdr:rowOff>238125</xdr:rowOff>
    </xdr:from>
    <xdr:ext cx="507066" cy="507066"/>
    <xdr:pic>
      <xdr:nvPicPr>
        <xdr:cNvPr id="4" name="Graphic 3" descr="Warning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53476" y="619125"/>
          <a:ext cx="507066" cy="507066"/>
        </a:xfrm>
        <a:prstGeom prst="rect">
          <a:avLst/>
        </a:prstGeom>
      </xdr:spPr>
    </xdr:pic>
    <xdr:clientData/>
  </xdr:oneCellAnchor>
  <xdr:twoCellAnchor editAs="oneCell">
    <xdr:from>
      <xdr:col>8</xdr:col>
      <xdr:colOff>447675</xdr:colOff>
      <xdr:row>6</xdr:row>
      <xdr:rowOff>85725</xdr:rowOff>
    </xdr:from>
    <xdr:to>
      <xdr:col>11</xdr:col>
      <xdr:colOff>161704</xdr:colOff>
      <xdr:row>7</xdr:row>
      <xdr:rowOff>438080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6850" y="1714500"/>
          <a:ext cx="1771429" cy="561905"/>
        </a:xfrm>
        <a:prstGeom prst="rect">
          <a:avLst/>
        </a:prstGeom>
      </xdr:spPr>
    </xdr:pic>
    <xdr:clientData/>
  </xdr:twoCellAnchor>
  <xdr:twoCellAnchor editAs="oneCell">
    <xdr:from>
      <xdr:col>7</xdr:col>
      <xdr:colOff>603250</xdr:colOff>
      <xdr:row>38</xdr:row>
      <xdr:rowOff>161925</xdr:rowOff>
    </xdr:from>
    <xdr:to>
      <xdr:col>11</xdr:col>
      <xdr:colOff>88621</xdr:colOff>
      <xdr:row>38</xdr:row>
      <xdr:rowOff>647637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3450" y="10620375"/>
          <a:ext cx="2228571" cy="4857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70</xdr:row>
          <xdr:rowOff>19050</xdr:rowOff>
        </xdr:from>
        <xdr:to>
          <xdr:col>2</xdr:col>
          <xdr:colOff>628650</xdr:colOff>
          <xdr:row>70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71</xdr:row>
          <xdr:rowOff>9525</xdr:rowOff>
        </xdr:from>
        <xdr:to>
          <xdr:col>2</xdr:col>
          <xdr:colOff>628650</xdr:colOff>
          <xdr:row>71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72</xdr:row>
          <xdr:rowOff>9525</xdr:rowOff>
        </xdr:from>
        <xdr:to>
          <xdr:col>2</xdr:col>
          <xdr:colOff>619125</xdr:colOff>
          <xdr:row>72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344" y="443825"/>
          <a:ext cx="581772" cy="61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214</xdr:row>
      <xdr:rowOff>82175</xdr:rowOff>
    </xdr:from>
    <xdr:to>
      <xdr:col>6</xdr:col>
      <xdr:colOff>575235</xdr:colOff>
      <xdr:row>225</xdr:row>
      <xdr:rowOff>268940</xdr:rowOff>
    </xdr:to>
    <xdr:sp macro="" textlink="">
      <xdr:nvSpPr>
        <xdr:cNvPr id="4" name="Right Brace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/>
      </xdr:nvSpPr>
      <xdr:spPr>
        <a:xfrm>
          <a:off x="9562352" y="61841528"/>
          <a:ext cx="448236" cy="3309471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982382</xdr:colOff>
      <xdr:row>216</xdr:row>
      <xdr:rowOff>215898</xdr:rowOff>
    </xdr:from>
    <xdr:to>
      <xdr:col>9</xdr:col>
      <xdr:colOff>504264</xdr:colOff>
      <xdr:row>219</xdr:row>
      <xdr:rowOff>6721</xdr:rowOff>
    </xdr:to>
    <xdr:pic>
      <xdr:nvPicPr>
        <xdr:cNvPr id="6" name="Graphic 5" descr="Warning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986558" y="62386133"/>
          <a:ext cx="653677" cy="664882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276412</xdr:rowOff>
    </xdr:to>
    <xdr:sp macro="" textlink="">
      <xdr:nvSpPr>
        <xdr:cNvPr id="7" name="Right Brace 6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/>
      </xdr:nvSpPr>
      <xdr:spPr>
        <a:xfrm>
          <a:off x="9562352" y="11317940"/>
          <a:ext cx="448236" cy="12109825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1060823</xdr:colOff>
      <xdr:row>51</xdr:row>
      <xdr:rowOff>204692</xdr:rowOff>
    </xdr:from>
    <xdr:ext cx="649941" cy="649941"/>
    <xdr:pic>
      <xdr:nvPicPr>
        <xdr:cNvPr id="8" name="Graphic 7" descr="Warning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64999" y="15175751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201</xdr:row>
      <xdr:rowOff>82175</xdr:rowOff>
    </xdr:from>
    <xdr:to>
      <xdr:col>6</xdr:col>
      <xdr:colOff>575235</xdr:colOff>
      <xdr:row>211</xdr:row>
      <xdr:rowOff>280147</xdr:rowOff>
    </xdr:to>
    <xdr:sp macro="" textlink="">
      <xdr:nvSpPr>
        <xdr:cNvPr id="9" name="Right Brace 8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SpPr/>
      </xdr:nvSpPr>
      <xdr:spPr>
        <a:xfrm>
          <a:off x="9584764" y="57882116"/>
          <a:ext cx="448236" cy="311150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1027206</xdr:colOff>
      <xdr:row>203</xdr:row>
      <xdr:rowOff>215897</xdr:rowOff>
    </xdr:from>
    <xdr:ext cx="653677" cy="664882"/>
    <xdr:pic>
      <xdr:nvPicPr>
        <xdr:cNvPr id="10" name="Graphic 9" descr="Warning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31382" y="58598544"/>
          <a:ext cx="653677" cy="664882"/>
        </a:xfrm>
        <a:prstGeom prst="rect">
          <a:avLst/>
        </a:prstGeom>
      </xdr:spPr>
    </xdr:pic>
    <xdr:clientData/>
  </xdr:oneCellAnchor>
  <xdr:oneCellAnchor>
    <xdr:from>
      <xdr:col>9</xdr:col>
      <xdr:colOff>795617</xdr:colOff>
      <xdr:row>10</xdr:row>
      <xdr:rowOff>89647</xdr:rowOff>
    </xdr:from>
    <xdr:ext cx="649941" cy="649941"/>
    <xdr:pic>
      <xdr:nvPicPr>
        <xdr:cNvPr id="11" name="Graphic 10" descr="Warning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31588" y="3350559"/>
          <a:ext cx="649941" cy="64994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214</xdr:row>
      <xdr:rowOff>82175</xdr:rowOff>
    </xdr:from>
    <xdr:to>
      <xdr:col>6</xdr:col>
      <xdr:colOff>575235</xdr:colOff>
      <xdr:row>225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216</xdr:row>
      <xdr:rowOff>182280</xdr:rowOff>
    </xdr:from>
    <xdr:to>
      <xdr:col>9</xdr:col>
      <xdr:colOff>291353</xdr:colOff>
      <xdr:row>218</xdr:row>
      <xdr:rowOff>264456</xdr:rowOff>
    </xdr:to>
    <xdr:pic>
      <xdr:nvPicPr>
        <xdr:cNvPr id="8" name="Graphic 7" descr="Warning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82</xdr:row>
      <xdr:rowOff>29883</xdr:rowOff>
    </xdr:to>
    <xdr:sp macro="" textlink="">
      <xdr:nvSpPr>
        <xdr:cNvPr id="9" name="Right Brace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SpPr/>
      </xdr:nvSpPr>
      <xdr:spPr>
        <a:xfrm>
          <a:off x="9562352" y="11317940"/>
          <a:ext cx="448236" cy="12147178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201</xdr:row>
      <xdr:rowOff>82175</xdr:rowOff>
    </xdr:from>
    <xdr:to>
      <xdr:col>6</xdr:col>
      <xdr:colOff>575235</xdr:colOff>
      <xdr:row>211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203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214</xdr:row>
      <xdr:rowOff>82175</xdr:rowOff>
    </xdr:from>
    <xdr:to>
      <xdr:col>6</xdr:col>
      <xdr:colOff>575235</xdr:colOff>
      <xdr:row>225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216</xdr:row>
      <xdr:rowOff>182280</xdr:rowOff>
    </xdr:from>
    <xdr:to>
      <xdr:col>9</xdr:col>
      <xdr:colOff>291353</xdr:colOff>
      <xdr:row>218</xdr:row>
      <xdr:rowOff>264456</xdr:rowOff>
    </xdr:to>
    <xdr:pic>
      <xdr:nvPicPr>
        <xdr:cNvPr id="8" name="Graphic 7" descr="Warning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261471</xdr:rowOff>
    </xdr:to>
    <xdr:sp macro="" textlink="">
      <xdr:nvSpPr>
        <xdr:cNvPr id="9" name="Right Brace 8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SpPr/>
      </xdr:nvSpPr>
      <xdr:spPr>
        <a:xfrm>
          <a:off x="9562352" y="11317940"/>
          <a:ext cx="448236" cy="12094884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201</xdr:row>
      <xdr:rowOff>82175</xdr:rowOff>
    </xdr:from>
    <xdr:to>
      <xdr:col>6</xdr:col>
      <xdr:colOff>575235</xdr:colOff>
      <xdr:row>211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="" xmlns:a16="http://schemas.microsoft.com/office/drawing/2014/main" id="{00000000-0008-0000-0D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203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=""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214</xdr:row>
      <xdr:rowOff>82175</xdr:rowOff>
    </xdr:from>
    <xdr:to>
      <xdr:col>6</xdr:col>
      <xdr:colOff>575235</xdr:colOff>
      <xdr:row>225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216</xdr:row>
      <xdr:rowOff>182280</xdr:rowOff>
    </xdr:from>
    <xdr:to>
      <xdr:col>9</xdr:col>
      <xdr:colOff>291353</xdr:colOff>
      <xdr:row>218</xdr:row>
      <xdr:rowOff>264456</xdr:rowOff>
    </xdr:to>
    <xdr:pic>
      <xdr:nvPicPr>
        <xdr:cNvPr id="8" name="Graphic 7" descr="Warning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276412</xdr:rowOff>
    </xdr:to>
    <xdr:sp macro="" textlink="">
      <xdr:nvSpPr>
        <xdr:cNvPr id="9" name="Right Brace 8">
          <a:extLst>
            <a:ext uri="{FF2B5EF4-FFF2-40B4-BE49-F238E27FC236}">
              <a16:creationId xmlns="" xmlns:a16="http://schemas.microsoft.com/office/drawing/2014/main" id="{00000000-0008-0000-0E00-000009000000}"/>
            </a:ext>
          </a:extLst>
        </xdr:cNvPr>
        <xdr:cNvSpPr/>
      </xdr:nvSpPr>
      <xdr:spPr>
        <a:xfrm>
          <a:off x="9562352" y="11317940"/>
          <a:ext cx="448236" cy="12109825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=""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201</xdr:row>
      <xdr:rowOff>82175</xdr:rowOff>
    </xdr:from>
    <xdr:to>
      <xdr:col>6</xdr:col>
      <xdr:colOff>575235</xdr:colOff>
      <xdr:row>211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="" xmlns:a16="http://schemas.microsoft.com/office/drawing/2014/main" id="{00000000-0008-0000-0E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203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=""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customProperty" Target="../customProperty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 tint="0.79998168889431442"/>
    <pageSetUpPr fitToPage="1"/>
  </sheetPr>
  <dimension ref="B1:E37"/>
  <sheetViews>
    <sheetView showGridLines="0" topLeftCell="A13" workbookViewId="0">
      <selection activeCell="H22" sqref="H22"/>
    </sheetView>
  </sheetViews>
  <sheetFormatPr defaultColWidth="9" defaultRowHeight="22.5" customHeight="1"/>
  <cols>
    <col min="1" max="2" width="1.875" style="2" customWidth="1"/>
    <col min="3" max="3" width="84" style="2" customWidth="1"/>
    <col min="4" max="4" width="3.125" style="2" customWidth="1"/>
    <col min="5" max="6" width="1.875" style="2" customWidth="1"/>
    <col min="7" max="16384" width="9" style="2"/>
  </cols>
  <sheetData>
    <row r="1" spans="2:5" ht="11.25" customHeight="1" thickBot="1"/>
    <row r="2" spans="2:5" ht="11.25" customHeight="1">
      <c r="B2" s="207"/>
      <c r="C2" s="208"/>
      <c r="D2" s="208"/>
      <c r="E2" s="209"/>
    </row>
    <row r="3" spans="2:5" ht="22.5" customHeight="1">
      <c r="B3" s="210"/>
      <c r="C3" s="211"/>
      <c r="D3" s="211"/>
      <c r="E3" s="212"/>
    </row>
    <row r="4" spans="2:5" ht="22.5" customHeight="1">
      <c r="B4" s="210"/>
      <c r="C4" s="211"/>
      <c r="D4" s="211"/>
      <c r="E4" s="212"/>
    </row>
    <row r="5" spans="2:5" ht="22.5" customHeight="1">
      <c r="B5" s="210"/>
      <c r="C5" s="211"/>
      <c r="D5" s="211"/>
      <c r="E5" s="212"/>
    </row>
    <row r="6" spans="2:5" ht="22.5" customHeight="1">
      <c r="B6" s="210"/>
      <c r="C6" s="220"/>
      <c r="D6" s="220"/>
      <c r="E6" s="212"/>
    </row>
    <row r="7" spans="2:5" ht="65.25" customHeight="1">
      <c r="B7" s="210"/>
      <c r="C7" s="229" t="s">
        <v>1111</v>
      </c>
      <c r="D7" s="229"/>
      <c r="E7" s="212"/>
    </row>
    <row r="8" spans="2:5" ht="79.5" customHeight="1">
      <c r="B8" s="210"/>
      <c r="C8" s="230" t="s">
        <v>1092</v>
      </c>
      <c r="D8" s="230"/>
      <c r="E8" s="212"/>
    </row>
    <row r="9" spans="2:5" ht="22.5" customHeight="1">
      <c r="B9" s="210"/>
      <c r="C9" s="211"/>
      <c r="D9" s="211"/>
      <c r="E9" s="212"/>
    </row>
    <row r="10" spans="2:5" ht="22.5" customHeight="1">
      <c r="B10" s="210"/>
      <c r="C10" s="211"/>
      <c r="D10" s="213" t="s">
        <v>1093</v>
      </c>
      <c r="E10" s="212"/>
    </row>
    <row r="11" spans="2:5" ht="43.5">
      <c r="B11" s="210"/>
      <c r="C11" s="214" t="s">
        <v>1094</v>
      </c>
      <c r="D11" s="215">
        <v>1</v>
      </c>
      <c r="E11" s="212"/>
    </row>
    <row r="12" spans="2:5" ht="22.5" customHeight="1">
      <c r="B12" s="210"/>
      <c r="C12" s="211" t="s">
        <v>1095</v>
      </c>
      <c r="D12" s="215">
        <v>2</v>
      </c>
      <c r="E12" s="212"/>
    </row>
    <row r="13" spans="2:5" ht="22.5" customHeight="1">
      <c r="B13" s="210"/>
      <c r="C13" s="211" t="s">
        <v>1096</v>
      </c>
      <c r="D13" s="215">
        <v>3</v>
      </c>
      <c r="E13" s="212"/>
    </row>
    <row r="14" spans="2:5" ht="22.5" customHeight="1">
      <c r="B14" s="210"/>
      <c r="C14" s="211"/>
      <c r="D14" s="215"/>
      <c r="E14" s="212"/>
    </row>
    <row r="15" spans="2:5" ht="22.5" customHeight="1">
      <c r="B15" s="210"/>
      <c r="C15" s="211"/>
      <c r="D15" s="213" t="s">
        <v>1097</v>
      </c>
      <c r="E15" s="212"/>
    </row>
    <row r="16" spans="2:5" ht="22.5" customHeight="1">
      <c r="B16" s="210"/>
      <c r="C16" s="211" t="s">
        <v>1098</v>
      </c>
      <c r="D16" s="215">
        <v>1</v>
      </c>
      <c r="E16" s="212"/>
    </row>
    <row r="17" spans="2:5" ht="22.5" customHeight="1">
      <c r="B17" s="210"/>
      <c r="C17" s="211" t="s">
        <v>1099</v>
      </c>
      <c r="D17" s="215">
        <v>2</v>
      </c>
      <c r="E17" s="212"/>
    </row>
    <row r="18" spans="2:5" ht="22.5" customHeight="1">
      <c r="B18" s="210"/>
      <c r="C18" s="211"/>
      <c r="D18" s="215"/>
      <c r="E18" s="212"/>
    </row>
    <row r="19" spans="2:5" ht="22.5" customHeight="1">
      <c r="B19" s="210"/>
      <c r="C19" s="211"/>
      <c r="D19" s="213" t="s">
        <v>1144</v>
      </c>
      <c r="E19" s="212"/>
    </row>
    <row r="20" spans="2:5" ht="22.5" customHeight="1">
      <c r="B20" s="210"/>
      <c r="C20" s="211" t="s">
        <v>1100</v>
      </c>
      <c r="D20" s="215">
        <v>1</v>
      </c>
      <c r="E20" s="212"/>
    </row>
    <row r="21" spans="2:5" ht="22.5" customHeight="1">
      <c r="B21" s="210"/>
      <c r="C21" s="211" t="s">
        <v>1101</v>
      </c>
      <c r="D21" s="215">
        <v>2</v>
      </c>
      <c r="E21" s="212"/>
    </row>
    <row r="22" spans="2:5" ht="22.5" customHeight="1">
      <c r="B22" s="210"/>
      <c r="C22" s="211" t="s">
        <v>1102</v>
      </c>
      <c r="D22" s="215">
        <v>3</v>
      </c>
      <c r="E22" s="212"/>
    </row>
    <row r="23" spans="2:5" ht="22.5" customHeight="1">
      <c r="B23" s="210"/>
      <c r="C23" s="211"/>
      <c r="D23" s="215"/>
      <c r="E23" s="212"/>
    </row>
    <row r="24" spans="2:5" ht="22.5" customHeight="1">
      <c r="B24" s="210"/>
      <c r="C24" s="211"/>
      <c r="D24" s="213" t="s">
        <v>1139</v>
      </c>
      <c r="E24" s="212"/>
    </row>
    <row r="25" spans="2:5" ht="22.5" customHeight="1">
      <c r="B25" s="210"/>
      <c r="C25" s="211" t="s">
        <v>1140</v>
      </c>
      <c r="D25" s="215">
        <v>1</v>
      </c>
      <c r="E25" s="212"/>
    </row>
    <row r="26" spans="2:5" ht="22.5" customHeight="1">
      <c r="B26" s="210"/>
      <c r="C26" s="211" t="s">
        <v>1141</v>
      </c>
      <c r="D26" s="215">
        <v>2</v>
      </c>
      <c r="E26" s="212"/>
    </row>
    <row r="27" spans="2:5" ht="22.5" customHeight="1">
      <c r="B27" s="210"/>
      <c r="C27" s="211"/>
      <c r="D27" s="215"/>
      <c r="E27" s="212"/>
    </row>
    <row r="28" spans="2:5" ht="22.5" customHeight="1">
      <c r="B28" s="210"/>
      <c r="C28" s="211"/>
      <c r="D28" s="213" t="s">
        <v>1106</v>
      </c>
      <c r="E28" s="212"/>
    </row>
    <row r="29" spans="2:5" ht="22.5" customHeight="1">
      <c r="B29" s="210"/>
      <c r="C29" s="211" t="s">
        <v>1103</v>
      </c>
      <c r="D29" s="215">
        <v>1</v>
      </c>
      <c r="E29" s="212"/>
    </row>
    <row r="30" spans="2:5" ht="22.5" customHeight="1">
      <c r="B30" s="210"/>
      <c r="C30" s="211" t="s">
        <v>1104</v>
      </c>
      <c r="D30" s="215">
        <v>2</v>
      </c>
      <c r="E30" s="212"/>
    </row>
    <row r="31" spans="2:5" ht="22.5" customHeight="1">
      <c r="B31" s="210"/>
      <c r="C31" s="211" t="s">
        <v>1105</v>
      </c>
      <c r="D31" s="215">
        <v>3</v>
      </c>
      <c r="E31" s="212"/>
    </row>
    <row r="32" spans="2:5" ht="22.5" customHeight="1">
      <c r="B32" s="210"/>
      <c r="C32" s="211"/>
      <c r="D32" s="215"/>
      <c r="E32" s="212"/>
    </row>
    <row r="33" spans="2:5" ht="22.5" customHeight="1">
      <c r="B33" s="210"/>
      <c r="C33" s="211"/>
      <c r="D33" s="213" t="s">
        <v>1107</v>
      </c>
      <c r="E33" s="212"/>
    </row>
    <row r="34" spans="2:5" ht="65.25">
      <c r="B34" s="210"/>
      <c r="C34" s="216" t="s">
        <v>1108</v>
      </c>
      <c r="D34" s="215">
        <v>1</v>
      </c>
      <c r="E34" s="212"/>
    </row>
    <row r="35" spans="2:5" ht="22.5" customHeight="1">
      <c r="B35" s="210"/>
      <c r="C35" s="211" t="s">
        <v>1109</v>
      </c>
      <c r="D35" s="215">
        <v>2</v>
      </c>
      <c r="E35" s="212"/>
    </row>
    <row r="36" spans="2:5" ht="43.5">
      <c r="B36" s="210"/>
      <c r="C36" s="216" t="s">
        <v>1116</v>
      </c>
      <c r="D36" s="215">
        <v>3</v>
      </c>
      <c r="E36" s="212"/>
    </row>
    <row r="37" spans="2:5" ht="11.25" customHeight="1" thickBot="1">
      <c r="B37" s="217"/>
      <c r="C37" s="218"/>
      <c r="D37" s="218"/>
      <c r="E37" s="219"/>
    </row>
  </sheetData>
  <mergeCells count="2">
    <mergeCell ref="C7:D7"/>
    <mergeCell ref="C8:D8"/>
  </mergeCells>
  <printOptions horizontalCentered="1"/>
  <pageMargins left="0.7" right="0.7" top="0.75" bottom="0.75" header="0.3" footer="0.3"/>
  <pageSetup paperSize="9" scale="76" orientation="portrait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79998168889431442"/>
    <pageSetUpPr fitToPage="1"/>
  </sheetPr>
  <dimension ref="A1:M103"/>
  <sheetViews>
    <sheetView showGridLines="0" zoomScale="85" zoomScaleNormal="85" workbookViewId="0">
      <selection activeCell="K15" sqref="K15"/>
    </sheetView>
  </sheetViews>
  <sheetFormatPr defaultColWidth="8.625" defaultRowHeight="23.1" customHeight="1"/>
  <cols>
    <col min="1" max="2" width="15.375" style="12" customWidth="1"/>
    <col min="3" max="3" width="8" style="12" customWidth="1"/>
    <col min="4" max="5" width="15.375" style="12" customWidth="1"/>
    <col min="6" max="6" width="8" style="12" customWidth="1"/>
    <col min="7" max="8" width="15.375" style="12" customWidth="1"/>
    <col min="9" max="9" width="8" style="12" customWidth="1"/>
    <col min="10" max="10" width="41" style="12" customWidth="1"/>
    <col min="11" max="11" width="35" style="12" customWidth="1"/>
    <col min="12" max="12" width="11" style="12" customWidth="1"/>
    <col min="13" max="13" width="25.625" style="12" customWidth="1"/>
    <col min="14" max="16384" width="8.625" style="12"/>
  </cols>
  <sheetData>
    <row r="1" spans="1:13" ht="22.5" customHeight="1">
      <c r="A1" s="72" t="s">
        <v>1115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2"/>
    </row>
    <row r="2" spans="1:13" ht="38.25">
      <c r="A2" s="74" t="s">
        <v>761</v>
      </c>
      <c r="B2" s="75"/>
      <c r="C2" s="75"/>
      <c r="D2" s="75"/>
      <c r="E2" s="75"/>
      <c r="F2" s="75"/>
      <c r="G2" s="75"/>
      <c r="H2" s="75"/>
      <c r="I2" s="75"/>
      <c r="J2" s="75"/>
      <c r="K2" s="73"/>
      <c r="L2" s="73"/>
      <c r="M2" s="74"/>
    </row>
    <row r="3" spans="1:13" ht="23.1" customHeight="1">
      <c r="A3" s="76" t="str">
        <f>RashuBudget!J6</f>
        <v>މާލޭ ސިޓީ ކައުންސިލްގެ އިދާރާ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6"/>
    </row>
    <row r="4" spans="1:13" ht="7.5" customHeight="1" thickBot="1"/>
    <row r="5" spans="1:13" ht="23.1" customHeight="1">
      <c r="A5" s="243">
        <v>2025</v>
      </c>
      <c r="B5" s="244"/>
      <c r="C5" s="245"/>
      <c r="D5" s="243">
        <v>2024</v>
      </c>
      <c r="E5" s="244"/>
      <c r="F5" s="245"/>
      <c r="G5" s="243">
        <v>2023</v>
      </c>
      <c r="H5" s="244"/>
      <c r="I5" s="245"/>
      <c r="J5" s="238" t="s">
        <v>1110</v>
      </c>
      <c r="K5" s="238" t="s">
        <v>757</v>
      </c>
      <c r="L5" s="235" t="s">
        <v>758</v>
      </c>
      <c r="M5" s="235" t="s">
        <v>3</v>
      </c>
    </row>
    <row r="6" spans="1:13" ht="23.1" customHeight="1">
      <c r="A6" s="231" t="s">
        <v>0</v>
      </c>
      <c r="B6" s="231" t="s">
        <v>760</v>
      </c>
      <c r="C6" s="231" t="s">
        <v>759</v>
      </c>
      <c r="D6" s="231" t="s">
        <v>0</v>
      </c>
      <c r="E6" s="231" t="s">
        <v>760</v>
      </c>
      <c r="F6" s="231" t="s">
        <v>759</v>
      </c>
      <c r="G6" s="231" t="s">
        <v>0</v>
      </c>
      <c r="H6" s="231" t="s">
        <v>760</v>
      </c>
      <c r="I6" s="231" t="s">
        <v>759</v>
      </c>
      <c r="J6" s="239"/>
      <c r="K6" s="239"/>
      <c r="L6" s="236" t="s">
        <v>1</v>
      </c>
      <c r="M6" s="236" t="s">
        <v>1</v>
      </c>
    </row>
    <row r="7" spans="1:13" ht="23.1" customHeight="1" thickBot="1">
      <c r="A7" s="232"/>
      <c r="B7" s="232"/>
      <c r="C7" s="232"/>
      <c r="D7" s="232"/>
      <c r="E7" s="232"/>
      <c r="F7" s="232"/>
      <c r="G7" s="232"/>
      <c r="H7" s="232"/>
      <c r="I7" s="232"/>
      <c r="J7" s="240"/>
      <c r="K7" s="240"/>
      <c r="L7" s="237"/>
      <c r="M7" s="237"/>
    </row>
    <row r="8" spans="1:13" ht="23.1" customHeight="1" thickBot="1">
      <c r="A8" s="79">
        <f t="shared" ref="A8" si="0">SUM(A9:A100)</f>
        <v>0</v>
      </c>
      <c r="B8" s="122"/>
      <c r="C8" s="122"/>
      <c r="D8" s="79">
        <f t="shared" ref="D8" si="1">SUM(D9:D100)</f>
        <v>0</v>
      </c>
      <c r="E8" s="122"/>
      <c r="F8" s="122"/>
      <c r="G8" s="79">
        <f t="shared" ref="G8" si="2">SUM(G9:G100)</f>
        <v>0</v>
      </c>
      <c r="H8" s="122"/>
      <c r="I8" s="122"/>
      <c r="J8" s="80" t="s">
        <v>4</v>
      </c>
      <c r="K8" s="80"/>
      <c r="L8" s="81"/>
      <c r="M8" s="82"/>
    </row>
    <row r="9" spans="1:13" ht="23.1" customHeight="1">
      <c r="A9" s="84">
        <f>B9*C9</f>
        <v>0</v>
      </c>
      <c r="B9" s="83"/>
      <c r="C9" s="123"/>
      <c r="D9" s="84">
        <f>E9*F9</f>
        <v>0</v>
      </c>
      <c r="E9" s="83"/>
      <c r="F9" s="123"/>
      <c r="G9" s="84">
        <f>H9*I9</f>
        <v>0</v>
      </c>
      <c r="H9" s="83"/>
      <c r="I9" s="123"/>
      <c r="J9" s="221"/>
      <c r="K9" s="85" t="str">
        <f>_xlfn.IFNA(INDEX(ExpenditureCodes!A:A,MATCH(CapitalSheet!L9,ExpenditureCodes!B:B,0)),"")</f>
        <v/>
      </c>
      <c r="L9" s="86"/>
      <c r="M9" s="87"/>
    </row>
    <row r="10" spans="1:13" ht="23.1" customHeight="1">
      <c r="A10" s="88">
        <f t="shared" ref="A10:A73" si="3">B10*C10</f>
        <v>0</v>
      </c>
      <c r="B10" s="83"/>
      <c r="C10" s="123"/>
      <c r="D10" s="88">
        <f t="shared" ref="D10:D73" si="4">E10*F10</f>
        <v>0</v>
      </c>
      <c r="E10" s="83"/>
      <c r="F10" s="123"/>
      <c r="G10" s="88">
        <f t="shared" ref="G10:G73" si="5">H10*I10</f>
        <v>0</v>
      </c>
      <c r="H10" s="83"/>
      <c r="I10" s="123"/>
      <c r="J10" s="221"/>
      <c r="K10" s="85" t="str">
        <f>_xlfn.IFNA(INDEX(ExpenditureCodes!A:A,MATCH(CapitalSheet!L10,ExpenditureCodes!B:B,0)),"")</f>
        <v/>
      </c>
      <c r="L10" s="86"/>
      <c r="M10" s="87"/>
    </row>
    <row r="11" spans="1:13" ht="23.1" customHeight="1">
      <c r="A11" s="88">
        <f t="shared" si="3"/>
        <v>0</v>
      </c>
      <c r="B11" s="83"/>
      <c r="C11" s="123"/>
      <c r="D11" s="88">
        <f t="shared" si="4"/>
        <v>0</v>
      </c>
      <c r="E11" s="83"/>
      <c r="F11" s="123"/>
      <c r="G11" s="88">
        <f t="shared" si="5"/>
        <v>0</v>
      </c>
      <c r="H11" s="83"/>
      <c r="I11" s="123"/>
      <c r="J11" s="221"/>
      <c r="K11" s="85" t="str">
        <f>_xlfn.IFNA(INDEX(ExpenditureCodes!A:A,MATCH(CapitalSheet!L11,ExpenditureCodes!B:B,0)),"")</f>
        <v/>
      </c>
      <c r="L11" s="86"/>
      <c r="M11" s="87"/>
    </row>
    <row r="12" spans="1:13" ht="23.1" customHeight="1">
      <c r="A12" s="88">
        <f t="shared" si="3"/>
        <v>0</v>
      </c>
      <c r="B12" s="83"/>
      <c r="C12" s="123"/>
      <c r="D12" s="88">
        <f t="shared" si="4"/>
        <v>0</v>
      </c>
      <c r="E12" s="83"/>
      <c r="F12" s="123"/>
      <c r="G12" s="88">
        <f t="shared" si="5"/>
        <v>0</v>
      </c>
      <c r="H12" s="83"/>
      <c r="I12" s="123"/>
      <c r="J12" s="221"/>
      <c r="K12" s="85" t="str">
        <f>_xlfn.IFNA(INDEX(ExpenditureCodes!A:A,MATCH(CapitalSheet!L12,ExpenditureCodes!B:B,0)),"")</f>
        <v/>
      </c>
      <c r="L12" s="86"/>
      <c r="M12" s="87"/>
    </row>
    <row r="13" spans="1:13" ht="23.1" customHeight="1">
      <c r="A13" s="88">
        <f t="shared" si="3"/>
        <v>0</v>
      </c>
      <c r="B13" s="83"/>
      <c r="C13" s="123"/>
      <c r="D13" s="88">
        <f t="shared" si="4"/>
        <v>0</v>
      </c>
      <c r="E13" s="83"/>
      <c r="F13" s="123"/>
      <c r="G13" s="88">
        <f t="shared" si="5"/>
        <v>0</v>
      </c>
      <c r="H13" s="83"/>
      <c r="I13" s="123"/>
      <c r="J13" s="221"/>
      <c r="K13" s="85" t="str">
        <f>_xlfn.IFNA(INDEX(ExpenditureCodes!A:A,MATCH(CapitalSheet!L13,ExpenditureCodes!B:B,0)),"")</f>
        <v/>
      </c>
      <c r="L13" s="86"/>
      <c r="M13" s="87"/>
    </row>
    <row r="14" spans="1:13" ht="23.1" customHeight="1">
      <c r="A14" s="88">
        <f t="shared" si="3"/>
        <v>0</v>
      </c>
      <c r="B14" s="83"/>
      <c r="C14" s="123"/>
      <c r="D14" s="88">
        <f t="shared" si="4"/>
        <v>0</v>
      </c>
      <c r="E14" s="83"/>
      <c r="F14" s="123"/>
      <c r="G14" s="88">
        <f t="shared" si="5"/>
        <v>0</v>
      </c>
      <c r="H14" s="83"/>
      <c r="I14" s="123"/>
      <c r="J14" s="221"/>
      <c r="K14" s="85" t="str">
        <f>_xlfn.IFNA(INDEX(ExpenditureCodes!A:A,MATCH(CapitalSheet!L14,ExpenditureCodes!B:B,0)),"")</f>
        <v/>
      </c>
      <c r="L14" s="86"/>
      <c r="M14" s="87"/>
    </row>
    <row r="15" spans="1:13" ht="23.1" customHeight="1">
      <c r="A15" s="88">
        <f t="shared" si="3"/>
        <v>0</v>
      </c>
      <c r="B15" s="83"/>
      <c r="C15" s="123"/>
      <c r="D15" s="88">
        <f t="shared" si="4"/>
        <v>0</v>
      </c>
      <c r="E15" s="83"/>
      <c r="F15" s="123"/>
      <c r="G15" s="88">
        <f t="shared" si="5"/>
        <v>0</v>
      </c>
      <c r="H15" s="83"/>
      <c r="I15" s="123"/>
      <c r="J15" s="221"/>
      <c r="K15" s="85" t="str">
        <f>_xlfn.IFNA(INDEX(ExpenditureCodes!A:A,MATCH(CapitalSheet!L15,ExpenditureCodes!B:B,0)),"")</f>
        <v/>
      </c>
      <c r="L15" s="86"/>
      <c r="M15" s="87"/>
    </row>
    <row r="16" spans="1:13" ht="23.1" customHeight="1">
      <c r="A16" s="88">
        <f t="shared" si="3"/>
        <v>0</v>
      </c>
      <c r="B16" s="83"/>
      <c r="C16" s="123"/>
      <c r="D16" s="88">
        <f t="shared" si="4"/>
        <v>0</v>
      </c>
      <c r="E16" s="83"/>
      <c r="F16" s="123"/>
      <c r="G16" s="88">
        <f t="shared" si="5"/>
        <v>0</v>
      </c>
      <c r="H16" s="83"/>
      <c r="I16" s="123"/>
      <c r="J16" s="221"/>
      <c r="K16" s="85" t="str">
        <f>_xlfn.IFNA(INDEX(ExpenditureCodes!A:A,MATCH(CapitalSheet!L16,ExpenditureCodes!B:B,0)),"")</f>
        <v/>
      </c>
      <c r="L16" s="86"/>
      <c r="M16" s="87"/>
    </row>
    <row r="17" spans="1:13" ht="23.1" customHeight="1">
      <c r="A17" s="88">
        <f t="shared" si="3"/>
        <v>0</v>
      </c>
      <c r="B17" s="83"/>
      <c r="C17" s="123"/>
      <c r="D17" s="88">
        <f t="shared" si="4"/>
        <v>0</v>
      </c>
      <c r="E17" s="83"/>
      <c r="F17" s="123"/>
      <c r="G17" s="88">
        <f t="shared" si="5"/>
        <v>0</v>
      </c>
      <c r="H17" s="83"/>
      <c r="I17" s="123"/>
      <c r="J17" s="221"/>
      <c r="K17" s="85" t="str">
        <f>_xlfn.IFNA(INDEX(ExpenditureCodes!A:A,MATCH(CapitalSheet!L17,ExpenditureCodes!B:B,0)),"")</f>
        <v/>
      </c>
      <c r="L17" s="86"/>
      <c r="M17" s="87"/>
    </row>
    <row r="18" spans="1:13" ht="23.1" customHeight="1">
      <c r="A18" s="88">
        <f t="shared" si="3"/>
        <v>0</v>
      </c>
      <c r="B18" s="83"/>
      <c r="C18" s="123"/>
      <c r="D18" s="88">
        <f t="shared" si="4"/>
        <v>0</v>
      </c>
      <c r="E18" s="83"/>
      <c r="F18" s="123"/>
      <c r="G18" s="88">
        <f t="shared" si="5"/>
        <v>0</v>
      </c>
      <c r="H18" s="83"/>
      <c r="I18" s="123"/>
      <c r="J18" s="221"/>
      <c r="K18" s="85" t="str">
        <f>_xlfn.IFNA(INDEX(ExpenditureCodes!A:A,MATCH(CapitalSheet!L18,ExpenditureCodes!B:B,0)),"")</f>
        <v/>
      </c>
      <c r="L18" s="86"/>
      <c r="M18" s="87"/>
    </row>
    <row r="19" spans="1:13" ht="23.1" customHeight="1">
      <c r="A19" s="88">
        <f t="shared" si="3"/>
        <v>0</v>
      </c>
      <c r="B19" s="83"/>
      <c r="C19" s="123"/>
      <c r="D19" s="88">
        <f t="shared" si="4"/>
        <v>0</v>
      </c>
      <c r="E19" s="83"/>
      <c r="F19" s="123"/>
      <c r="G19" s="88">
        <f t="shared" si="5"/>
        <v>0</v>
      </c>
      <c r="H19" s="83"/>
      <c r="I19" s="123"/>
      <c r="J19" s="221"/>
      <c r="K19" s="85" t="str">
        <f>_xlfn.IFNA(INDEX(ExpenditureCodes!A:A,MATCH(CapitalSheet!L19,ExpenditureCodes!B:B,0)),"")</f>
        <v/>
      </c>
      <c r="L19" s="86"/>
      <c r="M19" s="87"/>
    </row>
    <row r="20" spans="1:13" ht="23.1" customHeight="1">
      <c r="A20" s="88">
        <f t="shared" si="3"/>
        <v>0</v>
      </c>
      <c r="B20" s="83"/>
      <c r="C20" s="123"/>
      <c r="D20" s="88">
        <f t="shared" si="4"/>
        <v>0</v>
      </c>
      <c r="E20" s="83"/>
      <c r="F20" s="123"/>
      <c r="G20" s="88">
        <f t="shared" si="5"/>
        <v>0</v>
      </c>
      <c r="H20" s="83"/>
      <c r="I20" s="123"/>
      <c r="J20" s="221"/>
      <c r="K20" s="85" t="str">
        <f>_xlfn.IFNA(INDEX(ExpenditureCodes!A:A,MATCH(CapitalSheet!L20,ExpenditureCodes!B:B,0)),"")</f>
        <v/>
      </c>
      <c r="L20" s="86"/>
      <c r="M20" s="87"/>
    </row>
    <row r="21" spans="1:13" ht="23.1" customHeight="1">
      <c r="A21" s="88">
        <f t="shared" si="3"/>
        <v>0</v>
      </c>
      <c r="B21" s="83"/>
      <c r="C21" s="123"/>
      <c r="D21" s="88">
        <f t="shared" si="4"/>
        <v>0</v>
      </c>
      <c r="E21" s="83"/>
      <c r="F21" s="123"/>
      <c r="G21" s="88">
        <f t="shared" si="5"/>
        <v>0</v>
      </c>
      <c r="H21" s="83"/>
      <c r="I21" s="123"/>
      <c r="J21" s="221"/>
      <c r="K21" s="85" t="str">
        <f>_xlfn.IFNA(INDEX(ExpenditureCodes!A:A,MATCH(CapitalSheet!L21,ExpenditureCodes!B:B,0)),"")</f>
        <v/>
      </c>
      <c r="L21" s="86"/>
      <c r="M21" s="87"/>
    </row>
    <row r="22" spans="1:13" ht="23.1" customHeight="1">
      <c r="A22" s="88">
        <f t="shared" si="3"/>
        <v>0</v>
      </c>
      <c r="B22" s="83"/>
      <c r="C22" s="123"/>
      <c r="D22" s="88">
        <f t="shared" si="4"/>
        <v>0</v>
      </c>
      <c r="E22" s="83"/>
      <c r="F22" s="123"/>
      <c r="G22" s="88">
        <f t="shared" si="5"/>
        <v>0</v>
      </c>
      <c r="H22" s="83"/>
      <c r="I22" s="123"/>
      <c r="J22" s="221"/>
      <c r="K22" s="85" t="str">
        <f>_xlfn.IFNA(INDEX(ExpenditureCodes!A:A,MATCH(CapitalSheet!L22,ExpenditureCodes!B:B,0)),"")</f>
        <v/>
      </c>
      <c r="L22" s="86"/>
      <c r="M22" s="87"/>
    </row>
    <row r="23" spans="1:13" ht="23.1" customHeight="1">
      <c r="A23" s="88">
        <f t="shared" si="3"/>
        <v>0</v>
      </c>
      <c r="B23" s="83"/>
      <c r="C23" s="123"/>
      <c r="D23" s="88">
        <f t="shared" si="4"/>
        <v>0</v>
      </c>
      <c r="E23" s="83"/>
      <c r="F23" s="123"/>
      <c r="G23" s="88">
        <f t="shared" si="5"/>
        <v>0</v>
      </c>
      <c r="H23" s="83"/>
      <c r="I23" s="123"/>
      <c r="J23" s="221"/>
      <c r="K23" s="85" t="str">
        <f>_xlfn.IFNA(INDEX(ExpenditureCodes!A:A,MATCH(CapitalSheet!L23,ExpenditureCodes!B:B,0)),"")</f>
        <v/>
      </c>
      <c r="L23" s="86"/>
      <c r="M23" s="87"/>
    </row>
    <row r="24" spans="1:13" ht="23.1" customHeight="1">
      <c r="A24" s="88">
        <f t="shared" si="3"/>
        <v>0</v>
      </c>
      <c r="B24" s="83"/>
      <c r="C24" s="123"/>
      <c r="D24" s="88">
        <f t="shared" si="4"/>
        <v>0</v>
      </c>
      <c r="E24" s="83"/>
      <c r="F24" s="123"/>
      <c r="G24" s="88">
        <f t="shared" si="5"/>
        <v>0</v>
      </c>
      <c r="H24" s="83"/>
      <c r="I24" s="123"/>
      <c r="J24" s="221"/>
      <c r="K24" s="85" t="str">
        <f>_xlfn.IFNA(INDEX(ExpenditureCodes!A:A,MATCH(CapitalSheet!L24,ExpenditureCodes!B:B,0)),"")</f>
        <v/>
      </c>
      <c r="L24" s="86"/>
      <c r="M24" s="87"/>
    </row>
    <row r="25" spans="1:13" ht="23.1" customHeight="1">
      <c r="A25" s="88">
        <f t="shared" si="3"/>
        <v>0</v>
      </c>
      <c r="B25" s="83"/>
      <c r="C25" s="123"/>
      <c r="D25" s="88">
        <f t="shared" si="4"/>
        <v>0</v>
      </c>
      <c r="E25" s="83"/>
      <c r="F25" s="123"/>
      <c r="G25" s="88">
        <f t="shared" si="5"/>
        <v>0</v>
      </c>
      <c r="H25" s="83"/>
      <c r="I25" s="123"/>
      <c r="J25" s="221"/>
      <c r="K25" s="85" t="str">
        <f>_xlfn.IFNA(INDEX(ExpenditureCodes!A:A,MATCH(CapitalSheet!L25,ExpenditureCodes!B:B,0)),"")</f>
        <v/>
      </c>
      <c r="L25" s="86"/>
      <c r="M25" s="87"/>
    </row>
    <row r="26" spans="1:13" ht="23.1" customHeight="1">
      <c r="A26" s="88">
        <f t="shared" si="3"/>
        <v>0</v>
      </c>
      <c r="B26" s="83"/>
      <c r="C26" s="123"/>
      <c r="D26" s="88">
        <f t="shared" si="4"/>
        <v>0</v>
      </c>
      <c r="E26" s="83"/>
      <c r="F26" s="123"/>
      <c r="G26" s="88">
        <f t="shared" si="5"/>
        <v>0</v>
      </c>
      <c r="H26" s="83"/>
      <c r="I26" s="123"/>
      <c r="J26" s="221"/>
      <c r="K26" s="85" t="str">
        <f>_xlfn.IFNA(INDEX(ExpenditureCodes!A:A,MATCH(CapitalSheet!L26,ExpenditureCodes!B:B,0)),"")</f>
        <v/>
      </c>
      <c r="L26" s="86"/>
      <c r="M26" s="87"/>
    </row>
    <row r="27" spans="1:13" ht="23.1" customHeight="1">
      <c r="A27" s="88">
        <f t="shared" si="3"/>
        <v>0</v>
      </c>
      <c r="B27" s="83"/>
      <c r="C27" s="123"/>
      <c r="D27" s="88">
        <f t="shared" si="4"/>
        <v>0</v>
      </c>
      <c r="E27" s="83"/>
      <c r="F27" s="123"/>
      <c r="G27" s="88">
        <f t="shared" si="5"/>
        <v>0</v>
      </c>
      <c r="H27" s="83"/>
      <c r="I27" s="123"/>
      <c r="J27" s="221"/>
      <c r="K27" s="85" t="str">
        <f>_xlfn.IFNA(INDEX(ExpenditureCodes!A:A,MATCH(CapitalSheet!L27,ExpenditureCodes!B:B,0)),"")</f>
        <v/>
      </c>
      <c r="L27" s="86"/>
      <c r="M27" s="87"/>
    </row>
    <row r="28" spans="1:13" ht="23.1" customHeight="1">
      <c r="A28" s="88">
        <f t="shared" si="3"/>
        <v>0</v>
      </c>
      <c r="B28" s="83"/>
      <c r="C28" s="123"/>
      <c r="D28" s="88">
        <f t="shared" si="4"/>
        <v>0</v>
      </c>
      <c r="E28" s="83"/>
      <c r="F28" s="123"/>
      <c r="G28" s="88">
        <f t="shared" si="5"/>
        <v>0</v>
      </c>
      <c r="H28" s="83"/>
      <c r="I28" s="123"/>
      <c r="J28" s="221"/>
      <c r="K28" s="85" t="str">
        <f>_xlfn.IFNA(INDEX(ExpenditureCodes!A:A,MATCH(CapitalSheet!L28,ExpenditureCodes!B:B,0)),"")</f>
        <v/>
      </c>
      <c r="L28" s="86"/>
      <c r="M28" s="87"/>
    </row>
    <row r="29" spans="1:13" ht="23.1" customHeight="1">
      <c r="A29" s="88">
        <f t="shared" si="3"/>
        <v>0</v>
      </c>
      <c r="B29" s="83"/>
      <c r="C29" s="123"/>
      <c r="D29" s="88">
        <f t="shared" si="4"/>
        <v>0</v>
      </c>
      <c r="E29" s="83"/>
      <c r="F29" s="123"/>
      <c r="G29" s="88">
        <f t="shared" si="5"/>
        <v>0</v>
      </c>
      <c r="H29" s="83"/>
      <c r="I29" s="123"/>
      <c r="J29" s="221"/>
      <c r="K29" s="85" t="str">
        <f>_xlfn.IFNA(INDEX(ExpenditureCodes!A:A,MATCH(CapitalSheet!L29,ExpenditureCodes!B:B,0)),"")</f>
        <v/>
      </c>
      <c r="L29" s="86"/>
      <c r="M29" s="87"/>
    </row>
    <row r="30" spans="1:13" ht="23.1" customHeight="1">
      <c r="A30" s="88">
        <f t="shared" si="3"/>
        <v>0</v>
      </c>
      <c r="B30" s="83"/>
      <c r="C30" s="123"/>
      <c r="D30" s="88">
        <f t="shared" si="4"/>
        <v>0</v>
      </c>
      <c r="E30" s="83"/>
      <c r="F30" s="123"/>
      <c r="G30" s="88">
        <f t="shared" si="5"/>
        <v>0</v>
      </c>
      <c r="H30" s="83"/>
      <c r="I30" s="123"/>
      <c r="J30" s="221"/>
      <c r="K30" s="85" t="str">
        <f>_xlfn.IFNA(INDEX(ExpenditureCodes!A:A,MATCH(CapitalSheet!L30,ExpenditureCodes!B:B,0)),"")</f>
        <v/>
      </c>
      <c r="L30" s="86"/>
      <c r="M30" s="87"/>
    </row>
    <row r="31" spans="1:13" ht="23.1" customHeight="1">
      <c r="A31" s="88">
        <f t="shared" si="3"/>
        <v>0</v>
      </c>
      <c r="B31" s="83"/>
      <c r="C31" s="123"/>
      <c r="D31" s="88">
        <f t="shared" si="4"/>
        <v>0</v>
      </c>
      <c r="E31" s="83"/>
      <c r="F31" s="123"/>
      <c r="G31" s="88">
        <f t="shared" si="5"/>
        <v>0</v>
      </c>
      <c r="H31" s="83"/>
      <c r="I31" s="123"/>
      <c r="J31" s="221"/>
      <c r="K31" s="85" t="str">
        <f>_xlfn.IFNA(INDEX(ExpenditureCodes!A:A,MATCH(CapitalSheet!L31,ExpenditureCodes!B:B,0)),"")</f>
        <v/>
      </c>
      <c r="L31" s="86"/>
      <c r="M31" s="87"/>
    </row>
    <row r="32" spans="1:13" ht="23.1" customHeight="1">
      <c r="A32" s="88">
        <f t="shared" si="3"/>
        <v>0</v>
      </c>
      <c r="B32" s="83"/>
      <c r="C32" s="123"/>
      <c r="D32" s="88">
        <f t="shared" si="4"/>
        <v>0</v>
      </c>
      <c r="E32" s="83"/>
      <c r="F32" s="123"/>
      <c r="G32" s="88">
        <f t="shared" si="5"/>
        <v>0</v>
      </c>
      <c r="H32" s="83"/>
      <c r="I32" s="123"/>
      <c r="J32" s="221"/>
      <c r="K32" s="85" t="str">
        <f>_xlfn.IFNA(INDEX(ExpenditureCodes!A:A,MATCH(CapitalSheet!L32,ExpenditureCodes!B:B,0)),"")</f>
        <v/>
      </c>
      <c r="L32" s="86"/>
      <c r="M32" s="87"/>
    </row>
    <row r="33" spans="1:13" ht="23.1" customHeight="1">
      <c r="A33" s="88">
        <f t="shared" si="3"/>
        <v>0</v>
      </c>
      <c r="B33" s="83"/>
      <c r="C33" s="123"/>
      <c r="D33" s="88">
        <f t="shared" si="4"/>
        <v>0</v>
      </c>
      <c r="E33" s="83"/>
      <c r="F33" s="123"/>
      <c r="G33" s="88">
        <f t="shared" si="5"/>
        <v>0</v>
      </c>
      <c r="H33" s="83"/>
      <c r="I33" s="123"/>
      <c r="J33" s="221"/>
      <c r="K33" s="85" t="str">
        <f>_xlfn.IFNA(INDEX(ExpenditureCodes!A:A,MATCH(CapitalSheet!L33,ExpenditureCodes!B:B,0)),"")</f>
        <v/>
      </c>
      <c r="L33" s="86"/>
      <c r="M33" s="87"/>
    </row>
    <row r="34" spans="1:13" ht="23.1" customHeight="1">
      <c r="A34" s="88">
        <f t="shared" si="3"/>
        <v>0</v>
      </c>
      <c r="B34" s="83"/>
      <c r="C34" s="123"/>
      <c r="D34" s="88">
        <f t="shared" si="4"/>
        <v>0</v>
      </c>
      <c r="E34" s="83"/>
      <c r="F34" s="123"/>
      <c r="G34" s="88">
        <f t="shared" si="5"/>
        <v>0</v>
      </c>
      <c r="H34" s="83"/>
      <c r="I34" s="123"/>
      <c r="J34" s="221"/>
      <c r="K34" s="85" t="str">
        <f>_xlfn.IFNA(INDEX(ExpenditureCodes!A:A,MATCH(CapitalSheet!L34,ExpenditureCodes!B:B,0)),"")</f>
        <v/>
      </c>
      <c r="L34" s="86"/>
      <c r="M34" s="87"/>
    </row>
    <row r="35" spans="1:13" ht="23.1" customHeight="1">
      <c r="A35" s="88">
        <f t="shared" si="3"/>
        <v>0</v>
      </c>
      <c r="B35" s="83"/>
      <c r="C35" s="123"/>
      <c r="D35" s="88">
        <f t="shared" si="4"/>
        <v>0</v>
      </c>
      <c r="E35" s="83"/>
      <c r="F35" s="123"/>
      <c r="G35" s="88">
        <f t="shared" si="5"/>
        <v>0</v>
      </c>
      <c r="H35" s="83"/>
      <c r="I35" s="123"/>
      <c r="J35" s="221"/>
      <c r="K35" s="85" t="str">
        <f>_xlfn.IFNA(INDEX(ExpenditureCodes!A:A,MATCH(CapitalSheet!L35,ExpenditureCodes!B:B,0)),"")</f>
        <v/>
      </c>
      <c r="L35" s="86"/>
      <c r="M35" s="87"/>
    </row>
    <row r="36" spans="1:13" ht="23.1" customHeight="1">
      <c r="A36" s="88">
        <f t="shared" si="3"/>
        <v>0</v>
      </c>
      <c r="B36" s="83"/>
      <c r="C36" s="123"/>
      <c r="D36" s="88">
        <f t="shared" si="4"/>
        <v>0</v>
      </c>
      <c r="E36" s="83"/>
      <c r="F36" s="123"/>
      <c r="G36" s="88">
        <f t="shared" si="5"/>
        <v>0</v>
      </c>
      <c r="H36" s="83"/>
      <c r="I36" s="123"/>
      <c r="J36" s="221"/>
      <c r="K36" s="85" t="str">
        <f>_xlfn.IFNA(INDEX(ExpenditureCodes!A:A,MATCH(CapitalSheet!L36,ExpenditureCodes!B:B,0)),"")</f>
        <v/>
      </c>
      <c r="L36" s="86"/>
      <c r="M36" s="87"/>
    </row>
    <row r="37" spans="1:13" ht="23.1" customHeight="1">
      <c r="A37" s="88">
        <f t="shared" si="3"/>
        <v>0</v>
      </c>
      <c r="B37" s="83"/>
      <c r="C37" s="123"/>
      <c r="D37" s="88">
        <f t="shared" si="4"/>
        <v>0</v>
      </c>
      <c r="E37" s="83"/>
      <c r="F37" s="123"/>
      <c r="G37" s="88">
        <f t="shared" si="5"/>
        <v>0</v>
      </c>
      <c r="H37" s="83"/>
      <c r="I37" s="123"/>
      <c r="J37" s="221"/>
      <c r="K37" s="85" t="str">
        <f>_xlfn.IFNA(INDEX(ExpenditureCodes!A:A,MATCH(CapitalSheet!L37,ExpenditureCodes!B:B,0)),"")</f>
        <v/>
      </c>
      <c r="L37" s="86"/>
      <c r="M37" s="87"/>
    </row>
    <row r="38" spans="1:13" ht="23.1" customHeight="1">
      <c r="A38" s="88">
        <f t="shared" si="3"/>
        <v>0</v>
      </c>
      <c r="B38" s="83"/>
      <c r="C38" s="123"/>
      <c r="D38" s="88">
        <f t="shared" si="4"/>
        <v>0</v>
      </c>
      <c r="E38" s="83"/>
      <c r="F38" s="123"/>
      <c r="G38" s="88">
        <f t="shared" si="5"/>
        <v>0</v>
      </c>
      <c r="H38" s="83"/>
      <c r="I38" s="123"/>
      <c r="J38" s="221"/>
      <c r="K38" s="85" t="str">
        <f>_xlfn.IFNA(INDEX(ExpenditureCodes!A:A,MATCH(CapitalSheet!L38,ExpenditureCodes!B:B,0)),"")</f>
        <v/>
      </c>
      <c r="L38" s="86"/>
      <c r="M38" s="87"/>
    </row>
    <row r="39" spans="1:13" ht="23.1" customHeight="1">
      <c r="A39" s="88">
        <f t="shared" si="3"/>
        <v>0</v>
      </c>
      <c r="B39" s="83"/>
      <c r="C39" s="123"/>
      <c r="D39" s="88">
        <f t="shared" si="4"/>
        <v>0</v>
      </c>
      <c r="E39" s="83"/>
      <c r="F39" s="123"/>
      <c r="G39" s="88">
        <f t="shared" si="5"/>
        <v>0</v>
      </c>
      <c r="H39" s="83"/>
      <c r="I39" s="123"/>
      <c r="J39" s="221"/>
      <c r="K39" s="85" t="str">
        <f>_xlfn.IFNA(INDEX(ExpenditureCodes!A:A,MATCH(CapitalSheet!L39,ExpenditureCodes!B:B,0)),"")</f>
        <v/>
      </c>
      <c r="L39" s="86"/>
      <c r="M39" s="87"/>
    </row>
    <row r="40" spans="1:13" ht="23.1" customHeight="1">
      <c r="A40" s="88">
        <f t="shared" si="3"/>
        <v>0</v>
      </c>
      <c r="B40" s="83"/>
      <c r="C40" s="123"/>
      <c r="D40" s="88">
        <f t="shared" si="4"/>
        <v>0</v>
      </c>
      <c r="E40" s="83"/>
      <c r="F40" s="123"/>
      <c r="G40" s="88">
        <f t="shared" si="5"/>
        <v>0</v>
      </c>
      <c r="H40" s="83"/>
      <c r="I40" s="123"/>
      <c r="J40" s="221"/>
      <c r="K40" s="85" t="str">
        <f>_xlfn.IFNA(INDEX(ExpenditureCodes!A:A,MATCH(CapitalSheet!L40,ExpenditureCodes!B:B,0)),"")</f>
        <v/>
      </c>
      <c r="L40" s="86"/>
      <c r="M40" s="87"/>
    </row>
    <row r="41" spans="1:13" ht="23.1" customHeight="1">
      <c r="A41" s="88">
        <f t="shared" si="3"/>
        <v>0</v>
      </c>
      <c r="B41" s="83"/>
      <c r="C41" s="123"/>
      <c r="D41" s="88">
        <f t="shared" si="4"/>
        <v>0</v>
      </c>
      <c r="E41" s="83"/>
      <c r="F41" s="123"/>
      <c r="G41" s="88">
        <f t="shared" si="5"/>
        <v>0</v>
      </c>
      <c r="H41" s="83"/>
      <c r="I41" s="123"/>
      <c r="J41" s="221"/>
      <c r="K41" s="85" t="str">
        <f>_xlfn.IFNA(INDEX(ExpenditureCodes!A:A,MATCH(CapitalSheet!L41,ExpenditureCodes!B:B,0)),"")</f>
        <v/>
      </c>
      <c r="L41" s="86"/>
      <c r="M41" s="87"/>
    </row>
    <row r="42" spans="1:13" ht="23.1" customHeight="1">
      <c r="A42" s="88">
        <f t="shared" si="3"/>
        <v>0</v>
      </c>
      <c r="B42" s="83"/>
      <c r="C42" s="123"/>
      <c r="D42" s="88">
        <f t="shared" si="4"/>
        <v>0</v>
      </c>
      <c r="E42" s="83"/>
      <c r="F42" s="123"/>
      <c r="G42" s="88">
        <f t="shared" si="5"/>
        <v>0</v>
      </c>
      <c r="H42" s="83"/>
      <c r="I42" s="123"/>
      <c r="J42" s="221"/>
      <c r="K42" s="85" t="str">
        <f>_xlfn.IFNA(INDEX(ExpenditureCodes!A:A,MATCH(CapitalSheet!L42,ExpenditureCodes!B:B,0)),"")</f>
        <v/>
      </c>
      <c r="L42" s="86"/>
      <c r="M42" s="87"/>
    </row>
    <row r="43" spans="1:13" ht="23.1" customHeight="1">
      <c r="A43" s="88">
        <f t="shared" si="3"/>
        <v>0</v>
      </c>
      <c r="B43" s="83"/>
      <c r="C43" s="123"/>
      <c r="D43" s="88">
        <f t="shared" si="4"/>
        <v>0</v>
      </c>
      <c r="E43" s="83"/>
      <c r="F43" s="123"/>
      <c r="G43" s="88">
        <f t="shared" si="5"/>
        <v>0</v>
      </c>
      <c r="H43" s="83"/>
      <c r="I43" s="123"/>
      <c r="J43" s="221"/>
      <c r="K43" s="85" t="str">
        <f>_xlfn.IFNA(INDEX(ExpenditureCodes!A:A,MATCH(CapitalSheet!L43,ExpenditureCodes!B:B,0)),"")</f>
        <v/>
      </c>
      <c r="L43" s="86"/>
      <c r="M43" s="87"/>
    </row>
    <row r="44" spans="1:13" ht="23.1" customHeight="1">
      <c r="A44" s="88">
        <f t="shared" si="3"/>
        <v>0</v>
      </c>
      <c r="B44" s="83"/>
      <c r="C44" s="123"/>
      <c r="D44" s="88">
        <f t="shared" si="4"/>
        <v>0</v>
      </c>
      <c r="E44" s="83"/>
      <c r="F44" s="123"/>
      <c r="G44" s="88">
        <f t="shared" si="5"/>
        <v>0</v>
      </c>
      <c r="H44" s="83"/>
      <c r="I44" s="123"/>
      <c r="J44" s="221"/>
      <c r="K44" s="85" t="str">
        <f>_xlfn.IFNA(INDEX(ExpenditureCodes!A:A,MATCH(CapitalSheet!L44,ExpenditureCodes!B:B,0)),"")</f>
        <v/>
      </c>
      <c r="L44" s="86"/>
      <c r="M44" s="87"/>
    </row>
    <row r="45" spans="1:13" ht="23.1" customHeight="1">
      <c r="A45" s="88">
        <f t="shared" si="3"/>
        <v>0</v>
      </c>
      <c r="B45" s="83"/>
      <c r="C45" s="123"/>
      <c r="D45" s="88">
        <f t="shared" si="4"/>
        <v>0</v>
      </c>
      <c r="E45" s="83"/>
      <c r="F45" s="123"/>
      <c r="G45" s="88">
        <f t="shared" si="5"/>
        <v>0</v>
      </c>
      <c r="H45" s="83"/>
      <c r="I45" s="123"/>
      <c r="J45" s="221"/>
      <c r="K45" s="85" t="str">
        <f>_xlfn.IFNA(INDEX(ExpenditureCodes!A:A,MATCH(CapitalSheet!L45,ExpenditureCodes!B:B,0)),"")</f>
        <v/>
      </c>
      <c r="L45" s="86"/>
      <c r="M45" s="87"/>
    </row>
    <row r="46" spans="1:13" ht="23.1" customHeight="1">
      <c r="A46" s="88">
        <f t="shared" si="3"/>
        <v>0</v>
      </c>
      <c r="B46" s="83"/>
      <c r="C46" s="123"/>
      <c r="D46" s="88">
        <f t="shared" si="4"/>
        <v>0</v>
      </c>
      <c r="E46" s="83"/>
      <c r="F46" s="123"/>
      <c r="G46" s="88">
        <f t="shared" si="5"/>
        <v>0</v>
      </c>
      <c r="H46" s="83"/>
      <c r="I46" s="123"/>
      <c r="J46" s="221"/>
      <c r="K46" s="85" t="str">
        <f>_xlfn.IFNA(INDEX(ExpenditureCodes!A:A,MATCH(CapitalSheet!L46,ExpenditureCodes!B:B,0)),"")</f>
        <v/>
      </c>
      <c r="L46" s="86"/>
      <c r="M46" s="87"/>
    </row>
    <row r="47" spans="1:13" ht="23.1" customHeight="1">
      <c r="A47" s="88">
        <f t="shared" si="3"/>
        <v>0</v>
      </c>
      <c r="B47" s="83"/>
      <c r="C47" s="123"/>
      <c r="D47" s="88">
        <f t="shared" si="4"/>
        <v>0</v>
      </c>
      <c r="E47" s="83"/>
      <c r="F47" s="123"/>
      <c r="G47" s="88">
        <f t="shared" si="5"/>
        <v>0</v>
      </c>
      <c r="H47" s="83"/>
      <c r="I47" s="123"/>
      <c r="J47" s="221"/>
      <c r="K47" s="85" t="str">
        <f>_xlfn.IFNA(INDEX(ExpenditureCodes!A:A,MATCH(CapitalSheet!L47,ExpenditureCodes!B:B,0)),"")</f>
        <v/>
      </c>
      <c r="L47" s="86"/>
      <c r="M47" s="87"/>
    </row>
    <row r="48" spans="1:13" ht="23.1" customHeight="1">
      <c r="A48" s="88">
        <f t="shared" si="3"/>
        <v>0</v>
      </c>
      <c r="B48" s="83"/>
      <c r="C48" s="123"/>
      <c r="D48" s="88">
        <f t="shared" si="4"/>
        <v>0</v>
      </c>
      <c r="E48" s="83"/>
      <c r="F48" s="123"/>
      <c r="G48" s="88">
        <f t="shared" si="5"/>
        <v>0</v>
      </c>
      <c r="H48" s="83"/>
      <c r="I48" s="123"/>
      <c r="J48" s="221"/>
      <c r="K48" s="85" t="str">
        <f>_xlfn.IFNA(INDEX(ExpenditureCodes!A:A,MATCH(CapitalSheet!L48,ExpenditureCodes!B:B,0)),"")</f>
        <v/>
      </c>
      <c r="L48" s="86"/>
      <c r="M48" s="87"/>
    </row>
    <row r="49" spans="1:13" ht="23.1" customHeight="1">
      <c r="A49" s="88">
        <f t="shared" si="3"/>
        <v>0</v>
      </c>
      <c r="B49" s="83"/>
      <c r="C49" s="123"/>
      <c r="D49" s="88">
        <f t="shared" si="4"/>
        <v>0</v>
      </c>
      <c r="E49" s="83"/>
      <c r="F49" s="123"/>
      <c r="G49" s="88">
        <f t="shared" si="5"/>
        <v>0</v>
      </c>
      <c r="H49" s="83"/>
      <c r="I49" s="123"/>
      <c r="J49" s="221"/>
      <c r="K49" s="85" t="str">
        <f>_xlfn.IFNA(INDEX(ExpenditureCodes!A:A,MATCH(CapitalSheet!L49,ExpenditureCodes!B:B,0)),"")</f>
        <v/>
      </c>
      <c r="L49" s="86"/>
      <c r="M49" s="87"/>
    </row>
    <row r="50" spans="1:13" ht="23.1" customHeight="1">
      <c r="A50" s="88">
        <f t="shared" si="3"/>
        <v>0</v>
      </c>
      <c r="B50" s="83"/>
      <c r="C50" s="123"/>
      <c r="D50" s="88">
        <f t="shared" si="4"/>
        <v>0</v>
      </c>
      <c r="E50" s="83"/>
      <c r="F50" s="123"/>
      <c r="G50" s="88">
        <f t="shared" si="5"/>
        <v>0</v>
      </c>
      <c r="H50" s="83"/>
      <c r="I50" s="123"/>
      <c r="J50" s="221"/>
      <c r="K50" s="85" t="str">
        <f>_xlfn.IFNA(INDEX(ExpenditureCodes!A:A,MATCH(CapitalSheet!L50,ExpenditureCodes!B:B,0)),"")</f>
        <v/>
      </c>
      <c r="L50" s="86"/>
      <c r="M50" s="87"/>
    </row>
    <row r="51" spans="1:13" ht="23.1" customHeight="1">
      <c r="A51" s="88">
        <f t="shared" si="3"/>
        <v>0</v>
      </c>
      <c r="B51" s="83"/>
      <c r="C51" s="123"/>
      <c r="D51" s="88">
        <f t="shared" si="4"/>
        <v>0</v>
      </c>
      <c r="E51" s="83"/>
      <c r="F51" s="123"/>
      <c r="G51" s="88">
        <f t="shared" si="5"/>
        <v>0</v>
      </c>
      <c r="H51" s="83"/>
      <c r="I51" s="123"/>
      <c r="J51" s="221"/>
      <c r="K51" s="85" t="str">
        <f>_xlfn.IFNA(INDEX(ExpenditureCodes!A:A,MATCH(CapitalSheet!L51,ExpenditureCodes!B:B,0)),"")</f>
        <v/>
      </c>
      <c r="L51" s="86"/>
      <c r="M51" s="87"/>
    </row>
    <row r="52" spans="1:13" ht="23.1" customHeight="1">
      <c r="A52" s="88">
        <f t="shared" si="3"/>
        <v>0</v>
      </c>
      <c r="B52" s="83"/>
      <c r="C52" s="123"/>
      <c r="D52" s="88">
        <f t="shared" si="4"/>
        <v>0</v>
      </c>
      <c r="E52" s="83"/>
      <c r="F52" s="123"/>
      <c r="G52" s="88">
        <f t="shared" si="5"/>
        <v>0</v>
      </c>
      <c r="H52" s="83"/>
      <c r="I52" s="123"/>
      <c r="J52" s="221"/>
      <c r="K52" s="85" t="str">
        <f>_xlfn.IFNA(INDEX(ExpenditureCodes!A:A,MATCH(CapitalSheet!L52,ExpenditureCodes!B:B,0)),"")</f>
        <v/>
      </c>
      <c r="L52" s="86"/>
      <c r="M52" s="87"/>
    </row>
    <row r="53" spans="1:13" ht="23.1" customHeight="1">
      <c r="A53" s="88">
        <f t="shared" si="3"/>
        <v>0</v>
      </c>
      <c r="B53" s="83"/>
      <c r="C53" s="123"/>
      <c r="D53" s="88">
        <f t="shared" si="4"/>
        <v>0</v>
      </c>
      <c r="E53" s="83"/>
      <c r="F53" s="123"/>
      <c r="G53" s="88">
        <f t="shared" si="5"/>
        <v>0</v>
      </c>
      <c r="H53" s="83"/>
      <c r="I53" s="123"/>
      <c r="J53" s="221"/>
      <c r="K53" s="85" t="str">
        <f>_xlfn.IFNA(INDEX(ExpenditureCodes!A:A,MATCH(CapitalSheet!L53,ExpenditureCodes!B:B,0)),"")</f>
        <v/>
      </c>
      <c r="L53" s="86"/>
      <c r="M53" s="87"/>
    </row>
    <row r="54" spans="1:13" ht="23.1" customHeight="1">
      <c r="A54" s="88">
        <f t="shared" si="3"/>
        <v>0</v>
      </c>
      <c r="B54" s="83"/>
      <c r="C54" s="123"/>
      <c r="D54" s="88">
        <f t="shared" si="4"/>
        <v>0</v>
      </c>
      <c r="E54" s="83"/>
      <c r="F54" s="123"/>
      <c r="G54" s="88">
        <f t="shared" si="5"/>
        <v>0</v>
      </c>
      <c r="H54" s="83"/>
      <c r="I54" s="123"/>
      <c r="J54" s="221"/>
      <c r="K54" s="85" t="str">
        <f>_xlfn.IFNA(INDEX(ExpenditureCodes!A:A,MATCH(CapitalSheet!L54,ExpenditureCodes!B:B,0)),"")</f>
        <v/>
      </c>
      <c r="L54" s="86"/>
      <c r="M54" s="87"/>
    </row>
    <row r="55" spans="1:13" ht="23.1" customHeight="1">
      <c r="A55" s="88">
        <f t="shared" si="3"/>
        <v>0</v>
      </c>
      <c r="B55" s="83"/>
      <c r="C55" s="123"/>
      <c r="D55" s="88">
        <f t="shared" si="4"/>
        <v>0</v>
      </c>
      <c r="E55" s="83"/>
      <c r="F55" s="123"/>
      <c r="G55" s="88">
        <f t="shared" si="5"/>
        <v>0</v>
      </c>
      <c r="H55" s="83"/>
      <c r="I55" s="123"/>
      <c r="J55" s="221"/>
      <c r="K55" s="85" t="str">
        <f>_xlfn.IFNA(INDEX(ExpenditureCodes!A:A,MATCH(CapitalSheet!L55,ExpenditureCodes!B:B,0)),"")</f>
        <v/>
      </c>
      <c r="L55" s="86"/>
      <c r="M55" s="87"/>
    </row>
    <row r="56" spans="1:13" ht="23.1" customHeight="1">
      <c r="A56" s="88">
        <f t="shared" si="3"/>
        <v>0</v>
      </c>
      <c r="B56" s="83"/>
      <c r="C56" s="123"/>
      <c r="D56" s="88">
        <f t="shared" si="4"/>
        <v>0</v>
      </c>
      <c r="E56" s="83"/>
      <c r="F56" s="123"/>
      <c r="G56" s="88">
        <f t="shared" si="5"/>
        <v>0</v>
      </c>
      <c r="H56" s="83"/>
      <c r="I56" s="123"/>
      <c r="J56" s="221"/>
      <c r="K56" s="85" t="str">
        <f>_xlfn.IFNA(INDEX(ExpenditureCodes!A:A,MATCH(CapitalSheet!L56,ExpenditureCodes!B:B,0)),"")</f>
        <v/>
      </c>
      <c r="L56" s="86"/>
      <c r="M56" s="87"/>
    </row>
    <row r="57" spans="1:13" ht="23.1" customHeight="1">
      <c r="A57" s="88">
        <f t="shared" si="3"/>
        <v>0</v>
      </c>
      <c r="B57" s="83"/>
      <c r="C57" s="123"/>
      <c r="D57" s="88">
        <f t="shared" si="4"/>
        <v>0</v>
      </c>
      <c r="E57" s="83"/>
      <c r="F57" s="123"/>
      <c r="G57" s="88">
        <f t="shared" si="5"/>
        <v>0</v>
      </c>
      <c r="H57" s="83"/>
      <c r="I57" s="123"/>
      <c r="J57" s="221"/>
      <c r="K57" s="85" t="str">
        <f>_xlfn.IFNA(INDEX(ExpenditureCodes!A:A,MATCH(CapitalSheet!L57,ExpenditureCodes!B:B,0)),"")</f>
        <v/>
      </c>
      <c r="L57" s="86"/>
      <c r="M57" s="87"/>
    </row>
    <row r="58" spans="1:13" ht="23.1" customHeight="1">
      <c r="A58" s="88">
        <f t="shared" si="3"/>
        <v>0</v>
      </c>
      <c r="B58" s="83"/>
      <c r="C58" s="123"/>
      <c r="D58" s="88">
        <f t="shared" si="4"/>
        <v>0</v>
      </c>
      <c r="E58" s="83"/>
      <c r="F58" s="123"/>
      <c r="G58" s="88">
        <f t="shared" si="5"/>
        <v>0</v>
      </c>
      <c r="H58" s="83"/>
      <c r="I58" s="123"/>
      <c r="J58" s="221"/>
      <c r="K58" s="85" t="str">
        <f>_xlfn.IFNA(INDEX(ExpenditureCodes!A:A,MATCH(CapitalSheet!L58,ExpenditureCodes!B:B,0)),"")</f>
        <v/>
      </c>
      <c r="L58" s="86"/>
      <c r="M58" s="87"/>
    </row>
    <row r="59" spans="1:13" ht="23.1" customHeight="1">
      <c r="A59" s="88">
        <f t="shared" si="3"/>
        <v>0</v>
      </c>
      <c r="B59" s="83"/>
      <c r="C59" s="123"/>
      <c r="D59" s="88">
        <f t="shared" si="4"/>
        <v>0</v>
      </c>
      <c r="E59" s="83"/>
      <c r="F59" s="123"/>
      <c r="G59" s="88">
        <f t="shared" si="5"/>
        <v>0</v>
      </c>
      <c r="H59" s="83"/>
      <c r="I59" s="123"/>
      <c r="J59" s="221"/>
      <c r="K59" s="85" t="str">
        <f>_xlfn.IFNA(INDEX(ExpenditureCodes!A:A,MATCH(CapitalSheet!L59,ExpenditureCodes!B:B,0)),"")</f>
        <v/>
      </c>
      <c r="L59" s="86"/>
      <c r="M59" s="87"/>
    </row>
    <row r="60" spans="1:13" ht="23.1" customHeight="1">
      <c r="A60" s="88">
        <f t="shared" si="3"/>
        <v>0</v>
      </c>
      <c r="B60" s="83"/>
      <c r="C60" s="123"/>
      <c r="D60" s="88">
        <f t="shared" si="4"/>
        <v>0</v>
      </c>
      <c r="E60" s="83"/>
      <c r="F60" s="123"/>
      <c r="G60" s="88">
        <f t="shared" si="5"/>
        <v>0</v>
      </c>
      <c r="H60" s="83"/>
      <c r="I60" s="123"/>
      <c r="J60" s="221"/>
      <c r="K60" s="85" t="str">
        <f>_xlfn.IFNA(INDEX(ExpenditureCodes!A:A,MATCH(CapitalSheet!L60,ExpenditureCodes!B:B,0)),"")</f>
        <v/>
      </c>
      <c r="L60" s="86"/>
      <c r="M60" s="87"/>
    </row>
    <row r="61" spans="1:13" ht="23.1" customHeight="1">
      <c r="A61" s="88">
        <f t="shared" si="3"/>
        <v>0</v>
      </c>
      <c r="B61" s="83"/>
      <c r="C61" s="123"/>
      <c r="D61" s="88">
        <f t="shared" si="4"/>
        <v>0</v>
      </c>
      <c r="E61" s="83"/>
      <c r="F61" s="123"/>
      <c r="G61" s="88">
        <f t="shared" si="5"/>
        <v>0</v>
      </c>
      <c r="H61" s="83"/>
      <c r="I61" s="123"/>
      <c r="J61" s="221"/>
      <c r="K61" s="85" t="str">
        <f>_xlfn.IFNA(INDEX(ExpenditureCodes!A:A,MATCH(CapitalSheet!L61,ExpenditureCodes!B:B,0)),"")</f>
        <v/>
      </c>
      <c r="L61" s="86"/>
      <c r="M61" s="87"/>
    </row>
    <row r="62" spans="1:13" ht="23.1" customHeight="1">
      <c r="A62" s="88">
        <f t="shared" si="3"/>
        <v>0</v>
      </c>
      <c r="B62" s="83"/>
      <c r="C62" s="123"/>
      <c r="D62" s="88">
        <f t="shared" si="4"/>
        <v>0</v>
      </c>
      <c r="E62" s="83"/>
      <c r="F62" s="123"/>
      <c r="G62" s="88">
        <f t="shared" si="5"/>
        <v>0</v>
      </c>
      <c r="H62" s="83"/>
      <c r="I62" s="123"/>
      <c r="J62" s="221"/>
      <c r="K62" s="85" t="str">
        <f>_xlfn.IFNA(INDEX(ExpenditureCodes!A:A,MATCH(CapitalSheet!L62,ExpenditureCodes!B:B,0)),"")</f>
        <v/>
      </c>
      <c r="L62" s="86"/>
      <c r="M62" s="87"/>
    </row>
    <row r="63" spans="1:13" ht="23.1" customHeight="1">
      <c r="A63" s="88">
        <f t="shared" si="3"/>
        <v>0</v>
      </c>
      <c r="B63" s="83"/>
      <c r="C63" s="123"/>
      <c r="D63" s="88">
        <f t="shared" si="4"/>
        <v>0</v>
      </c>
      <c r="E63" s="83"/>
      <c r="F63" s="123"/>
      <c r="G63" s="88">
        <f t="shared" si="5"/>
        <v>0</v>
      </c>
      <c r="H63" s="83"/>
      <c r="I63" s="123"/>
      <c r="J63" s="221"/>
      <c r="K63" s="85" t="str">
        <f>_xlfn.IFNA(INDEX(ExpenditureCodes!A:A,MATCH(CapitalSheet!L63,ExpenditureCodes!B:B,0)),"")</f>
        <v/>
      </c>
      <c r="L63" s="86"/>
      <c r="M63" s="87"/>
    </row>
    <row r="64" spans="1:13" ht="23.1" customHeight="1">
      <c r="A64" s="88">
        <f t="shared" si="3"/>
        <v>0</v>
      </c>
      <c r="B64" s="83"/>
      <c r="C64" s="123"/>
      <c r="D64" s="88">
        <f t="shared" si="4"/>
        <v>0</v>
      </c>
      <c r="E64" s="83"/>
      <c r="F64" s="123"/>
      <c r="G64" s="88">
        <f t="shared" si="5"/>
        <v>0</v>
      </c>
      <c r="H64" s="83"/>
      <c r="I64" s="123"/>
      <c r="J64" s="221"/>
      <c r="K64" s="85" t="str">
        <f>_xlfn.IFNA(INDEX(ExpenditureCodes!A:A,MATCH(CapitalSheet!L64,ExpenditureCodes!B:B,0)),"")</f>
        <v/>
      </c>
      <c r="L64" s="86"/>
      <c r="M64" s="87"/>
    </row>
    <row r="65" spans="1:13" ht="23.1" customHeight="1">
      <c r="A65" s="88">
        <f t="shared" si="3"/>
        <v>0</v>
      </c>
      <c r="B65" s="83"/>
      <c r="C65" s="123"/>
      <c r="D65" s="88">
        <f t="shared" si="4"/>
        <v>0</v>
      </c>
      <c r="E65" s="83"/>
      <c r="F65" s="123"/>
      <c r="G65" s="88">
        <f t="shared" si="5"/>
        <v>0</v>
      </c>
      <c r="H65" s="83"/>
      <c r="I65" s="123"/>
      <c r="J65" s="221"/>
      <c r="K65" s="85" t="str">
        <f>_xlfn.IFNA(INDEX(ExpenditureCodes!A:A,MATCH(CapitalSheet!L65,ExpenditureCodes!B:B,0)),"")</f>
        <v/>
      </c>
      <c r="L65" s="86"/>
      <c r="M65" s="87"/>
    </row>
    <row r="66" spans="1:13" ht="23.1" customHeight="1">
      <c r="A66" s="88">
        <f t="shared" si="3"/>
        <v>0</v>
      </c>
      <c r="B66" s="83"/>
      <c r="C66" s="123"/>
      <c r="D66" s="88">
        <f t="shared" si="4"/>
        <v>0</v>
      </c>
      <c r="E66" s="83"/>
      <c r="F66" s="123"/>
      <c r="G66" s="88">
        <f t="shared" si="5"/>
        <v>0</v>
      </c>
      <c r="H66" s="83"/>
      <c r="I66" s="123"/>
      <c r="J66" s="221"/>
      <c r="K66" s="85" t="str">
        <f>_xlfn.IFNA(INDEX(ExpenditureCodes!A:A,MATCH(CapitalSheet!L66,ExpenditureCodes!B:B,0)),"")</f>
        <v/>
      </c>
      <c r="L66" s="86"/>
      <c r="M66" s="87"/>
    </row>
    <row r="67" spans="1:13" ht="23.1" customHeight="1">
      <c r="A67" s="88">
        <f t="shared" si="3"/>
        <v>0</v>
      </c>
      <c r="B67" s="83"/>
      <c r="C67" s="123"/>
      <c r="D67" s="88">
        <f t="shared" si="4"/>
        <v>0</v>
      </c>
      <c r="E67" s="83"/>
      <c r="F67" s="123"/>
      <c r="G67" s="88">
        <f t="shared" si="5"/>
        <v>0</v>
      </c>
      <c r="H67" s="83"/>
      <c r="I67" s="123"/>
      <c r="J67" s="221"/>
      <c r="K67" s="85" t="str">
        <f>_xlfn.IFNA(INDEX(ExpenditureCodes!A:A,MATCH(CapitalSheet!L67,ExpenditureCodes!B:B,0)),"")</f>
        <v/>
      </c>
      <c r="L67" s="86"/>
      <c r="M67" s="87"/>
    </row>
    <row r="68" spans="1:13" ht="23.1" customHeight="1">
      <c r="A68" s="88">
        <f t="shared" si="3"/>
        <v>0</v>
      </c>
      <c r="B68" s="83"/>
      <c r="C68" s="123"/>
      <c r="D68" s="88">
        <f t="shared" si="4"/>
        <v>0</v>
      </c>
      <c r="E68" s="83"/>
      <c r="F68" s="123"/>
      <c r="G68" s="88">
        <f t="shared" si="5"/>
        <v>0</v>
      </c>
      <c r="H68" s="83"/>
      <c r="I68" s="123"/>
      <c r="J68" s="221"/>
      <c r="K68" s="85" t="str">
        <f>_xlfn.IFNA(INDEX(ExpenditureCodes!A:A,MATCH(CapitalSheet!L68,ExpenditureCodes!B:B,0)),"")</f>
        <v/>
      </c>
      <c r="L68" s="86"/>
      <c r="M68" s="87"/>
    </row>
    <row r="69" spans="1:13" ht="23.1" customHeight="1">
      <c r="A69" s="88">
        <f t="shared" si="3"/>
        <v>0</v>
      </c>
      <c r="B69" s="83"/>
      <c r="C69" s="123"/>
      <c r="D69" s="88">
        <f t="shared" si="4"/>
        <v>0</v>
      </c>
      <c r="E69" s="83"/>
      <c r="F69" s="123"/>
      <c r="G69" s="88">
        <f t="shared" si="5"/>
        <v>0</v>
      </c>
      <c r="H69" s="83"/>
      <c r="I69" s="123"/>
      <c r="J69" s="221"/>
      <c r="K69" s="85" t="str">
        <f>_xlfn.IFNA(INDEX(ExpenditureCodes!A:A,MATCH(CapitalSheet!L69,ExpenditureCodes!B:B,0)),"")</f>
        <v/>
      </c>
      <c r="L69" s="86"/>
      <c r="M69" s="87"/>
    </row>
    <row r="70" spans="1:13" ht="23.1" customHeight="1">
      <c r="A70" s="88">
        <f t="shared" si="3"/>
        <v>0</v>
      </c>
      <c r="B70" s="83"/>
      <c r="C70" s="123"/>
      <c r="D70" s="88">
        <f t="shared" si="4"/>
        <v>0</v>
      </c>
      <c r="E70" s="83"/>
      <c r="F70" s="123"/>
      <c r="G70" s="88">
        <f t="shared" si="5"/>
        <v>0</v>
      </c>
      <c r="H70" s="83"/>
      <c r="I70" s="123"/>
      <c r="J70" s="221"/>
      <c r="K70" s="85" t="str">
        <f>_xlfn.IFNA(INDEX(ExpenditureCodes!A:A,MATCH(CapitalSheet!L70,ExpenditureCodes!B:B,0)),"")</f>
        <v/>
      </c>
      <c r="L70" s="86"/>
      <c r="M70" s="87"/>
    </row>
    <row r="71" spans="1:13" ht="23.1" customHeight="1">
      <c r="A71" s="88">
        <f t="shared" si="3"/>
        <v>0</v>
      </c>
      <c r="B71" s="83"/>
      <c r="C71" s="123"/>
      <c r="D71" s="88">
        <f t="shared" si="4"/>
        <v>0</v>
      </c>
      <c r="E71" s="83"/>
      <c r="F71" s="123"/>
      <c r="G71" s="88">
        <f t="shared" si="5"/>
        <v>0</v>
      </c>
      <c r="H71" s="83"/>
      <c r="I71" s="123"/>
      <c r="J71" s="221"/>
      <c r="K71" s="85" t="str">
        <f>_xlfn.IFNA(INDEX(ExpenditureCodes!A:A,MATCH(CapitalSheet!L71,ExpenditureCodes!B:B,0)),"")</f>
        <v/>
      </c>
      <c r="L71" s="86"/>
      <c r="M71" s="87"/>
    </row>
    <row r="72" spans="1:13" ht="23.1" customHeight="1">
      <c r="A72" s="88">
        <f t="shared" si="3"/>
        <v>0</v>
      </c>
      <c r="B72" s="83"/>
      <c r="C72" s="123"/>
      <c r="D72" s="88">
        <f t="shared" si="4"/>
        <v>0</v>
      </c>
      <c r="E72" s="83"/>
      <c r="F72" s="123"/>
      <c r="G72" s="88">
        <f t="shared" si="5"/>
        <v>0</v>
      </c>
      <c r="H72" s="83"/>
      <c r="I72" s="123"/>
      <c r="J72" s="221"/>
      <c r="K72" s="85" t="str">
        <f>_xlfn.IFNA(INDEX(ExpenditureCodes!A:A,MATCH(CapitalSheet!L72,ExpenditureCodes!B:B,0)),"")</f>
        <v/>
      </c>
      <c r="L72" s="86"/>
      <c r="M72" s="87"/>
    </row>
    <row r="73" spans="1:13" ht="23.1" customHeight="1">
      <c r="A73" s="88">
        <f t="shared" si="3"/>
        <v>0</v>
      </c>
      <c r="B73" s="83"/>
      <c r="C73" s="123"/>
      <c r="D73" s="88">
        <f t="shared" si="4"/>
        <v>0</v>
      </c>
      <c r="E73" s="83"/>
      <c r="F73" s="123"/>
      <c r="G73" s="88">
        <f t="shared" si="5"/>
        <v>0</v>
      </c>
      <c r="H73" s="83"/>
      <c r="I73" s="123"/>
      <c r="J73" s="221"/>
      <c r="K73" s="85" t="str">
        <f>_xlfn.IFNA(INDEX(ExpenditureCodes!A:A,MATCH(CapitalSheet!L73,ExpenditureCodes!B:B,0)),"")</f>
        <v/>
      </c>
      <c r="L73" s="86"/>
      <c r="M73" s="87"/>
    </row>
    <row r="74" spans="1:13" ht="23.1" customHeight="1">
      <c r="A74" s="88">
        <f t="shared" ref="A74:A100" si="6">B74*C74</f>
        <v>0</v>
      </c>
      <c r="B74" s="83"/>
      <c r="C74" s="123"/>
      <c r="D74" s="88">
        <f t="shared" ref="D74:D100" si="7">E74*F74</f>
        <v>0</v>
      </c>
      <c r="E74" s="83"/>
      <c r="F74" s="123"/>
      <c r="G74" s="88">
        <f t="shared" ref="G74:G100" si="8">H74*I74</f>
        <v>0</v>
      </c>
      <c r="H74" s="83"/>
      <c r="I74" s="123"/>
      <c r="J74" s="221"/>
      <c r="K74" s="85" t="str">
        <f>_xlfn.IFNA(INDEX(ExpenditureCodes!A:A,MATCH(CapitalSheet!L74,ExpenditureCodes!B:B,0)),"")</f>
        <v/>
      </c>
      <c r="L74" s="86"/>
      <c r="M74" s="87"/>
    </row>
    <row r="75" spans="1:13" ht="23.1" customHeight="1">
      <c r="A75" s="88">
        <f t="shared" si="6"/>
        <v>0</v>
      </c>
      <c r="B75" s="83"/>
      <c r="C75" s="123"/>
      <c r="D75" s="88">
        <f t="shared" si="7"/>
        <v>0</v>
      </c>
      <c r="E75" s="83"/>
      <c r="F75" s="123"/>
      <c r="G75" s="88">
        <f t="shared" si="8"/>
        <v>0</v>
      </c>
      <c r="H75" s="83"/>
      <c r="I75" s="123"/>
      <c r="J75" s="221"/>
      <c r="K75" s="85" t="str">
        <f>_xlfn.IFNA(INDEX(ExpenditureCodes!A:A,MATCH(CapitalSheet!L75,ExpenditureCodes!B:B,0)),"")</f>
        <v/>
      </c>
      <c r="L75" s="86"/>
      <c r="M75" s="87"/>
    </row>
    <row r="76" spans="1:13" ht="23.1" customHeight="1">
      <c r="A76" s="88">
        <f t="shared" si="6"/>
        <v>0</v>
      </c>
      <c r="B76" s="83"/>
      <c r="C76" s="123"/>
      <c r="D76" s="88">
        <f t="shared" si="7"/>
        <v>0</v>
      </c>
      <c r="E76" s="83"/>
      <c r="F76" s="123"/>
      <c r="G76" s="88">
        <f t="shared" si="8"/>
        <v>0</v>
      </c>
      <c r="H76" s="83"/>
      <c r="I76" s="123"/>
      <c r="J76" s="221"/>
      <c r="K76" s="85" t="str">
        <f>_xlfn.IFNA(INDEX(ExpenditureCodes!A:A,MATCH(CapitalSheet!L76,ExpenditureCodes!B:B,0)),"")</f>
        <v/>
      </c>
      <c r="L76" s="86"/>
      <c r="M76" s="87"/>
    </row>
    <row r="77" spans="1:13" ht="23.1" customHeight="1">
      <c r="A77" s="88">
        <f t="shared" si="6"/>
        <v>0</v>
      </c>
      <c r="B77" s="83"/>
      <c r="C77" s="123"/>
      <c r="D77" s="88">
        <f t="shared" si="7"/>
        <v>0</v>
      </c>
      <c r="E77" s="83"/>
      <c r="F77" s="123"/>
      <c r="G77" s="88">
        <f t="shared" si="8"/>
        <v>0</v>
      </c>
      <c r="H77" s="83"/>
      <c r="I77" s="123"/>
      <c r="J77" s="221"/>
      <c r="K77" s="85" t="str">
        <f>_xlfn.IFNA(INDEX(ExpenditureCodes!A:A,MATCH(CapitalSheet!L77,ExpenditureCodes!B:B,0)),"")</f>
        <v/>
      </c>
      <c r="L77" s="86"/>
      <c r="M77" s="87"/>
    </row>
    <row r="78" spans="1:13" ht="23.1" customHeight="1">
      <c r="A78" s="88">
        <f t="shared" si="6"/>
        <v>0</v>
      </c>
      <c r="B78" s="83"/>
      <c r="C78" s="123"/>
      <c r="D78" s="88">
        <f t="shared" si="7"/>
        <v>0</v>
      </c>
      <c r="E78" s="83"/>
      <c r="F78" s="123"/>
      <c r="G78" s="88">
        <f t="shared" si="8"/>
        <v>0</v>
      </c>
      <c r="H78" s="83"/>
      <c r="I78" s="123"/>
      <c r="J78" s="221"/>
      <c r="K78" s="85" t="str">
        <f>_xlfn.IFNA(INDEX(ExpenditureCodes!A:A,MATCH(CapitalSheet!L78,ExpenditureCodes!B:B,0)),"")</f>
        <v/>
      </c>
      <c r="L78" s="86"/>
      <c r="M78" s="87"/>
    </row>
    <row r="79" spans="1:13" ht="23.1" customHeight="1">
      <c r="A79" s="88">
        <f t="shared" si="6"/>
        <v>0</v>
      </c>
      <c r="B79" s="83"/>
      <c r="C79" s="123"/>
      <c r="D79" s="88">
        <f t="shared" si="7"/>
        <v>0</v>
      </c>
      <c r="E79" s="83"/>
      <c r="F79" s="123"/>
      <c r="G79" s="88">
        <f t="shared" si="8"/>
        <v>0</v>
      </c>
      <c r="H79" s="83"/>
      <c r="I79" s="123"/>
      <c r="J79" s="221"/>
      <c r="K79" s="85" t="str">
        <f>_xlfn.IFNA(INDEX(ExpenditureCodes!A:A,MATCH(CapitalSheet!L79,ExpenditureCodes!B:B,0)),"")</f>
        <v/>
      </c>
      <c r="L79" s="86"/>
      <c r="M79" s="87"/>
    </row>
    <row r="80" spans="1:13" ht="23.1" customHeight="1">
      <c r="A80" s="88">
        <f t="shared" si="6"/>
        <v>0</v>
      </c>
      <c r="B80" s="83"/>
      <c r="C80" s="123"/>
      <c r="D80" s="88">
        <f t="shared" si="7"/>
        <v>0</v>
      </c>
      <c r="E80" s="83"/>
      <c r="F80" s="123"/>
      <c r="G80" s="88">
        <f t="shared" si="8"/>
        <v>0</v>
      </c>
      <c r="H80" s="83"/>
      <c r="I80" s="123"/>
      <c r="J80" s="221"/>
      <c r="K80" s="85" t="str">
        <f>_xlfn.IFNA(INDEX(ExpenditureCodes!A:A,MATCH(CapitalSheet!L80,ExpenditureCodes!B:B,0)),"")</f>
        <v/>
      </c>
      <c r="L80" s="86"/>
      <c r="M80" s="87"/>
    </row>
    <row r="81" spans="1:13" ht="23.1" customHeight="1">
      <c r="A81" s="88">
        <f t="shared" si="6"/>
        <v>0</v>
      </c>
      <c r="B81" s="83"/>
      <c r="C81" s="123"/>
      <c r="D81" s="88">
        <f t="shared" si="7"/>
        <v>0</v>
      </c>
      <c r="E81" s="83"/>
      <c r="F81" s="123"/>
      <c r="G81" s="88">
        <f t="shared" si="8"/>
        <v>0</v>
      </c>
      <c r="H81" s="83"/>
      <c r="I81" s="123"/>
      <c r="J81" s="221"/>
      <c r="K81" s="85" t="str">
        <f>_xlfn.IFNA(INDEX(ExpenditureCodes!A:A,MATCH(CapitalSheet!L81,ExpenditureCodes!B:B,0)),"")</f>
        <v/>
      </c>
      <c r="L81" s="86"/>
      <c r="M81" s="87"/>
    </row>
    <row r="82" spans="1:13" ht="23.1" customHeight="1">
      <c r="A82" s="88">
        <f t="shared" si="6"/>
        <v>0</v>
      </c>
      <c r="B82" s="83"/>
      <c r="C82" s="123"/>
      <c r="D82" s="88">
        <f t="shared" si="7"/>
        <v>0</v>
      </c>
      <c r="E82" s="83"/>
      <c r="F82" s="123"/>
      <c r="G82" s="88">
        <f t="shared" si="8"/>
        <v>0</v>
      </c>
      <c r="H82" s="83"/>
      <c r="I82" s="123"/>
      <c r="J82" s="221"/>
      <c r="K82" s="85" t="str">
        <f>_xlfn.IFNA(INDEX(ExpenditureCodes!A:A,MATCH(CapitalSheet!L82,ExpenditureCodes!B:B,0)),"")</f>
        <v/>
      </c>
      <c r="L82" s="86"/>
      <c r="M82" s="87"/>
    </row>
    <row r="83" spans="1:13" ht="23.1" customHeight="1">
      <c r="A83" s="88">
        <f t="shared" si="6"/>
        <v>0</v>
      </c>
      <c r="B83" s="83"/>
      <c r="C83" s="123"/>
      <c r="D83" s="88">
        <f t="shared" si="7"/>
        <v>0</v>
      </c>
      <c r="E83" s="83"/>
      <c r="F83" s="123"/>
      <c r="G83" s="88">
        <f t="shared" si="8"/>
        <v>0</v>
      </c>
      <c r="H83" s="83"/>
      <c r="I83" s="123"/>
      <c r="J83" s="221"/>
      <c r="K83" s="85" t="str">
        <f>_xlfn.IFNA(INDEX(ExpenditureCodes!A:A,MATCH(CapitalSheet!L83,ExpenditureCodes!B:B,0)),"")</f>
        <v/>
      </c>
      <c r="L83" s="86"/>
      <c r="M83" s="87"/>
    </row>
    <row r="84" spans="1:13" ht="23.1" customHeight="1">
      <c r="A84" s="88">
        <f t="shared" si="6"/>
        <v>0</v>
      </c>
      <c r="B84" s="83"/>
      <c r="C84" s="123"/>
      <c r="D84" s="88">
        <f t="shared" si="7"/>
        <v>0</v>
      </c>
      <c r="E84" s="83"/>
      <c r="F84" s="123"/>
      <c r="G84" s="88">
        <f t="shared" si="8"/>
        <v>0</v>
      </c>
      <c r="H84" s="83"/>
      <c r="I84" s="123"/>
      <c r="J84" s="221"/>
      <c r="K84" s="85" t="str">
        <f>_xlfn.IFNA(INDEX(ExpenditureCodes!A:A,MATCH(CapitalSheet!L84,ExpenditureCodes!B:B,0)),"")</f>
        <v/>
      </c>
      <c r="L84" s="86"/>
      <c r="M84" s="87"/>
    </row>
    <row r="85" spans="1:13" ht="23.1" customHeight="1">
      <c r="A85" s="88">
        <f t="shared" si="6"/>
        <v>0</v>
      </c>
      <c r="B85" s="83"/>
      <c r="C85" s="123"/>
      <c r="D85" s="88">
        <f t="shared" si="7"/>
        <v>0</v>
      </c>
      <c r="E85" s="83"/>
      <c r="F85" s="123"/>
      <c r="G85" s="88">
        <f t="shared" si="8"/>
        <v>0</v>
      </c>
      <c r="H85" s="83"/>
      <c r="I85" s="123"/>
      <c r="J85" s="221"/>
      <c r="K85" s="85" t="str">
        <f>_xlfn.IFNA(INDEX(ExpenditureCodes!A:A,MATCH(CapitalSheet!L85,ExpenditureCodes!B:B,0)),"")</f>
        <v/>
      </c>
      <c r="L85" s="86"/>
      <c r="M85" s="87"/>
    </row>
    <row r="86" spans="1:13" ht="23.1" customHeight="1">
      <c r="A86" s="88">
        <f t="shared" si="6"/>
        <v>0</v>
      </c>
      <c r="B86" s="83"/>
      <c r="C86" s="123"/>
      <c r="D86" s="88">
        <f t="shared" si="7"/>
        <v>0</v>
      </c>
      <c r="E86" s="83"/>
      <c r="F86" s="123"/>
      <c r="G86" s="88">
        <f t="shared" si="8"/>
        <v>0</v>
      </c>
      <c r="H86" s="83"/>
      <c r="I86" s="123"/>
      <c r="J86" s="221"/>
      <c r="K86" s="85" t="str">
        <f>_xlfn.IFNA(INDEX(ExpenditureCodes!A:A,MATCH(CapitalSheet!L86,ExpenditureCodes!B:B,0)),"")</f>
        <v/>
      </c>
      <c r="L86" s="86"/>
      <c r="M86" s="87"/>
    </row>
    <row r="87" spans="1:13" ht="23.1" customHeight="1">
      <c r="A87" s="88">
        <f t="shared" si="6"/>
        <v>0</v>
      </c>
      <c r="B87" s="83"/>
      <c r="C87" s="123"/>
      <c r="D87" s="88">
        <f t="shared" si="7"/>
        <v>0</v>
      </c>
      <c r="E87" s="83"/>
      <c r="F87" s="123"/>
      <c r="G87" s="88">
        <f t="shared" si="8"/>
        <v>0</v>
      </c>
      <c r="H87" s="83"/>
      <c r="I87" s="123"/>
      <c r="J87" s="221"/>
      <c r="K87" s="85" t="str">
        <f>_xlfn.IFNA(INDEX(ExpenditureCodes!A:A,MATCH(CapitalSheet!L87,ExpenditureCodes!B:B,0)),"")</f>
        <v/>
      </c>
      <c r="L87" s="86"/>
      <c r="M87" s="87"/>
    </row>
    <row r="88" spans="1:13" ht="23.1" customHeight="1">
      <c r="A88" s="88">
        <f t="shared" si="6"/>
        <v>0</v>
      </c>
      <c r="B88" s="83"/>
      <c r="C88" s="123"/>
      <c r="D88" s="88">
        <f t="shared" si="7"/>
        <v>0</v>
      </c>
      <c r="E88" s="83"/>
      <c r="F88" s="123"/>
      <c r="G88" s="88">
        <f t="shared" si="8"/>
        <v>0</v>
      </c>
      <c r="H88" s="83"/>
      <c r="I88" s="123"/>
      <c r="J88" s="221"/>
      <c r="K88" s="85" t="str">
        <f>_xlfn.IFNA(INDEX(ExpenditureCodes!A:A,MATCH(CapitalSheet!L88,ExpenditureCodes!B:B,0)),"")</f>
        <v/>
      </c>
      <c r="L88" s="86"/>
      <c r="M88" s="87"/>
    </row>
    <row r="89" spans="1:13" ht="23.1" customHeight="1">
      <c r="A89" s="88">
        <f t="shared" si="6"/>
        <v>0</v>
      </c>
      <c r="B89" s="83"/>
      <c r="C89" s="123"/>
      <c r="D89" s="88">
        <f t="shared" si="7"/>
        <v>0</v>
      </c>
      <c r="E89" s="83"/>
      <c r="F89" s="123"/>
      <c r="G89" s="88">
        <f t="shared" si="8"/>
        <v>0</v>
      </c>
      <c r="H89" s="83"/>
      <c r="I89" s="123"/>
      <c r="J89" s="221"/>
      <c r="K89" s="85" t="str">
        <f>_xlfn.IFNA(INDEX(ExpenditureCodes!A:A,MATCH(CapitalSheet!L89,ExpenditureCodes!B:B,0)),"")</f>
        <v/>
      </c>
      <c r="L89" s="86"/>
      <c r="M89" s="87"/>
    </row>
    <row r="90" spans="1:13" ht="23.1" customHeight="1">
      <c r="A90" s="88">
        <f t="shared" si="6"/>
        <v>0</v>
      </c>
      <c r="B90" s="83"/>
      <c r="C90" s="123"/>
      <c r="D90" s="88">
        <f t="shared" si="7"/>
        <v>0</v>
      </c>
      <c r="E90" s="83"/>
      <c r="F90" s="123"/>
      <c r="G90" s="88">
        <f t="shared" si="8"/>
        <v>0</v>
      </c>
      <c r="H90" s="83"/>
      <c r="I90" s="123"/>
      <c r="J90" s="221"/>
      <c r="K90" s="85" t="str">
        <f>_xlfn.IFNA(INDEX(ExpenditureCodes!A:A,MATCH(CapitalSheet!L90,ExpenditureCodes!B:B,0)),"")</f>
        <v/>
      </c>
      <c r="L90" s="86"/>
      <c r="M90" s="87"/>
    </row>
    <row r="91" spans="1:13" ht="23.1" customHeight="1">
      <c r="A91" s="88">
        <f t="shared" si="6"/>
        <v>0</v>
      </c>
      <c r="B91" s="83"/>
      <c r="C91" s="123"/>
      <c r="D91" s="88">
        <f t="shared" si="7"/>
        <v>0</v>
      </c>
      <c r="E91" s="83"/>
      <c r="F91" s="123"/>
      <c r="G91" s="88">
        <f t="shared" si="8"/>
        <v>0</v>
      </c>
      <c r="H91" s="83"/>
      <c r="I91" s="123"/>
      <c r="J91" s="221"/>
      <c r="K91" s="85" t="str">
        <f>_xlfn.IFNA(INDEX(ExpenditureCodes!A:A,MATCH(CapitalSheet!L91,ExpenditureCodes!B:B,0)),"")</f>
        <v/>
      </c>
      <c r="L91" s="86"/>
      <c r="M91" s="87"/>
    </row>
    <row r="92" spans="1:13" ht="23.1" customHeight="1">
      <c r="A92" s="88">
        <f t="shared" si="6"/>
        <v>0</v>
      </c>
      <c r="B92" s="83"/>
      <c r="C92" s="123"/>
      <c r="D92" s="88">
        <f t="shared" si="7"/>
        <v>0</v>
      </c>
      <c r="E92" s="83"/>
      <c r="F92" s="123"/>
      <c r="G92" s="88">
        <f t="shared" si="8"/>
        <v>0</v>
      </c>
      <c r="H92" s="83"/>
      <c r="I92" s="123"/>
      <c r="J92" s="221"/>
      <c r="K92" s="85" t="str">
        <f>_xlfn.IFNA(INDEX(ExpenditureCodes!A:A,MATCH(CapitalSheet!L92,ExpenditureCodes!B:B,0)),"")</f>
        <v/>
      </c>
      <c r="L92" s="86"/>
      <c r="M92" s="87"/>
    </row>
    <row r="93" spans="1:13" ht="23.1" customHeight="1">
      <c r="A93" s="88">
        <f t="shared" si="6"/>
        <v>0</v>
      </c>
      <c r="B93" s="83"/>
      <c r="C93" s="123"/>
      <c r="D93" s="88">
        <f t="shared" si="7"/>
        <v>0</v>
      </c>
      <c r="E93" s="83"/>
      <c r="F93" s="123"/>
      <c r="G93" s="88">
        <f t="shared" si="8"/>
        <v>0</v>
      </c>
      <c r="H93" s="83"/>
      <c r="I93" s="123"/>
      <c r="J93" s="221"/>
      <c r="K93" s="85" t="str">
        <f>_xlfn.IFNA(INDEX(ExpenditureCodes!A:A,MATCH(CapitalSheet!L93,ExpenditureCodes!B:B,0)),"")</f>
        <v/>
      </c>
      <c r="L93" s="86"/>
      <c r="M93" s="87"/>
    </row>
    <row r="94" spans="1:13" ht="23.1" customHeight="1">
      <c r="A94" s="88">
        <f t="shared" si="6"/>
        <v>0</v>
      </c>
      <c r="B94" s="83"/>
      <c r="C94" s="123"/>
      <c r="D94" s="88">
        <f t="shared" si="7"/>
        <v>0</v>
      </c>
      <c r="E94" s="83"/>
      <c r="F94" s="123"/>
      <c r="G94" s="88">
        <f t="shared" si="8"/>
        <v>0</v>
      </c>
      <c r="H94" s="83"/>
      <c r="I94" s="123"/>
      <c r="J94" s="221"/>
      <c r="K94" s="85" t="str">
        <f>_xlfn.IFNA(INDEX(ExpenditureCodes!A:A,MATCH(CapitalSheet!L94,ExpenditureCodes!B:B,0)),"")</f>
        <v/>
      </c>
      <c r="L94" s="86"/>
      <c r="M94" s="87"/>
    </row>
    <row r="95" spans="1:13" ht="23.1" customHeight="1">
      <c r="A95" s="88">
        <f t="shared" si="6"/>
        <v>0</v>
      </c>
      <c r="B95" s="83"/>
      <c r="C95" s="123"/>
      <c r="D95" s="88">
        <f t="shared" si="7"/>
        <v>0</v>
      </c>
      <c r="E95" s="83"/>
      <c r="F95" s="123"/>
      <c r="G95" s="88">
        <f t="shared" si="8"/>
        <v>0</v>
      </c>
      <c r="H95" s="83"/>
      <c r="I95" s="123"/>
      <c r="J95" s="221"/>
      <c r="K95" s="85" t="str">
        <f>_xlfn.IFNA(INDEX(ExpenditureCodes!A:A,MATCH(CapitalSheet!L95,ExpenditureCodes!B:B,0)),"")</f>
        <v/>
      </c>
      <c r="L95" s="86"/>
      <c r="M95" s="87"/>
    </row>
    <row r="96" spans="1:13" ht="23.1" customHeight="1">
      <c r="A96" s="88">
        <f t="shared" si="6"/>
        <v>0</v>
      </c>
      <c r="B96" s="83"/>
      <c r="C96" s="123"/>
      <c r="D96" s="88">
        <f t="shared" si="7"/>
        <v>0</v>
      </c>
      <c r="E96" s="83"/>
      <c r="F96" s="123"/>
      <c r="G96" s="88">
        <f t="shared" si="8"/>
        <v>0</v>
      </c>
      <c r="H96" s="83"/>
      <c r="I96" s="123"/>
      <c r="J96" s="221"/>
      <c r="K96" s="85" t="str">
        <f>_xlfn.IFNA(INDEX(ExpenditureCodes!A:A,MATCH(CapitalSheet!L96,ExpenditureCodes!B:B,0)),"")</f>
        <v/>
      </c>
      <c r="L96" s="86"/>
      <c r="M96" s="87"/>
    </row>
    <row r="97" spans="1:13" ht="23.1" customHeight="1">
      <c r="A97" s="88">
        <f t="shared" si="6"/>
        <v>0</v>
      </c>
      <c r="B97" s="83"/>
      <c r="C97" s="123"/>
      <c r="D97" s="88">
        <f t="shared" si="7"/>
        <v>0</v>
      </c>
      <c r="E97" s="83"/>
      <c r="F97" s="123"/>
      <c r="G97" s="88">
        <f t="shared" si="8"/>
        <v>0</v>
      </c>
      <c r="H97" s="83"/>
      <c r="I97" s="123"/>
      <c r="J97" s="221"/>
      <c r="K97" s="85" t="str">
        <f>_xlfn.IFNA(INDEX(ExpenditureCodes!A:A,MATCH(CapitalSheet!L97,ExpenditureCodes!B:B,0)),"")</f>
        <v/>
      </c>
      <c r="L97" s="86"/>
      <c r="M97" s="87"/>
    </row>
    <row r="98" spans="1:13" ht="23.1" customHeight="1">
      <c r="A98" s="88">
        <f t="shared" si="6"/>
        <v>0</v>
      </c>
      <c r="B98" s="83"/>
      <c r="C98" s="123"/>
      <c r="D98" s="88">
        <f t="shared" si="7"/>
        <v>0</v>
      </c>
      <c r="E98" s="83"/>
      <c r="F98" s="123"/>
      <c r="G98" s="88">
        <f t="shared" si="8"/>
        <v>0</v>
      </c>
      <c r="H98" s="83"/>
      <c r="I98" s="123"/>
      <c r="J98" s="221"/>
      <c r="K98" s="85" t="str">
        <f>_xlfn.IFNA(INDEX(ExpenditureCodes!A:A,MATCH(CapitalSheet!L98,ExpenditureCodes!B:B,0)),"")</f>
        <v/>
      </c>
      <c r="L98" s="86"/>
      <c r="M98" s="87"/>
    </row>
    <row r="99" spans="1:13" ht="23.1" customHeight="1">
      <c r="A99" s="88">
        <f t="shared" si="6"/>
        <v>0</v>
      </c>
      <c r="B99" s="83"/>
      <c r="C99" s="123"/>
      <c r="D99" s="88">
        <f t="shared" si="7"/>
        <v>0</v>
      </c>
      <c r="E99" s="83"/>
      <c r="F99" s="123"/>
      <c r="G99" s="88">
        <f t="shared" si="8"/>
        <v>0</v>
      </c>
      <c r="H99" s="83"/>
      <c r="I99" s="123"/>
      <c r="J99" s="221"/>
      <c r="K99" s="85" t="str">
        <f>_xlfn.IFNA(INDEX(ExpenditureCodes!A:A,MATCH(CapitalSheet!L99,ExpenditureCodes!B:B,0)),"")</f>
        <v/>
      </c>
      <c r="L99" s="86"/>
      <c r="M99" s="87"/>
    </row>
    <row r="100" spans="1:13" ht="23.1" customHeight="1" thickBot="1">
      <c r="A100" s="91">
        <f t="shared" si="6"/>
        <v>0</v>
      </c>
      <c r="B100" s="90"/>
      <c r="C100" s="124"/>
      <c r="D100" s="91">
        <f t="shared" si="7"/>
        <v>0</v>
      </c>
      <c r="E100" s="90"/>
      <c r="F100" s="124"/>
      <c r="G100" s="91">
        <f t="shared" si="8"/>
        <v>0</v>
      </c>
      <c r="H100" s="90"/>
      <c r="I100" s="124"/>
      <c r="J100" s="222"/>
      <c r="K100" s="92" t="str">
        <f>_xlfn.IFNA(INDEX(ExpenditureCodes!A:A,MATCH(CapitalSheet!L100,ExpenditureCodes!B:B,0)),"")</f>
        <v/>
      </c>
      <c r="L100" s="93"/>
      <c r="M100" s="94"/>
    </row>
    <row r="102" spans="1:13" ht="23.1" customHeight="1">
      <c r="K102" s="95"/>
      <c r="L102" s="95"/>
      <c r="M102" s="96"/>
    </row>
    <row r="103" spans="1:13" ht="23.1" customHeight="1">
      <c r="M103" s="97"/>
    </row>
  </sheetData>
  <sheetProtection algorithmName="SHA-512" hashValue="MUXf6Pf9GjMFLxdmsUuGi2KdPGeez4yTxMvujvPfcwDrEHSXIS6G2eUSg2WPuomWaKRIatTsu4GtPTH93I5L1Q==" saltValue="qigzP5fUKtgI49n+TGVClA==" spinCount="100000" sheet="1" objects="1" scenarios="1" formatCells="0" formatColumns="0" autoFilter="0"/>
  <mergeCells count="16">
    <mergeCell ref="L5:L7"/>
    <mergeCell ref="M5:M7"/>
    <mergeCell ref="G6:G7"/>
    <mergeCell ref="H6:H7"/>
    <mergeCell ref="I6:I7"/>
    <mergeCell ref="A5:C5"/>
    <mergeCell ref="A6:A7"/>
    <mergeCell ref="B6:B7"/>
    <mergeCell ref="C6:C7"/>
    <mergeCell ref="K5:K7"/>
    <mergeCell ref="G5:I5"/>
    <mergeCell ref="D5:F5"/>
    <mergeCell ref="D6:D7"/>
    <mergeCell ref="E6:E7"/>
    <mergeCell ref="F6:F7"/>
    <mergeCell ref="J5:J7"/>
  </mergeCells>
  <printOptions horizontalCentered="1"/>
  <pageMargins left="0.7" right="0.7" top="0.75" bottom="0.75" header="0.3" footer="0.3"/>
  <pageSetup paperSize="9" scale="65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Lists!$A$1:$A$4</xm:f>
          </x14:formula1>
          <xm:sqref>M9:M100</xm:sqref>
        </x14:dataValidation>
        <x14:dataValidation type="list" allowBlank="1" showInputMessage="1" showErrorMessage="1">
          <x14:formula1>
            <xm:f>Lists!$M$1:$M$12</xm:f>
          </x14:formula1>
          <xm:sqref>L9:L100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</sheetPr>
  <dimension ref="A1:L54"/>
  <sheetViews>
    <sheetView showGridLines="0" zoomScale="85" zoomScaleNormal="85" workbookViewId="0">
      <selection activeCell="I7" sqref="I7"/>
    </sheetView>
  </sheetViews>
  <sheetFormatPr defaultColWidth="9" defaultRowHeight="22.5" customHeight="1"/>
  <cols>
    <col min="1" max="3" width="13.75" style="12" bestFit="1" customWidth="1"/>
    <col min="4" max="4" width="26.625" style="130" bestFit="1" customWidth="1"/>
    <col min="5" max="5" width="15.375" style="130" customWidth="1"/>
    <col min="6" max="6" width="47.125" style="130" customWidth="1"/>
    <col min="7" max="7" width="16.375" style="130" customWidth="1"/>
    <col min="8" max="8" width="24.875" style="130" customWidth="1"/>
    <col min="9" max="9" width="31.125" style="130" customWidth="1"/>
    <col min="10" max="10" width="10.625" style="130" customWidth="1"/>
    <col min="11" max="16384" width="9" style="130"/>
  </cols>
  <sheetData>
    <row r="1" spans="1:12" s="12" customFormat="1" ht="22.5" customHeight="1">
      <c r="A1" s="72" t="s">
        <v>1115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2"/>
    </row>
    <row r="2" spans="1:12" s="12" customFormat="1" ht="38.25">
      <c r="A2" s="74" t="s">
        <v>840</v>
      </c>
      <c r="B2" s="75"/>
      <c r="C2" s="75"/>
      <c r="D2" s="75"/>
      <c r="E2" s="75"/>
      <c r="F2" s="75"/>
      <c r="G2" s="75"/>
      <c r="H2" s="75"/>
      <c r="I2" s="75"/>
      <c r="J2" s="73"/>
      <c r="K2" s="73"/>
      <c r="L2" s="74"/>
    </row>
    <row r="3" spans="1:12" s="12" customFormat="1" ht="23.1" customHeight="1">
      <c r="A3" s="76" t="str">
        <f>RashuBudget!J6</f>
        <v>މާލޭ ސިޓީ ކައުންސިލްގެ އިދާރާ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6"/>
    </row>
    <row r="4" spans="1:12" s="12" customFormat="1" ht="7.5" customHeight="1" thickBot="1"/>
    <row r="5" spans="1:12" ht="37.5" customHeight="1" thickBot="1">
      <c r="A5" s="125">
        <v>2025</v>
      </c>
      <c r="B5" s="126">
        <v>2024</v>
      </c>
      <c r="C5" s="126">
        <v>2023</v>
      </c>
      <c r="D5" s="127" t="s">
        <v>763</v>
      </c>
      <c r="E5" s="127" t="s">
        <v>764</v>
      </c>
      <c r="F5" s="128" t="s">
        <v>839</v>
      </c>
      <c r="G5" s="128" t="s">
        <v>3</v>
      </c>
      <c r="H5" s="128" t="s">
        <v>765</v>
      </c>
      <c r="I5" s="128" t="s">
        <v>757</v>
      </c>
      <c r="J5" s="129" t="s">
        <v>758</v>
      </c>
    </row>
    <row r="6" spans="1:12" ht="22.5" customHeight="1" thickBot="1">
      <c r="A6" s="131">
        <f t="shared" ref="A6:B6" si="0">SUBTOTAL(9,A7:A54)</f>
        <v>0</v>
      </c>
      <c r="B6" s="132">
        <f t="shared" si="0"/>
        <v>0</v>
      </c>
      <c r="C6" s="132">
        <f>SUBTOTAL(9,C7:C54)</f>
        <v>0</v>
      </c>
      <c r="D6" s="80" t="s">
        <v>4</v>
      </c>
      <c r="E6" s="133"/>
      <c r="F6" s="133"/>
      <c r="G6" s="133"/>
      <c r="H6" s="133"/>
      <c r="I6" s="133"/>
      <c r="J6" s="134"/>
    </row>
    <row r="7" spans="1:12" ht="22.5" customHeight="1">
      <c r="A7" s="140"/>
      <c r="B7" s="141"/>
      <c r="C7" s="141"/>
      <c r="D7" s="142"/>
      <c r="E7" s="143"/>
      <c r="F7" s="143"/>
      <c r="G7" s="142"/>
      <c r="H7" s="142"/>
      <c r="I7" s="135" t="str">
        <f>_xlfn.IFNA(INDEX(ExpenditureCodes!A:A,MATCH(PSIP!J7,ExpenditureCodes!B:B,0)),"")</f>
        <v/>
      </c>
      <c r="J7" s="138"/>
    </row>
    <row r="8" spans="1:12" ht="22.5" customHeight="1">
      <c r="A8" s="144"/>
      <c r="B8" s="145"/>
      <c r="C8" s="145"/>
      <c r="D8" s="142"/>
      <c r="E8" s="146"/>
      <c r="F8" s="146"/>
      <c r="G8" s="142"/>
      <c r="H8" s="142"/>
      <c r="I8" s="135" t="str">
        <f>_xlfn.IFNA(INDEX(ExpenditureCodes!A:A,MATCH(PSIP!J8,ExpenditureCodes!B:B,0)),"")</f>
        <v/>
      </c>
      <c r="J8" s="138"/>
    </row>
    <row r="9" spans="1:12" ht="22.5" customHeight="1">
      <c r="A9" s="144"/>
      <c r="B9" s="145"/>
      <c r="C9" s="145"/>
      <c r="D9" s="142"/>
      <c r="E9" s="146"/>
      <c r="F9" s="146"/>
      <c r="G9" s="142"/>
      <c r="H9" s="142"/>
      <c r="I9" s="136" t="str">
        <f>_xlfn.IFNA(INDEX(ExpenditureCodes!A:A,MATCH(PSIP!J9,ExpenditureCodes!B:B,0)),"")</f>
        <v/>
      </c>
      <c r="J9" s="138"/>
    </row>
    <row r="10" spans="1:12" ht="22.5" customHeight="1">
      <c r="A10" s="144"/>
      <c r="B10" s="145"/>
      <c r="C10" s="145"/>
      <c r="D10" s="142"/>
      <c r="E10" s="146"/>
      <c r="F10" s="146"/>
      <c r="G10" s="142"/>
      <c r="H10" s="142"/>
      <c r="I10" s="136" t="str">
        <f>_xlfn.IFNA(INDEX(ExpenditureCodes!A:A,MATCH(PSIP!J10,ExpenditureCodes!B:B,0)),"")</f>
        <v/>
      </c>
      <c r="J10" s="138"/>
    </row>
    <row r="11" spans="1:12" ht="22.5" customHeight="1">
      <c r="A11" s="144"/>
      <c r="B11" s="145"/>
      <c r="C11" s="145"/>
      <c r="D11" s="142"/>
      <c r="E11" s="146"/>
      <c r="F11" s="146"/>
      <c r="G11" s="142"/>
      <c r="H11" s="142"/>
      <c r="I11" s="136" t="str">
        <f>_xlfn.IFNA(INDEX(ExpenditureCodes!A:A,MATCH(PSIP!J11,ExpenditureCodes!B:B,0)),"")</f>
        <v/>
      </c>
      <c r="J11" s="138"/>
    </row>
    <row r="12" spans="1:12" ht="22.5" customHeight="1">
      <c r="A12" s="144"/>
      <c r="B12" s="145"/>
      <c r="C12" s="145"/>
      <c r="D12" s="142"/>
      <c r="E12" s="146"/>
      <c r="F12" s="146"/>
      <c r="G12" s="142"/>
      <c r="H12" s="142"/>
      <c r="I12" s="136" t="str">
        <f>_xlfn.IFNA(INDEX(ExpenditureCodes!A:A,MATCH(PSIP!J12,ExpenditureCodes!B:B,0)),"")</f>
        <v/>
      </c>
      <c r="J12" s="138"/>
    </row>
    <row r="13" spans="1:12" ht="22.5" customHeight="1">
      <c r="A13" s="144"/>
      <c r="B13" s="145"/>
      <c r="C13" s="145"/>
      <c r="D13" s="142"/>
      <c r="E13" s="146"/>
      <c r="F13" s="146"/>
      <c r="G13" s="142"/>
      <c r="H13" s="142"/>
      <c r="I13" s="136" t="str">
        <f>_xlfn.IFNA(INDEX(ExpenditureCodes!A:A,MATCH(PSIP!J13,ExpenditureCodes!B:B,0)),"")</f>
        <v/>
      </c>
      <c r="J13" s="138"/>
    </row>
    <row r="14" spans="1:12" ht="22.5" customHeight="1">
      <c r="A14" s="144"/>
      <c r="B14" s="145"/>
      <c r="C14" s="145"/>
      <c r="D14" s="142"/>
      <c r="E14" s="146"/>
      <c r="F14" s="146"/>
      <c r="G14" s="142"/>
      <c r="H14" s="142"/>
      <c r="I14" s="136" t="str">
        <f>_xlfn.IFNA(INDEX(ExpenditureCodes!A:A,MATCH(PSIP!J14,ExpenditureCodes!B:B,0)),"")</f>
        <v/>
      </c>
      <c r="J14" s="138"/>
    </row>
    <row r="15" spans="1:12" ht="22.5" customHeight="1">
      <c r="A15" s="144"/>
      <c r="B15" s="145"/>
      <c r="C15" s="145"/>
      <c r="D15" s="142"/>
      <c r="E15" s="146"/>
      <c r="F15" s="146"/>
      <c r="G15" s="142"/>
      <c r="H15" s="142"/>
      <c r="I15" s="136" t="str">
        <f>_xlfn.IFNA(INDEX(ExpenditureCodes!A:A,MATCH(PSIP!J15,ExpenditureCodes!B:B,0)),"")</f>
        <v/>
      </c>
      <c r="J15" s="138"/>
    </row>
    <row r="16" spans="1:12" ht="22.5" customHeight="1">
      <c r="A16" s="144"/>
      <c r="B16" s="145"/>
      <c r="C16" s="145"/>
      <c r="D16" s="142"/>
      <c r="E16" s="146"/>
      <c r="F16" s="146"/>
      <c r="G16" s="142"/>
      <c r="H16" s="142"/>
      <c r="I16" s="136" t="str">
        <f>_xlfn.IFNA(INDEX(ExpenditureCodes!A:A,MATCH(PSIP!J16,ExpenditureCodes!B:B,0)),"")</f>
        <v/>
      </c>
      <c r="J16" s="138"/>
    </row>
    <row r="17" spans="1:10" ht="22.5" customHeight="1">
      <c r="A17" s="144"/>
      <c r="B17" s="145"/>
      <c r="C17" s="145"/>
      <c r="D17" s="142"/>
      <c r="E17" s="146"/>
      <c r="F17" s="146"/>
      <c r="G17" s="142"/>
      <c r="H17" s="142"/>
      <c r="I17" s="136" t="str">
        <f>_xlfn.IFNA(INDEX(ExpenditureCodes!A:A,MATCH(PSIP!J17,ExpenditureCodes!B:B,0)),"")</f>
        <v/>
      </c>
      <c r="J17" s="138"/>
    </row>
    <row r="18" spans="1:10" ht="22.5" customHeight="1">
      <c r="A18" s="144"/>
      <c r="B18" s="145"/>
      <c r="C18" s="145"/>
      <c r="D18" s="142"/>
      <c r="E18" s="146"/>
      <c r="F18" s="146"/>
      <c r="G18" s="142"/>
      <c r="H18" s="142"/>
      <c r="I18" s="136" t="str">
        <f>_xlfn.IFNA(INDEX(ExpenditureCodes!A:A,MATCH(PSIP!J18,ExpenditureCodes!B:B,0)),"")</f>
        <v/>
      </c>
      <c r="J18" s="138"/>
    </row>
    <row r="19" spans="1:10" ht="22.5" customHeight="1">
      <c r="A19" s="144"/>
      <c r="B19" s="145"/>
      <c r="C19" s="145"/>
      <c r="D19" s="142"/>
      <c r="E19" s="146"/>
      <c r="F19" s="146"/>
      <c r="G19" s="142"/>
      <c r="H19" s="142"/>
      <c r="I19" s="136" t="str">
        <f>_xlfn.IFNA(INDEX(ExpenditureCodes!A:A,MATCH(PSIP!J19,ExpenditureCodes!B:B,0)),"")</f>
        <v/>
      </c>
      <c r="J19" s="138"/>
    </row>
    <row r="20" spans="1:10" ht="22.5" customHeight="1">
      <c r="A20" s="144"/>
      <c r="B20" s="145"/>
      <c r="C20" s="145"/>
      <c r="D20" s="142"/>
      <c r="E20" s="146"/>
      <c r="F20" s="146"/>
      <c r="G20" s="142"/>
      <c r="H20" s="142"/>
      <c r="I20" s="136" t="str">
        <f>_xlfn.IFNA(INDEX(ExpenditureCodes!A:A,MATCH(PSIP!J20,ExpenditureCodes!B:B,0)),"")</f>
        <v/>
      </c>
      <c r="J20" s="138"/>
    </row>
    <row r="21" spans="1:10" ht="22.5" customHeight="1">
      <c r="A21" s="144"/>
      <c r="B21" s="145"/>
      <c r="C21" s="145"/>
      <c r="D21" s="142"/>
      <c r="E21" s="146"/>
      <c r="F21" s="146"/>
      <c r="G21" s="142"/>
      <c r="H21" s="142"/>
      <c r="I21" s="136" t="str">
        <f>_xlfn.IFNA(INDEX(ExpenditureCodes!A:A,MATCH(PSIP!J21,ExpenditureCodes!B:B,0)),"")</f>
        <v/>
      </c>
      <c r="J21" s="138"/>
    </row>
    <row r="22" spans="1:10" ht="22.5" customHeight="1">
      <c r="A22" s="144"/>
      <c r="B22" s="145"/>
      <c r="C22" s="145"/>
      <c r="D22" s="142"/>
      <c r="E22" s="146"/>
      <c r="F22" s="146"/>
      <c r="G22" s="142"/>
      <c r="H22" s="142"/>
      <c r="I22" s="136" t="str">
        <f>_xlfn.IFNA(INDEX(ExpenditureCodes!A:A,MATCH(PSIP!J22,ExpenditureCodes!B:B,0)),"")</f>
        <v/>
      </c>
      <c r="J22" s="138"/>
    </row>
    <row r="23" spans="1:10" ht="22.5" customHeight="1">
      <c r="A23" s="144"/>
      <c r="B23" s="145"/>
      <c r="C23" s="145"/>
      <c r="D23" s="142"/>
      <c r="E23" s="146"/>
      <c r="F23" s="146"/>
      <c r="G23" s="142"/>
      <c r="H23" s="142"/>
      <c r="I23" s="136" t="str">
        <f>_xlfn.IFNA(INDEX(ExpenditureCodes!A:A,MATCH(PSIP!J23,ExpenditureCodes!B:B,0)),"")</f>
        <v/>
      </c>
      <c r="J23" s="138"/>
    </row>
    <row r="24" spans="1:10" ht="22.5" customHeight="1">
      <c r="A24" s="144"/>
      <c r="B24" s="145"/>
      <c r="C24" s="145"/>
      <c r="D24" s="142"/>
      <c r="E24" s="146"/>
      <c r="F24" s="146"/>
      <c r="G24" s="142"/>
      <c r="H24" s="142"/>
      <c r="I24" s="136" t="str">
        <f>_xlfn.IFNA(INDEX(ExpenditureCodes!A:A,MATCH(PSIP!J24,ExpenditureCodes!B:B,0)),"")</f>
        <v/>
      </c>
      <c r="J24" s="138"/>
    </row>
    <row r="25" spans="1:10" ht="22.5" customHeight="1">
      <c r="A25" s="144"/>
      <c r="B25" s="145"/>
      <c r="C25" s="145"/>
      <c r="D25" s="142"/>
      <c r="E25" s="146"/>
      <c r="F25" s="146"/>
      <c r="G25" s="142"/>
      <c r="H25" s="142"/>
      <c r="I25" s="136" t="str">
        <f>_xlfn.IFNA(INDEX(ExpenditureCodes!A:A,MATCH(PSIP!J25,ExpenditureCodes!B:B,0)),"")</f>
        <v/>
      </c>
      <c r="J25" s="138"/>
    </row>
    <row r="26" spans="1:10" ht="22.5" customHeight="1">
      <c r="A26" s="144"/>
      <c r="B26" s="145"/>
      <c r="C26" s="145"/>
      <c r="D26" s="142"/>
      <c r="E26" s="146"/>
      <c r="F26" s="146"/>
      <c r="G26" s="142"/>
      <c r="H26" s="142"/>
      <c r="I26" s="136" t="str">
        <f>_xlfn.IFNA(INDEX(ExpenditureCodes!A:A,MATCH(PSIP!J26,ExpenditureCodes!B:B,0)),"")</f>
        <v/>
      </c>
      <c r="J26" s="138"/>
    </row>
    <row r="27" spans="1:10" ht="22.5" customHeight="1">
      <c r="A27" s="144"/>
      <c r="B27" s="145"/>
      <c r="C27" s="145"/>
      <c r="D27" s="142"/>
      <c r="E27" s="146"/>
      <c r="F27" s="146"/>
      <c r="G27" s="142"/>
      <c r="H27" s="142"/>
      <c r="I27" s="136" t="str">
        <f>_xlfn.IFNA(INDEX(ExpenditureCodes!A:A,MATCH(PSIP!J27,ExpenditureCodes!B:B,0)),"")</f>
        <v/>
      </c>
      <c r="J27" s="138"/>
    </row>
    <row r="28" spans="1:10" ht="22.5" customHeight="1">
      <c r="A28" s="144"/>
      <c r="B28" s="145"/>
      <c r="C28" s="145"/>
      <c r="D28" s="142"/>
      <c r="E28" s="146"/>
      <c r="F28" s="146"/>
      <c r="G28" s="142"/>
      <c r="H28" s="142"/>
      <c r="I28" s="136" t="str">
        <f>_xlfn.IFNA(INDEX(ExpenditureCodes!A:A,MATCH(PSIP!J28,ExpenditureCodes!B:B,0)),"")</f>
        <v/>
      </c>
      <c r="J28" s="138"/>
    </row>
    <row r="29" spans="1:10" ht="22.5" customHeight="1">
      <c r="A29" s="144"/>
      <c r="B29" s="145"/>
      <c r="C29" s="145"/>
      <c r="D29" s="142"/>
      <c r="E29" s="146"/>
      <c r="F29" s="146"/>
      <c r="G29" s="142"/>
      <c r="H29" s="142"/>
      <c r="I29" s="136" t="str">
        <f>_xlfn.IFNA(INDEX(ExpenditureCodes!A:A,MATCH(PSIP!J29,ExpenditureCodes!B:B,0)),"")</f>
        <v/>
      </c>
      <c r="J29" s="138"/>
    </row>
    <row r="30" spans="1:10" ht="22.5" customHeight="1">
      <c r="A30" s="144"/>
      <c r="B30" s="145"/>
      <c r="C30" s="145"/>
      <c r="D30" s="142"/>
      <c r="E30" s="146"/>
      <c r="F30" s="146"/>
      <c r="G30" s="142"/>
      <c r="H30" s="142"/>
      <c r="I30" s="136" t="str">
        <f>_xlfn.IFNA(INDEX(ExpenditureCodes!A:A,MATCH(PSIP!J30,ExpenditureCodes!B:B,0)),"")</f>
        <v/>
      </c>
      <c r="J30" s="138"/>
    </row>
    <row r="31" spans="1:10" ht="22.5" customHeight="1">
      <c r="A31" s="144"/>
      <c r="B31" s="145"/>
      <c r="C31" s="145"/>
      <c r="D31" s="142"/>
      <c r="E31" s="146"/>
      <c r="F31" s="146"/>
      <c r="G31" s="142"/>
      <c r="H31" s="142"/>
      <c r="I31" s="136" t="str">
        <f>_xlfn.IFNA(INDEX(ExpenditureCodes!A:A,MATCH(PSIP!J31,ExpenditureCodes!B:B,0)),"")</f>
        <v/>
      </c>
      <c r="J31" s="138"/>
    </row>
    <row r="32" spans="1:10" ht="22.5" customHeight="1">
      <c r="A32" s="144"/>
      <c r="B32" s="145"/>
      <c r="C32" s="145"/>
      <c r="D32" s="142"/>
      <c r="E32" s="146"/>
      <c r="F32" s="146"/>
      <c r="G32" s="142"/>
      <c r="H32" s="142"/>
      <c r="I32" s="136" t="str">
        <f>_xlfn.IFNA(INDEX(ExpenditureCodes!A:A,MATCH(PSIP!J32,ExpenditureCodes!B:B,0)),"")</f>
        <v/>
      </c>
      <c r="J32" s="138"/>
    </row>
    <row r="33" spans="1:10" ht="22.5" customHeight="1">
      <c r="A33" s="144"/>
      <c r="B33" s="145"/>
      <c r="C33" s="145"/>
      <c r="D33" s="142"/>
      <c r="E33" s="146"/>
      <c r="F33" s="146"/>
      <c r="G33" s="142"/>
      <c r="H33" s="142"/>
      <c r="I33" s="136" t="str">
        <f>_xlfn.IFNA(INDEX(ExpenditureCodes!A:A,MATCH(PSIP!J33,ExpenditureCodes!B:B,0)),"")</f>
        <v/>
      </c>
      <c r="J33" s="138"/>
    </row>
    <row r="34" spans="1:10" ht="22.5" customHeight="1">
      <c r="A34" s="144"/>
      <c r="B34" s="145"/>
      <c r="C34" s="145"/>
      <c r="D34" s="142"/>
      <c r="E34" s="146"/>
      <c r="F34" s="146"/>
      <c r="G34" s="142"/>
      <c r="H34" s="142"/>
      <c r="I34" s="136" t="str">
        <f>_xlfn.IFNA(INDEX(ExpenditureCodes!A:A,MATCH(PSIP!J34,ExpenditureCodes!B:B,0)),"")</f>
        <v/>
      </c>
      <c r="J34" s="138"/>
    </row>
    <row r="35" spans="1:10" ht="22.5" customHeight="1">
      <c r="A35" s="144"/>
      <c r="B35" s="145"/>
      <c r="C35" s="145"/>
      <c r="D35" s="142"/>
      <c r="E35" s="146"/>
      <c r="F35" s="146"/>
      <c r="G35" s="142"/>
      <c r="H35" s="142"/>
      <c r="I35" s="136" t="str">
        <f>_xlfn.IFNA(INDEX(ExpenditureCodes!A:A,MATCH(PSIP!J35,ExpenditureCodes!B:B,0)),"")</f>
        <v/>
      </c>
      <c r="J35" s="138"/>
    </row>
    <row r="36" spans="1:10" ht="22.5" customHeight="1">
      <c r="A36" s="144"/>
      <c r="B36" s="145"/>
      <c r="C36" s="145"/>
      <c r="D36" s="142"/>
      <c r="E36" s="146"/>
      <c r="F36" s="146"/>
      <c r="G36" s="142"/>
      <c r="H36" s="142"/>
      <c r="I36" s="136" t="str">
        <f>_xlfn.IFNA(INDEX(ExpenditureCodes!A:A,MATCH(PSIP!J36,ExpenditureCodes!B:B,0)),"")</f>
        <v/>
      </c>
      <c r="J36" s="138"/>
    </row>
    <row r="37" spans="1:10" ht="22.5" customHeight="1">
      <c r="A37" s="144"/>
      <c r="B37" s="145"/>
      <c r="C37" s="145"/>
      <c r="D37" s="142"/>
      <c r="E37" s="146"/>
      <c r="F37" s="146"/>
      <c r="G37" s="142"/>
      <c r="H37" s="142"/>
      <c r="I37" s="136" t="str">
        <f>_xlfn.IFNA(INDEX(ExpenditureCodes!A:A,MATCH(PSIP!J37,ExpenditureCodes!B:B,0)),"")</f>
        <v/>
      </c>
      <c r="J37" s="138"/>
    </row>
    <row r="38" spans="1:10" ht="22.5" customHeight="1">
      <c r="A38" s="144"/>
      <c r="B38" s="145"/>
      <c r="C38" s="145"/>
      <c r="D38" s="142"/>
      <c r="E38" s="146"/>
      <c r="F38" s="146"/>
      <c r="G38" s="142"/>
      <c r="H38" s="142"/>
      <c r="I38" s="136" t="str">
        <f>_xlfn.IFNA(INDEX(ExpenditureCodes!A:A,MATCH(PSIP!J38,ExpenditureCodes!B:B,0)),"")</f>
        <v/>
      </c>
      <c r="J38" s="138"/>
    </row>
    <row r="39" spans="1:10" ht="22.5" customHeight="1">
      <c r="A39" s="144"/>
      <c r="B39" s="145"/>
      <c r="C39" s="145"/>
      <c r="D39" s="142"/>
      <c r="E39" s="146"/>
      <c r="F39" s="146"/>
      <c r="G39" s="142"/>
      <c r="H39" s="142"/>
      <c r="I39" s="136" t="str">
        <f>_xlfn.IFNA(INDEX(ExpenditureCodes!A:A,MATCH(PSIP!J39,ExpenditureCodes!B:B,0)),"")</f>
        <v/>
      </c>
      <c r="J39" s="138"/>
    </row>
    <row r="40" spans="1:10" ht="22.5" customHeight="1">
      <c r="A40" s="144"/>
      <c r="B40" s="145"/>
      <c r="C40" s="145"/>
      <c r="D40" s="142"/>
      <c r="E40" s="146"/>
      <c r="F40" s="146"/>
      <c r="G40" s="142"/>
      <c r="H40" s="142"/>
      <c r="I40" s="136" t="str">
        <f>_xlfn.IFNA(INDEX(ExpenditureCodes!A:A,MATCH(PSIP!J40,ExpenditureCodes!B:B,0)),"")</f>
        <v/>
      </c>
      <c r="J40" s="138"/>
    </row>
    <row r="41" spans="1:10" ht="22.5" customHeight="1">
      <c r="A41" s="144"/>
      <c r="B41" s="145"/>
      <c r="C41" s="145"/>
      <c r="D41" s="142"/>
      <c r="E41" s="146"/>
      <c r="F41" s="146"/>
      <c r="G41" s="142"/>
      <c r="H41" s="142"/>
      <c r="I41" s="136" t="str">
        <f>_xlfn.IFNA(INDEX(ExpenditureCodes!A:A,MATCH(PSIP!J41,ExpenditureCodes!B:B,0)),"")</f>
        <v/>
      </c>
      <c r="J41" s="138"/>
    </row>
    <row r="42" spans="1:10" ht="22.5" customHeight="1">
      <c r="A42" s="144"/>
      <c r="B42" s="145"/>
      <c r="C42" s="145"/>
      <c r="D42" s="142"/>
      <c r="E42" s="146"/>
      <c r="F42" s="146"/>
      <c r="G42" s="142"/>
      <c r="H42" s="142"/>
      <c r="I42" s="136" t="str">
        <f>_xlfn.IFNA(INDEX(ExpenditureCodes!A:A,MATCH(PSIP!J42,ExpenditureCodes!B:B,0)),"")</f>
        <v/>
      </c>
      <c r="J42" s="138"/>
    </row>
    <row r="43" spans="1:10" ht="22.5" customHeight="1">
      <c r="A43" s="144"/>
      <c r="B43" s="145"/>
      <c r="C43" s="145"/>
      <c r="D43" s="142"/>
      <c r="E43" s="146"/>
      <c r="F43" s="146"/>
      <c r="G43" s="142"/>
      <c r="H43" s="142"/>
      <c r="I43" s="136" t="str">
        <f>_xlfn.IFNA(INDEX(ExpenditureCodes!A:A,MATCH(PSIP!J43,ExpenditureCodes!B:B,0)),"")</f>
        <v/>
      </c>
      <c r="J43" s="138"/>
    </row>
    <row r="44" spans="1:10" ht="22.5" customHeight="1">
      <c r="A44" s="144"/>
      <c r="B44" s="145"/>
      <c r="C44" s="145"/>
      <c r="D44" s="142"/>
      <c r="E44" s="146"/>
      <c r="F44" s="146"/>
      <c r="G44" s="142"/>
      <c r="H44" s="142"/>
      <c r="I44" s="136" t="str">
        <f>_xlfn.IFNA(INDEX(ExpenditureCodes!A:A,MATCH(PSIP!J44,ExpenditureCodes!B:B,0)),"")</f>
        <v/>
      </c>
      <c r="J44" s="138"/>
    </row>
    <row r="45" spans="1:10" ht="22.5" customHeight="1">
      <c r="A45" s="144"/>
      <c r="B45" s="145"/>
      <c r="C45" s="145"/>
      <c r="D45" s="142"/>
      <c r="E45" s="146"/>
      <c r="F45" s="146"/>
      <c r="G45" s="142"/>
      <c r="H45" s="142"/>
      <c r="I45" s="136" t="str">
        <f>_xlfn.IFNA(INDEX(ExpenditureCodes!A:A,MATCH(PSIP!J45,ExpenditureCodes!B:B,0)),"")</f>
        <v/>
      </c>
      <c r="J45" s="138"/>
    </row>
    <row r="46" spans="1:10" ht="22.5" customHeight="1">
      <c r="A46" s="144"/>
      <c r="B46" s="145"/>
      <c r="C46" s="145"/>
      <c r="D46" s="142"/>
      <c r="E46" s="146"/>
      <c r="F46" s="146"/>
      <c r="G46" s="142"/>
      <c r="H46" s="142"/>
      <c r="I46" s="136" t="str">
        <f>_xlfn.IFNA(INDEX(ExpenditureCodes!A:A,MATCH(PSIP!J46,ExpenditureCodes!B:B,0)),"")</f>
        <v/>
      </c>
      <c r="J46" s="138"/>
    </row>
    <row r="47" spans="1:10" ht="22.5" customHeight="1">
      <c r="A47" s="144"/>
      <c r="B47" s="145"/>
      <c r="C47" s="145"/>
      <c r="D47" s="142"/>
      <c r="E47" s="146"/>
      <c r="F47" s="146"/>
      <c r="G47" s="142"/>
      <c r="H47" s="142"/>
      <c r="I47" s="136" t="str">
        <f>_xlfn.IFNA(INDEX(ExpenditureCodes!A:A,MATCH(PSIP!J47,ExpenditureCodes!B:B,0)),"")</f>
        <v/>
      </c>
      <c r="J47" s="138"/>
    </row>
    <row r="48" spans="1:10" ht="22.5" customHeight="1">
      <c r="A48" s="144"/>
      <c r="B48" s="145"/>
      <c r="C48" s="145"/>
      <c r="D48" s="142"/>
      <c r="E48" s="146"/>
      <c r="F48" s="146"/>
      <c r="G48" s="142"/>
      <c r="H48" s="142"/>
      <c r="I48" s="136" t="str">
        <f>_xlfn.IFNA(INDEX(ExpenditureCodes!A:A,MATCH(PSIP!J48,ExpenditureCodes!B:B,0)),"")</f>
        <v/>
      </c>
      <c r="J48" s="138"/>
    </row>
    <row r="49" spans="1:10" ht="22.5" customHeight="1">
      <c r="A49" s="144"/>
      <c r="B49" s="145"/>
      <c r="C49" s="145"/>
      <c r="D49" s="142"/>
      <c r="E49" s="146"/>
      <c r="F49" s="146"/>
      <c r="G49" s="142"/>
      <c r="H49" s="142"/>
      <c r="I49" s="136" t="str">
        <f>_xlfn.IFNA(INDEX(ExpenditureCodes!A:A,MATCH(PSIP!J49,ExpenditureCodes!B:B,0)),"")</f>
        <v/>
      </c>
      <c r="J49" s="138"/>
    </row>
    <row r="50" spans="1:10" ht="22.5" customHeight="1">
      <c r="A50" s="144"/>
      <c r="B50" s="145"/>
      <c r="C50" s="145"/>
      <c r="D50" s="142"/>
      <c r="E50" s="146"/>
      <c r="F50" s="146"/>
      <c r="G50" s="142"/>
      <c r="H50" s="142"/>
      <c r="I50" s="136" t="str">
        <f>_xlfn.IFNA(INDEX(ExpenditureCodes!A:A,MATCH(PSIP!J50,ExpenditureCodes!B:B,0)),"")</f>
        <v/>
      </c>
      <c r="J50" s="138"/>
    </row>
    <row r="51" spans="1:10" ht="22.5" customHeight="1">
      <c r="A51" s="144"/>
      <c r="B51" s="145"/>
      <c r="C51" s="145"/>
      <c r="D51" s="142"/>
      <c r="E51" s="146"/>
      <c r="F51" s="146"/>
      <c r="G51" s="142"/>
      <c r="H51" s="142"/>
      <c r="I51" s="136" t="str">
        <f>_xlfn.IFNA(INDEX(ExpenditureCodes!A:A,MATCH(PSIP!J51,ExpenditureCodes!B:B,0)),"")</f>
        <v/>
      </c>
      <c r="J51" s="138"/>
    </row>
    <row r="52" spans="1:10" ht="22.5" customHeight="1">
      <c r="A52" s="144"/>
      <c r="B52" s="145"/>
      <c r="C52" s="145"/>
      <c r="D52" s="142"/>
      <c r="E52" s="146"/>
      <c r="F52" s="146"/>
      <c r="G52" s="142"/>
      <c r="H52" s="142"/>
      <c r="I52" s="136" t="str">
        <f>_xlfn.IFNA(INDEX(ExpenditureCodes!A:A,MATCH(PSIP!J52,ExpenditureCodes!B:B,0)),"")</f>
        <v/>
      </c>
      <c r="J52" s="138"/>
    </row>
    <row r="53" spans="1:10" ht="22.5" customHeight="1">
      <c r="A53" s="144"/>
      <c r="B53" s="145"/>
      <c r="C53" s="145"/>
      <c r="D53" s="142"/>
      <c r="E53" s="146"/>
      <c r="F53" s="146"/>
      <c r="G53" s="142"/>
      <c r="H53" s="142"/>
      <c r="I53" s="136" t="str">
        <f>_xlfn.IFNA(INDEX(ExpenditureCodes!A:A,MATCH(PSIP!J53,ExpenditureCodes!B:B,0)),"")</f>
        <v/>
      </c>
      <c r="J53" s="138"/>
    </row>
    <row r="54" spans="1:10" ht="22.5" customHeight="1" thickBot="1">
      <c r="A54" s="147"/>
      <c r="B54" s="148"/>
      <c r="C54" s="148"/>
      <c r="D54" s="149"/>
      <c r="E54" s="150"/>
      <c r="F54" s="150"/>
      <c r="G54" s="149"/>
      <c r="H54" s="149"/>
      <c r="I54" s="137" t="str">
        <f>_xlfn.IFNA(INDEX(ExpenditureCodes!A:A,MATCH(PSIP!J54,ExpenditureCodes!B:B,0)),"")</f>
        <v/>
      </c>
      <c r="J54" s="139"/>
    </row>
  </sheetData>
  <sheetProtection algorithmName="SHA-512" hashValue="mD/yXwv3wccyyTHRgm0GEj7i/PGSBRgLgSaTqLcf7CXJxSA+bDt60KTMpfU6+eUS4aIo7PLjXVk9sC+qQG2o0g==" saltValue="KMWae62MgaTNtZx3+62lUA==" spinCount="100000" sheet="1" objects="1" scenarios="1" formatCells="0" formatColumns="0" formatRows="0" autoFilter="0"/>
  <pageMargins left="0.7" right="0.7" top="0.75" bottom="0.75" header="0.3" footer="0.3"/>
  <customProperties>
    <customPr name="_pios_id" r:id="rId1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Lists!$O$1:$O$9</xm:f>
          </x14:formula1>
          <xm:sqref>J7:J54</xm:sqref>
        </x14:dataValidation>
        <x14:dataValidation type="list" allowBlank="1" showInputMessage="1" showErrorMessage="1">
          <x14:formula1>
            <xm:f>Lists!$A$1:$A$4</xm:f>
          </x14:formula1>
          <xm:sqref>G7:G54</xm:sqref>
        </x14:dataValidation>
        <x14:dataValidation type="list" allowBlank="1" showInputMessage="1" showErrorMessage="1">
          <x14:formula1>
            <xm:f>Lists!$T$1:$T$11</xm:f>
          </x14:formula1>
          <xm:sqref>D7:D54</xm:sqref>
        </x14:dataValidation>
        <x14:dataValidation type="list" allowBlank="1" showInputMessage="1" showErrorMessage="1">
          <x14:formula1>
            <xm:f>Lists!$R$1:$R$37</xm:f>
          </x14:formula1>
          <xm:sqref>H7:H54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0.79998168889431442"/>
    <pageSetUpPr fitToPage="1"/>
  </sheetPr>
  <dimension ref="A1:L264"/>
  <sheetViews>
    <sheetView showGridLines="0" topLeftCell="A4" zoomScale="85" zoomScaleNormal="85" zoomScaleSheetLayoutView="100" workbookViewId="0">
      <selection activeCell="D71" sqref="D71"/>
    </sheetView>
  </sheetViews>
  <sheetFormatPr defaultColWidth="10.125" defaultRowHeight="15"/>
  <cols>
    <col min="1" max="1" width="10.125" style="157"/>
    <col min="2" max="4" width="15.125" style="154" customWidth="1"/>
    <col min="5" max="5" width="58.375" style="154" customWidth="1"/>
    <col min="6" max="6" width="10.125" style="157"/>
    <col min="7" max="7" width="10.125" style="154"/>
    <col min="8" max="8" width="10.125" style="154" customWidth="1"/>
    <col min="9" max="11" width="14.875" style="154" customWidth="1"/>
    <col min="12" max="12" width="23.5" style="154" customWidth="1"/>
    <col min="13" max="16384" width="10.125" style="154"/>
  </cols>
  <sheetData>
    <row r="1" spans="1:12" ht="37.5" customHeight="1">
      <c r="A1" s="151" t="s">
        <v>625</v>
      </c>
      <c r="B1" s="152"/>
      <c r="C1" s="152"/>
      <c r="D1" s="152"/>
      <c r="E1" s="152"/>
      <c r="F1" s="153"/>
    </row>
    <row r="2" spans="1:12" ht="47.25" customHeight="1">
      <c r="A2" s="155"/>
      <c r="B2" s="152"/>
      <c r="C2" s="152"/>
      <c r="D2" s="152"/>
      <c r="E2" s="152"/>
      <c r="F2" s="153"/>
    </row>
    <row r="3" spans="1:12" ht="18.75">
      <c r="A3" s="156" t="s">
        <v>1115</v>
      </c>
      <c r="B3" s="152"/>
      <c r="C3" s="152"/>
      <c r="D3" s="152"/>
      <c r="E3" s="152"/>
      <c r="F3" s="153"/>
    </row>
    <row r="4" spans="1:12" ht="32.25">
      <c r="A4" s="10" t="s">
        <v>755</v>
      </c>
      <c r="B4" s="152"/>
      <c r="C4" s="152"/>
      <c r="D4" s="152"/>
      <c r="E4" s="152"/>
      <c r="F4" s="153"/>
    </row>
    <row r="5" spans="1:12" ht="21.75">
      <c r="A5" s="9" t="str">
        <f>RashuBudget!J6</f>
        <v>މާލޭ ސިޓީ ކައުންސިލްގެ އިދާރާ</v>
      </c>
      <c r="B5" s="152"/>
      <c r="C5" s="152"/>
      <c r="D5" s="152"/>
      <c r="E5" s="152"/>
      <c r="F5" s="153"/>
    </row>
    <row r="6" spans="1:12" ht="7.5" customHeight="1">
      <c r="B6" s="158" t="s">
        <v>626</v>
      </c>
      <c r="C6" s="158" t="s">
        <v>627</v>
      </c>
      <c r="D6" s="158" t="s">
        <v>628</v>
      </c>
    </row>
    <row r="7" spans="1:12" ht="22.5" customHeight="1">
      <c r="B7" s="159" t="s">
        <v>1123</v>
      </c>
      <c r="C7" s="159" t="s">
        <v>749</v>
      </c>
      <c r="D7" s="159" t="s">
        <v>750</v>
      </c>
    </row>
    <row r="8" spans="1:12" ht="21.75">
      <c r="B8" s="160" t="s">
        <v>0</v>
      </c>
      <c r="C8" s="160" t="s">
        <v>0</v>
      </c>
      <c r="D8" s="160" t="s">
        <v>0</v>
      </c>
    </row>
    <row r="9" spans="1:12" ht="21.75">
      <c r="B9" s="161" t="s">
        <v>629</v>
      </c>
      <c r="C9" s="161" t="s">
        <v>629</v>
      </c>
      <c r="D9" s="161" t="s">
        <v>629</v>
      </c>
    </row>
    <row r="10" spans="1:12" ht="22.5" customHeight="1">
      <c r="B10" s="162">
        <f t="shared" ref="B10:C10" si="0">B14</f>
        <v>0</v>
      </c>
      <c r="C10" s="162">
        <f t="shared" si="0"/>
        <v>0</v>
      </c>
      <c r="D10" s="162">
        <f>D14</f>
        <v>0</v>
      </c>
      <c r="E10" s="163" t="s">
        <v>630</v>
      </c>
    </row>
    <row r="11" spans="1:12" ht="22.5" customHeight="1" thickBot="1">
      <c r="B11" s="164">
        <f t="shared" ref="B11:C11" si="1">B27</f>
        <v>0</v>
      </c>
      <c r="C11" s="164">
        <f t="shared" si="1"/>
        <v>0</v>
      </c>
      <c r="D11" s="164">
        <f>D27</f>
        <v>0</v>
      </c>
      <c r="E11" s="165" t="s">
        <v>631</v>
      </c>
    </row>
    <row r="12" spans="1:12" ht="22.5" customHeight="1" thickBot="1">
      <c r="B12" s="166">
        <f t="shared" ref="B12:C12" si="2">SUM(B10:B11)</f>
        <v>0</v>
      </c>
      <c r="C12" s="166">
        <f t="shared" si="2"/>
        <v>0</v>
      </c>
      <c r="D12" s="166">
        <f>SUM(D10:D11)</f>
        <v>0</v>
      </c>
      <c r="E12" s="167" t="s">
        <v>632</v>
      </c>
    </row>
    <row r="13" spans="1:12" ht="15" customHeight="1" thickBot="1">
      <c r="B13" s="168"/>
      <c r="C13" s="168"/>
      <c r="D13" s="168"/>
      <c r="E13" s="169"/>
    </row>
    <row r="14" spans="1:12" ht="22.5" customHeight="1" thickBot="1">
      <c r="B14" s="166">
        <f t="shared" ref="B14:C14" si="3">SUM(B15:B25)</f>
        <v>0</v>
      </c>
      <c r="C14" s="166">
        <f t="shared" si="3"/>
        <v>0</v>
      </c>
      <c r="D14" s="166">
        <f>SUM(D15:D25)</f>
        <v>0</v>
      </c>
      <c r="E14" s="167" t="s">
        <v>630</v>
      </c>
      <c r="F14" s="170"/>
      <c r="I14" s="189">
        <v>2025</v>
      </c>
      <c r="J14" s="189">
        <v>2024</v>
      </c>
      <c r="K14" s="189">
        <v>2023</v>
      </c>
      <c r="L14" s="190"/>
    </row>
    <row r="15" spans="1:12" ht="22.5" customHeight="1">
      <c r="A15" s="171">
        <v>210</v>
      </c>
      <c r="B15" s="172">
        <f t="shared" ref="B15:D15" si="4">B35</f>
        <v>0</v>
      </c>
      <c r="C15" s="172">
        <f t="shared" si="4"/>
        <v>0</v>
      </c>
      <c r="D15" s="172">
        <f t="shared" si="4"/>
        <v>0</v>
      </c>
      <c r="E15" s="163" t="s">
        <v>633</v>
      </c>
      <c r="F15" s="171">
        <v>210</v>
      </c>
      <c r="I15" s="191">
        <f>SUMIF(Ceiling!$A:$A,RashuBudget!$K$6,Ceiling!E:E)</f>
        <v>199625558</v>
      </c>
      <c r="J15" s="191">
        <f>SUMIF(Ceiling!$A:$A,RashuBudget!$K$6,Ceiling!D:D)</f>
        <v>173152879</v>
      </c>
      <c r="K15" s="191">
        <f>SUMIF(Ceiling!$A:$A,RashuBudget!$K$6,Ceiling!C:C)</f>
        <v>165700040</v>
      </c>
      <c r="L15" s="192" t="s">
        <v>1091</v>
      </c>
    </row>
    <row r="16" spans="1:12" ht="22.5" customHeight="1">
      <c r="A16" s="171">
        <v>213</v>
      </c>
      <c r="B16" s="173">
        <f>B81</f>
        <v>0</v>
      </c>
      <c r="C16" s="173">
        <f>C81</f>
        <v>0</v>
      </c>
      <c r="D16" s="173">
        <f>D81</f>
        <v>0</v>
      </c>
      <c r="E16" s="174" t="s">
        <v>603</v>
      </c>
      <c r="F16" s="171">
        <v>213</v>
      </c>
      <c r="I16" s="191">
        <f>B12</f>
        <v>0</v>
      </c>
      <c r="J16" s="191">
        <f>C12</f>
        <v>0</v>
      </c>
      <c r="K16" s="191">
        <f>D12</f>
        <v>0</v>
      </c>
      <c r="L16" s="192" t="s">
        <v>1074</v>
      </c>
    </row>
    <row r="17" spans="1:12" ht="22.5" customHeight="1">
      <c r="A17" s="171">
        <v>221</v>
      </c>
      <c r="B17" s="173">
        <f>B84</f>
        <v>0</v>
      </c>
      <c r="C17" s="173">
        <f>C84</f>
        <v>0</v>
      </c>
      <c r="D17" s="173">
        <f>D84</f>
        <v>0</v>
      </c>
      <c r="E17" s="174" t="s">
        <v>604</v>
      </c>
      <c r="F17" s="171">
        <v>221</v>
      </c>
      <c r="I17" s="191">
        <f t="shared" ref="I17:J17" si="5">I15-I16</f>
        <v>199625558</v>
      </c>
      <c r="J17" s="191">
        <f t="shared" si="5"/>
        <v>173152879</v>
      </c>
      <c r="K17" s="191">
        <f>K15-K16</f>
        <v>165700040</v>
      </c>
      <c r="L17" s="192" t="s">
        <v>1075</v>
      </c>
    </row>
    <row r="18" spans="1:12" ht="22.5" customHeight="1">
      <c r="A18" s="171">
        <v>222</v>
      </c>
      <c r="B18" s="173">
        <f>B92</f>
        <v>0</v>
      </c>
      <c r="C18" s="173">
        <f>C92</f>
        <v>0</v>
      </c>
      <c r="D18" s="173">
        <f>D92</f>
        <v>0</v>
      </c>
      <c r="E18" s="174" t="s">
        <v>605</v>
      </c>
      <c r="F18" s="171">
        <v>222</v>
      </c>
      <c r="I18"/>
      <c r="J18"/>
      <c r="K18"/>
      <c r="L18"/>
    </row>
    <row r="19" spans="1:12" ht="22.5" customHeight="1">
      <c r="A19" s="171">
        <v>223</v>
      </c>
      <c r="B19" s="173">
        <f>B106</f>
        <v>0</v>
      </c>
      <c r="C19" s="173">
        <f>C106</f>
        <v>0</v>
      </c>
      <c r="D19" s="173">
        <f>D106</f>
        <v>0</v>
      </c>
      <c r="E19" s="174" t="s">
        <v>606</v>
      </c>
      <c r="F19" s="171">
        <v>223</v>
      </c>
      <c r="I19"/>
      <c r="J19"/>
      <c r="K19"/>
      <c r="L19"/>
    </row>
    <row r="20" spans="1:12" ht="22.5" customHeight="1">
      <c r="A20" s="171">
        <v>224</v>
      </c>
      <c r="B20" s="173">
        <f>B134</f>
        <v>0</v>
      </c>
      <c r="C20" s="173">
        <f>C134</f>
        <v>0</v>
      </c>
      <c r="D20" s="173">
        <f>D134</f>
        <v>0</v>
      </c>
      <c r="E20" s="174" t="s">
        <v>607</v>
      </c>
      <c r="F20" s="171">
        <v>224</v>
      </c>
      <c r="I20"/>
      <c r="J20"/>
      <c r="K20"/>
      <c r="L20"/>
    </row>
    <row r="21" spans="1:12" ht="22.5" customHeight="1">
      <c r="A21" s="171">
        <v>225</v>
      </c>
      <c r="B21" s="173">
        <f>B141</f>
        <v>0</v>
      </c>
      <c r="C21" s="173">
        <f>C141</f>
        <v>0</v>
      </c>
      <c r="D21" s="173">
        <f>D141</f>
        <v>0</v>
      </c>
      <c r="E21" s="174" t="s">
        <v>608</v>
      </c>
      <c r="F21" s="171">
        <v>225</v>
      </c>
      <c r="I21"/>
      <c r="J21"/>
      <c r="K21"/>
      <c r="L21"/>
    </row>
    <row r="22" spans="1:12" ht="22.5" customHeight="1">
      <c r="A22" s="171">
        <v>226</v>
      </c>
      <c r="B22" s="173">
        <f>B149</f>
        <v>0</v>
      </c>
      <c r="C22" s="173">
        <f>C149</f>
        <v>0</v>
      </c>
      <c r="D22" s="173">
        <f>D149</f>
        <v>0</v>
      </c>
      <c r="E22" s="174" t="s">
        <v>609</v>
      </c>
      <c r="F22" s="171">
        <v>226</v>
      </c>
      <c r="I22"/>
      <c r="J22"/>
      <c r="K22"/>
      <c r="L22"/>
    </row>
    <row r="23" spans="1:12" ht="22.5" customHeight="1">
      <c r="A23" s="171">
        <v>227</v>
      </c>
      <c r="B23" s="173">
        <f>B169</f>
        <v>0</v>
      </c>
      <c r="C23" s="173">
        <f>C169</f>
        <v>0</v>
      </c>
      <c r="D23" s="173">
        <f>D169</f>
        <v>0</v>
      </c>
      <c r="E23" s="174" t="s">
        <v>610</v>
      </c>
      <c r="F23" s="171">
        <v>227</v>
      </c>
      <c r="I23"/>
      <c r="J23"/>
      <c r="K23"/>
      <c r="L23"/>
    </row>
    <row r="24" spans="1:12" ht="22.5" customHeight="1">
      <c r="A24" s="171">
        <v>228</v>
      </c>
      <c r="B24" s="173">
        <f>B175</f>
        <v>0</v>
      </c>
      <c r="C24" s="173">
        <f>C175</f>
        <v>0</v>
      </c>
      <c r="D24" s="173">
        <f>D175</f>
        <v>0</v>
      </c>
      <c r="E24" s="174" t="s">
        <v>611</v>
      </c>
      <c r="F24" s="171">
        <v>228</v>
      </c>
    </row>
    <row r="25" spans="1:12" ht="22.5" customHeight="1">
      <c r="A25" s="171">
        <v>281</v>
      </c>
      <c r="B25" s="173">
        <f>B195</f>
        <v>0</v>
      </c>
      <c r="C25" s="173">
        <f>C195</f>
        <v>0</v>
      </c>
      <c r="D25" s="173">
        <f>D195</f>
        <v>0</v>
      </c>
      <c r="E25" s="174" t="s">
        <v>616</v>
      </c>
      <c r="F25" s="171">
        <v>281</v>
      </c>
    </row>
    <row r="26" spans="1:12" ht="15" customHeight="1" thickBot="1">
      <c r="A26" s="171"/>
      <c r="B26" s="168"/>
      <c r="C26" s="168"/>
      <c r="D26" s="168"/>
      <c r="E26" s="169"/>
      <c r="F26" s="171"/>
    </row>
    <row r="27" spans="1:12" ht="22.5" customHeight="1" thickBot="1">
      <c r="A27" s="175"/>
      <c r="B27" s="166">
        <f>SUM(B28:B33)</f>
        <v>0</v>
      </c>
      <c r="C27" s="166">
        <f>SUM(C28:C33)</f>
        <v>0</v>
      </c>
      <c r="D27" s="166">
        <f>SUM(D28:D33)</f>
        <v>0</v>
      </c>
      <c r="E27" s="167" t="s">
        <v>631</v>
      </c>
      <c r="F27" s="175"/>
    </row>
    <row r="28" spans="1:12" ht="22.5" customHeight="1">
      <c r="A28" s="171">
        <v>421</v>
      </c>
      <c r="B28" s="172">
        <f t="shared" ref="B28:C28" si="6">B201</f>
        <v>0</v>
      </c>
      <c r="C28" s="172">
        <f t="shared" si="6"/>
        <v>0</v>
      </c>
      <c r="D28" s="172">
        <f>D201</f>
        <v>0</v>
      </c>
      <c r="E28" s="176" t="s">
        <v>612</v>
      </c>
      <c r="F28" s="171">
        <v>421</v>
      </c>
    </row>
    <row r="29" spans="1:12" ht="22.5" customHeight="1">
      <c r="A29" s="171">
        <v>422</v>
      </c>
      <c r="B29" s="173">
        <f>B206</f>
        <v>0</v>
      </c>
      <c r="C29" s="173">
        <f>C206</f>
        <v>0</v>
      </c>
      <c r="D29" s="173">
        <f>D206</f>
        <v>0</v>
      </c>
      <c r="E29" s="165" t="s">
        <v>613</v>
      </c>
      <c r="F29" s="171">
        <v>422</v>
      </c>
    </row>
    <row r="30" spans="1:12" ht="22.5" customHeight="1">
      <c r="A30" s="171">
        <v>423</v>
      </c>
      <c r="B30" s="173">
        <f>B214</f>
        <v>0</v>
      </c>
      <c r="C30" s="173">
        <f>C214</f>
        <v>0</v>
      </c>
      <c r="D30" s="173">
        <f>D214</f>
        <v>0</v>
      </c>
      <c r="E30" s="165" t="s">
        <v>614</v>
      </c>
      <c r="F30" s="171">
        <v>423</v>
      </c>
    </row>
    <row r="31" spans="1:12" ht="22.5" customHeight="1">
      <c r="A31" s="171">
        <v>440</v>
      </c>
      <c r="B31" s="173">
        <f>B228</f>
        <v>0</v>
      </c>
      <c r="C31" s="173">
        <f>C228</f>
        <v>0</v>
      </c>
      <c r="D31" s="173">
        <f>D228</f>
        <v>0</v>
      </c>
      <c r="E31" s="165" t="s">
        <v>634</v>
      </c>
      <c r="F31" s="171">
        <v>440</v>
      </c>
    </row>
    <row r="32" spans="1:12" ht="22.5" customHeight="1">
      <c r="A32" s="171">
        <v>720</v>
      </c>
      <c r="B32" s="173">
        <f>B234</f>
        <v>0</v>
      </c>
      <c r="C32" s="173">
        <f>C234</f>
        <v>0</v>
      </c>
      <c r="D32" s="173">
        <f>D234</f>
        <v>0</v>
      </c>
      <c r="E32" s="165" t="s">
        <v>635</v>
      </c>
      <c r="F32" s="171">
        <v>720</v>
      </c>
    </row>
    <row r="33" spans="1:6" ht="22.5" customHeight="1">
      <c r="A33" s="171">
        <v>730</v>
      </c>
      <c r="B33" s="173">
        <f>B254</f>
        <v>0</v>
      </c>
      <c r="C33" s="173">
        <f>C254</f>
        <v>0</v>
      </c>
      <c r="D33" s="173">
        <f>D254</f>
        <v>0</v>
      </c>
      <c r="E33" s="165" t="s">
        <v>636</v>
      </c>
      <c r="F33" s="171">
        <v>730</v>
      </c>
    </row>
    <row r="34" spans="1:6" ht="22.5" customHeight="1" thickBot="1">
      <c r="A34" s="171"/>
      <c r="B34" s="168"/>
      <c r="C34" s="168"/>
      <c r="D34" s="168"/>
      <c r="E34" s="169"/>
      <c r="F34" s="171"/>
    </row>
    <row r="35" spans="1:6" ht="21.95" customHeight="1" thickBot="1">
      <c r="A35" s="177">
        <v>210</v>
      </c>
      <c r="B35" s="166">
        <f t="shared" ref="B35:C35" si="7">SUM(B36:B37)</f>
        <v>0</v>
      </c>
      <c r="C35" s="166">
        <f t="shared" si="7"/>
        <v>0</v>
      </c>
      <c r="D35" s="166">
        <f>SUM(D36:D37)</f>
        <v>0</v>
      </c>
      <c r="E35" s="167" t="s">
        <v>633</v>
      </c>
      <c r="F35" s="177">
        <v>210</v>
      </c>
    </row>
    <row r="36" spans="1:6" ht="22.5" customHeight="1">
      <c r="A36" s="171">
        <v>211</v>
      </c>
      <c r="B36" s="178">
        <f t="shared" ref="B36:C36" si="8">B39</f>
        <v>0</v>
      </c>
      <c r="C36" s="178">
        <f t="shared" si="8"/>
        <v>0</v>
      </c>
      <c r="D36" s="178">
        <f>D39</f>
        <v>0</v>
      </c>
      <c r="E36" s="179" t="s">
        <v>601</v>
      </c>
      <c r="F36" s="171">
        <v>211</v>
      </c>
    </row>
    <row r="37" spans="1:6" ht="22.5" customHeight="1">
      <c r="A37" s="171">
        <v>212</v>
      </c>
      <c r="B37" s="173">
        <f t="shared" ref="B37:C37" si="9">B43</f>
        <v>0</v>
      </c>
      <c r="C37" s="173">
        <f t="shared" si="9"/>
        <v>0</v>
      </c>
      <c r="D37" s="173">
        <f>D43</f>
        <v>0</v>
      </c>
      <c r="E37" s="165" t="s">
        <v>602</v>
      </c>
      <c r="F37" s="171">
        <v>212</v>
      </c>
    </row>
    <row r="38" spans="1:6" ht="22.5" customHeight="1" thickBot="1">
      <c r="A38" s="171"/>
      <c r="B38" s="168"/>
      <c r="C38" s="168"/>
      <c r="D38" s="168"/>
      <c r="E38" s="169"/>
      <c r="F38" s="171"/>
    </row>
    <row r="39" spans="1:6" ht="21.95" customHeight="1" thickBot="1">
      <c r="A39" s="177">
        <v>211</v>
      </c>
      <c r="B39" s="166">
        <f t="shared" ref="B39:C39" si="10">SUM(B40:B41)</f>
        <v>0</v>
      </c>
      <c r="C39" s="166">
        <f t="shared" si="10"/>
        <v>0</v>
      </c>
      <c r="D39" s="166">
        <f>SUM(D40:D41)</f>
        <v>0</v>
      </c>
      <c r="E39" s="167" t="s">
        <v>601</v>
      </c>
      <c r="F39" s="177">
        <v>211</v>
      </c>
    </row>
    <row r="40" spans="1:6" ht="22.5" customHeight="1">
      <c r="A40" s="171">
        <v>211001</v>
      </c>
      <c r="B40" s="182">
        <f>C40</f>
        <v>0</v>
      </c>
      <c r="C40" s="182">
        <f>D40</f>
        <v>0</v>
      </c>
      <c r="D40" s="180">
        <f>SUMIF(SalarySheet!$B:$B,"Block Grant",SalarySheet!N:N)</f>
        <v>0</v>
      </c>
      <c r="E40" s="179" t="s">
        <v>637</v>
      </c>
      <c r="F40" s="171">
        <v>211001</v>
      </c>
    </row>
    <row r="41" spans="1:6" ht="22.5" customHeight="1">
      <c r="A41" s="171">
        <v>211002</v>
      </c>
      <c r="B41" s="183">
        <f>C41</f>
        <v>0</v>
      </c>
      <c r="C41" s="183">
        <f>D41</f>
        <v>0</v>
      </c>
      <c r="D41" s="181">
        <f>SUMIF(SalarySheet!$B:$B,"Block Grant",SalarySheet!O:O)</f>
        <v>0</v>
      </c>
      <c r="E41" s="165" t="s">
        <v>405</v>
      </c>
      <c r="F41" s="171">
        <v>211002</v>
      </c>
    </row>
    <row r="42" spans="1:6" ht="22.5" customHeight="1" thickBot="1">
      <c r="A42" s="171"/>
      <c r="B42" s="168"/>
      <c r="C42" s="168"/>
      <c r="D42" s="168"/>
      <c r="E42" s="169"/>
      <c r="F42" s="171"/>
    </row>
    <row r="43" spans="1:6" ht="21.95" customHeight="1" thickBot="1">
      <c r="A43" s="177">
        <v>212</v>
      </c>
      <c r="B43" s="166">
        <f t="shared" ref="B43:C43" si="11">SUM(B44:B79)</f>
        <v>0</v>
      </c>
      <c r="C43" s="166">
        <f t="shared" si="11"/>
        <v>0</v>
      </c>
      <c r="D43" s="166">
        <f>SUM(D44:D79)</f>
        <v>0</v>
      </c>
      <c r="E43" s="167" t="s">
        <v>602</v>
      </c>
      <c r="F43" s="177">
        <v>212</v>
      </c>
    </row>
    <row r="44" spans="1:6" ht="22.5" customHeight="1">
      <c r="A44" s="171">
        <v>212001</v>
      </c>
      <c r="B44" s="182">
        <f t="shared" ref="B44:C44" si="12">C44</f>
        <v>0</v>
      </c>
      <c r="C44" s="182">
        <f t="shared" si="12"/>
        <v>0</v>
      </c>
      <c r="D44" s="180">
        <f>SUMIF(SalarySheet!$B:$B,"Block Grant",SalarySheet!P:P)</f>
        <v>0</v>
      </c>
      <c r="E44" s="179" t="s">
        <v>406</v>
      </c>
      <c r="F44" s="171">
        <v>212001</v>
      </c>
    </row>
    <row r="45" spans="1:6" ht="22.5" customHeight="1">
      <c r="A45" s="171">
        <v>212002</v>
      </c>
      <c r="B45" s="183">
        <f t="shared" ref="B45:C45" si="13">C45</f>
        <v>0</v>
      </c>
      <c r="C45" s="183">
        <f t="shared" si="13"/>
        <v>0</v>
      </c>
      <c r="D45" s="181">
        <f>SUMIF(SalarySheet!$B:$B,"Block Grant",SalarySheet!Q:Q)</f>
        <v>0</v>
      </c>
      <c r="E45" s="165" t="s">
        <v>407</v>
      </c>
      <c r="F45" s="171">
        <v>212002</v>
      </c>
    </row>
    <row r="46" spans="1:6" ht="22.5" customHeight="1">
      <c r="A46" s="171">
        <v>212003</v>
      </c>
      <c r="B46" s="183">
        <f t="shared" ref="B46:C46" si="14">C46</f>
        <v>0</v>
      </c>
      <c r="C46" s="183">
        <f t="shared" si="14"/>
        <v>0</v>
      </c>
      <c r="D46" s="181">
        <f>SUMIF(SalarySheet!$B:$B,"Block Grant",SalarySheet!R:R)</f>
        <v>0</v>
      </c>
      <c r="E46" s="165" t="s">
        <v>408</v>
      </c>
      <c r="F46" s="171">
        <v>212003</v>
      </c>
    </row>
    <row r="47" spans="1:6" ht="22.5" customHeight="1">
      <c r="A47" s="171">
        <v>212004</v>
      </c>
      <c r="B47" s="183">
        <f t="shared" ref="B47:C47" si="15">C47</f>
        <v>0</v>
      </c>
      <c r="C47" s="183">
        <f t="shared" si="15"/>
        <v>0</v>
      </c>
      <c r="D47" s="181">
        <f>SUMIF(SalarySheet!$B:$B,"Block Grant",SalarySheet!S:S)</f>
        <v>0</v>
      </c>
      <c r="E47" s="165" t="s">
        <v>409</v>
      </c>
      <c r="F47" s="171">
        <v>212004</v>
      </c>
    </row>
    <row r="48" spans="1:6" ht="22.5" customHeight="1">
      <c r="A48" s="171">
        <v>212005</v>
      </c>
      <c r="B48" s="183">
        <f t="shared" ref="B48:C48" si="16">C48</f>
        <v>0</v>
      </c>
      <c r="C48" s="183">
        <f t="shared" si="16"/>
        <v>0</v>
      </c>
      <c r="D48" s="181">
        <f>SUMIF(SalarySheet!$B:$B,"Block Grant",SalarySheet!T:T)</f>
        <v>0</v>
      </c>
      <c r="E48" s="165" t="s">
        <v>638</v>
      </c>
      <c r="F48" s="171">
        <v>212005</v>
      </c>
    </row>
    <row r="49" spans="1:11" ht="22.5" customHeight="1">
      <c r="A49" s="171">
        <v>212006</v>
      </c>
      <c r="B49" s="183">
        <f t="shared" ref="B49:C49" si="17">C49</f>
        <v>0</v>
      </c>
      <c r="C49" s="183">
        <f t="shared" si="17"/>
        <v>0</v>
      </c>
      <c r="D49" s="181">
        <f>SUMIF(SalarySheet!$B:$B,"Block Grant",SalarySheet!U:U)</f>
        <v>0</v>
      </c>
      <c r="E49" s="165" t="s">
        <v>411</v>
      </c>
      <c r="F49" s="171">
        <v>212006</v>
      </c>
    </row>
    <row r="50" spans="1:11" ht="22.5" customHeight="1">
      <c r="A50" s="171">
        <v>212007</v>
      </c>
      <c r="B50" s="183">
        <f t="shared" ref="B50:C50" si="18">C50</f>
        <v>0</v>
      </c>
      <c r="C50" s="183">
        <f t="shared" si="18"/>
        <v>0</v>
      </c>
      <c r="D50" s="181">
        <f>SUMIF(SalarySheet!$B:$B,"Block Grant",SalarySheet!V:V)</f>
        <v>0</v>
      </c>
      <c r="E50" s="165" t="s">
        <v>412</v>
      </c>
      <c r="F50" s="171">
        <v>212007</v>
      </c>
    </row>
    <row r="51" spans="1:11" ht="22.5" customHeight="1">
      <c r="A51" s="171">
        <v>212008</v>
      </c>
      <c r="B51" s="183">
        <f t="shared" ref="B51:C51" si="19">C51</f>
        <v>0</v>
      </c>
      <c r="C51" s="183">
        <f t="shared" si="19"/>
        <v>0</v>
      </c>
      <c r="D51" s="181">
        <f>SUMIF(SalarySheet!$B:$B,"Block Grant",SalarySheet!W:W)</f>
        <v>0</v>
      </c>
      <c r="E51" s="165" t="s">
        <v>639</v>
      </c>
      <c r="F51" s="171">
        <v>212008</v>
      </c>
    </row>
    <row r="52" spans="1:11" ht="22.5" customHeight="1">
      <c r="A52" s="171">
        <v>212009</v>
      </c>
      <c r="B52" s="183">
        <f t="shared" ref="B52:C52" si="20">C52</f>
        <v>0</v>
      </c>
      <c r="C52" s="183">
        <f t="shared" si="20"/>
        <v>0</v>
      </c>
      <c r="D52" s="181">
        <f>SUMIF(SalarySheet!$B:$B,"Block Grant",SalarySheet!X:X)</f>
        <v>0</v>
      </c>
      <c r="E52" s="165" t="s">
        <v>414</v>
      </c>
      <c r="F52" s="171">
        <v>212009</v>
      </c>
    </row>
    <row r="53" spans="1:11" ht="22.5" customHeight="1">
      <c r="A53" s="171">
        <v>212010</v>
      </c>
      <c r="B53" s="183">
        <f t="shared" ref="B53:C53" si="21">C53</f>
        <v>0</v>
      </c>
      <c r="C53" s="183">
        <f t="shared" si="21"/>
        <v>0</v>
      </c>
      <c r="D53" s="181">
        <f>SUMIF(SalarySheet!$B:$B,"Block Grant",SalarySheet!Y:Y)</f>
        <v>0</v>
      </c>
      <c r="E53" s="165" t="s">
        <v>640</v>
      </c>
      <c r="F53" s="171">
        <v>212010</v>
      </c>
    </row>
    <row r="54" spans="1:11" ht="22.5" customHeight="1" thickBot="1">
      <c r="A54" s="171">
        <v>212011</v>
      </c>
      <c r="B54" s="183">
        <f t="shared" ref="B54:C54" si="22">C54</f>
        <v>0</v>
      </c>
      <c r="C54" s="183">
        <f t="shared" si="22"/>
        <v>0</v>
      </c>
      <c r="D54" s="181">
        <f>SUMIF(SalarySheet!$B:$B,"Block Grant",SalarySheet!Z:Z)</f>
        <v>0</v>
      </c>
      <c r="E54" s="165" t="s">
        <v>416</v>
      </c>
      <c r="F54" s="171">
        <v>212011</v>
      </c>
    </row>
    <row r="55" spans="1:11" ht="22.5" customHeight="1">
      <c r="A55" s="171">
        <v>212012</v>
      </c>
      <c r="B55" s="183">
        <f t="shared" ref="B55:C55" si="23">C55</f>
        <v>0</v>
      </c>
      <c r="C55" s="183">
        <f t="shared" si="23"/>
        <v>0</v>
      </c>
      <c r="D55" s="181">
        <f>SUMIF(SalarySheet!$B:$B,"Block Grant",SalarySheet!AA:AA)</f>
        <v>0</v>
      </c>
      <c r="E55" s="165" t="s">
        <v>641</v>
      </c>
      <c r="F55" s="171">
        <v>212012</v>
      </c>
      <c r="H55" s="252" t="s">
        <v>1124</v>
      </c>
      <c r="I55" s="253"/>
      <c r="J55" s="253"/>
      <c r="K55" s="254"/>
    </row>
    <row r="56" spans="1:11" ht="22.5" customHeight="1">
      <c r="A56" s="171">
        <v>212013</v>
      </c>
      <c r="B56" s="183">
        <f t="shared" ref="B56:C56" si="24">C56</f>
        <v>0</v>
      </c>
      <c r="C56" s="183">
        <f t="shared" si="24"/>
        <v>0</v>
      </c>
      <c r="D56" s="181">
        <f>SUMIF(SalarySheet!$B:$B,"Block Grant",SalarySheet!AB:AB)</f>
        <v>0</v>
      </c>
      <c r="E56" s="165" t="s">
        <v>642</v>
      </c>
      <c r="F56" s="171">
        <v>212013</v>
      </c>
      <c r="H56" s="255"/>
      <c r="I56" s="256"/>
      <c r="J56" s="256"/>
      <c r="K56" s="257"/>
    </row>
    <row r="57" spans="1:11" ht="22.5" customHeight="1">
      <c r="A57" s="171">
        <v>212014</v>
      </c>
      <c r="B57" s="183">
        <f t="shared" ref="B57:C57" si="25">C57</f>
        <v>0</v>
      </c>
      <c r="C57" s="183">
        <f t="shared" si="25"/>
        <v>0</v>
      </c>
      <c r="D57" s="181">
        <f>SUMIF(SalarySheet!$B:$B,"Block Grant",SalarySheet!AC:AC)</f>
        <v>0</v>
      </c>
      <c r="E57" s="165" t="s">
        <v>643</v>
      </c>
      <c r="F57" s="171">
        <v>212014</v>
      </c>
      <c r="H57" s="255"/>
      <c r="I57" s="256"/>
      <c r="J57" s="256"/>
      <c r="K57" s="257"/>
    </row>
    <row r="58" spans="1:11" ht="22.5" customHeight="1">
      <c r="A58" s="171">
        <v>212015</v>
      </c>
      <c r="B58" s="183">
        <f t="shared" ref="B58:C58" si="26">C58</f>
        <v>0</v>
      </c>
      <c r="C58" s="183">
        <f t="shared" si="26"/>
        <v>0</v>
      </c>
      <c r="D58" s="181">
        <f>SUMIF(SalarySheet!$B:$B,"Block Grant",SalarySheet!AD:AD)</f>
        <v>0</v>
      </c>
      <c r="E58" s="165" t="s">
        <v>644</v>
      </c>
      <c r="F58" s="171">
        <v>212015</v>
      </c>
      <c r="H58" s="255"/>
      <c r="I58" s="256"/>
      <c r="J58" s="256"/>
      <c r="K58" s="257"/>
    </row>
    <row r="59" spans="1:11" ht="22.5" customHeight="1">
      <c r="A59" s="171">
        <v>212016</v>
      </c>
      <c r="B59" s="183">
        <f t="shared" ref="B59:C59" si="27">C59</f>
        <v>0</v>
      </c>
      <c r="C59" s="183">
        <f t="shared" si="27"/>
        <v>0</v>
      </c>
      <c r="D59" s="181">
        <f>SUMIF(SalarySheet!$B:$B,"Block Grant",SalarySheet!AE:AE)</f>
        <v>0</v>
      </c>
      <c r="E59" s="165" t="s">
        <v>645</v>
      </c>
      <c r="F59" s="171">
        <v>212016</v>
      </c>
      <c r="H59" s="255"/>
      <c r="I59" s="256"/>
      <c r="J59" s="256"/>
      <c r="K59" s="257"/>
    </row>
    <row r="60" spans="1:11" ht="22.5" customHeight="1" thickBot="1">
      <c r="A60" s="171">
        <v>212017</v>
      </c>
      <c r="B60" s="183">
        <f t="shared" ref="B60:C60" si="28">C60</f>
        <v>0</v>
      </c>
      <c r="C60" s="183">
        <f t="shared" si="28"/>
        <v>0</v>
      </c>
      <c r="D60" s="181">
        <f>SUMIF(SalarySheet!$B:$B,"Block Grant",SalarySheet!AF:AF)</f>
        <v>0</v>
      </c>
      <c r="E60" s="165" t="s">
        <v>646</v>
      </c>
      <c r="F60" s="171">
        <v>212017</v>
      </c>
      <c r="H60" s="258"/>
      <c r="I60" s="259"/>
      <c r="J60" s="259"/>
      <c r="K60" s="260"/>
    </row>
    <row r="61" spans="1:11" ht="22.5" customHeight="1">
      <c r="A61" s="171">
        <v>212018</v>
      </c>
      <c r="B61" s="183">
        <f t="shared" ref="B61:C61" si="29">C61</f>
        <v>0</v>
      </c>
      <c r="C61" s="183">
        <f t="shared" si="29"/>
        <v>0</v>
      </c>
      <c r="D61" s="181">
        <f>SUMIF(SalarySheet!$B:$B,"Block Grant",SalarySheet!AG:AG)</f>
        <v>0</v>
      </c>
      <c r="E61" s="165" t="s">
        <v>647</v>
      </c>
      <c r="F61" s="171">
        <v>212018</v>
      </c>
    </row>
    <row r="62" spans="1:11" ht="22.5" customHeight="1">
      <c r="A62" s="171">
        <v>212019</v>
      </c>
      <c r="B62" s="183">
        <f t="shared" ref="B62:C62" si="30">C62</f>
        <v>0</v>
      </c>
      <c r="C62" s="183">
        <f t="shared" si="30"/>
        <v>0</v>
      </c>
      <c r="D62" s="181">
        <f>SUMIF(SalarySheet!$B:$B,"Block Grant",SalarySheet!AH:AH)</f>
        <v>0</v>
      </c>
      <c r="E62" s="165" t="s">
        <v>424</v>
      </c>
      <c r="F62" s="171">
        <v>212019</v>
      </c>
    </row>
    <row r="63" spans="1:11" ht="22.5" customHeight="1">
      <c r="A63" s="171">
        <v>212020</v>
      </c>
      <c r="B63" s="183">
        <f t="shared" ref="B63:C63" si="31">C63</f>
        <v>0</v>
      </c>
      <c r="C63" s="183">
        <f t="shared" si="31"/>
        <v>0</v>
      </c>
      <c r="D63" s="181">
        <f>SUMIF(SalarySheet!$B:$B,"Block Grant",SalarySheet!AI:AI)</f>
        <v>0</v>
      </c>
      <c r="E63" s="165" t="s">
        <v>425</v>
      </c>
      <c r="F63" s="171">
        <v>212020</v>
      </c>
    </row>
    <row r="64" spans="1:11" ht="22.5" customHeight="1">
      <c r="A64" s="171">
        <v>212021</v>
      </c>
      <c r="B64" s="183">
        <f t="shared" ref="B64:C64" si="32">C64</f>
        <v>0</v>
      </c>
      <c r="C64" s="183">
        <f t="shared" si="32"/>
        <v>0</v>
      </c>
      <c r="D64" s="181">
        <f>SUMIF(SalarySheet!$B:$B,"Block Grant",SalarySheet!AJ:AJ)</f>
        <v>0</v>
      </c>
      <c r="E64" s="165" t="s">
        <v>426</v>
      </c>
      <c r="F64" s="171">
        <v>212021</v>
      </c>
    </row>
    <row r="65" spans="1:6" ht="22.5" customHeight="1">
      <c r="A65" s="171">
        <v>212022</v>
      </c>
      <c r="B65" s="183">
        <f t="shared" ref="B65:C65" si="33">C65</f>
        <v>0</v>
      </c>
      <c r="C65" s="183">
        <f t="shared" si="33"/>
        <v>0</v>
      </c>
      <c r="D65" s="181">
        <f>SUMIF(SalarySheet!$B:$B,"Block Grant",SalarySheet!AK:AK)</f>
        <v>0</v>
      </c>
      <c r="E65" s="165" t="s">
        <v>648</v>
      </c>
      <c r="F65" s="171">
        <v>212022</v>
      </c>
    </row>
    <row r="66" spans="1:6" ht="22.5" customHeight="1">
      <c r="A66" s="171">
        <v>212023</v>
      </c>
      <c r="B66" s="183">
        <f t="shared" ref="B66:C66" si="34">C66</f>
        <v>0</v>
      </c>
      <c r="C66" s="183">
        <f t="shared" si="34"/>
        <v>0</v>
      </c>
      <c r="D66" s="181">
        <f>SUMIF(SalarySheet!$B:$B,"Block Grant",SalarySheet!AL:AL)</f>
        <v>0</v>
      </c>
      <c r="E66" s="165" t="s">
        <v>649</v>
      </c>
      <c r="F66" s="171">
        <v>212023</v>
      </c>
    </row>
    <row r="67" spans="1:6" ht="22.5" customHeight="1">
      <c r="A67" s="171">
        <v>212024</v>
      </c>
      <c r="B67" s="183">
        <f t="shared" ref="B67:C67" si="35">C67</f>
        <v>0</v>
      </c>
      <c r="C67" s="183">
        <f t="shared" si="35"/>
        <v>0</v>
      </c>
      <c r="D67" s="181">
        <f>SUMIF(SalarySheet!$B:$B,"Block Grant",SalarySheet!AM:AM)</f>
        <v>0</v>
      </c>
      <c r="E67" s="165" t="s">
        <v>650</v>
      </c>
      <c r="F67" s="171">
        <v>212024</v>
      </c>
    </row>
    <row r="68" spans="1:6" ht="22.5" customHeight="1">
      <c r="A68" s="171">
        <v>212025</v>
      </c>
      <c r="B68" s="183">
        <f t="shared" ref="B68:C68" si="36">C68</f>
        <v>0</v>
      </c>
      <c r="C68" s="183">
        <f t="shared" si="36"/>
        <v>0</v>
      </c>
      <c r="D68" s="181">
        <f>SUMIF(SalarySheet!$B:$B,"Block Grant",SalarySheet!AN:AN)</f>
        <v>0</v>
      </c>
      <c r="E68" s="165" t="s">
        <v>430</v>
      </c>
      <c r="F68" s="171">
        <v>212025</v>
      </c>
    </row>
    <row r="69" spans="1:6" ht="22.5" customHeight="1">
      <c r="A69" s="171">
        <v>212026</v>
      </c>
      <c r="B69" s="183">
        <f t="shared" ref="B69:C69" si="37">C69</f>
        <v>0</v>
      </c>
      <c r="C69" s="183">
        <f t="shared" si="37"/>
        <v>0</v>
      </c>
      <c r="D69" s="181">
        <f>SUMIF(SalarySheet!$B:$B,"Block Grant",SalarySheet!AO:AO)</f>
        <v>0</v>
      </c>
      <c r="E69" s="165" t="s">
        <v>431</v>
      </c>
      <c r="F69" s="171">
        <v>212026</v>
      </c>
    </row>
    <row r="70" spans="1:6" ht="22.5" customHeight="1">
      <c r="A70" s="171">
        <v>212027</v>
      </c>
      <c r="B70" s="183">
        <f t="shared" ref="B70:C70" si="38">C70</f>
        <v>0</v>
      </c>
      <c r="C70" s="183">
        <f t="shared" si="38"/>
        <v>0</v>
      </c>
      <c r="D70" s="181">
        <f>SUMIF(SalarySheet!$B:$B,"Block Grant",SalarySheet!AP:AP)</f>
        <v>0</v>
      </c>
      <c r="E70" s="165" t="s">
        <v>432</v>
      </c>
      <c r="F70" s="171">
        <v>212027</v>
      </c>
    </row>
    <row r="71" spans="1:6" ht="22.5" customHeight="1">
      <c r="A71" s="171">
        <v>212028</v>
      </c>
      <c r="B71" s="183">
        <f t="shared" ref="B71:C71" si="39">C71</f>
        <v>0</v>
      </c>
      <c r="C71" s="183">
        <f t="shared" si="39"/>
        <v>0</v>
      </c>
      <c r="D71" s="181">
        <f>SUMIF(SalarySheet!$B:$B,"Block Grant",SalarySheet!AQ:AQ)</f>
        <v>0</v>
      </c>
      <c r="E71" s="165" t="s">
        <v>651</v>
      </c>
      <c r="F71" s="171">
        <v>212028</v>
      </c>
    </row>
    <row r="72" spans="1:6" ht="22.5" customHeight="1">
      <c r="A72" s="171">
        <v>212029</v>
      </c>
      <c r="B72" s="183">
        <f t="shared" ref="B72:C72" si="40">C72</f>
        <v>0</v>
      </c>
      <c r="C72" s="183">
        <f t="shared" si="40"/>
        <v>0</v>
      </c>
      <c r="D72" s="181">
        <f>SUMIF(SalarySheet!$B:$B,"Block Grant",SalarySheet!AR:AR)</f>
        <v>0</v>
      </c>
      <c r="E72" s="165" t="s">
        <v>652</v>
      </c>
      <c r="F72" s="171">
        <v>212029</v>
      </c>
    </row>
    <row r="73" spans="1:6" ht="22.5" customHeight="1">
      <c r="A73" s="171">
        <v>212030</v>
      </c>
      <c r="B73" s="183">
        <f t="shared" ref="B73:C73" si="41">C73</f>
        <v>0</v>
      </c>
      <c r="C73" s="183">
        <f t="shared" si="41"/>
        <v>0</v>
      </c>
      <c r="D73" s="181">
        <f>SUMIF(SalarySheet!$B:$B,"Block Grant",SalarySheet!AS:AS)</f>
        <v>0</v>
      </c>
      <c r="E73" s="165" t="s">
        <v>653</v>
      </c>
      <c r="F73" s="171">
        <v>212030</v>
      </c>
    </row>
    <row r="74" spans="1:6" ht="22.5" customHeight="1">
      <c r="A74" s="171">
        <v>212031</v>
      </c>
      <c r="B74" s="183">
        <f t="shared" ref="B74:C74" si="42">C74</f>
        <v>0</v>
      </c>
      <c r="C74" s="183">
        <f t="shared" si="42"/>
        <v>0</v>
      </c>
      <c r="D74" s="181">
        <f>SUMIF(SalarySheet!$B:$B,"Block Grant",SalarySheet!AT:AT)</f>
        <v>0</v>
      </c>
      <c r="E74" s="165" t="s">
        <v>436</v>
      </c>
      <c r="F74" s="171">
        <v>212031</v>
      </c>
    </row>
    <row r="75" spans="1:6" ht="22.5" customHeight="1">
      <c r="A75" s="171">
        <v>212032</v>
      </c>
      <c r="B75" s="183">
        <f t="shared" ref="B75:C75" si="43">C75</f>
        <v>0</v>
      </c>
      <c r="C75" s="183">
        <f t="shared" si="43"/>
        <v>0</v>
      </c>
      <c r="D75" s="181">
        <f>SUMIF(SalarySheet!$B:$B,"Block Grant",SalarySheet!AU:AU)</f>
        <v>0</v>
      </c>
      <c r="E75" s="165" t="s">
        <v>437</v>
      </c>
      <c r="F75" s="171">
        <v>212032</v>
      </c>
    </row>
    <row r="76" spans="1:6" ht="22.5" customHeight="1">
      <c r="A76" s="171">
        <v>212033</v>
      </c>
      <c r="B76" s="183">
        <f t="shared" ref="B76:B78" si="44">C76</f>
        <v>0</v>
      </c>
      <c r="C76" s="183">
        <f t="shared" ref="C76:C78" si="45">D76</f>
        <v>0</v>
      </c>
      <c r="D76" s="181">
        <f>SUMIF(SalarySheet!$B:$B,"Block Grant",SalarySheet!AV:AV)</f>
        <v>0</v>
      </c>
      <c r="E76" s="165" t="s">
        <v>1112</v>
      </c>
      <c r="F76" s="171">
        <v>212033</v>
      </c>
    </row>
    <row r="77" spans="1:6" ht="22.5" customHeight="1">
      <c r="A77" s="171">
        <v>212034</v>
      </c>
      <c r="B77" s="183">
        <f t="shared" si="44"/>
        <v>0</v>
      </c>
      <c r="C77" s="183">
        <f t="shared" si="45"/>
        <v>0</v>
      </c>
      <c r="D77" s="181">
        <f>SUMIF(SalarySheet!$B:$B,"Block Grant",SalarySheet!AW:AW)</f>
        <v>0</v>
      </c>
      <c r="E77" s="165" t="s">
        <v>1113</v>
      </c>
      <c r="F77" s="171">
        <v>212034</v>
      </c>
    </row>
    <row r="78" spans="1:6" ht="22.5" customHeight="1">
      <c r="A78" s="171">
        <v>212035</v>
      </c>
      <c r="B78" s="183">
        <f t="shared" si="44"/>
        <v>0</v>
      </c>
      <c r="C78" s="183">
        <f t="shared" si="45"/>
        <v>0</v>
      </c>
      <c r="D78" s="181">
        <f>SUMIF(SalarySheet!$B:$B,"Block Grant",SalarySheet!AX:AX)</f>
        <v>0</v>
      </c>
      <c r="E78" s="165" t="s">
        <v>1114</v>
      </c>
      <c r="F78" s="171">
        <v>212035</v>
      </c>
    </row>
    <row r="79" spans="1:6" ht="22.5" customHeight="1">
      <c r="A79" s="171">
        <v>212999</v>
      </c>
      <c r="B79" s="183">
        <f t="shared" ref="B79:C79" si="46">C79</f>
        <v>0</v>
      </c>
      <c r="C79" s="183">
        <f t="shared" si="46"/>
        <v>0</v>
      </c>
      <c r="D79" s="181">
        <f>SUMIF(SalarySheet!$B:$B,"Block Grant",SalarySheet!AY:AY)</f>
        <v>0</v>
      </c>
      <c r="E79" s="165" t="s">
        <v>438</v>
      </c>
      <c r="F79" s="171">
        <v>212999</v>
      </c>
    </row>
    <row r="80" spans="1:6" ht="22.5" customHeight="1" thickBot="1">
      <c r="A80" s="171"/>
      <c r="B80" s="168"/>
      <c r="C80" s="168"/>
      <c r="D80" s="168"/>
      <c r="E80" s="169"/>
      <c r="F80" s="171"/>
    </row>
    <row r="81" spans="1:6" ht="22.5" customHeight="1" thickBot="1">
      <c r="A81" s="177">
        <v>213</v>
      </c>
      <c r="B81" s="166">
        <f>SUM(B82:B82)</f>
        <v>0</v>
      </c>
      <c r="C81" s="166">
        <f>SUM(C82:C82)</f>
        <v>0</v>
      </c>
      <c r="D81" s="166">
        <f>SUM(D82:D82)</f>
        <v>0</v>
      </c>
      <c r="E81" s="167" t="s">
        <v>603</v>
      </c>
      <c r="F81" s="177">
        <v>213</v>
      </c>
    </row>
    <row r="82" spans="1:6" ht="22.5" customHeight="1">
      <c r="A82" s="171">
        <v>213006</v>
      </c>
      <c r="B82" s="183">
        <f t="shared" ref="B82" si="47">C82</f>
        <v>0</v>
      </c>
      <c r="C82" s="183">
        <f t="shared" ref="C82" si="48">D82</f>
        <v>0</v>
      </c>
      <c r="D82" s="181">
        <f>SUMIF(SalarySheet!$B:$B,"Block Grant",SalarySheet!AZ:AZ)</f>
        <v>0</v>
      </c>
      <c r="E82" s="165" t="s">
        <v>654</v>
      </c>
      <c r="F82" s="171">
        <v>213006</v>
      </c>
    </row>
    <row r="83" spans="1:6" ht="22.5" customHeight="1" thickBot="1">
      <c r="A83" s="171"/>
      <c r="B83" s="168"/>
      <c r="C83" s="168"/>
      <c r="D83" s="168"/>
      <c r="E83" s="169"/>
      <c r="F83" s="171"/>
    </row>
    <row r="84" spans="1:6" ht="22.5" customHeight="1" thickBot="1">
      <c r="A84" s="177">
        <v>221</v>
      </c>
      <c r="B84" s="166">
        <f t="shared" ref="B84:C84" si="49">SUM(B85:B90)</f>
        <v>0</v>
      </c>
      <c r="C84" s="166">
        <f t="shared" si="49"/>
        <v>0</v>
      </c>
      <c r="D84" s="166">
        <f>SUM(D85:D90)</f>
        <v>0</v>
      </c>
      <c r="E84" s="167" t="s">
        <v>604</v>
      </c>
      <c r="F84" s="177">
        <v>221</v>
      </c>
    </row>
    <row r="85" spans="1:6" ht="22.5" customHeight="1">
      <c r="A85" s="171">
        <v>221001</v>
      </c>
      <c r="B85" s="182"/>
      <c r="C85" s="182"/>
      <c r="D85" s="182"/>
      <c r="E85" s="179" t="s">
        <v>655</v>
      </c>
      <c r="F85" s="171">
        <v>221001</v>
      </c>
    </row>
    <row r="86" spans="1:6" ht="22.5" customHeight="1">
      <c r="A86" s="171">
        <v>221002</v>
      </c>
      <c r="B86" s="183"/>
      <c r="C86" s="183"/>
      <c r="D86" s="183"/>
      <c r="E86" s="165" t="s">
        <v>656</v>
      </c>
      <c r="F86" s="171">
        <v>221002</v>
      </c>
    </row>
    <row r="87" spans="1:6" ht="22.5" customHeight="1">
      <c r="A87" s="171">
        <v>221003</v>
      </c>
      <c r="B87" s="183"/>
      <c r="C87" s="183"/>
      <c r="D87" s="183"/>
      <c r="E87" s="165" t="s">
        <v>657</v>
      </c>
      <c r="F87" s="171">
        <v>221003</v>
      </c>
    </row>
    <row r="88" spans="1:6" ht="22.5" customHeight="1">
      <c r="A88" s="171">
        <v>221004</v>
      </c>
      <c r="B88" s="183"/>
      <c r="C88" s="183"/>
      <c r="D88" s="183"/>
      <c r="E88" s="165" t="s">
        <v>658</v>
      </c>
      <c r="F88" s="171">
        <v>221004</v>
      </c>
    </row>
    <row r="89" spans="1:6" ht="22.5" customHeight="1">
      <c r="A89" s="171">
        <v>221005</v>
      </c>
      <c r="B89" s="183"/>
      <c r="C89" s="183"/>
      <c r="D89" s="183"/>
      <c r="E89" s="165" t="s">
        <v>659</v>
      </c>
      <c r="F89" s="171">
        <v>221005</v>
      </c>
    </row>
    <row r="90" spans="1:6" ht="22.5" customHeight="1">
      <c r="A90" s="171">
        <v>221999</v>
      </c>
      <c r="B90" s="183"/>
      <c r="C90" s="183"/>
      <c r="D90" s="183"/>
      <c r="E90" s="165" t="s">
        <v>445</v>
      </c>
      <c r="F90" s="171">
        <v>221999</v>
      </c>
    </row>
    <row r="91" spans="1:6" ht="22.5" customHeight="1" thickBot="1">
      <c r="A91" s="171"/>
      <c r="B91" s="168"/>
      <c r="C91" s="168"/>
      <c r="D91" s="168"/>
      <c r="E91" s="169"/>
      <c r="F91" s="171"/>
    </row>
    <row r="92" spans="1:6" ht="22.5" customHeight="1" thickBot="1">
      <c r="A92" s="177">
        <v>222</v>
      </c>
      <c r="B92" s="166">
        <f t="shared" ref="B92:C92" si="50">SUM(B93:B104)</f>
        <v>0</v>
      </c>
      <c r="C92" s="166">
        <f t="shared" si="50"/>
        <v>0</v>
      </c>
      <c r="D92" s="166">
        <f>SUM(D93:D104)</f>
        <v>0</v>
      </c>
      <c r="E92" s="167" t="s">
        <v>605</v>
      </c>
      <c r="F92" s="177">
        <v>222</v>
      </c>
    </row>
    <row r="93" spans="1:6" ht="22.5" customHeight="1">
      <c r="A93" s="171">
        <v>222001</v>
      </c>
      <c r="B93" s="182"/>
      <c r="C93" s="182"/>
      <c r="D93" s="182"/>
      <c r="E93" s="179" t="s">
        <v>660</v>
      </c>
      <c r="F93" s="171">
        <v>222001</v>
      </c>
    </row>
    <row r="94" spans="1:6" ht="22.5" customHeight="1">
      <c r="A94" s="171">
        <v>222002</v>
      </c>
      <c r="B94" s="183"/>
      <c r="C94" s="183"/>
      <c r="D94" s="183"/>
      <c r="E94" s="165" t="s">
        <v>661</v>
      </c>
      <c r="F94" s="171">
        <v>222002</v>
      </c>
    </row>
    <row r="95" spans="1:6" ht="22.5" customHeight="1">
      <c r="A95" s="171">
        <v>222003</v>
      </c>
      <c r="B95" s="183"/>
      <c r="C95" s="183"/>
      <c r="D95" s="183"/>
      <c r="E95" s="165" t="s">
        <v>662</v>
      </c>
      <c r="F95" s="171">
        <v>222003</v>
      </c>
    </row>
    <row r="96" spans="1:6" ht="22.5" customHeight="1">
      <c r="A96" s="171">
        <v>222004</v>
      </c>
      <c r="B96" s="183"/>
      <c r="C96" s="183"/>
      <c r="D96" s="183"/>
      <c r="E96" s="165" t="s">
        <v>663</v>
      </c>
      <c r="F96" s="171">
        <v>222004</v>
      </c>
    </row>
    <row r="97" spans="1:6" ht="22.5" customHeight="1">
      <c r="A97" s="171">
        <v>222005</v>
      </c>
      <c r="B97" s="183"/>
      <c r="C97" s="183"/>
      <c r="D97" s="183"/>
      <c r="E97" s="165" t="s">
        <v>450</v>
      </c>
      <c r="F97" s="171">
        <v>222005</v>
      </c>
    </row>
    <row r="98" spans="1:6" ht="22.5" customHeight="1">
      <c r="A98" s="171">
        <v>222006</v>
      </c>
      <c r="B98" s="183"/>
      <c r="C98" s="183"/>
      <c r="D98" s="183"/>
      <c r="E98" s="165" t="s">
        <v>664</v>
      </c>
      <c r="F98" s="171">
        <v>222006</v>
      </c>
    </row>
    <row r="99" spans="1:6" ht="22.5" customHeight="1">
      <c r="A99" s="171">
        <v>222007</v>
      </c>
      <c r="B99" s="183"/>
      <c r="C99" s="183"/>
      <c r="D99" s="183"/>
      <c r="E99" s="165" t="s">
        <v>452</v>
      </c>
      <c r="F99" s="171">
        <v>222007</v>
      </c>
    </row>
    <row r="100" spans="1:6" ht="22.5" customHeight="1">
      <c r="A100" s="171">
        <v>222008</v>
      </c>
      <c r="B100" s="183"/>
      <c r="C100" s="183"/>
      <c r="D100" s="183"/>
      <c r="E100" s="165" t="s">
        <v>453</v>
      </c>
      <c r="F100" s="171">
        <v>222008</v>
      </c>
    </row>
    <row r="101" spans="1:6" ht="22.5" customHeight="1">
      <c r="A101" s="171">
        <v>222009</v>
      </c>
      <c r="B101" s="183"/>
      <c r="C101" s="183"/>
      <c r="D101" s="183"/>
      <c r="E101" s="165" t="s">
        <v>665</v>
      </c>
      <c r="F101" s="171">
        <v>222009</v>
      </c>
    </row>
    <row r="102" spans="1:6" ht="22.5" customHeight="1">
      <c r="A102" s="171">
        <v>222010</v>
      </c>
      <c r="B102" s="183"/>
      <c r="C102" s="183"/>
      <c r="D102" s="183"/>
      <c r="E102" s="165" t="s">
        <v>455</v>
      </c>
      <c r="F102" s="171">
        <v>222010</v>
      </c>
    </row>
    <row r="103" spans="1:6" ht="22.5" customHeight="1">
      <c r="A103" s="171">
        <v>222011</v>
      </c>
      <c r="B103" s="183"/>
      <c r="C103" s="183"/>
      <c r="D103" s="183"/>
      <c r="E103" s="165" t="s">
        <v>666</v>
      </c>
      <c r="F103" s="171">
        <v>222011</v>
      </c>
    </row>
    <row r="104" spans="1:6" ht="22.5" customHeight="1">
      <c r="A104" s="171">
        <v>222999</v>
      </c>
      <c r="B104" s="183"/>
      <c r="C104" s="183"/>
      <c r="D104" s="183"/>
      <c r="E104" s="165" t="s">
        <v>667</v>
      </c>
      <c r="F104" s="171">
        <v>222999</v>
      </c>
    </row>
    <row r="105" spans="1:6" ht="22.5" customHeight="1" thickBot="1">
      <c r="A105" s="171"/>
      <c r="B105" s="168"/>
      <c r="C105" s="168"/>
      <c r="D105" s="168"/>
      <c r="E105" s="169"/>
      <c r="F105" s="171"/>
    </row>
    <row r="106" spans="1:6" ht="22.5" customHeight="1" thickBot="1">
      <c r="A106" s="177">
        <v>223</v>
      </c>
      <c r="B106" s="166">
        <f t="shared" ref="B106:C106" si="51">SUM(B107:B132)</f>
        <v>0</v>
      </c>
      <c r="C106" s="166">
        <f t="shared" si="51"/>
        <v>0</v>
      </c>
      <c r="D106" s="166">
        <f>SUM(D107:D132)</f>
        <v>0</v>
      </c>
      <c r="E106" s="167" t="s">
        <v>606</v>
      </c>
      <c r="F106" s="177">
        <v>223</v>
      </c>
    </row>
    <row r="107" spans="1:6" ht="22.5" customHeight="1">
      <c r="A107" s="171">
        <v>223001</v>
      </c>
      <c r="B107" s="182"/>
      <c r="C107" s="182"/>
      <c r="D107" s="182"/>
      <c r="E107" s="179" t="s">
        <v>668</v>
      </c>
      <c r="F107" s="171">
        <v>223001</v>
      </c>
    </row>
    <row r="108" spans="1:6" ht="22.5" customHeight="1">
      <c r="A108" s="171">
        <v>223002</v>
      </c>
      <c r="B108" s="183"/>
      <c r="C108" s="183"/>
      <c r="D108" s="183"/>
      <c r="E108" s="165" t="s">
        <v>459</v>
      </c>
      <c r="F108" s="171">
        <v>223002</v>
      </c>
    </row>
    <row r="109" spans="1:6" ht="22.5" customHeight="1">
      <c r="A109" s="171">
        <v>223003</v>
      </c>
      <c r="B109" s="183"/>
      <c r="C109" s="183"/>
      <c r="D109" s="183"/>
      <c r="E109" s="165" t="s">
        <v>669</v>
      </c>
      <c r="F109" s="171">
        <v>223003</v>
      </c>
    </row>
    <row r="110" spans="1:6" ht="22.5" customHeight="1">
      <c r="A110" s="171">
        <v>223004</v>
      </c>
      <c r="B110" s="183"/>
      <c r="C110" s="183"/>
      <c r="D110" s="183"/>
      <c r="E110" s="165" t="s">
        <v>461</v>
      </c>
      <c r="F110" s="171">
        <v>223004</v>
      </c>
    </row>
    <row r="111" spans="1:6" ht="22.5" customHeight="1">
      <c r="A111" s="171">
        <v>223005</v>
      </c>
      <c r="B111" s="183"/>
      <c r="C111" s="183"/>
      <c r="D111" s="183"/>
      <c r="E111" s="165" t="s">
        <v>462</v>
      </c>
      <c r="F111" s="171">
        <v>223005</v>
      </c>
    </row>
    <row r="112" spans="1:6" ht="22.5" customHeight="1">
      <c r="A112" s="171">
        <v>223006</v>
      </c>
      <c r="B112" s="183"/>
      <c r="C112" s="183"/>
      <c r="D112" s="183"/>
      <c r="E112" s="165" t="s">
        <v>463</v>
      </c>
      <c r="F112" s="171">
        <v>223006</v>
      </c>
    </row>
    <row r="113" spans="1:6" ht="22.5" customHeight="1">
      <c r="A113" s="171">
        <v>223007</v>
      </c>
      <c r="B113" s="183"/>
      <c r="C113" s="183"/>
      <c r="D113" s="183"/>
      <c r="E113" s="165" t="s">
        <v>670</v>
      </c>
      <c r="F113" s="171">
        <v>223007</v>
      </c>
    </row>
    <row r="114" spans="1:6" ht="22.5" customHeight="1">
      <c r="A114" s="171">
        <v>223008</v>
      </c>
      <c r="B114" s="183"/>
      <c r="C114" s="183"/>
      <c r="D114" s="183"/>
      <c r="E114" s="165" t="s">
        <v>671</v>
      </c>
      <c r="F114" s="171">
        <v>223008</v>
      </c>
    </row>
    <row r="115" spans="1:6" ht="22.5" customHeight="1">
      <c r="A115" s="171">
        <v>223009</v>
      </c>
      <c r="B115" s="183"/>
      <c r="C115" s="183"/>
      <c r="D115" s="183"/>
      <c r="E115" s="165" t="s">
        <v>466</v>
      </c>
      <c r="F115" s="171">
        <v>223009</v>
      </c>
    </row>
    <row r="116" spans="1:6" ht="22.5" customHeight="1">
      <c r="A116" s="171">
        <v>223010</v>
      </c>
      <c r="B116" s="183"/>
      <c r="C116" s="183"/>
      <c r="D116" s="183"/>
      <c r="E116" s="165" t="s">
        <v>672</v>
      </c>
      <c r="F116" s="171">
        <v>223010</v>
      </c>
    </row>
    <row r="117" spans="1:6" ht="22.5" customHeight="1">
      <c r="A117" s="171">
        <v>223011</v>
      </c>
      <c r="B117" s="183"/>
      <c r="C117" s="183"/>
      <c r="D117" s="183"/>
      <c r="E117" s="165" t="s">
        <v>468</v>
      </c>
      <c r="F117" s="171">
        <v>223011</v>
      </c>
    </row>
    <row r="118" spans="1:6" ht="22.5" customHeight="1">
      <c r="A118" s="171">
        <v>223012</v>
      </c>
      <c r="B118" s="183"/>
      <c r="C118" s="183"/>
      <c r="D118" s="183"/>
      <c r="E118" s="165" t="s">
        <v>673</v>
      </c>
      <c r="F118" s="171">
        <v>223012</v>
      </c>
    </row>
    <row r="119" spans="1:6" ht="22.5" customHeight="1">
      <c r="A119" s="171">
        <v>223013</v>
      </c>
      <c r="B119" s="183"/>
      <c r="C119" s="183"/>
      <c r="D119" s="183"/>
      <c r="E119" s="165" t="s">
        <v>674</v>
      </c>
      <c r="F119" s="171">
        <v>223013</v>
      </c>
    </row>
    <row r="120" spans="1:6" ht="22.5" customHeight="1">
      <c r="A120" s="171">
        <v>223014</v>
      </c>
      <c r="B120" s="183"/>
      <c r="C120" s="183"/>
      <c r="D120" s="183"/>
      <c r="E120" s="165" t="s">
        <v>675</v>
      </c>
      <c r="F120" s="171">
        <v>223014</v>
      </c>
    </row>
    <row r="121" spans="1:6" ht="22.5" customHeight="1">
      <c r="A121" s="171">
        <v>223015</v>
      </c>
      <c r="B121" s="183"/>
      <c r="C121" s="183"/>
      <c r="D121" s="183"/>
      <c r="E121" s="165" t="s">
        <v>676</v>
      </c>
      <c r="F121" s="171">
        <v>223015</v>
      </c>
    </row>
    <row r="122" spans="1:6" ht="22.5" customHeight="1">
      <c r="A122" s="171">
        <v>223016</v>
      </c>
      <c r="B122" s="183"/>
      <c r="C122" s="183"/>
      <c r="D122" s="183"/>
      <c r="E122" s="165" t="s">
        <v>677</v>
      </c>
      <c r="F122" s="171">
        <v>223016</v>
      </c>
    </row>
    <row r="123" spans="1:6" ht="22.5" customHeight="1">
      <c r="A123" s="171">
        <v>223017</v>
      </c>
      <c r="B123" s="183"/>
      <c r="C123" s="183"/>
      <c r="D123" s="183"/>
      <c r="E123" s="165" t="s">
        <v>678</v>
      </c>
      <c r="F123" s="171">
        <v>223017</v>
      </c>
    </row>
    <row r="124" spans="1:6" ht="22.5" customHeight="1">
      <c r="A124" s="171">
        <v>223018</v>
      </c>
      <c r="B124" s="183"/>
      <c r="C124" s="183"/>
      <c r="D124" s="183"/>
      <c r="E124" s="165" t="s">
        <v>679</v>
      </c>
      <c r="F124" s="171">
        <v>223018</v>
      </c>
    </row>
    <row r="125" spans="1:6" ht="22.5" customHeight="1">
      <c r="A125" s="171">
        <v>223019</v>
      </c>
      <c r="B125" s="183"/>
      <c r="C125" s="183"/>
      <c r="D125" s="183"/>
      <c r="E125" s="165" t="s">
        <v>680</v>
      </c>
      <c r="F125" s="171">
        <v>223019</v>
      </c>
    </row>
    <row r="126" spans="1:6" ht="22.5" customHeight="1">
      <c r="A126" s="171">
        <v>223020</v>
      </c>
      <c r="B126" s="183"/>
      <c r="C126" s="183"/>
      <c r="D126" s="183"/>
      <c r="E126" s="165" t="s">
        <v>477</v>
      </c>
      <c r="F126" s="171">
        <v>223020</v>
      </c>
    </row>
    <row r="127" spans="1:6" ht="22.5" customHeight="1">
      <c r="A127" s="171">
        <v>223021</v>
      </c>
      <c r="B127" s="183"/>
      <c r="C127" s="183"/>
      <c r="D127" s="183"/>
      <c r="E127" s="165" t="s">
        <v>478</v>
      </c>
      <c r="F127" s="171">
        <v>223021</v>
      </c>
    </row>
    <row r="128" spans="1:6" ht="22.5" customHeight="1">
      <c r="A128" s="171">
        <v>223022</v>
      </c>
      <c r="B128" s="183"/>
      <c r="C128" s="183"/>
      <c r="D128" s="183"/>
      <c r="E128" s="165" t="s">
        <v>681</v>
      </c>
      <c r="F128" s="171">
        <v>223022</v>
      </c>
    </row>
    <row r="129" spans="1:6" ht="22.5" customHeight="1">
      <c r="A129" s="171">
        <v>223023</v>
      </c>
      <c r="B129" s="183"/>
      <c r="C129" s="183"/>
      <c r="D129" s="183"/>
      <c r="E129" s="165" t="s">
        <v>682</v>
      </c>
      <c r="F129" s="171">
        <v>223023</v>
      </c>
    </row>
    <row r="130" spans="1:6" ht="22.5" customHeight="1">
      <c r="A130" s="171">
        <v>223024</v>
      </c>
      <c r="B130" s="183"/>
      <c r="C130" s="183"/>
      <c r="D130" s="183"/>
      <c r="E130" s="165" t="s">
        <v>481</v>
      </c>
      <c r="F130" s="171">
        <v>223024</v>
      </c>
    </row>
    <row r="131" spans="1:6" ht="22.5" customHeight="1">
      <c r="A131" s="171">
        <v>223025</v>
      </c>
      <c r="B131" s="183"/>
      <c r="C131" s="183"/>
      <c r="D131" s="183"/>
      <c r="E131" s="165" t="s">
        <v>683</v>
      </c>
      <c r="F131" s="171">
        <v>223025</v>
      </c>
    </row>
    <row r="132" spans="1:6" ht="22.5" customHeight="1">
      <c r="A132" s="171">
        <v>223999</v>
      </c>
      <c r="B132" s="183"/>
      <c r="C132" s="183"/>
      <c r="D132" s="183"/>
      <c r="E132" s="165" t="s">
        <v>684</v>
      </c>
      <c r="F132" s="171">
        <v>223999</v>
      </c>
    </row>
    <row r="133" spans="1:6" ht="22.5" customHeight="1" thickBot="1">
      <c r="A133" s="171"/>
      <c r="B133" s="168"/>
      <c r="C133" s="168"/>
      <c r="D133" s="168"/>
      <c r="E133" s="169"/>
      <c r="F133" s="171"/>
    </row>
    <row r="134" spans="1:6" ht="22.5" customHeight="1" thickBot="1">
      <c r="A134" s="177">
        <v>224</v>
      </c>
      <c r="B134" s="166">
        <f t="shared" ref="B134:C134" si="52">SUM(B135:B139)</f>
        <v>0</v>
      </c>
      <c r="C134" s="166">
        <f t="shared" si="52"/>
        <v>0</v>
      </c>
      <c r="D134" s="166">
        <f>SUM(D135:D139)</f>
        <v>0</v>
      </c>
      <c r="E134" s="167" t="s">
        <v>607</v>
      </c>
      <c r="F134" s="177">
        <v>224</v>
      </c>
    </row>
    <row r="135" spans="1:6" ht="22.5" customHeight="1">
      <c r="A135" s="171">
        <v>224001</v>
      </c>
      <c r="B135" s="182"/>
      <c r="C135" s="182"/>
      <c r="D135" s="182"/>
      <c r="E135" s="179" t="s">
        <v>484</v>
      </c>
      <c r="F135" s="171">
        <v>224001</v>
      </c>
    </row>
    <row r="136" spans="1:6" ht="22.5" customHeight="1">
      <c r="A136" s="171">
        <v>224011</v>
      </c>
      <c r="B136" s="183"/>
      <c r="C136" s="183"/>
      <c r="D136" s="183"/>
      <c r="E136" s="165" t="s">
        <v>485</v>
      </c>
      <c r="F136" s="171">
        <v>224011</v>
      </c>
    </row>
    <row r="137" spans="1:6" ht="22.5" customHeight="1">
      <c r="A137" s="171">
        <v>224021</v>
      </c>
      <c r="B137" s="183"/>
      <c r="C137" s="183"/>
      <c r="D137" s="183"/>
      <c r="E137" s="165" t="s">
        <v>685</v>
      </c>
      <c r="F137" s="171">
        <v>224021</v>
      </c>
    </row>
    <row r="138" spans="1:6" ht="22.5" customHeight="1">
      <c r="A138" s="171">
        <v>224022</v>
      </c>
      <c r="B138" s="183"/>
      <c r="C138" s="183"/>
      <c r="D138" s="183"/>
      <c r="E138" s="165" t="s">
        <v>686</v>
      </c>
      <c r="F138" s="171">
        <v>224022</v>
      </c>
    </row>
    <row r="139" spans="1:6" ht="22.5" customHeight="1">
      <c r="A139" s="171">
        <v>224999</v>
      </c>
      <c r="B139" s="183"/>
      <c r="C139" s="183"/>
      <c r="D139" s="183"/>
      <c r="E139" s="165" t="s">
        <v>687</v>
      </c>
      <c r="F139" s="171">
        <v>224999</v>
      </c>
    </row>
    <row r="140" spans="1:6" ht="22.5" customHeight="1" thickBot="1">
      <c r="A140" s="171"/>
      <c r="B140" s="168"/>
      <c r="C140" s="168"/>
      <c r="D140" s="168"/>
      <c r="E140" s="169"/>
      <c r="F140" s="171"/>
    </row>
    <row r="141" spans="1:6" ht="22.5" customHeight="1" thickBot="1">
      <c r="A141" s="177">
        <v>225</v>
      </c>
      <c r="B141" s="166">
        <f t="shared" ref="B141:C141" si="53">SUM(B142:B147)</f>
        <v>0</v>
      </c>
      <c r="C141" s="166">
        <f t="shared" si="53"/>
        <v>0</v>
      </c>
      <c r="D141" s="166">
        <f>SUM(D142:D147)</f>
        <v>0</v>
      </c>
      <c r="E141" s="167" t="s">
        <v>608</v>
      </c>
      <c r="F141" s="177">
        <v>225</v>
      </c>
    </row>
    <row r="142" spans="1:6" ht="22.5" customHeight="1">
      <c r="A142" s="171">
        <v>225001</v>
      </c>
      <c r="B142" s="182"/>
      <c r="C142" s="182"/>
      <c r="D142" s="182"/>
      <c r="E142" s="179" t="s">
        <v>489</v>
      </c>
      <c r="F142" s="171">
        <v>225001</v>
      </c>
    </row>
    <row r="143" spans="1:6" ht="22.5" customHeight="1">
      <c r="A143" s="171">
        <v>225002</v>
      </c>
      <c r="B143" s="183"/>
      <c r="C143" s="183"/>
      <c r="D143" s="183"/>
      <c r="E143" s="165" t="s">
        <v>688</v>
      </c>
      <c r="F143" s="171">
        <v>225002</v>
      </c>
    </row>
    <row r="144" spans="1:6" ht="22.5" customHeight="1">
      <c r="A144" s="171">
        <v>225003</v>
      </c>
      <c r="B144" s="183"/>
      <c r="C144" s="183"/>
      <c r="D144" s="183"/>
      <c r="E144" s="165" t="s">
        <v>689</v>
      </c>
      <c r="F144" s="171">
        <v>225003</v>
      </c>
    </row>
    <row r="145" spans="1:6" ht="22.5" customHeight="1">
      <c r="A145" s="171">
        <v>225004</v>
      </c>
      <c r="B145" s="183"/>
      <c r="C145" s="183"/>
      <c r="D145" s="183"/>
      <c r="E145" s="165" t="s">
        <v>690</v>
      </c>
      <c r="F145" s="171">
        <v>225004</v>
      </c>
    </row>
    <row r="146" spans="1:6" ht="22.5" customHeight="1">
      <c r="A146" s="171">
        <v>225005</v>
      </c>
      <c r="B146" s="183"/>
      <c r="C146" s="183"/>
      <c r="D146" s="183"/>
      <c r="E146" s="165" t="s">
        <v>691</v>
      </c>
      <c r="F146" s="171">
        <v>225005</v>
      </c>
    </row>
    <row r="147" spans="1:6" ht="22.5" customHeight="1">
      <c r="A147" s="171">
        <v>225006</v>
      </c>
      <c r="B147" s="183"/>
      <c r="C147" s="183"/>
      <c r="D147" s="183"/>
      <c r="E147" s="165" t="s">
        <v>692</v>
      </c>
      <c r="F147" s="171">
        <v>225006</v>
      </c>
    </row>
    <row r="148" spans="1:6" ht="22.5" customHeight="1" thickBot="1">
      <c r="A148" s="171"/>
      <c r="B148" s="168"/>
      <c r="C148" s="168"/>
      <c r="D148" s="168"/>
      <c r="E148" s="169"/>
      <c r="F148" s="171"/>
    </row>
    <row r="149" spans="1:6" ht="22.5" customHeight="1" thickBot="1">
      <c r="A149" s="177">
        <v>226</v>
      </c>
      <c r="B149" s="166">
        <f t="shared" ref="B149:C149" si="54">SUM(B150:B167)</f>
        <v>0</v>
      </c>
      <c r="C149" s="166">
        <f t="shared" si="54"/>
        <v>0</v>
      </c>
      <c r="D149" s="166">
        <f>SUM(D150:D167)</f>
        <v>0</v>
      </c>
      <c r="E149" s="167" t="s">
        <v>609</v>
      </c>
      <c r="F149" s="177">
        <v>226</v>
      </c>
    </row>
    <row r="150" spans="1:6" ht="22.5" customHeight="1">
      <c r="A150" s="171">
        <v>226001</v>
      </c>
      <c r="B150" s="182"/>
      <c r="C150" s="182"/>
      <c r="D150" s="182"/>
      <c r="E150" s="179" t="s">
        <v>693</v>
      </c>
      <c r="F150" s="171">
        <v>226001</v>
      </c>
    </row>
    <row r="151" spans="1:6" ht="22.5" customHeight="1">
      <c r="A151" s="171">
        <v>226002</v>
      </c>
      <c r="B151" s="183"/>
      <c r="C151" s="183"/>
      <c r="D151" s="183"/>
      <c r="E151" s="165" t="s">
        <v>694</v>
      </c>
      <c r="F151" s="171">
        <v>226002</v>
      </c>
    </row>
    <row r="152" spans="1:6" ht="22.5" customHeight="1">
      <c r="A152" s="171">
        <v>226003</v>
      </c>
      <c r="B152" s="183"/>
      <c r="C152" s="183"/>
      <c r="D152" s="183"/>
      <c r="E152" s="165" t="s">
        <v>695</v>
      </c>
      <c r="F152" s="171">
        <v>226003</v>
      </c>
    </row>
    <row r="153" spans="1:6" ht="22.5" customHeight="1">
      <c r="A153" s="171">
        <v>226004</v>
      </c>
      <c r="B153" s="183"/>
      <c r="C153" s="183"/>
      <c r="D153" s="183"/>
      <c r="E153" s="165" t="s">
        <v>696</v>
      </c>
      <c r="F153" s="171">
        <v>226004</v>
      </c>
    </row>
    <row r="154" spans="1:6" ht="22.5" customHeight="1">
      <c r="A154" s="171">
        <v>226005</v>
      </c>
      <c r="B154" s="183"/>
      <c r="C154" s="183"/>
      <c r="D154" s="183"/>
      <c r="E154" s="165" t="s">
        <v>697</v>
      </c>
      <c r="F154" s="171">
        <v>226005</v>
      </c>
    </row>
    <row r="155" spans="1:6" ht="22.5" customHeight="1">
      <c r="A155" s="171">
        <v>226006</v>
      </c>
      <c r="B155" s="183"/>
      <c r="C155" s="183"/>
      <c r="D155" s="183"/>
      <c r="E155" s="165" t="s">
        <v>698</v>
      </c>
      <c r="F155" s="171">
        <v>226006</v>
      </c>
    </row>
    <row r="156" spans="1:6" ht="22.5" customHeight="1">
      <c r="A156" s="171">
        <v>226007</v>
      </c>
      <c r="B156" s="183"/>
      <c r="C156" s="183"/>
      <c r="D156" s="183"/>
      <c r="E156" s="165" t="s">
        <v>699</v>
      </c>
      <c r="F156" s="171">
        <v>226007</v>
      </c>
    </row>
    <row r="157" spans="1:6" ht="22.5" customHeight="1">
      <c r="A157" s="171">
        <v>226008</v>
      </c>
      <c r="B157" s="183"/>
      <c r="C157" s="183"/>
      <c r="D157" s="183"/>
      <c r="E157" s="165" t="s">
        <v>700</v>
      </c>
      <c r="F157" s="171">
        <v>226008</v>
      </c>
    </row>
    <row r="158" spans="1:6" ht="22.5" customHeight="1">
      <c r="A158" s="171">
        <v>226009</v>
      </c>
      <c r="B158" s="183"/>
      <c r="C158" s="183"/>
      <c r="D158" s="183"/>
      <c r="E158" s="165" t="s">
        <v>701</v>
      </c>
      <c r="F158" s="171">
        <v>226009</v>
      </c>
    </row>
    <row r="159" spans="1:6" ht="22.5" customHeight="1">
      <c r="A159" s="171">
        <v>226010</v>
      </c>
      <c r="B159" s="183"/>
      <c r="C159" s="183"/>
      <c r="D159" s="183"/>
      <c r="E159" s="165" t="s">
        <v>702</v>
      </c>
      <c r="F159" s="171">
        <v>226010</v>
      </c>
    </row>
    <row r="160" spans="1:6" ht="22.5" customHeight="1">
      <c r="A160" s="171">
        <v>226011</v>
      </c>
      <c r="B160" s="183"/>
      <c r="C160" s="183"/>
      <c r="D160" s="183"/>
      <c r="E160" s="165" t="s">
        <v>703</v>
      </c>
      <c r="F160" s="171">
        <v>226011</v>
      </c>
    </row>
    <row r="161" spans="1:6" ht="22.5" customHeight="1">
      <c r="A161" s="171">
        <v>226012</v>
      </c>
      <c r="B161" s="183"/>
      <c r="C161" s="183"/>
      <c r="D161" s="183"/>
      <c r="E161" s="165" t="s">
        <v>704</v>
      </c>
      <c r="F161" s="171">
        <v>226012</v>
      </c>
    </row>
    <row r="162" spans="1:6" ht="22.5" customHeight="1">
      <c r="A162" s="171">
        <v>226013</v>
      </c>
      <c r="B162" s="183"/>
      <c r="C162" s="183"/>
      <c r="D162" s="183"/>
      <c r="E162" s="165" t="s">
        <v>705</v>
      </c>
      <c r="F162" s="171">
        <v>226013</v>
      </c>
    </row>
    <row r="163" spans="1:6" ht="22.5" customHeight="1">
      <c r="A163" s="171">
        <v>226014</v>
      </c>
      <c r="B163" s="183"/>
      <c r="C163" s="183"/>
      <c r="D163" s="183"/>
      <c r="E163" s="165" t="s">
        <v>706</v>
      </c>
      <c r="F163" s="171">
        <v>226014</v>
      </c>
    </row>
    <row r="164" spans="1:6" ht="22.5" customHeight="1">
      <c r="A164" s="171">
        <v>226015</v>
      </c>
      <c r="B164" s="183"/>
      <c r="C164" s="183"/>
      <c r="D164" s="183"/>
      <c r="E164" s="165" t="s">
        <v>707</v>
      </c>
      <c r="F164" s="171">
        <v>226015</v>
      </c>
    </row>
    <row r="165" spans="1:6" ht="22.5" customHeight="1">
      <c r="A165" s="171">
        <v>226016</v>
      </c>
      <c r="B165" s="183"/>
      <c r="C165" s="183"/>
      <c r="D165" s="183"/>
      <c r="E165" s="165" t="s">
        <v>708</v>
      </c>
      <c r="F165" s="171">
        <v>226016</v>
      </c>
    </row>
    <row r="166" spans="1:6" ht="22.5" customHeight="1">
      <c r="A166" s="171">
        <v>226017</v>
      </c>
      <c r="B166" s="183"/>
      <c r="C166" s="183"/>
      <c r="D166" s="183"/>
      <c r="E166" s="165" t="s">
        <v>709</v>
      </c>
      <c r="F166" s="171">
        <v>226017</v>
      </c>
    </row>
    <row r="167" spans="1:6" ht="22.5" customHeight="1">
      <c r="A167" s="171">
        <v>226018</v>
      </c>
      <c r="B167" s="183"/>
      <c r="C167" s="183"/>
      <c r="D167" s="183"/>
      <c r="E167" s="165" t="s">
        <v>512</v>
      </c>
      <c r="F167" s="171">
        <v>226018</v>
      </c>
    </row>
    <row r="168" spans="1:6" ht="22.5" customHeight="1" thickBot="1">
      <c r="A168" s="171"/>
      <c r="B168" s="168"/>
      <c r="C168" s="168"/>
      <c r="D168" s="168"/>
      <c r="E168" s="169"/>
      <c r="F168" s="171"/>
    </row>
    <row r="169" spans="1:6" ht="22.5" customHeight="1" thickBot="1">
      <c r="A169" s="177">
        <v>227</v>
      </c>
      <c r="B169" s="166">
        <f t="shared" ref="B169:C169" si="55">SUM(B170:B173)</f>
        <v>0</v>
      </c>
      <c r="C169" s="166">
        <f t="shared" si="55"/>
        <v>0</v>
      </c>
      <c r="D169" s="166">
        <f>SUM(D170:D173)</f>
        <v>0</v>
      </c>
      <c r="E169" s="167" t="s">
        <v>610</v>
      </c>
      <c r="F169" s="177">
        <v>227</v>
      </c>
    </row>
    <row r="170" spans="1:6" ht="22.5" customHeight="1">
      <c r="A170" s="171">
        <v>227001</v>
      </c>
      <c r="B170" s="182"/>
      <c r="C170" s="182"/>
      <c r="D170" s="182"/>
      <c r="E170" s="179" t="s">
        <v>710</v>
      </c>
      <c r="F170" s="171">
        <v>227001</v>
      </c>
    </row>
    <row r="171" spans="1:6" ht="22.5" customHeight="1">
      <c r="A171" s="171">
        <v>227002</v>
      </c>
      <c r="B171" s="183"/>
      <c r="C171" s="183"/>
      <c r="D171" s="183"/>
      <c r="E171" s="165" t="s">
        <v>711</v>
      </c>
      <c r="F171" s="171">
        <v>227002</v>
      </c>
    </row>
    <row r="172" spans="1:6" ht="22.5" customHeight="1">
      <c r="A172" s="171">
        <v>227003</v>
      </c>
      <c r="B172" s="183"/>
      <c r="C172" s="183"/>
      <c r="D172" s="183"/>
      <c r="E172" s="165" t="s">
        <v>712</v>
      </c>
      <c r="F172" s="171">
        <v>227003</v>
      </c>
    </row>
    <row r="173" spans="1:6" ht="22.5" customHeight="1">
      <c r="A173" s="171">
        <v>227011</v>
      </c>
      <c r="B173" s="183"/>
      <c r="C173" s="183"/>
      <c r="D173" s="183"/>
      <c r="E173" s="165" t="s">
        <v>713</v>
      </c>
      <c r="F173" s="171">
        <v>227011</v>
      </c>
    </row>
    <row r="174" spans="1:6" ht="22.5" customHeight="1" thickBot="1">
      <c r="A174" s="171"/>
      <c r="B174" s="168"/>
      <c r="C174" s="168"/>
      <c r="D174" s="168"/>
      <c r="E174" s="169"/>
      <c r="F174" s="171"/>
    </row>
    <row r="175" spans="1:6" ht="22.5" customHeight="1" thickBot="1">
      <c r="A175" s="177">
        <v>228</v>
      </c>
      <c r="B175" s="166">
        <f>SUM(B176:B193)</f>
        <v>0</v>
      </c>
      <c r="C175" s="166">
        <f>SUM(C176:C193)</f>
        <v>0</v>
      </c>
      <c r="D175" s="166">
        <f>SUM(D176:D193)</f>
        <v>0</v>
      </c>
      <c r="E175" s="167" t="s">
        <v>611</v>
      </c>
      <c r="F175" s="177">
        <v>228</v>
      </c>
    </row>
    <row r="176" spans="1:6" ht="22.5" customHeight="1">
      <c r="A176" s="171">
        <v>228002</v>
      </c>
      <c r="B176" s="183"/>
      <c r="C176" s="183"/>
      <c r="D176" s="183"/>
      <c r="E176" s="165" t="s">
        <v>714</v>
      </c>
      <c r="F176" s="171">
        <v>228002</v>
      </c>
    </row>
    <row r="177" spans="1:6" ht="22.5" customHeight="1">
      <c r="A177" s="171">
        <v>228003</v>
      </c>
      <c r="B177" s="183"/>
      <c r="C177" s="183"/>
      <c r="D177" s="183"/>
      <c r="E177" s="165" t="s">
        <v>518</v>
      </c>
      <c r="F177" s="171">
        <v>228003</v>
      </c>
    </row>
    <row r="178" spans="1:6" ht="22.5" customHeight="1">
      <c r="A178" s="171">
        <v>228004</v>
      </c>
      <c r="B178" s="183"/>
      <c r="C178" s="183"/>
      <c r="D178" s="183"/>
      <c r="E178" s="165" t="s">
        <v>715</v>
      </c>
      <c r="F178" s="171">
        <v>228004</v>
      </c>
    </row>
    <row r="179" spans="1:6" ht="22.5" customHeight="1">
      <c r="A179" s="171">
        <v>228005</v>
      </c>
      <c r="B179" s="183"/>
      <c r="C179" s="183"/>
      <c r="D179" s="183"/>
      <c r="E179" s="165" t="s">
        <v>716</v>
      </c>
      <c r="F179" s="171">
        <v>228005</v>
      </c>
    </row>
    <row r="180" spans="1:6" ht="22.5" customHeight="1">
      <c r="A180" s="171">
        <v>228006</v>
      </c>
      <c r="B180" s="183"/>
      <c r="C180" s="183"/>
      <c r="D180" s="183"/>
      <c r="E180" s="165" t="s">
        <v>717</v>
      </c>
      <c r="F180" s="171">
        <v>228006</v>
      </c>
    </row>
    <row r="181" spans="1:6" ht="22.5" customHeight="1">
      <c r="A181" s="171">
        <v>228007</v>
      </c>
      <c r="B181" s="183"/>
      <c r="C181" s="183"/>
      <c r="D181" s="183"/>
      <c r="E181" s="165" t="s">
        <v>718</v>
      </c>
      <c r="F181" s="171">
        <v>228007</v>
      </c>
    </row>
    <row r="182" spans="1:6" ht="22.5" customHeight="1">
      <c r="A182" s="171">
        <v>228008</v>
      </c>
      <c r="B182" s="183"/>
      <c r="C182" s="183"/>
      <c r="D182" s="183"/>
      <c r="E182" s="165" t="s">
        <v>719</v>
      </c>
      <c r="F182" s="171">
        <v>228008</v>
      </c>
    </row>
    <row r="183" spans="1:6" ht="22.5" customHeight="1">
      <c r="A183" s="171">
        <v>228009</v>
      </c>
      <c r="B183" s="183"/>
      <c r="C183" s="183"/>
      <c r="D183" s="183"/>
      <c r="E183" s="165" t="s">
        <v>720</v>
      </c>
      <c r="F183" s="171">
        <v>228009</v>
      </c>
    </row>
    <row r="184" spans="1:6" ht="22.5" customHeight="1">
      <c r="A184" s="171">
        <v>228010</v>
      </c>
      <c r="B184" s="183"/>
      <c r="C184" s="183"/>
      <c r="D184" s="183"/>
      <c r="E184" s="165" t="s">
        <v>721</v>
      </c>
      <c r="F184" s="171">
        <v>228010</v>
      </c>
    </row>
    <row r="185" spans="1:6" ht="22.5" customHeight="1">
      <c r="A185" s="171">
        <v>228014</v>
      </c>
      <c r="B185" s="183"/>
      <c r="C185" s="183"/>
      <c r="D185" s="183"/>
      <c r="E185" s="165" t="s">
        <v>722</v>
      </c>
      <c r="F185" s="171">
        <v>228014</v>
      </c>
    </row>
    <row r="186" spans="1:6" ht="22.5" customHeight="1">
      <c r="A186" s="171">
        <v>228015</v>
      </c>
      <c r="B186" s="183"/>
      <c r="C186" s="183"/>
      <c r="D186" s="183"/>
      <c r="E186" s="165" t="s">
        <v>527</v>
      </c>
      <c r="F186" s="171">
        <v>228015</v>
      </c>
    </row>
    <row r="187" spans="1:6" ht="22.5" customHeight="1">
      <c r="A187" s="171">
        <v>228016</v>
      </c>
      <c r="B187" s="183"/>
      <c r="C187" s="183"/>
      <c r="D187" s="183"/>
      <c r="E187" s="165" t="s">
        <v>528</v>
      </c>
      <c r="F187" s="171">
        <v>228016</v>
      </c>
    </row>
    <row r="188" spans="1:6" ht="22.5" customHeight="1">
      <c r="A188" s="171">
        <v>228017</v>
      </c>
      <c r="B188" s="183"/>
      <c r="C188" s="183"/>
      <c r="D188" s="183"/>
      <c r="E188" s="165" t="s">
        <v>723</v>
      </c>
      <c r="F188" s="171">
        <v>228017</v>
      </c>
    </row>
    <row r="189" spans="1:6" ht="22.5" customHeight="1">
      <c r="A189" s="171">
        <v>228019</v>
      </c>
      <c r="B189" s="183"/>
      <c r="C189" s="183"/>
      <c r="D189" s="183"/>
      <c r="E189" s="165" t="s">
        <v>530</v>
      </c>
      <c r="F189" s="171">
        <v>228019</v>
      </c>
    </row>
    <row r="190" spans="1:6" ht="22.5" customHeight="1">
      <c r="A190" s="171">
        <v>228022</v>
      </c>
      <c r="B190" s="183"/>
      <c r="C190" s="183"/>
      <c r="D190" s="183"/>
      <c r="E190" s="165" t="s">
        <v>531</v>
      </c>
      <c r="F190" s="171">
        <v>228022</v>
      </c>
    </row>
    <row r="191" spans="1:6" ht="22.5" customHeight="1">
      <c r="A191" s="171">
        <v>228024</v>
      </c>
      <c r="B191" s="183"/>
      <c r="C191" s="183"/>
      <c r="D191" s="183"/>
      <c r="E191" s="165" t="s">
        <v>532</v>
      </c>
      <c r="F191" s="175">
        <v>228024</v>
      </c>
    </row>
    <row r="192" spans="1:6" ht="22.5" customHeight="1">
      <c r="A192" s="171">
        <v>228027</v>
      </c>
      <c r="B192" s="183"/>
      <c r="C192" s="183"/>
      <c r="D192" s="183"/>
      <c r="E192" s="165" t="s">
        <v>533</v>
      </c>
      <c r="F192" s="171">
        <v>228027</v>
      </c>
    </row>
    <row r="193" spans="1:11" ht="22.5" customHeight="1">
      <c r="A193" s="171">
        <v>228999</v>
      </c>
      <c r="B193" s="183"/>
      <c r="C193" s="183"/>
      <c r="D193" s="183"/>
      <c r="E193" s="165" t="s">
        <v>724</v>
      </c>
      <c r="F193" s="171">
        <v>228999</v>
      </c>
    </row>
    <row r="194" spans="1:11" ht="22.5" customHeight="1" thickBot="1">
      <c r="A194" s="171"/>
      <c r="B194" s="168"/>
      <c r="C194" s="168"/>
      <c r="D194" s="168"/>
      <c r="E194" s="169"/>
      <c r="F194" s="171"/>
    </row>
    <row r="195" spans="1:11" ht="22.5" customHeight="1" thickBot="1">
      <c r="A195" s="177">
        <v>281</v>
      </c>
      <c r="B195" s="166">
        <f t="shared" ref="B195:C195" si="56">SUM(B196:B199)</f>
        <v>0</v>
      </c>
      <c r="C195" s="166">
        <f t="shared" si="56"/>
        <v>0</v>
      </c>
      <c r="D195" s="166">
        <f>SUM(D196:D199)</f>
        <v>0</v>
      </c>
      <c r="E195" s="167" t="s">
        <v>616</v>
      </c>
      <c r="F195" s="177">
        <v>281</v>
      </c>
    </row>
    <row r="196" spans="1:11" ht="22.5" customHeight="1">
      <c r="A196" s="171">
        <v>281001</v>
      </c>
      <c r="B196" s="182"/>
      <c r="C196" s="182"/>
      <c r="D196" s="182"/>
      <c r="E196" s="179" t="s">
        <v>725</v>
      </c>
      <c r="F196" s="171">
        <v>281001</v>
      </c>
    </row>
    <row r="197" spans="1:11" ht="22.5" customHeight="1">
      <c r="A197" s="171">
        <v>281002</v>
      </c>
      <c r="B197" s="183"/>
      <c r="C197" s="183"/>
      <c r="D197" s="183"/>
      <c r="E197" s="165" t="s">
        <v>726</v>
      </c>
      <c r="F197" s="171">
        <v>281002</v>
      </c>
    </row>
    <row r="198" spans="1:11" ht="22.5" customHeight="1">
      <c r="A198" s="171">
        <v>281003</v>
      </c>
      <c r="B198" s="183"/>
      <c r="C198" s="183"/>
      <c r="D198" s="183"/>
      <c r="E198" s="165" t="s">
        <v>727</v>
      </c>
      <c r="F198" s="171">
        <v>281003</v>
      </c>
    </row>
    <row r="199" spans="1:11" ht="22.5" customHeight="1">
      <c r="A199" s="171">
        <v>281999</v>
      </c>
      <c r="B199" s="183"/>
      <c r="C199" s="183"/>
      <c r="D199" s="183"/>
      <c r="E199" s="165" t="s">
        <v>538</v>
      </c>
      <c r="F199" s="171">
        <v>281999</v>
      </c>
    </row>
    <row r="200" spans="1:11" ht="22.5" customHeight="1" thickBot="1">
      <c r="A200" s="171"/>
      <c r="B200" s="168"/>
      <c r="C200" s="168"/>
      <c r="D200" s="168"/>
      <c r="E200" s="169"/>
      <c r="F200" s="171"/>
    </row>
    <row r="201" spans="1:11" ht="22.5" customHeight="1" thickBot="1">
      <c r="A201" s="177">
        <v>421</v>
      </c>
      <c r="B201" s="166">
        <f t="shared" ref="B201:C201" si="57">SUM(B202:B204)</f>
        <v>0</v>
      </c>
      <c r="C201" s="166">
        <f t="shared" si="57"/>
        <v>0</v>
      </c>
      <c r="D201" s="166">
        <f>SUM(D202:D204)</f>
        <v>0</v>
      </c>
      <c r="E201" s="167" t="s">
        <v>612</v>
      </c>
      <c r="F201" s="177">
        <v>421</v>
      </c>
    </row>
    <row r="202" spans="1:11" ht="22.5" customHeight="1">
      <c r="A202" s="171">
        <v>421001</v>
      </c>
      <c r="B202" s="181">
        <f>SUMIFS(PSIP!A:A,PSIP!$G:$G,Lists!$A$1,PSIP!$J:$J,'Budget(BG)'!$F202)</f>
        <v>0</v>
      </c>
      <c r="C202" s="181">
        <f>SUMIFS(PSIP!B:B,PSIP!$G:$G,Lists!$A$1,PSIP!$J:$J,'Budget(BG)'!$F202)</f>
        <v>0</v>
      </c>
      <c r="D202" s="181">
        <f>SUMIFS(PSIP!C:C,PSIP!$G:$G,Lists!$A$1,PSIP!$J:$J,'Budget(BG)'!$F202)</f>
        <v>0</v>
      </c>
      <c r="E202" s="165" t="s">
        <v>751</v>
      </c>
      <c r="F202" s="171">
        <v>421001</v>
      </c>
    </row>
    <row r="203" spans="1:11" ht="22.5" customHeight="1">
      <c r="A203" s="171">
        <v>421002</v>
      </c>
      <c r="B203" s="181">
        <f>SUMIFS(PSIP!A:A,PSIP!$G:$G,Lists!$A$1,PSIP!$J:$J,'Budget(BG)'!$F203)</f>
        <v>0</v>
      </c>
      <c r="C203" s="181">
        <f>SUMIFS(PSIP!B:B,PSIP!$G:$G,Lists!$A$1,PSIP!$J:$J,'Budget(BG)'!$F203)</f>
        <v>0</v>
      </c>
      <c r="D203" s="181">
        <f>SUMIFS(PSIP!C:C,PSIP!$G:$G,Lists!$A$1,PSIP!$J:$J,'Budget(BG)'!$F203)</f>
        <v>0</v>
      </c>
      <c r="E203" s="165" t="s">
        <v>539</v>
      </c>
      <c r="F203" s="171">
        <v>421002</v>
      </c>
    </row>
    <row r="204" spans="1:11" ht="22.5" customHeight="1">
      <c r="A204" s="171">
        <v>421003</v>
      </c>
      <c r="B204" s="181">
        <f>SUMIFS(PSIP!A:A,PSIP!$G:$G,Lists!$A$1,PSIP!$J:$J,'Budget(BG)'!$F204)</f>
        <v>0</v>
      </c>
      <c r="C204" s="181">
        <f>SUMIFS(PSIP!B:B,PSIP!$G:$G,Lists!$A$1,PSIP!$J:$J,'Budget(BG)'!$F204)</f>
        <v>0</v>
      </c>
      <c r="D204" s="181">
        <f>SUMIFS(PSIP!C:C,PSIP!$G:$G,Lists!$A$1,PSIP!$J:$J,'Budget(BG)'!$F204)</f>
        <v>0</v>
      </c>
      <c r="E204" s="165" t="s">
        <v>540</v>
      </c>
      <c r="F204" s="171">
        <v>421003</v>
      </c>
    </row>
    <row r="205" spans="1:11" ht="22.5" customHeight="1" thickBot="1">
      <c r="A205" s="171"/>
      <c r="B205" s="168"/>
      <c r="C205" s="168"/>
      <c r="D205" s="168"/>
      <c r="E205" s="169"/>
      <c r="F205" s="171"/>
    </row>
    <row r="206" spans="1:11" ht="22.5" customHeight="1" thickBot="1">
      <c r="A206" s="177">
        <v>422</v>
      </c>
      <c r="B206" s="166">
        <f t="shared" ref="B206:C206" si="58">SUM(B207:B212)</f>
        <v>0</v>
      </c>
      <c r="C206" s="166">
        <f t="shared" si="58"/>
        <v>0</v>
      </c>
      <c r="D206" s="166">
        <f>SUM(D207:D212)</f>
        <v>0</v>
      </c>
      <c r="E206" s="167" t="s">
        <v>613</v>
      </c>
      <c r="F206" s="177">
        <v>422</v>
      </c>
    </row>
    <row r="207" spans="1:11" ht="22.5" customHeight="1">
      <c r="A207" s="171">
        <v>422001</v>
      </c>
      <c r="B207" s="181">
        <f>SUMIFS(PSIP!A:A,PSIP!$G:$G,Lists!$A$1,PSIP!$J:$J,'Budget(BG)'!$F207)</f>
        <v>0</v>
      </c>
      <c r="C207" s="181">
        <f>SUMIFS(PSIP!B:B,PSIP!$G:$G,Lists!$A$1,PSIP!$J:$J,'Budget(BG)'!$F207)</f>
        <v>0</v>
      </c>
      <c r="D207" s="181">
        <f>SUMIFS(PSIP!C:C,PSIP!$G:$G,Lists!$A$1,PSIP!$J:$J,'Budget(BG)'!$F207)</f>
        <v>0</v>
      </c>
      <c r="E207" s="165" t="s">
        <v>541</v>
      </c>
      <c r="F207" s="171">
        <v>422001</v>
      </c>
      <c r="H207" s="246" t="s">
        <v>1125</v>
      </c>
      <c r="I207" s="247"/>
      <c r="J207" s="247"/>
      <c r="K207" s="248"/>
    </row>
    <row r="208" spans="1:11" ht="22.5" customHeight="1" thickBot="1">
      <c r="A208" s="171">
        <v>422002</v>
      </c>
      <c r="B208" s="181">
        <f>SUMIFS(PSIP!A:A,PSIP!$G:$G,Lists!$A$1,PSIP!$J:$J,'Budget(BG)'!$F208)</f>
        <v>0</v>
      </c>
      <c r="C208" s="181">
        <f>SUMIFS(PSIP!B:B,PSIP!$G:$G,Lists!$A$1,PSIP!$J:$J,'Budget(BG)'!$F208)</f>
        <v>0</v>
      </c>
      <c r="D208" s="181">
        <f>SUMIFS(PSIP!C:C,PSIP!$G:$G,Lists!$A$1,PSIP!$J:$J,'Budget(BG)'!$F208)</f>
        <v>0</v>
      </c>
      <c r="E208" s="165" t="s">
        <v>542</v>
      </c>
      <c r="F208" s="171">
        <v>422002</v>
      </c>
      <c r="H208" s="249"/>
      <c r="I208" s="250"/>
      <c r="J208" s="250"/>
      <c r="K208" s="251"/>
    </row>
    <row r="209" spans="1:11" ht="22.5" customHeight="1">
      <c r="A209" s="171">
        <v>422003</v>
      </c>
      <c r="B209" s="181">
        <f>SUMIFS(PSIP!A:A,PSIP!$G:$G,Lists!$A$1,PSIP!$J:$J,'Budget(BG)'!$F209)</f>
        <v>0</v>
      </c>
      <c r="C209" s="181">
        <f>SUMIFS(PSIP!B:B,PSIP!$G:$G,Lists!$A$1,PSIP!$J:$J,'Budget(BG)'!$F209)</f>
        <v>0</v>
      </c>
      <c r="D209" s="181">
        <f>SUMIFS(PSIP!C:C,PSIP!$G:$G,Lists!$A$1,PSIP!$J:$J,'Budget(BG)'!$F209)</f>
        <v>0</v>
      </c>
      <c r="E209" s="165" t="s">
        <v>543</v>
      </c>
      <c r="F209" s="171">
        <v>422003</v>
      </c>
    </row>
    <row r="210" spans="1:11" ht="22.5" customHeight="1">
      <c r="A210" s="171">
        <v>422004</v>
      </c>
      <c r="B210" s="181">
        <f>SUMIFS(PSIP!A:A,PSIP!$G:$G,Lists!$A$1,PSIP!$J:$J,'Budget(BG)'!$F210)</f>
        <v>0</v>
      </c>
      <c r="C210" s="181">
        <f>SUMIFS(PSIP!B:B,PSIP!$G:$G,Lists!$A$1,PSIP!$J:$J,'Budget(BG)'!$F210)</f>
        <v>0</v>
      </c>
      <c r="D210" s="181">
        <f>SUMIFS(PSIP!C:C,PSIP!$G:$G,Lists!$A$1,PSIP!$J:$J,'Budget(BG)'!$F210)</f>
        <v>0</v>
      </c>
      <c r="E210" s="165" t="s">
        <v>544</v>
      </c>
      <c r="F210" s="171">
        <v>422004</v>
      </c>
    </row>
    <row r="211" spans="1:11" ht="22.5" customHeight="1">
      <c r="A211" s="171">
        <v>422005</v>
      </c>
      <c r="B211" s="181">
        <f>SUMIFS(PSIP!A:A,PSIP!$G:$G,Lists!$A$1,PSIP!$J:$J,'Budget(BG)'!$F211)</f>
        <v>0</v>
      </c>
      <c r="C211" s="181">
        <f>SUMIFS(PSIP!B:B,PSIP!$G:$G,Lists!$A$1,PSIP!$J:$J,'Budget(BG)'!$F211)</f>
        <v>0</v>
      </c>
      <c r="D211" s="181">
        <f>SUMIFS(PSIP!C:C,PSIP!$G:$G,Lists!$A$1,PSIP!$J:$J,'Budget(BG)'!$F211)</f>
        <v>0</v>
      </c>
      <c r="E211" s="165" t="s">
        <v>728</v>
      </c>
      <c r="F211" s="171">
        <v>422005</v>
      </c>
    </row>
    <row r="212" spans="1:11" ht="22.5" customHeight="1">
      <c r="A212" s="171">
        <v>422999</v>
      </c>
      <c r="B212" s="181">
        <f>SUMIFS(PSIP!A:A,PSIP!$G:$G,Lists!$A$1,PSIP!$J:$J,'Budget(BG)'!$F212)</f>
        <v>0</v>
      </c>
      <c r="C212" s="181">
        <f>SUMIFS(PSIP!B:B,PSIP!$G:$G,Lists!$A$1,PSIP!$J:$J,'Budget(BG)'!$F212)</f>
        <v>0</v>
      </c>
      <c r="D212" s="181">
        <f>SUMIFS(PSIP!C:C,PSIP!$G:$G,Lists!$A$1,PSIP!$J:$J,'Budget(BG)'!$F212)</f>
        <v>0</v>
      </c>
      <c r="E212" s="165" t="s">
        <v>546</v>
      </c>
      <c r="F212" s="171">
        <v>422999</v>
      </c>
    </row>
    <row r="213" spans="1:11" ht="22.5" customHeight="1" thickBot="1">
      <c r="A213" s="171"/>
      <c r="B213" s="168"/>
      <c r="C213" s="168"/>
      <c r="D213" s="168"/>
      <c r="E213" s="169"/>
      <c r="F213" s="171"/>
    </row>
    <row r="214" spans="1:11" ht="22.5" customHeight="1" thickBot="1">
      <c r="A214" s="177">
        <v>423</v>
      </c>
      <c r="B214" s="166">
        <f>SUM(B215:B226)</f>
        <v>0</v>
      </c>
      <c r="C214" s="166">
        <f>SUM(C215:C226)</f>
        <v>0</v>
      </c>
      <c r="D214" s="166">
        <f>SUM(D215:D226)</f>
        <v>0</v>
      </c>
      <c r="E214" s="167" t="s">
        <v>614</v>
      </c>
      <c r="F214" s="177">
        <v>423</v>
      </c>
    </row>
    <row r="215" spans="1:11" ht="22.5" customHeight="1">
      <c r="A215" s="171">
        <v>423001</v>
      </c>
      <c r="B215" s="180">
        <f>SUMIFS(CapitalSheet!$A:$A,CapitalSheet!$M:$M,"ބްލޮކް ގްރާންޓް",CapitalSheet!$L:$L,'Budget(BG)'!$F215)</f>
        <v>0</v>
      </c>
      <c r="C215" s="180">
        <f>SUMIFS(CapitalSheet!$D:$D,CapitalSheet!$M:$M,"ބްލޮކް ގްރާންޓް",CapitalSheet!$L:$L,'Budget(BG)'!$F215)</f>
        <v>0</v>
      </c>
      <c r="D215" s="180">
        <f>SUMIFS(CapitalSheet!$G:$G,CapitalSheet!$M:$M,"ބްލޮކް ގްރާންޓް",CapitalSheet!$L:$L,'Budget(BG)'!$F215)</f>
        <v>0</v>
      </c>
      <c r="E215" s="179" t="s">
        <v>729</v>
      </c>
      <c r="F215" s="171">
        <v>423001</v>
      </c>
    </row>
    <row r="216" spans="1:11" ht="22.5" customHeight="1">
      <c r="A216" s="171">
        <v>423002</v>
      </c>
      <c r="B216" s="181">
        <f>SUMIFS(CapitalSheet!$A:$A,CapitalSheet!$M:$M,"ބްލޮކް ގްރާންޓް",CapitalSheet!$L:$L,'Budget(BG)'!$F216)</f>
        <v>0</v>
      </c>
      <c r="C216" s="181">
        <f>SUMIFS(CapitalSheet!$D:$D,CapitalSheet!$M:$M,"ބްލޮކް ގްރާންޓް",CapitalSheet!$L:$L,'Budget(BG)'!$F216)</f>
        <v>0</v>
      </c>
      <c r="D216" s="181">
        <f>SUMIFS(CapitalSheet!$G:$G,CapitalSheet!$M:$M,"ބްލޮކް ގްރާންޓް",CapitalSheet!$L:$L,'Budget(BG)'!$F216)</f>
        <v>0</v>
      </c>
      <c r="E216" s="165" t="s">
        <v>730</v>
      </c>
      <c r="F216" s="171">
        <v>423002</v>
      </c>
    </row>
    <row r="217" spans="1:11" ht="22.5" customHeight="1">
      <c r="A217" s="171">
        <v>423003</v>
      </c>
      <c r="B217" s="181">
        <f>SUMIFS(CapitalSheet!$A:$A,CapitalSheet!$M:$M,"ބްލޮކް ގްރާންޓް",CapitalSheet!$L:$L,'Budget(BG)'!$F217)</f>
        <v>0</v>
      </c>
      <c r="C217" s="181">
        <f>SUMIFS(CapitalSheet!$D:$D,CapitalSheet!$M:$M,"ބްލޮކް ގްރާންޓް",CapitalSheet!$L:$L,'Budget(BG)'!$F217)</f>
        <v>0</v>
      </c>
      <c r="D217" s="181">
        <f>SUMIFS(CapitalSheet!$G:$G,CapitalSheet!$M:$M,"ބްލޮކް ގްރާންޓް",CapitalSheet!$L:$L,'Budget(BG)'!$F217)</f>
        <v>0</v>
      </c>
      <c r="E217" s="165" t="s">
        <v>731</v>
      </c>
      <c r="F217" s="171">
        <v>423003</v>
      </c>
    </row>
    <row r="218" spans="1:11" ht="22.5" customHeight="1">
      <c r="A218" s="171">
        <v>423004</v>
      </c>
      <c r="B218" s="181">
        <f>SUMIFS(CapitalSheet!$A:$A,CapitalSheet!$M:$M,"ބްލޮކް ގްރާންޓް",CapitalSheet!$L:$L,'Budget(BG)'!$F218)</f>
        <v>0</v>
      </c>
      <c r="C218" s="181">
        <f>SUMIFS(CapitalSheet!$D:$D,CapitalSheet!$M:$M,"ބްލޮކް ގްރާންޓް",CapitalSheet!$L:$L,'Budget(BG)'!$F218)</f>
        <v>0</v>
      </c>
      <c r="D218" s="181">
        <f>SUMIFS(CapitalSheet!$G:$G,CapitalSheet!$M:$M,"ބްލޮކް ގްރާންޓް",CapitalSheet!$L:$L,'Budget(BG)'!$F218)</f>
        <v>0</v>
      </c>
      <c r="E218" s="165" t="s">
        <v>732</v>
      </c>
      <c r="F218" s="171">
        <v>423004</v>
      </c>
    </row>
    <row r="219" spans="1:11" ht="22.5" customHeight="1" thickBot="1">
      <c r="A219" s="171">
        <v>423005</v>
      </c>
      <c r="B219" s="181">
        <f>SUMIFS(CapitalSheet!$A:$A,CapitalSheet!$M:$M,"ބްލޮކް ގްރާންޓް",CapitalSheet!$L:$L,'Budget(BG)'!$F219)</f>
        <v>0</v>
      </c>
      <c r="C219" s="181">
        <f>SUMIFS(CapitalSheet!$D:$D,CapitalSheet!$M:$M,"ބްލޮކް ގްރާންޓް",CapitalSheet!$L:$L,'Budget(BG)'!$F219)</f>
        <v>0</v>
      </c>
      <c r="D219" s="181">
        <f>SUMIFS(CapitalSheet!$G:$G,CapitalSheet!$M:$M,"ބްލޮކް ގްރާންޓް",CapitalSheet!$L:$L,'Budget(BG)'!$F219)</f>
        <v>0</v>
      </c>
      <c r="E219" s="165" t="s">
        <v>733</v>
      </c>
      <c r="F219" s="171">
        <v>423005</v>
      </c>
    </row>
    <row r="220" spans="1:11" ht="22.5" customHeight="1">
      <c r="A220" s="171">
        <v>423006</v>
      </c>
      <c r="B220" s="181">
        <f>SUMIFS(CapitalSheet!$A:$A,CapitalSheet!$M:$M,"ބްލޮކް ގްރާންޓް",CapitalSheet!$L:$L,'Budget(BG)'!$F220)</f>
        <v>0</v>
      </c>
      <c r="C220" s="181">
        <f>SUMIFS(CapitalSheet!$D:$D,CapitalSheet!$M:$M,"ބްލޮކް ގްރާންޓް",CapitalSheet!$L:$L,'Budget(BG)'!$F220)</f>
        <v>0</v>
      </c>
      <c r="D220" s="181">
        <f>SUMIFS(CapitalSheet!$G:$G,CapitalSheet!$M:$M,"ބްލޮކް ގްރާންޓް",CapitalSheet!$L:$L,'Budget(BG)'!$F220)</f>
        <v>0</v>
      </c>
      <c r="E220" s="165" t="s">
        <v>552</v>
      </c>
      <c r="F220" s="171">
        <v>423006</v>
      </c>
      <c r="H220" s="246" t="s">
        <v>1126</v>
      </c>
      <c r="I220" s="247"/>
      <c r="J220" s="247"/>
      <c r="K220" s="248"/>
    </row>
    <row r="221" spans="1:11" ht="22.5" customHeight="1" thickBot="1">
      <c r="A221" s="171">
        <v>423007</v>
      </c>
      <c r="B221" s="181">
        <f>SUMIFS(CapitalSheet!$A:$A,CapitalSheet!$M:$M,"ބްލޮކް ގްރާންޓް",CapitalSheet!$L:$L,'Budget(BG)'!$F221)</f>
        <v>0</v>
      </c>
      <c r="C221" s="181">
        <f>SUMIFS(CapitalSheet!$D:$D,CapitalSheet!$M:$M,"ބްލޮކް ގްރާންޓް",CapitalSheet!$L:$L,'Budget(BG)'!$F221)</f>
        <v>0</v>
      </c>
      <c r="D221" s="181">
        <f>SUMIFS(CapitalSheet!$G:$G,CapitalSheet!$M:$M,"ބްލޮކް ގްރާންޓް",CapitalSheet!$L:$L,'Budget(BG)'!$F221)</f>
        <v>0</v>
      </c>
      <c r="E221" s="165" t="s">
        <v>734</v>
      </c>
      <c r="F221" s="171">
        <v>423007</v>
      </c>
      <c r="H221" s="249"/>
      <c r="I221" s="250"/>
      <c r="J221" s="250"/>
      <c r="K221" s="251"/>
    </row>
    <row r="222" spans="1:11" ht="22.5" customHeight="1">
      <c r="A222" s="171">
        <v>423008</v>
      </c>
      <c r="B222" s="181">
        <f>SUMIFS(CapitalSheet!$A:$A,CapitalSheet!$M:$M,"ބްލޮކް ގްރާންޓް",CapitalSheet!$L:$L,'Budget(BG)'!$F222)</f>
        <v>0</v>
      </c>
      <c r="C222" s="181">
        <f>SUMIFS(CapitalSheet!$D:$D,CapitalSheet!$M:$M,"ބްލޮކް ގްރާންޓް",CapitalSheet!$L:$L,'Budget(BG)'!$F222)</f>
        <v>0</v>
      </c>
      <c r="D222" s="181">
        <f>SUMIFS(CapitalSheet!$G:$G,CapitalSheet!$M:$M,"ބްލޮކް ގްރާންޓް",CapitalSheet!$L:$L,'Budget(BG)'!$F222)</f>
        <v>0</v>
      </c>
      <c r="E222" s="165" t="s">
        <v>735</v>
      </c>
      <c r="F222" s="171">
        <v>423008</v>
      </c>
    </row>
    <row r="223" spans="1:11" ht="22.5" customHeight="1">
      <c r="A223" s="171">
        <v>423999</v>
      </c>
      <c r="B223" s="181">
        <f>SUMIFS(CapitalSheet!$A:$A,CapitalSheet!$M:$M,"ބްލޮކް ގްރާންޓް",CapitalSheet!$L:$L,'Budget(BG)'!$F223)</f>
        <v>0</v>
      </c>
      <c r="C223" s="181">
        <f>SUMIFS(CapitalSheet!$D:$D,CapitalSheet!$M:$M,"ބްލޮކް ގްރާންޓް",CapitalSheet!$L:$L,'Budget(BG)'!$F223)</f>
        <v>0</v>
      </c>
      <c r="D223" s="181">
        <f>SUMIFS(CapitalSheet!$G:$G,CapitalSheet!$M:$M,"ބްލޮކް ގްރާންޓް",CapitalSheet!$L:$L,'Budget(BG)'!$F223)</f>
        <v>0</v>
      </c>
      <c r="E223" s="165" t="s">
        <v>736</v>
      </c>
      <c r="F223" s="171">
        <v>423999</v>
      </c>
    </row>
    <row r="224" spans="1:11" ht="22.5" customHeight="1">
      <c r="A224" s="171">
        <v>424001</v>
      </c>
      <c r="B224" s="181">
        <f>SUMIFS(CapitalSheet!$A:$A,CapitalSheet!$M:$M,"ބްލޮކް ގްރާންޓް",CapitalSheet!$L:$L,'Budget(BG)'!$F224)</f>
        <v>0</v>
      </c>
      <c r="C224" s="181">
        <f>SUMIFS(CapitalSheet!$D:$D,CapitalSheet!$M:$M,"ބްލޮކް ގްރާންޓް",CapitalSheet!$L:$L,'Budget(BG)'!$F224)</f>
        <v>0</v>
      </c>
      <c r="D224" s="181">
        <f>SUMIFS(CapitalSheet!$G:$G,CapitalSheet!$M:$M,"ބްލޮކް ގްރާންޓް",CapitalSheet!$L:$L,'Budget(BG)'!$F224)</f>
        <v>0</v>
      </c>
      <c r="E224" s="165" t="s">
        <v>737</v>
      </c>
      <c r="F224" s="171">
        <v>424001</v>
      </c>
    </row>
    <row r="225" spans="1:6" ht="22.5" customHeight="1">
      <c r="A225" s="171">
        <v>424002</v>
      </c>
      <c r="B225" s="181">
        <f>SUMIFS(CapitalSheet!$A:$A,CapitalSheet!$M:$M,"ބްލޮކް ގްރާންޓް",CapitalSheet!$L:$L,'Budget(BG)'!$F225)</f>
        <v>0</v>
      </c>
      <c r="C225" s="181">
        <f>SUMIFS(CapitalSheet!$D:$D,CapitalSheet!$M:$M,"ބްލޮކް ގްރާންޓް",CapitalSheet!$L:$L,'Budget(BG)'!$F225)</f>
        <v>0</v>
      </c>
      <c r="D225" s="181">
        <f>SUMIFS(CapitalSheet!$G:$G,CapitalSheet!$M:$M,"ބްލޮކް ގްރާންޓް",CapitalSheet!$L:$L,'Budget(BG)'!$F225)</f>
        <v>0</v>
      </c>
      <c r="E225" s="165" t="s">
        <v>557</v>
      </c>
      <c r="F225" s="171">
        <v>424002</v>
      </c>
    </row>
    <row r="226" spans="1:6" ht="22.5" customHeight="1">
      <c r="A226" s="171">
        <v>424003</v>
      </c>
      <c r="B226" s="181">
        <f>SUMIFS(CapitalSheet!$A:$A,CapitalSheet!$M:$M,"ބްލޮކް ގްރާންޓް",CapitalSheet!$L:$L,'Budget(BG)'!$F226)</f>
        <v>0</v>
      </c>
      <c r="C226" s="181">
        <f>SUMIFS(CapitalSheet!$D:$D,CapitalSheet!$M:$M,"ބްލޮކް ގްރާންޓް",CapitalSheet!$L:$L,'Budget(BG)'!$F226)</f>
        <v>0</v>
      </c>
      <c r="D226" s="181">
        <f>SUMIFS(CapitalSheet!$G:$G,CapitalSheet!$M:$M,"ބްލޮކް ގްރާންޓް",CapitalSheet!$L:$L,'Budget(BG)'!$F226)</f>
        <v>0</v>
      </c>
      <c r="E226" s="165" t="s">
        <v>558</v>
      </c>
      <c r="F226" s="171">
        <v>424003</v>
      </c>
    </row>
    <row r="227" spans="1:6" ht="22.5" customHeight="1" thickBot="1">
      <c r="A227" s="171"/>
      <c r="B227" s="168"/>
      <c r="C227" s="168"/>
      <c r="D227" s="168"/>
      <c r="E227" s="169"/>
      <c r="F227" s="171"/>
    </row>
    <row r="228" spans="1:6" ht="22.5" customHeight="1" thickBot="1">
      <c r="A228" s="177">
        <v>440</v>
      </c>
      <c r="B228" s="166">
        <f>SUM(B229:B232)</f>
        <v>0</v>
      </c>
      <c r="C228" s="166">
        <f>SUM(C229:C232)</f>
        <v>0</v>
      </c>
      <c r="D228" s="166">
        <f>SUM(D229:D232)</f>
        <v>0</v>
      </c>
      <c r="E228" s="167" t="s">
        <v>634</v>
      </c>
      <c r="F228" s="177">
        <v>440</v>
      </c>
    </row>
    <row r="229" spans="1:6" ht="22.5" customHeight="1">
      <c r="A229" s="171">
        <v>441001</v>
      </c>
      <c r="B229" s="182"/>
      <c r="C229" s="182"/>
      <c r="D229" s="182"/>
      <c r="E229" s="179" t="s">
        <v>738</v>
      </c>
      <c r="F229" s="171">
        <v>441001</v>
      </c>
    </row>
    <row r="230" spans="1:6" ht="22.5" customHeight="1">
      <c r="A230" s="171">
        <v>441003</v>
      </c>
      <c r="B230" s="183"/>
      <c r="C230" s="183"/>
      <c r="D230" s="183"/>
      <c r="E230" s="165" t="s">
        <v>560</v>
      </c>
      <c r="F230" s="171">
        <v>441003</v>
      </c>
    </row>
    <row r="231" spans="1:6" ht="22.5" customHeight="1">
      <c r="A231" s="171">
        <v>442001</v>
      </c>
      <c r="B231" s="183"/>
      <c r="C231" s="183"/>
      <c r="D231" s="183"/>
      <c r="E231" s="165" t="s">
        <v>739</v>
      </c>
      <c r="F231" s="171">
        <v>442001</v>
      </c>
    </row>
    <row r="232" spans="1:6" ht="22.5" customHeight="1">
      <c r="A232" s="171">
        <v>442002</v>
      </c>
      <c r="B232" s="183"/>
      <c r="C232" s="183"/>
      <c r="D232" s="183"/>
      <c r="E232" s="165" t="s">
        <v>562</v>
      </c>
      <c r="F232" s="171">
        <v>442002</v>
      </c>
    </row>
    <row r="233" spans="1:6" ht="22.5" customHeight="1" thickBot="1">
      <c r="A233" s="171"/>
      <c r="B233" s="168"/>
      <c r="C233" s="168"/>
      <c r="D233" s="168"/>
      <c r="E233" s="169"/>
      <c r="F233" s="171"/>
    </row>
    <row r="234" spans="1:6" ht="22.5" customHeight="1" thickBot="1">
      <c r="A234" s="177">
        <v>720</v>
      </c>
      <c r="B234" s="166">
        <f t="shared" ref="B234:C234" si="59">SUM(B235:B252)</f>
        <v>0</v>
      </c>
      <c r="C234" s="166">
        <f t="shared" si="59"/>
        <v>0</v>
      </c>
      <c r="D234" s="166">
        <f>SUM(D235:D252)</f>
        <v>0</v>
      </c>
      <c r="E234" s="167" t="s">
        <v>635</v>
      </c>
      <c r="F234" s="177">
        <v>720</v>
      </c>
    </row>
    <row r="235" spans="1:6" ht="22.5" customHeight="1">
      <c r="A235" s="171">
        <v>721001</v>
      </c>
      <c r="B235" s="182"/>
      <c r="C235" s="182"/>
      <c r="D235" s="182"/>
      <c r="E235" s="179" t="s">
        <v>565</v>
      </c>
      <c r="F235" s="171">
        <v>721001</v>
      </c>
    </row>
    <row r="236" spans="1:6" ht="22.5" customHeight="1">
      <c r="A236" s="171">
        <v>721002</v>
      </c>
      <c r="B236" s="183"/>
      <c r="C236" s="183"/>
      <c r="D236" s="183"/>
      <c r="E236" s="165" t="s">
        <v>566</v>
      </c>
      <c r="F236" s="171">
        <v>721002</v>
      </c>
    </row>
    <row r="237" spans="1:6" ht="22.5" customHeight="1">
      <c r="A237" s="171">
        <v>721003</v>
      </c>
      <c r="B237" s="183"/>
      <c r="C237" s="183"/>
      <c r="D237" s="183"/>
      <c r="E237" s="165" t="s">
        <v>567</v>
      </c>
      <c r="F237" s="171">
        <v>721003</v>
      </c>
    </row>
    <row r="238" spans="1:6" ht="22.5" customHeight="1">
      <c r="A238" s="171">
        <v>721004</v>
      </c>
      <c r="B238" s="183"/>
      <c r="C238" s="183"/>
      <c r="D238" s="183"/>
      <c r="E238" s="165" t="s">
        <v>568</v>
      </c>
      <c r="F238" s="171">
        <v>721004</v>
      </c>
    </row>
    <row r="239" spans="1:6" ht="22.5" customHeight="1">
      <c r="A239" s="171">
        <v>721005</v>
      </c>
      <c r="B239" s="183"/>
      <c r="C239" s="183"/>
      <c r="D239" s="183"/>
      <c r="E239" s="165" t="s">
        <v>569</v>
      </c>
      <c r="F239" s="171">
        <v>721005</v>
      </c>
    </row>
    <row r="240" spans="1:6" ht="22.5" customHeight="1">
      <c r="A240" s="171">
        <v>721999</v>
      </c>
      <c r="B240" s="183"/>
      <c r="C240" s="183"/>
      <c r="D240" s="183"/>
      <c r="E240" s="165" t="s">
        <v>740</v>
      </c>
      <c r="F240" s="171">
        <v>721999</v>
      </c>
    </row>
    <row r="241" spans="1:6" ht="22.5" customHeight="1">
      <c r="A241" s="171">
        <v>722001</v>
      </c>
      <c r="B241" s="183"/>
      <c r="C241" s="183"/>
      <c r="D241" s="183"/>
      <c r="E241" s="165" t="s">
        <v>571</v>
      </c>
      <c r="F241" s="171">
        <v>722001</v>
      </c>
    </row>
    <row r="242" spans="1:6" ht="22.5" customHeight="1">
      <c r="A242" s="171">
        <v>722002</v>
      </c>
      <c r="B242" s="183"/>
      <c r="C242" s="183"/>
      <c r="D242" s="183"/>
      <c r="E242" s="165" t="s">
        <v>572</v>
      </c>
      <c r="F242" s="171">
        <v>722002</v>
      </c>
    </row>
    <row r="243" spans="1:6" ht="22.5" customHeight="1">
      <c r="A243" s="171">
        <v>722003</v>
      </c>
      <c r="B243" s="183"/>
      <c r="C243" s="183"/>
      <c r="D243" s="183"/>
      <c r="E243" s="165" t="s">
        <v>573</v>
      </c>
      <c r="F243" s="171">
        <v>722003</v>
      </c>
    </row>
    <row r="244" spans="1:6" ht="22.5" customHeight="1">
      <c r="A244" s="171">
        <v>722004</v>
      </c>
      <c r="B244" s="183"/>
      <c r="C244" s="183"/>
      <c r="D244" s="183"/>
      <c r="E244" s="165" t="s">
        <v>574</v>
      </c>
      <c r="F244" s="171">
        <v>722004</v>
      </c>
    </row>
    <row r="245" spans="1:6" ht="22.5" customHeight="1">
      <c r="A245" s="171">
        <v>723001</v>
      </c>
      <c r="B245" s="183"/>
      <c r="C245" s="183"/>
      <c r="D245" s="183"/>
      <c r="E245" s="165" t="s">
        <v>576</v>
      </c>
      <c r="F245" s="171">
        <v>723001</v>
      </c>
    </row>
    <row r="246" spans="1:6" ht="22.5" customHeight="1">
      <c r="A246" s="171">
        <v>723002</v>
      </c>
      <c r="B246" s="183"/>
      <c r="C246" s="183"/>
      <c r="D246" s="183"/>
      <c r="E246" s="165" t="s">
        <v>741</v>
      </c>
      <c r="F246" s="171">
        <v>723002</v>
      </c>
    </row>
    <row r="247" spans="1:6" ht="22.5" customHeight="1">
      <c r="A247" s="171">
        <v>723003</v>
      </c>
      <c r="B247" s="183"/>
      <c r="C247" s="183"/>
      <c r="D247" s="183"/>
      <c r="E247" s="165" t="s">
        <v>742</v>
      </c>
      <c r="F247" s="171">
        <v>723003</v>
      </c>
    </row>
    <row r="248" spans="1:6" ht="22.5" customHeight="1">
      <c r="A248" s="171">
        <v>723004</v>
      </c>
      <c r="B248" s="183"/>
      <c r="C248" s="183"/>
      <c r="D248" s="183"/>
      <c r="E248" s="165" t="s">
        <v>579</v>
      </c>
      <c r="F248" s="171">
        <v>723004</v>
      </c>
    </row>
    <row r="249" spans="1:6" ht="22.5" customHeight="1">
      <c r="A249" s="171">
        <v>725001</v>
      </c>
      <c r="B249" s="183"/>
      <c r="C249" s="183"/>
      <c r="D249" s="183"/>
      <c r="E249" s="165" t="s">
        <v>743</v>
      </c>
      <c r="F249" s="171">
        <v>725001</v>
      </c>
    </row>
    <row r="250" spans="1:6" ht="22.5" customHeight="1">
      <c r="A250" s="171">
        <v>725002</v>
      </c>
      <c r="B250" s="183"/>
      <c r="C250" s="183"/>
      <c r="D250" s="183"/>
      <c r="E250" s="165" t="s">
        <v>744</v>
      </c>
      <c r="F250" s="171">
        <v>725002</v>
      </c>
    </row>
    <row r="251" spans="1:6" ht="22.5" customHeight="1">
      <c r="A251" s="171">
        <v>725003</v>
      </c>
      <c r="B251" s="183"/>
      <c r="C251" s="183"/>
      <c r="D251" s="183"/>
      <c r="E251" s="165" t="s">
        <v>745</v>
      </c>
      <c r="F251" s="171">
        <v>725003</v>
      </c>
    </row>
    <row r="252" spans="1:6" ht="22.5" customHeight="1">
      <c r="A252" s="171">
        <v>725004</v>
      </c>
      <c r="B252" s="183"/>
      <c r="C252" s="183"/>
      <c r="D252" s="183"/>
      <c r="E252" s="165" t="s">
        <v>746</v>
      </c>
      <c r="F252" s="171">
        <v>725004</v>
      </c>
    </row>
    <row r="253" spans="1:6" ht="22.5" customHeight="1" thickBot="1">
      <c r="A253" s="171"/>
      <c r="B253" s="168"/>
      <c r="C253" s="168"/>
      <c r="D253" s="168"/>
      <c r="E253" s="169"/>
      <c r="F253" s="171"/>
    </row>
    <row r="254" spans="1:6" ht="22.5" customHeight="1" thickBot="1">
      <c r="A254" s="177">
        <v>730</v>
      </c>
      <c r="B254" s="166">
        <f t="shared" ref="B254:C254" si="60">SUM(B255:B264)</f>
        <v>0</v>
      </c>
      <c r="C254" s="166">
        <f t="shared" si="60"/>
        <v>0</v>
      </c>
      <c r="D254" s="166">
        <f>SUM(D255:D264)</f>
        <v>0</v>
      </c>
      <c r="E254" s="167" t="s">
        <v>636</v>
      </c>
      <c r="F254" s="177">
        <v>730</v>
      </c>
    </row>
    <row r="255" spans="1:6" ht="22.5" customHeight="1">
      <c r="A255" s="171">
        <v>731001</v>
      </c>
      <c r="B255" s="182"/>
      <c r="C255" s="182"/>
      <c r="D255" s="182"/>
      <c r="E255" s="179" t="s">
        <v>747</v>
      </c>
      <c r="F255" s="171">
        <v>731001</v>
      </c>
    </row>
    <row r="256" spans="1:6" ht="22.5" customHeight="1">
      <c r="A256" s="171">
        <v>731002</v>
      </c>
      <c r="B256" s="184"/>
      <c r="C256" s="184"/>
      <c r="D256" s="184"/>
      <c r="E256" s="176" t="s">
        <v>592</v>
      </c>
      <c r="F256" s="171">
        <v>731002</v>
      </c>
    </row>
    <row r="257" spans="1:6" ht="22.5" customHeight="1">
      <c r="A257" s="171">
        <v>731003</v>
      </c>
      <c r="B257" s="184"/>
      <c r="C257" s="184"/>
      <c r="D257" s="184"/>
      <c r="E257" s="176" t="s">
        <v>748</v>
      </c>
      <c r="F257" s="171">
        <v>731003</v>
      </c>
    </row>
    <row r="258" spans="1:6" ht="22.5" customHeight="1">
      <c r="A258" s="171">
        <v>731004</v>
      </c>
      <c r="B258" s="184"/>
      <c r="C258" s="184"/>
      <c r="D258" s="184"/>
      <c r="E258" s="176" t="str">
        <f>INDEX(ExpenditureCodes!A:A,MATCH('Budget(BG)'!F258,ExpenditureCodes!B:B,0))</f>
        <v>ލޯން ދޫކުރުން - ރާއްޖޭގެ ޖަމްޢިއްޔާތައް</v>
      </c>
      <c r="F258" s="171">
        <v>731004</v>
      </c>
    </row>
    <row r="259" spans="1:6" ht="22.5" customHeight="1">
      <c r="A259" s="171">
        <v>731005</v>
      </c>
      <c r="B259" s="184"/>
      <c r="C259" s="184"/>
      <c r="D259" s="184"/>
      <c r="E259" s="176" t="str">
        <f>INDEX(ExpenditureCodes!A:A,MATCH('Budget(BG)'!F259,ExpenditureCodes!B:B,0))</f>
        <v>ލޯން ދޫކުރުން - ކޮމާޝަލް އިންސްޓިޓިއުޝަން</v>
      </c>
      <c r="F259" s="171">
        <v>731005</v>
      </c>
    </row>
    <row r="260" spans="1:6" ht="22.5" customHeight="1">
      <c r="A260" s="171">
        <v>731999</v>
      </c>
      <c r="B260" s="184"/>
      <c r="C260" s="184"/>
      <c r="D260" s="184"/>
      <c r="E260" s="176" t="str">
        <f>INDEX(ExpenditureCodes!A:A,MATCH('Budget(BG)'!F260,ExpenditureCodes!B:B,0))</f>
        <v>ލޯން ދޫކުރުން - ރާއްޖޭގެ އެހެނިހެން ފަރާތްތައް</v>
      </c>
      <c r="F260" s="171">
        <v>731999</v>
      </c>
    </row>
    <row r="261" spans="1:6" ht="22.5" customHeight="1">
      <c r="A261" s="171">
        <v>732002</v>
      </c>
      <c r="B261" s="184"/>
      <c r="C261" s="184"/>
      <c r="D261" s="184"/>
      <c r="E261" s="176" t="str">
        <f>INDEX(ExpenditureCodes!A:A,MATCH('Budget(BG)'!F261,ExpenditureCodes!B:B,0))</f>
        <v>ލޯން ދޫކުރުން - ބޭރުގެ ސަރުކާރުތަކަށް</v>
      </c>
      <c r="F261" s="171">
        <v>732002</v>
      </c>
    </row>
    <row r="262" spans="1:6" ht="22.5" customHeight="1">
      <c r="A262" s="171">
        <v>732003</v>
      </c>
      <c r="B262" s="184"/>
      <c r="C262" s="184"/>
      <c r="D262" s="184"/>
      <c r="E262" s="176" t="str">
        <f>INDEX(ExpenditureCodes!A:A,MATCH('Budget(BG)'!F262,ExpenditureCodes!B:B,0))</f>
        <v>ލޯން ދޫކުރުން - ބޭރުގެ މާލީ އިދާރާތަކަށް</v>
      </c>
      <c r="F262" s="171">
        <v>732003</v>
      </c>
    </row>
    <row r="263" spans="1:6" ht="22.5" customHeight="1">
      <c r="A263" s="171">
        <v>732004</v>
      </c>
      <c r="B263" s="184"/>
      <c r="C263" s="184"/>
      <c r="D263" s="184"/>
      <c r="E263" s="176" t="str">
        <f>INDEX(ExpenditureCodes!A:A,MATCH('Budget(BG)'!F263,ExpenditureCodes!B:B,0))</f>
        <v>ލޯން ދޫކުރުން - ބޭރުގެ އަމިއްލަ ފަރާތްތަކަށް</v>
      </c>
      <c r="F263" s="171">
        <v>732004</v>
      </c>
    </row>
    <row r="264" spans="1:6" ht="22.5" customHeight="1">
      <c r="A264" s="171">
        <v>732999</v>
      </c>
      <c r="B264" s="184"/>
      <c r="C264" s="184"/>
      <c r="D264" s="184"/>
      <c r="E264" s="176" t="str">
        <f>INDEX(ExpenditureCodes!A:A,MATCH('Budget(BG)'!F264,ExpenditureCodes!B:B,0))</f>
        <v>ލޯން ދޫކުރުން - ބޭރުގެ އެހެނިހެން ފަރާތްތަކަށް</v>
      </c>
      <c r="F264" s="171">
        <v>732999</v>
      </c>
    </row>
  </sheetData>
  <sheetProtection algorithmName="SHA-512" hashValue="5wZD5Kh+fdgK9U4m2WglWBH9updRHmucPYrdIH1RG1PgFua8Vo9MYam560IeG/MTQ2iQqF/claZEWdUsid9Rjg==" saltValue="F0UUEHrsJpFnIYbzySQG7Q==" spinCount="100000" sheet="1" objects="1" scenarios="1" formatCells="0"/>
  <mergeCells count="3">
    <mergeCell ref="H220:K221"/>
    <mergeCell ref="H55:K60"/>
    <mergeCell ref="H207:K208"/>
  </mergeCells>
  <conditionalFormatting sqref="A44">
    <cfRule type="duplicateValues" dxfId="7" priority="44"/>
  </conditionalFormatting>
  <conditionalFormatting sqref="A28">
    <cfRule type="duplicateValues" dxfId="6" priority="1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 tint="0.79998168889431442"/>
    <pageSetUpPr fitToPage="1"/>
  </sheetPr>
  <dimension ref="A1:K264"/>
  <sheetViews>
    <sheetView showGridLines="0" zoomScale="85" zoomScaleNormal="85" zoomScaleSheetLayoutView="100" workbookViewId="0">
      <selection activeCell="D218" sqref="D218"/>
    </sheetView>
  </sheetViews>
  <sheetFormatPr defaultColWidth="10.125" defaultRowHeight="15"/>
  <cols>
    <col min="1" max="1" width="10.125" style="157"/>
    <col min="2" max="4" width="15.125" style="154" customWidth="1"/>
    <col min="5" max="5" width="58.375" style="154" customWidth="1"/>
    <col min="6" max="6" width="10.125" style="157"/>
    <col min="7" max="16384" width="10.125" style="154"/>
  </cols>
  <sheetData>
    <row r="1" spans="1:6" ht="37.5" customHeight="1">
      <c r="A1" s="151" t="s">
        <v>625</v>
      </c>
      <c r="B1" s="152"/>
      <c r="C1" s="152"/>
      <c r="D1" s="152"/>
      <c r="E1" s="152"/>
      <c r="F1" s="153"/>
    </row>
    <row r="2" spans="1:6" ht="47.25" customHeight="1">
      <c r="A2" s="155"/>
      <c r="B2" s="152"/>
      <c r="C2" s="152"/>
      <c r="D2" s="152"/>
      <c r="E2" s="152"/>
      <c r="F2" s="153"/>
    </row>
    <row r="3" spans="1:6" ht="18.75">
      <c r="A3" s="156" t="s">
        <v>1115</v>
      </c>
      <c r="B3" s="152"/>
      <c r="C3" s="152"/>
      <c r="D3" s="152"/>
      <c r="E3" s="152"/>
      <c r="F3" s="153"/>
    </row>
    <row r="4" spans="1:6" ht="32.25">
      <c r="A4" s="10" t="s">
        <v>752</v>
      </c>
      <c r="B4" s="152"/>
      <c r="C4" s="152"/>
      <c r="D4" s="152"/>
      <c r="E4" s="152"/>
      <c r="F4" s="153"/>
    </row>
    <row r="5" spans="1:6" ht="21.75">
      <c r="A5" s="9" t="str">
        <f>RashuBudget!J6</f>
        <v>މާލޭ ސިޓީ ކައުންސިލްގެ އިދާރާ</v>
      </c>
      <c r="B5" s="152"/>
      <c r="C5" s="152"/>
      <c r="D5" s="152"/>
      <c r="E5" s="152"/>
      <c r="F5" s="153"/>
    </row>
    <row r="6" spans="1:6" ht="7.5" customHeight="1">
      <c r="B6" s="158" t="s">
        <v>626</v>
      </c>
      <c r="C6" s="158" t="s">
        <v>627</v>
      </c>
      <c r="D6" s="158" t="s">
        <v>628</v>
      </c>
    </row>
    <row r="7" spans="1:6" ht="22.5" customHeight="1">
      <c r="B7" s="159" t="s">
        <v>1123</v>
      </c>
      <c r="C7" s="159" t="s">
        <v>749</v>
      </c>
      <c r="D7" s="159" t="s">
        <v>750</v>
      </c>
    </row>
    <row r="8" spans="1:6" ht="21.75">
      <c r="B8" s="160" t="s">
        <v>0</v>
      </c>
      <c r="C8" s="160" t="s">
        <v>0</v>
      </c>
      <c r="D8" s="160" t="s">
        <v>0</v>
      </c>
    </row>
    <row r="9" spans="1:6" ht="21.75">
      <c r="B9" s="161" t="s">
        <v>629</v>
      </c>
      <c r="C9" s="161" t="s">
        <v>629</v>
      </c>
      <c r="D9" s="161" t="s">
        <v>629</v>
      </c>
    </row>
    <row r="10" spans="1:6" ht="22.5" customHeight="1">
      <c r="B10" s="162">
        <f t="shared" ref="B10:C10" si="0">B14</f>
        <v>0</v>
      </c>
      <c r="C10" s="162">
        <f t="shared" si="0"/>
        <v>0</v>
      </c>
      <c r="D10" s="162">
        <f>D14</f>
        <v>0</v>
      </c>
      <c r="E10" s="163" t="s">
        <v>630</v>
      </c>
    </row>
    <row r="11" spans="1:6" ht="22.5" customHeight="1" thickBot="1">
      <c r="B11" s="164">
        <f t="shared" ref="B11:C11" si="1">B27</f>
        <v>0</v>
      </c>
      <c r="C11" s="164">
        <f t="shared" si="1"/>
        <v>0</v>
      </c>
      <c r="D11" s="164">
        <f>D27</f>
        <v>0</v>
      </c>
      <c r="E11" s="165" t="s">
        <v>631</v>
      </c>
    </row>
    <row r="12" spans="1:6" ht="22.5" customHeight="1" thickBot="1">
      <c r="B12" s="166">
        <f t="shared" ref="B12:C12" si="2">SUM(B10:B11)</f>
        <v>0</v>
      </c>
      <c r="C12" s="166">
        <f t="shared" si="2"/>
        <v>0</v>
      </c>
      <c r="D12" s="166">
        <f>SUM(D10:D11)</f>
        <v>0</v>
      </c>
      <c r="E12" s="167" t="s">
        <v>632</v>
      </c>
    </row>
    <row r="13" spans="1:6" ht="15" customHeight="1" thickBot="1">
      <c r="B13" s="168"/>
      <c r="C13" s="168"/>
      <c r="D13" s="168"/>
      <c r="E13" s="169"/>
    </row>
    <row r="14" spans="1:6" ht="22.5" customHeight="1" thickBot="1">
      <c r="B14" s="166">
        <f t="shared" ref="B14:C14" si="3">SUM(B15:B25)</f>
        <v>0</v>
      </c>
      <c r="C14" s="166">
        <f t="shared" si="3"/>
        <v>0</v>
      </c>
      <c r="D14" s="166">
        <f>SUM(D15:D25)</f>
        <v>0</v>
      </c>
      <c r="E14" s="167" t="s">
        <v>630</v>
      </c>
      <c r="F14" s="170"/>
    </row>
    <row r="15" spans="1:6" ht="22.5" customHeight="1">
      <c r="A15" s="171">
        <v>210</v>
      </c>
      <c r="B15" s="172">
        <f t="shared" ref="B15:D15" si="4">B35</f>
        <v>0</v>
      </c>
      <c r="C15" s="172">
        <f t="shared" si="4"/>
        <v>0</v>
      </c>
      <c r="D15" s="172">
        <f t="shared" si="4"/>
        <v>0</v>
      </c>
      <c r="E15" s="163" t="s">
        <v>633</v>
      </c>
      <c r="F15" s="171">
        <v>210</v>
      </c>
    </row>
    <row r="16" spans="1:6" ht="22.5" customHeight="1">
      <c r="A16" s="171">
        <v>213</v>
      </c>
      <c r="B16" s="173">
        <f>B81</f>
        <v>0</v>
      </c>
      <c r="C16" s="173">
        <f>C81</f>
        <v>0</v>
      </c>
      <c r="D16" s="173">
        <f>D81</f>
        <v>0</v>
      </c>
      <c r="E16" s="174" t="s">
        <v>603</v>
      </c>
      <c r="F16" s="171">
        <v>213</v>
      </c>
    </row>
    <row r="17" spans="1:6" ht="22.5" customHeight="1">
      <c r="A17" s="171">
        <v>221</v>
      </c>
      <c r="B17" s="173">
        <f>B84</f>
        <v>0</v>
      </c>
      <c r="C17" s="173">
        <f>C84</f>
        <v>0</v>
      </c>
      <c r="D17" s="173">
        <f>D84</f>
        <v>0</v>
      </c>
      <c r="E17" s="174" t="s">
        <v>604</v>
      </c>
      <c r="F17" s="171">
        <v>221</v>
      </c>
    </row>
    <row r="18" spans="1:6" ht="22.5" customHeight="1">
      <c r="A18" s="171">
        <v>222</v>
      </c>
      <c r="B18" s="173">
        <f>B92</f>
        <v>0</v>
      </c>
      <c r="C18" s="173">
        <f>C92</f>
        <v>0</v>
      </c>
      <c r="D18" s="173">
        <f>D92</f>
        <v>0</v>
      </c>
      <c r="E18" s="174" t="s">
        <v>605</v>
      </c>
      <c r="F18" s="171">
        <v>222</v>
      </c>
    </row>
    <row r="19" spans="1:6" ht="22.5" customHeight="1">
      <c r="A19" s="171">
        <v>223</v>
      </c>
      <c r="B19" s="173">
        <f>B106</f>
        <v>0</v>
      </c>
      <c r="C19" s="173">
        <f>C106</f>
        <v>0</v>
      </c>
      <c r="D19" s="173">
        <f>D106</f>
        <v>0</v>
      </c>
      <c r="E19" s="174" t="s">
        <v>606</v>
      </c>
      <c r="F19" s="171">
        <v>223</v>
      </c>
    </row>
    <row r="20" spans="1:6" ht="22.5" customHeight="1">
      <c r="A20" s="171">
        <v>224</v>
      </c>
      <c r="B20" s="173">
        <f>B134</f>
        <v>0</v>
      </c>
      <c r="C20" s="173">
        <f>C134</f>
        <v>0</v>
      </c>
      <c r="D20" s="173">
        <f>D134</f>
        <v>0</v>
      </c>
      <c r="E20" s="174" t="s">
        <v>607</v>
      </c>
      <c r="F20" s="171">
        <v>224</v>
      </c>
    </row>
    <row r="21" spans="1:6" ht="22.5" customHeight="1">
      <c r="A21" s="171">
        <v>225</v>
      </c>
      <c r="B21" s="173">
        <f>B141</f>
        <v>0</v>
      </c>
      <c r="C21" s="173">
        <f>C141</f>
        <v>0</v>
      </c>
      <c r="D21" s="173">
        <f>D141</f>
        <v>0</v>
      </c>
      <c r="E21" s="174" t="s">
        <v>608</v>
      </c>
      <c r="F21" s="171">
        <v>225</v>
      </c>
    </row>
    <row r="22" spans="1:6" ht="22.5" customHeight="1">
      <c r="A22" s="171">
        <v>226</v>
      </c>
      <c r="B22" s="173">
        <f>B149</f>
        <v>0</v>
      </c>
      <c r="C22" s="173">
        <f>C149</f>
        <v>0</v>
      </c>
      <c r="D22" s="173">
        <f>D149</f>
        <v>0</v>
      </c>
      <c r="E22" s="174" t="s">
        <v>609</v>
      </c>
      <c r="F22" s="171">
        <v>226</v>
      </c>
    </row>
    <row r="23" spans="1:6" ht="22.5" customHeight="1">
      <c r="A23" s="171">
        <v>227</v>
      </c>
      <c r="B23" s="173">
        <f>B169</f>
        <v>0</v>
      </c>
      <c r="C23" s="173">
        <f>C169</f>
        <v>0</v>
      </c>
      <c r="D23" s="173">
        <f>D169</f>
        <v>0</v>
      </c>
      <c r="E23" s="174" t="s">
        <v>610</v>
      </c>
      <c r="F23" s="171">
        <v>227</v>
      </c>
    </row>
    <row r="24" spans="1:6" ht="22.5" customHeight="1">
      <c r="A24" s="171">
        <v>228</v>
      </c>
      <c r="B24" s="173">
        <f>B175</f>
        <v>0</v>
      </c>
      <c r="C24" s="173">
        <f>C175</f>
        <v>0</v>
      </c>
      <c r="D24" s="173">
        <f>D175</f>
        <v>0</v>
      </c>
      <c r="E24" s="174" t="s">
        <v>611</v>
      </c>
      <c r="F24" s="171">
        <v>228</v>
      </c>
    </row>
    <row r="25" spans="1:6" ht="22.5" customHeight="1">
      <c r="A25" s="171">
        <v>281</v>
      </c>
      <c r="B25" s="173">
        <f>B195</f>
        <v>0</v>
      </c>
      <c r="C25" s="173">
        <f>C195</f>
        <v>0</v>
      </c>
      <c r="D25" s="173">
        <f>D195</f>
        <v>0</v>
      </c>
      <c r="E25" s="174" t="s">
        <v>616</v>
      </c>
      <c r="F25" s="171">
        <v>281</v>
      </c>
    </row>
    <row r="26" spans="1:6" ht="15" customHeight="1" thickBot="1">
      <c r="A26" s="171"/>
      <c r="B26" s="168"/>
      <c r="C26" s="168"/>
      <c r="D26" s="168"/>
      <c r="E26" s="169"/>
      <c r="F26" s="171"/>
    </row>
    <row r="27" spans="1:6" ht="22.5" customHeight="1" thickBot="1">
      <c r="A27" s="175"/>
      <c r="B27" s="166">
        <f>SUM(B28:B33)</f>
        <v>0</v>
      </c>
      <c r="C27" s="166">
        <f>SUM(C28:C33)</f>
        <v>0</v>
      </c>
      <c r="D27" s="166">
        <f>SUM(D28:D33)</f>
        <v>0</v>
      </c>
      <c r="E27" s="167" t="s">
        <v>631</v>
      </c>
      <c r="F27" s="175"/>
    </row>
    <row r="28" spans="1:6" ht="22.5" customHeight="1">
      <c r="A28" s="171">
        <v>421</v>
      </c>
      <c r="B28" s="172">
        <f t="shared" ref="B28:C28" si="5">B201</f>
        <v>0</v>
      </c>
      <c r="C28" s="172">
        <f t="shared" si="5"/>
        <v>0</v>
      </c>
      <c r="D28" s="172">
        <f>D201</f>
        <v>0</v>
      </c>
      <c r="E28" s="176" t="s">
        <v>612</v>
      </c>
      <c r="F28" s="171">
        <v>421</v>
      </c>
    </row>
    <row r="29" spans="1:6" ht="22.5" customHeight="1">
      <c r="A29" s="171">
        <v>422</v>
      </c>
      <c r="B29" s="173">
        <f>B206</f>
        <v>0</v>
      </c>
      <c r="C29" s="173">
        <f>C206</f>
        <v>0</v>
      </c>
      <c r="D29" s="173">
        <f>D206</f>
        <v>0</v>
      </c>
      <c r="E29" s="165" t="s">
        <v>613</v>
      </c>
      <c r="F29" s="171">
        <v>422</v>
      </c>
    </row>
    <row r="30" spans="1:6" ht="22.5" customHeight="1">
      <c r="A30" s="171">
        <v>423</v>
      </c>
      <c r="B30" s="173">
        <f>B214</f>
        <v>0</v>
      </c>
      <c r="C30" s="173">
        <f>C214</f>
        <v>0</v>
      </c>
      <c r="D30" s="173">
        <f>D214</f>
        <v>0</v>
      </c>
      <c r="E30" s="165" t="s">
        <v>614</v>
      </c>
      <c r="F30" s="171">
        <v>423</v>
      </c>
    </row>
    <row r="31" spans="1:6" ht="22.5" customHeight="1">
      <c r="A31" s="171">
        <v>440</v>
      </c>
      <c r="B31" s="173">
        <f>B228</f>
        <v>0</v>
      </c>
      <c r="C31" s="173">
        <f>C228</f>
        <v>0</v>
      </c>
      <c r="D31" s="173">
        <f>D228</f>
        <v>0</v>
      </c>
      <c r="E31" s="165" t="s">
        <v>634</v>
      </c>
      <c r="F31" s="171">
        <v>440</v>
      </c>
    </row>
    <row r="32" spans="1:6" ht="22.5" customHeight="1">
      <c r="A32" s="171">
        <v>720</v>
      </c>
      <c r="B32" s="173">
        <f>B234</f>
        <v>0</v>
      </c>
      <c r="C32" s="173">
        <f>C234</f>
        <v>0</v>
      </c>
      <c r="D32" s="173">
        <f>D234</f>
        <v>0</v>
      </c>
      <c r="E32" s="165" t="s">
        <v>635</v>
      </c>
      <c r="F32" s="171">
        <v>720</v>
      </c>
    </row>
    <row r="33" spans="1:6" ht="22.5" customHeight="1">
      <c r="A33" s="171">
        <v>730</v>
      </c>
      <c r="B33" s="173">
        <f>B254</f>
        <v>0</v>
      </c>
      <c r="C33" s="173">
        <f>C254</f>
        <v>0</v>
      </c>
      <c r="D33" s="173">
        <f>D254</f>
        <v>0</v>
      </c>
      <c r="E33" s="165" t="s">
        <v>636</v>
      </c>
      <c r="F33" s="171">
        <v>730</v>
      </c>
    </row>
    <row r="34" spans="1:6" ht="22.5" customHeight="1" thickBot="1">
      <c r="A34" s="171"/>
      <c r="B34" s="168"/>
      <c r="C34" s="168"/>
      <c r="D34" s="168"/>
      <c r="E34" s="169"/>
      <c r="F34" s="171"/>
    </row>
    <row r="35" spans="1:6" ht="21.95" customHeight="1" thickBot="1">
      <c r="A35" s="177">
        <v>210</v>
      </c>
      <c r="B35" s="166">
        <f t="shared" ref="B35:C35" si="6">SUM(B36:B37)</f>
        <v>0</v>
      </c>
      <c r="C35" s="166">
        <f t="shared" si="6"/>
        <v>0</v>
      </c>
      <c r="D35" s="166">
        <f>SUM(D36:D37)</f>
        <v>0</v>
      </c>
      <c r="E35" s="167" t="s">
        <v>633</v>
      </c>
      <c r="F35" s="177">
        <v>210</v>
      </c>
    </row>
    <row r="36" spans="1:6" ht="22.5" customHeight="1">
      <c r="A36" s="171">
        <v>211</v>
      </c>
      <c r="B36" s="178">
        <f t="shared" ref="B36:C36" si="7">B39</f>
        <v>0</v>
      </c>
      <c r="C36" s="178">
        <f t="shared" si="7"/>
        <v>0</v>
      </c>
      <c r="D36" s="178">
        <f>D39</f>
        <v>0</v>
      </c>
      <c r="E36" s="179" t="s">
        <v>601</v>
      </c>
      <c r="F36" s="171">
        <v>211</v>
      </c>
    </row>
    <row r="37" spans="1:6" ht="22.5" customHeight="1">
      <c r="A37" s="171">
        <v>212</v>
      </c>
      <c r="B37" s="173">
        <f t="shared" ref="B37:C37" si="8">B43</f>
        <v>0</v>
      </c>
      <c r="C37" s="173">
        <f t="shared" si="8"/>
        <v>0</v>
      </c>
      <c r="D37" s="173">
        <f>D43</f>
        <v>0</v>
      </c>
      <c r="E37" s="165" t="s">
        <v>602</v>
      </c>
      <c r="F37" s="171">
        <v>212</v>
      </c>
    </row>
    <row r="38" spans="1:6" ht="22.5" customHeight="1" thickBot="1">
      <c r="A38" s="171"/>
      <c r="B38" s="168"/>
      <c r="C38" s="168"/>
      <c r="D38" s="168"/>
      <c r="E38" s="169"/>
      <c r="F38" s="171"/>
    </row>
    <row r="39" spans="1:6" ht="21.95" customHeight="1" thickBot="1">
      <c r="A39" s="177">
        <v>211</v>
      </c>
      <c r="B39" s="166">
        <f t="shared" ref="B39:C39" si="9">SUM(B40:B41)</f>
        <v>0</v>
      </c>
      <c r="C39" s="166">
        <f t="shared" si="9"/>
        <v>0</v>
      </c>
      <c r="D39" s="166">
        <f>SUM(D40:D41)</f>
        <v>0</v>
      </c>
      <c r="E39" s="167" t="s">
        <v>601</v>
      </c>
      <c r="F39" s="177">
        <v>211</v>
      </c>
    </row>
    <row r="40" spans="1:6" ht="22.5" customHeight="1">
      <c r="A40" s="171">
        <v>211001</v>
      </c>
      <c r="B40" s="182">
        <f>C40</f>
        <v>0</v>
      </c>
      <c r="C40" s="182">
        <f>D40</f>
        <v>0</v>
      </c>
      <c r="D40" s="180">
        <f>SUMIF(SalarySheet!$B:$B,"Conditional Grant",SalarySheet!N:N)</f>
        <v>0</v>
      </c>
      <c r="E40" s="179" t="s">
        <v>637</v>
      </c>
      <c r="F40" s="171">
        <v>211001</v>
      </c>
    </row>
    <row r="41" spans="1:6" ht="22.5" customHeight="1">
      <c r="A41" s="171">
        <v>211002</v>
      </c>
      <c r="B41" s="183">
        <f>C41</f>
        <v>0</v>
      </c>
      <c r="C41" s="183">
        <f>D41</f>
        <v>0</v>
      </c>
      <c r="D41" s="181">
        <f>SUMIF(SalarySheet!$B:$B,"Conditional Grant",SalarySheet!O:O)</f>
        <v>0</v>
      </c>
      <c r="E41" s="165" t="s">
        <v>405</v>
      </c>
      <c r="F41" s="171">
        <v>211002</v>
      </c>
    </row>
    <row r="42" spans="1:6" ht="22.5" customHeight="1" thickBot="1">
      <c r="A42" s="171"/>
      <c r="B42" s="168"/>
      <c r="C42" s="168"/>
      <c r="D42" s="168"/>
      <c r="E42" s="169"/>
      <c r="F42" s="171"/>
    </row>
    <row r="43" spans="1:6" ht="21.95" customHeight="1" thickBot="1">
      <c r="A43" s="177">
        <v>212</v>
      </c>
      <c r="B43" s="166">
        <f t="shared" ref="B43:C43" si="10">SUM(B44:B79)</f>
        <v>0</v>
      </c>
      <c r="C43" s="166">
        <f t="shared" si="10"/>
        <v>0</v>
      </c>
      <c r="D43" s="166">
        <f>SUM(D44:D79)</f>
        <v>0</v>
      </c>
      <c r="E43" s="167" t="s">
        <v>602</v>
      </c>
      <c r="F43" s="177">
        <v>212</v>
      </c>
    </row>
    <row r="44" spans="1:6" ht="22.5" customHeight="1">
      <c r="A44" s="171">
        <v>212001</v>
      </c>
      <c r="B44" s="182">
        <f t="shared" ref="B44:C59" si="11">C44</f>
        <v>0</v>
      </c>
      <c r="C44" s="182">
        <f t="shared" si="11"/>
        <v>0</v>
      </c>
      <c r="D44" s="180">
        <f>SUMIF(SalarySheet!$B:$B,"Conditional Grant",SalarySheet!P:P)</f>
        <v>0</v>
      </c>
      <c r="E44" s="179" t="s">
        <v>406</v>
      </c>
      <c r="F44" s="171">
        <v>212001</v>
      </c>
    </row>
    <row r="45" spans="1:6" ht="22.5" customHeight="1">
      <c r="A45" s="171">
        <v>212002</v>
      </c>
      <c r="B45" s="183">
        <f t="shared" si="11"/>
        <v>0</v>
      </c>
      <c r="C45" s="183">
        <f t="shared" si="11"/>
        <v>0</v>
      </c>
      <c r="D45" s="181">
        <f>SUMIF(SalarySheet!$B:$B,"Conditional Grant",SalarySheet!Q:Q)</f>
        <v>0</v>
      </c>
      <c r="E45" s="165" t="s">
        <v>407</v>
      </c>
      <c r="F45" s="171">
        <v>212002</v>
      </c>
    </row>
    <row r="46" spans="1:6" ht="22.5" customHeight="1">
      <c r="A46" s="171">
        <v>212003</v>
      </c>
      <c r="B46" s="183">
        <f t="shared" si="11"/>
        <v>0</v>
      </c>
      <c r="C46" s="183">
        <f t="shared" si="11"/>
        <v>0</v>
      </c>
      <c r="D46" s="181">
        <f>SUMIF(SalarySheet!$B:$B,"Conditional Grant",SalarySheet!R:R)</f>
        <v>0</v>
      </c>
      <c r="E46" s="165" t="s">
        <v>408</v>
      </c>
      <c r="F46" s="171">
        <v>212003</v>
      </c>
    </row>
    <row r="47" spans="1:6" ht="22.5" customHeight="1">
      <c r="A47" s="171">
        <v>212004</v>
      </c>
      <c r="B47" s="183">
        <f t="shared" si="11"/>
        <v>0</v>
      </c>
      <c r="C47" s="183">
        <f t="shared" si="11"/>
        <v>0</v>
      </c>
      <c r="D47" s="181">
        <f>SUMIF(SalarySheet!$B:$B,"Conditional Grant",SalarySheet!S:S)</f>
        <v>0</v>
      </c>
      <c r="E47" s="165" t="s">
        <v>409</v>
      </c>
      <c r="F47" s="171">
        <v>212004</v>
      </c>
    </row>
    <row r="48" spans="1:6" ht="22.5" customHeight="1">
      <c r="A48" s="171">
        <v>212005</v>
      </c>
      <c r="B48" s="183">
        <f t="shared" si="11"/>
        <v>0</v>
      </c>
      <c r="C48" s="183">
        <f t="shared" si="11"/>
        <v>0</v>
      </c>
      <c r="D48" s="181">
        <f>SUMIF(SalarySheet!$B:$B,"Conditional Grant",SalarySheet!T:T)</f>
        <v>0</v>
      </c>
      <c r="E48" s="165" t="s">
        <v>638</v>
      </c>
      <c r="F48" s="171">
        <v>212005</v>
      </c>
    </row>
    <row r="49" spans="1:11" ht="22.5" customHeight="1">
      <c r="A49" s="171">
        <v>212006</v>
      </c>
      <c r="B49" s="183">
        <f t="shared" si="11"/>
        <v>0</v>
      </c>
      <c r="C49" s="183">
        <f t="shared" si="11"/>
        <v>0</v>
      </c>
      <c r="D49" s="181">
        <f>SUMIF(SalarySheet!$B:$B,"Conditional Grant",SalarySheet!U:U)</f>
        <v>0</v>
      </c>
      <c r="E49" s="165" t="s">
        <v>411</v>
      </c>
      <c r="F49" s="171">
        <v>212006</v>
      </c>
    </row>
    <row r="50" spans="1:11" ht="22.5" customHeight="1">
      <c r="A50" s="171">
        <v>212007</v>
      </c>
      <c r="B50" s="183">
        <f t="shared" si="11"/>
        <v>0</v>
      </c>
      <c r="C50" s="183">
        <f t="shared" si="11"/>
        <v>0</v>
      </c>
      <c r="D50" s="181">
        <f>SUMIF(SalarySheet!$B:$B,"Conditional Grant",SalarySheet!V:V)</f>
        <v>0</v>
      </c>
      <c r="E50" s="165" t="s">
        <v>412</v>
      </c>
      <c r="F50" s="171">
        <v>212007</v>
      </c>
    </row>
    <row r="51" spans="1:11" ht="22.5" customHeight="1">
      <c r="A51" s="171">
        <v>212008</v>
      </c>
      <c r="B51" s="183">
        <f t="shared" si="11"/>
        <v>0</v>
      </c>
      <c r="C51" s="183">
        <f t="shared" si="11"/>
        <v>0</v>
      </c>
      <c r="D51" s="181">
        <f>SUMIF(SalarySheet!$B:$B,"Conditional Grant",SalarySheet!W:W)</f>
        <v>0</v>
      </c>
      <c r="E51" s="165" t="s">
        <v>639</v>
      </c>
      <c r="F51" s="171">
        <v>212008</v>
      </c>
    </row>
    <row r="52" spans="1:11" ht="22.5" customHeight="1">
      <c r="A52" s="171">
        <v>212009</v>
      </c>
      <c r="B52" s="183">
        <f t="shared" si="11"/>
        <v>0</v>
      </c>
      <c r="C52" s="183">
        <f t="shared" si="11"/>
        <v>0</v>
      </c>
      <c r="D52" s="181">
        <f>SUMIF(SalarySheet!$B:$B,"Conditional Grant",SalarySheet!X:X)</f>
        <v>0</v>
      </c>
      <c r="E52" s="165" t="s">
        <v>414</v>
      </c>
      <c r="F52" s="171">
        <v>212009</v>
      </c>
    </row>
    <row r="53" spans="1:11" ht="22.5" customHeight="1">
      <c r="A53" s="171">
        <v>212010</v>
      </c>
      <c r="B53" s="183">
        <f t="shared" si="11"/>
        <v>0</v>
      </c>
      <c r="C53" s="183">
        <f t="shared" si="11"/>
        <v>0</v>
      </c>
      <c r="D53" s="181">
        <f>SUMIF(SalarySheet!$B:$B,"Conditional Grant",SalarySheet!Y:Y)</f>
        <v>0</v>
      </c>
      <c r="E53" s="165" t="s">
        <v>640</v>
      </c>
      <c r="F53" s="171">
        <v>212010</v>
      </c>
    </row>
    <row r="54" spans="1:11" ht="22.5" customHeight="1" thickBot="1">
      <c r="A54" s="171">
        <v>212011</v>
      </c>
      <c r="B54" s="183">
        <f t="shared" si="11"/>
        <v>0</v>
      </c>
      <c r="C54" s="183">
        <f t="shared" si="11"/>
        <v>0</v>
      </c>
      <c r="D54" s="181">
        <f>SUMIF(SalarySheet!$B:$B,"Conditional Grant",SalarySheet!Z:Z)</f>
        <v>0</v>
      </c>
      <c r="E54" s="165" t="s">
        <v>416</v>
      </c>
      <c r="F54" s="171">
        <v>212011</v>
      </c>
    </row>
    <row r="55" spans="1:11" ht="22.5" customHeight="1">
      <c r="A55" s="171">
        <v>212012</v>
      </c>
      <c r="B55" s="183">
        <f t="shared" si="11"/>
        <v>0</v>
      </c>
      <c r="C55" s="183">
        <f t="shared" si="11"/>
        <v>0</v>
      </c>
      <c r="D55" s="181">
        <f>SUMIF(SalarySheet!$B:$B,"Conditional Grant",SalarySheet!AA:AA)</f>
        <v>0</v>
      </c>
      <c r="E55" s="165" t="s">
        <v>641</v>
      </c>
      <c r="F55" s="171">
        <v>212012</v>
      </c>
      <c r="H55" s="252" t="s">
        <v>1124</v>
      </c>
      <c r="I55" s="253"/>
      <c r="J55" s="253"/>
      <c r="K55" s="254"/>
    </row>
    <row r="56" spans="1:11" ht="22.5" customHeight="1">
      <c r="A56" s="171">
        <v>212013</v>
      </c>
      <c r="B56" s="183">
        <f t="shared" si="11"/>
        <v>0</v>
      </c>
      <c r="C56" s="183">
        <f t="shared" si="11"/>
        <v>0</v>
      </c>
      <c r="D56" s="181">
        <f>SUMIF(SalarySheet!$B:$B,"Conditional Grant",SalarySheet!AB:AB)</f>
        <v>0</v>
      </c>
      <c r="E56" s="165" t="s">
        <v>642</v>
      </c>
      <c r="F56" s="171">
        <v>212013</v>
      </c>
      <c r="H56" s="255"/>
      <c r="I56" s="256"/>
      <c r="J56" s="256"/>
      <c r="K56" s="257"/>
    </row>
    <row r="57" spans="1:11" ht="22.5" customHeight="1">
      <c r="A57" s="171">
        <v>212014</v>
      </c>
      <c r="B57" s="183">
        <f t="shared" si="11"/>
        <v>0</v>
      </c>
      <c r="C57" s="183">
        <f t="shared" si="11"/>
        <v>0</v>
      </c>
      <c r="D57" s="181">
        <f>SUMIF(SalarySheet!$B:$B,"Conditional Grant",SalarySheet!AC:AC)</f>
        <v>0</v>
      </c>
      <c r="E57" s="165" t="s">
        <v>643</v>
      </c>
      <c r="F57" s="171">
        <v>212014</v>
      </c>
      <c r="H57" s="255"/>
      <c r="I57" s="256"/>
      <c r="J57" s="256"/>
      <c r="K57" s="257"/>
    </row>
    <row r="58" spans="1:11" ht="22.5" customHeight="1">
      <c r="A58" s="171">
        <v>212015</v>
      </c>
      <c r="B58" s="183">
        <f t="shared" si="11"/>
        <v>0</v>
      </c>
      <c r="C58" s="183">
        <f t="shared" si="11"/>
        <v>0</v>
      </c>
      <c r="D58" s="181">
        <f>SUMIF(SalarySheet!$B:$B,"Conditional Grant",SalarySheet!AD:AD)</f>
        <v>0</v>
      </c>
      <c r="E58" s="165" t="s">
        <v>644</v>
      </c>
      <c r="F58" s="171">
        <v>212015</v>
      </c>
      <c r="H58" s="255"/>
      <c r="I58" s="256"/>
      <c r="J58" s="256"/>
      <c r="K58" s="257"/>
    </row>
    <row r="59" spans="1:11" ht="22.5" customHeight="1">
      <c r="A59" s="171">
        <v>212016</v>
      </c>
      <c r="B59" s="183">
        <f t="shared" si="11"/>
        <v>0</v>
      </c>
      <c r="C59" s="183">
        <f t="shared" si="11"/>
        <v>0</v>
      </c>
      <c r="D59" s="181">
        <f>SUMIF(SalarySheet!$B:$B,"Conditional Grant",SalarySheet!AE:AE)</f>
        <v>0</v>
      </c>
      <c r="E59" s="165" t="s">
        <v>645</v>
      </c>
      <c r="F59" s="171">
        <v>212016</v>
      </c>
      <c r="H59" s="255"/>
      <c r="I59" s="256"/>
      <c r="J59" s="256"/>
      <c r="K59" s="257"/>
    </row>
    <row r="60" spans="1:11" ht="22.5" customHeight="1" thickBot="1">
      <c r="A60" s="171">
        <v>212017</v>
      </c>
      <c r="B60" s="183">
        <f t="shared" ref="B60:C75" si="12">C60</f>
        <v>0</v>
      </c>
      <c r="C60" s="183">
        <f t="shared" si="12"/>
        <v>0</v>
      </c>
      <c r="D60" s="181">
        <f>SUMIF(SalarySheet!$B:$B,"Conditional Grant",SalarySheet!AF:AF)</f>
        <v>0</v>
      </c>
      <c r="E60" s="165" t="s">
        <v>646</v>
      </c>
      <c r="F60" s="171">
        <v>212017</v>
      </c>
      <c r="H60" s="258"/>
      <c r="I60" s="259"/>
      <c r="J60" s="259"/>
      <c r="K60" s="260"/>
    </row>
    <row r="61" spans="1:11" ht="22.5" customHeight="1">
      <c r="A61" s="171">
        <v>212018</v>
      </c>
      <c r="B61" s="183">
        <f t="shared" si="12"/>
        <v>0</v>
      </c>
      <c r="C61" s="183">
        <f t="shared" si="12"/>
        <v>0</v>
      </c>
      <c r="D61" s="181">
        <f>SUMIF(SalarySheet!$B:$B,"Conditional Grant",SalarySheet!AG:AG)</f>
        <v>0</v>
      </c>
      <c r="E61" s="165" t="s">
        <v>647</v>
      </c>
      <c r="F61" s="171">
        <v>212018</v>
      </c>
    </row>
    <row r="62" spans="1:11" ht="22.5" customHeight="1">
      <c r="A62" s="171">
        <v>212019</v>
      </c>
      <c r="B62" s="183">
        <f t="shared" si="12"/>
        <v>0</v>
      </c>
      <c r="C62" s="183">
        <f t="shared" si="12"/>
        <v>0</v>
      </c>
      <c r="D62" s="181">
        <f>SUMIF(SalarySheet!$B:$B,"Conditional Grant",SalarySheet!AH:AH)</f>
        <v>0</v>
      </c>
      <c r="E62" s="165" t="s">
        <v>424</v>
      </c>
      <c r="F62" s="171">
        <v>212019</v>
      </c>
    </row>
    <row r="63" spans="1:11" ht="22.5" customHeight="1">
      <c r="A63" s="171">
        <v>212020</v>
      </c>
      <c r="B63" s="183">
        <f t="shared" si="12"/>
        <v>0</v>
      </c>
      <c r="C63" s="183">
        <f t="shared" si="12"/>
        <v>0</v>
      </c>
      <c r="D63" s="181">
        <f>SUMIF(SalarySheet!$B:$B,"Conditional Grant",SalarySheet!AI:AI)</f>
        <v>0</v>
      </c>
      <c r="E63" s="165" t="s">
        <v>425</v>
      </c>
      <c r="F63" s="171">
        <v>212020</v>
      </c>
    </row>
    <row r="64" spans="1:11" ht="22.5" customHeight="1">
      <c r="A64" s="171">
        <v>212021</v>
      </c>
      <c r="B64" s="183">
        <f t="shared" si="12"/>
        <v>0</v>
      </c>
      <c r="C64" s="183">
        <f t="shared" si="12"/>
        <v>0</v>
      </c>
      <c r="D64" s="181">
        <f>SUMIF(SalarySheet!$B:$B,"Conditional Grant",SalarySheet!AJ:AJ)</f>
        <v>0</v>
      </c>
      <c r="E64" s="165" t="s">
        <v>426</v>
      </c>
      <c r="F64" s="171">
        <v>212021</v>
      </c>
    </row>
    <row r="65" spans="1:6" ht="22.5" customHeight="1">
      <c r="A65" s="171">
        <v>212022</v>
      </c>
      <c r="B65" s="183">
        <f t="shared" si="12"/>
        <v>0</v>
      </c>
      <c r="C65" s="183">
        <f t="shared" si="12"/>
        <v>0</v>
      </c>
      <c r="D65" s="181">
        <f>SUMIF(SalarySheet!$B:$B,"Conditional Grant",SalarySheet!AK:AK)</f>
        <v>0</v>
      </c>
      <c r="E65" s="165" t="s">
        <v>648</v>
      </c>
      <c r="F65" s="171">
        <v>212022</v>
      </c>
    </row>
    <row r="66" spans="1:6" ht="22.5" customHeight="1">
      <c r="A66" s="171">
        <v>212023</v>
      </c>
      <c r="B66" s="183">
        <f t="shared" si="12"/>
        <v>0</v>
      </c>
      <c r="C66" s="183">
        <f t="shared" si="12"/>
        <v>0</v>
      </c>
      <c r="D66" s="181">
        <f>SUMIF(SalarySheet!$B:$B,"Conditional Grant",SalarySheet!AL:AL)</f>
        <v>0</v>
      </c>
      <c r="E66" s="165" t="s">
        <v>649</v>
      </c>
      <c r="F66" s="171">
        <v>212023</v>
      </c>
    </row>
    <row r="67" spans="1:6" ht="22.5" customHeight="1">
      <c r="A67" s="171">
        <v>212024</v>
      </c>
      <c r="B67" s="183">
        <f t="shared" si="12"/>
        <v>0</v>
      </c>
      <c r="C67" s="183">
        <f t="shared" si="12"/>
        <v>0</v>
      </c>
      <c r="D67" s="181">
        <f>SUMIF(SalarySheet!$B:$B,"Conditional Grant",SalarySheet!AM:AM)</f>
        <v>0</v>
      </c>
      <c r="E67" s="165" t="s">
        <v>650</v>
      </c>
      <c r="F67" s="171">
        <v>212024</v>
      </c>
    </row>
    <row r="68" spans="1:6" ht="22.5" customHeight="1">
      <c r="A68" s="171">
        <v>212025</v>
      </c>
      <c r="B68" s="183">
        <f t="shared" si="12"/>
        <v>0</v>
      </c>
      <c r="C68" s="183">
        <f t="shared" si="12"/>
        <v>0</v>
      </c>
      <c r="D68" s="181">
        <f>SUMIF(SalarySheet!$B:$B,"Conditional Grant",SalarySheet!AN:AN)</f>
        <v>0</v>
      </c>
      <c r="E68" s="165" t="s">
        <v>430</v>
      </c>
      <c r="F68" s="171">
        <v>212025</v>
      </c>
    </row>
    <row r="69" spans="1:6" ht="22.5" customHeight="1">
      <c r="A69" s="171">
        <v>212026</v>
      </c>
      <c r="B69" s="183">
        <f t="shared" si="12"/>
        <v>0</v>
      </c>
      <c r="C69" s="183">
        <f t="shared" si="12"/>
        <v>0</v>
      </c>
      <c r="D69" s="181">
        <f>SUMIF(SalarySheet!$B:$B,"Conditional Grant",SalarySheet!AO:AO)</f>
        <v>0</v>
      </c>
      <c r="E69" s="165" t="s">
        <v>431</v>
      </c>
      <c r="F69" s="171">
        <v>212026</v>
      </c>
    </row>
    <row r="70" spans="1:6" ht="22.5" customHeight="1">
      <c r="A70" s="171">
        <v>212027</v>
      </c>
      <c r="B70" s="183">
        <f t="shared" si="12"/>
        <v>0</v>
      </c>
      <c r="C70" s="183">
        <f t="shared" si="12"/>
        <v>0</v>
      </c>
      <c r="D70" s="181">
        <f>SUMIF(SalarySheet!$B:$B,"Conditional Grant",SalarySheet!AP:AP)</f>
        <v>0</v>
      </c>
      <c r="E70" s="165" t="s">
        <v>432</v>
      </c>
      <c r="F70" s="171">
        <v>212027</v>
      </c>
    </row>
    <row r="71" spans="1:6" ht="22.5" customHeight="1">
      <c r="A71" s="171">
        <v>212028</v>
      </c>
      <c r="B71" s="183">
        <f t="shared" si="12"/>
        <v>0</v>
      </c>
      <c r="C71" s="183">
        <f t="shared" si="12"/>
        <v>0</v>
      </c>
      <c r="D71" s="181">
        <f>SUMIF(SalarySheet!$B:$B,"Conditional Grant",SalarySheet!AQ:AQ)</f>
        <v>0</v>
      </c>
      <c r="E71" s="165" t="s">
        <v>651</v>
      </c>
      <c r="F71" s="171">
        <v>212028</v>
      </c>
    </row>
    <row r="72" spans="1:6" ht="22.5" customHeight="1">
      <c r="A72" s="171">
        <v>212029</v>
      </c>
      <c r="B72" s="183">
        <f t="shared" si="12"/>
        <v>0</v>
      </c>
      <c r="C72" s="183">
        <f t="shared" si="12"/>
        <v>0</v>
      </c>
      <c r="D72" s="181">
        <f>SUMIF(SalarySheet!$B:$B,"Conditional Grant",SalarySheet!AR:AR)</f>
        <v>0</v>
      </c>
      <c r="E72" s="165" t="s">
        <v>652</v>
      </c>
      <c r="F72" s="171">
        <v>212029</v>
      </c>
    </row>
    <row r="73" spans="1:6" ht="22.5" customHeight="1">
      <c r="A73" s="171">
        <v>212030</v>
      </c>
      <c r="B73" s="183">
        <f t="shared" si="12"/>
        <v>0</v>
      </c>
      <c r="C73" s="183">
        <f t="shared" si="12"/>
        <v>0</v>
      </c>
      <c r="D73" s="181">
        <f>SUMIF(SalarySheet!$B:$B,"Conditional Grant",SalarySheet!AS:AS)</f>
        <v>0</v>
      </c>
      <c r="E73" s="165" t="s">
        <v>653</v>
      </c>
      <c r="F73" s="171">
        <v>212030</v>
      </c>
    </row>
    <row r="74" spans="1:6" ht="22.5" customHeight="1">
      <c r="A74" s="171">
        <v>212031</v>
      </c>
      <c r="B74" s="183">
        <f t="shared" si="12"/>
        <v>0</v>
      </c>
      <c r="C74" s="183">
        <f t="shared" si="12"/>
        <v>0</v>
      </c>
      <c r="D74" s="181">
        <f>SUMIF(SalarySheet!$B:$B,"Conditional Grant",SalarySheet!AT:AT)</f>
        <v>0</v>
      </c>
      <c r="E74" s="165" t="s">
        <v>436</v>
      </c>
      <c r="F74" s="171">
        <v>212031</v>
      </c>
    </row>
    <row r="75" spans="1:6" ht="22.5" customHeight="1">
      <c r="A75" s="171">
        <v>212032</v>
      </c>
      <c r="B75" s="183">
        <f t="shared" si="12"/>
        <v>0</v>
      </c>
      <c r="C75" s="183">
        <f t="shared" si="12"/>
        <v>0</v>
      </c>
      <c r="D75" s="181">
        <f>SUMIF(SalarySheet!$B:$B,"Conditional Grant",SalarySheet!AU:AU)</f>
        <v>0</v>
      </c>
      <c r="E75" s="165" t="s">
        <v>437</v>
      </c>
      <c r="F75" s="171">
        <v>212032</v>
      </c>
    </row>
    <row r="76" spans="1:6" ht="22.5" customHeight="1">
      <c r="A76" s="171">
        <v>212033</v>
      </c>
      <c r="B76" s="183">
        <f t="shared" ref="B76:C78" si="13">C76</f>
        <v>0</v>
      </c>
      <c r="C76" s="183">
        <f t="shared" si="13"/>
        <v>0</v>
      </c>
      <c r="D76" s="181">
        <f>SUMIF(SalarySheet!$B:$B,"Conditional Grant",SalarySheet!AV:AV)</f>
        <v>0</v>
      </c>
      <c r="E76" s="165" t="s">
        <v>1112</v>
      </c>
      <c r="F76" s="171">
        <v>212033</v>
      </c>
    </row>
    <row r="77" spans="1:6" ht="22.5" customHeight="1">
      <c r="A77" s="171">
        <v>212034</v>
      </c>
      <c r="B77" s="183">
        <f t="shared" si="13"/>
        <v>0</v>
      </c>
      <c r="C77" s="183">
        <f t="shared" si="13"/>
        <v>0</v>
      </c>
      <c r="D77" s="181">
        <f>SUMIF(SalarySheet!$B:$B,"Conditional Grant",SalarySheet!AW:AW)</f>
        <v>0</v>
      </c>
      <c r="E77" s="165" t="s">
        <v>1113</v>
      </c>
      <c r="F77" s="171">
        <v>212034</v>
      </c>
    </row>
    <row r="78" spans="1:6" ht="22.5" customHeight="1">
      <c r="A78" s="171">
        <v>212035</v>
      </c>
      <c r="B78" s="183">
        <f t="shared" si="13"/>
        <v>0</v>
      </c>
      <c r="C78" s="183">
        <f t="shared" si="13"/>
        <v>0</v>
      </c>
      <c r="D78" s="181">
        <f>SUMIF(SalarySheet!$B:$B,"Conditional Grant",SalarySheet!AX:AX)</f>
        <v>0</v>
      </c>
      <c r="E78" s="165" t="s">
        <v>1114</v>
      </c>
      <c r="F78" s="171">
        <v>212035</v>
      </c>
    </row>
    <row r="79" spans="1:6" ht="22.5" customHeight="1">
      <c r="A79" s="171">
        <v>212999</v>
      </c>
      <c r="B79" s="183">
        <f t="shared" ref="B79:C79" si="14">C79</f>
        <v>0</v>
      </c>
      <c r="C79" s="183">
        <f t="shared" si="14"/>
        <v>0</v>
      </c>
      <c r="D79" s="181">
        <f>SUMIF(SalarySheet!$B:$B,"Conditional Grant",SalarySheet!AY:AY)</f>
        <v>0</v>
      </c>
      <c r="E79" s="165" t="s">
        <v>438</v>
      </c>
      <c r="F79" s="171">
        <v>212999</v>
      </c>
    </row>
    <row r="80" spans="1:6" ht="22.5" customHeight="1" thickBot="1">
      <c r="A80" s="171"/>
      <c r="B80" s="168"/>
      <c r="C80" s="168"/>
      <c r="D80" s="168"/>
      <c r="E80" s="169"/>
      <c r="F80" s="171"/>
    </row>
    <row r="81" spans="1:6" ht="22.5" customHeight="1" thickBot="1">
      <c r="A81" s="177">
        <v>213</v>
      </c>
      <c r="B81" s="166">
        <f>SUM(B82:B82)</f>
        <v>0</v>
      </c>
      <c r="C81" s="166">
        <f>SUM(C82:C82)</f>
        <v>0</v>
      </c>
      <c r="D81" s="166">
        <f>SUM(D82:D82)</f>
        <v>0</v>
      </c>
      <c r="E81" s="167" t="s">
        <v>603</v>
      </c>
      <c r="F81" s="177">
        <v>213</v>
      </c>
    </row>
    <row r="82" spans="1:6" ht="22.5" customHeight="1">
      <c r="A82" s="171">
        <v>213006</v>
      </c>
      <c r="B82" s="183">
        <f t="shared" ref="B82" si="15">C82</f>
        <v>0</v>
      </c>
      <c r="C82" s="183">
        <f t="shared" ref="C82" si="16">D82</f>
        <v>0</v>
      </c>
      <c r="D82" s="181">
        <f>SUMIF(SalarySheet!$B:$B,"Conditional Grant",SalarySheet!AZ:AZ)</f>
        <v>0</v>
      </c>
      <c r="E82" s="165" t="s">
        <v>654</v>
      </c>
      <c r="F82" s="171">
        <v>213006</v>
      </c>
    </row>
    <row r="83" spans="1:6" ht="22.5" customHeight="1" thickBot="1">
      <c r="A83" s="171"/>
      <c r="B83" s="168"/>
      <c r="C83" s="168"/>
      <c r="D83" s="168"/>
      <c r="E83" s="169"/>
      <c r="F83" s="171"/>
    </row>
    <row r="84" spans="1:6" ht="22.5" customHeight="1" thickBot="1">
      <c r="A84" s="177">
        <v>221</v>
      </c>
      <c r="B84" s="166">
        <f t="shared" ref="B84:C84" si="17">SUM(B85:B90)</f>
        <v>0</v>
      </c>
      <c r="C84" s="166">
        <f t="shared" si="17"/>
        <v>0</v>
      </c>
      <c r="D84" s="166">
        <f>SUM(D85:D90)</f>
        <v>0</v>
      </c>
      <c r="E84" s="167" t="s">
        <v>604</v>
      </c>
      <c r="F84" s="177">
        <v>221</v>
      </c>
    </row>
    <row r="85" spans="1:6" ht="22.5" customHeight="1">
      <c r="A85" s="171">
        <v>221001</v>
      </c>
      <c r="B85" s="182"/>
      <c r="C85" s="182"/>
      <c r="D85" s="182"/>
      <c r="E85" s="179" t="s">
        <v>655</v>
      </c>
      <c r="F85" s="171">
        <v>221001</v>
      </c>
    </row>
    <row r="86" spans="1:6" ht="22.5" customHeight="1">
      <c r="A86" s="171">
        <v>221002</v>
      </c>
      <c r="B86" s="183"/>
      <c r="C86" s="183"/>
      <c r="D86" s="183"/>
      <c r="E86" s="165" t="s">
        <v>656</v>
      </c>
      <c r="F86" s="171">
        <v>221002</v>
      </c>
    </row>
    <row r="87" spans="1:6" ht="22.5" customHeight="1">
      <c r="A87" s="171">
        <v>221003</v>
      </c>
      <c r="B87" s="183"/>
      <c r="C87" s="183"/>
      <c r="D87" s="183"/>
      <c r="E87" s="165" t="s">
        <v>657</v>
      </c>
      <c r="F87" s="171">
        <v>221003</v>
      </c>
    </row>
    <row r="88" spans="1:6" ht="22.5" customHeight="1">
      <c r="A88" s="171">
        <v>221004</v>
      </c>
      <c r="B88" s="183"/>
      <c r="C88" s="183"/>
      <c r="D88" s="183"/>
      <c r="E88" s="165" t="s">
        <v>658</v>
      </c>
      <c r="F88" s="171">
        <v>221004</v>
      </c>
    </row>
    <row r="89" spans="1:6" ht="22.5" customHeight="1">
      <c r="A89" s="171">
        <v>221005</v>
      </c>
      <c r="B89" s="183"/>
      <c r="C89" s="183"/>
      <c r="D89" s="183"/>
      <c r="E89" s="165" t="s">
        <v>659</v>
      </c>
      <c r="F89" s="171">
        <v>221005</v>
      </c>
    </row>
    <row r="90" spans="1:6" ht="22.5" customHeight="1">
      <c r="A90" s="171">
        <v>221999</v>
      </c>
      <c r="B90" s="183"/>
      <c r="C90" s="183"/>
      <c r="D90" s="183"/>
      <c r="E90" s="165" t="s">
        <v>445</v>
      </c>
      <c r="F90" s="171">
        <v>221999</v>
      </c>
    </row>
    <row r="91" spans="1:6" ht="22.5" customHeight="1" thickBot="1">
      <c r="A91" s="171"/>
      <c r="B91" s="168"/>
      <c r="C91" s="168"/>
      <c r="D91" s="168"/>
      <c r="E91" s="169"/>
      <c r="F91" s="171"/>
    </row>
    <row r="92" spans="1:6" ht="22.5" customHeight="1" thickBot="1">
      <c r="A92" s="177">
        <v>222</v>
      </c>
      <c r="B92" s="166">
        <f t="shared" ref="B92:C92" si="18">SUM(B93:B104)</f>
        <v>0</v>
      </c>
      <c r="C92" s="166">
        <f t="shared" si="18"/>
        <v>0</v>
      </c>
      <c r="D92" s="166">
        <f>SUM(D93:D104)</f>
        <v>0</v>
      </c>
      <c r="E92" s="167" t="s">
        <v>605</v>
      </c>
      <c r="F92" s="177">
        <v>222</v>
      </c>
    </row>
    <row r="93" spans="1:6" ht="22.5" customHeight="1">
      <c r="A93" s="171">
        <v>222001</v>
      </c>
      <c r="B93" s="182"/>
      <c r="C93" s="182"/>
      <c r="D93" s="182"/>
      <c r="E93" s="179" t="s">
        <v>660</v>
      </c>
      <c r="F93" s="171">
        <v>222001</v>
      </c>
    </row>
    <row r="94" spans="1:6" ht="22.5" customHeight="1">
      <c r="A94" s="171">
        <v>222002</v>
      </c>
      <c r="B94" s="183"/>
      <c r="C94" s="183"/>
      <c r="D94" s="183"/>
      <c r="E94" s="165" t="s">
        <v>661</v>
      </c>
      <c r="F94" s="171">
        <v>222002</v>
      </c>
    </row>
    <row r="95" spans="1:6" ht="22.5" customHeight="1">
      <c r="A95" s="171">
        <v>222003</v>
      </c>
      <c r="B95" s="183"/>
      <c r="C95" s="183"/>
      <c r="D95" s="183"/>
      <c r="E95" s="165" t="s">
        <v>662</v>
      </c>
      <c r="F95" s="171">
        <v>222003</v>
      </c>
    </row>
    <row r="96" spans="1:6" ht="22.5" customHeight="1">
      <c r="A96" s="171">
        <v>222004</v>
      </c>
      <c r="B96" s="183"/>
      <c r="C96" s="183"/>
      <c r="D96" s="183"/>
      <c r="E96" s="165" t="s">
        <v>663</v>
      </c>
      <c r="F96" s="171">
        <v>222004</v>
      </c>
    </row>
    <row r="97" spans="1:6" ht="22.5" customHeight="1">
      <c r="A97" s="171">
        <v>222005</v>
      </c>
      <c r="B97" s="183"/>
      <c r="C97" s="183"/>
      <c r="D97" s="183"/>
      <c r="E97" s="165" t="s">
        <v>450</v>
      </c>
      <c r="F97" s="171">
        <v>222005</v>
      </c>
    </row>
    <row r="98" spans="1:6" ht="22.5" customHeight="1">
      <c r="A98" s="171">
        <v>222006</v>
      </c>
      <c r="B98" s="183"/>
      <c r="C98" s="183"/>
      <c r="D98" s="183"/>
      <c r="E98" s="165" t="s">
        <v>664</v>
      </c>
      <c r="F98" s="171">
        <v>222006</v>
      </c>
    </row>
    <row r="99" spans="1:6" ht="22.5" customHeight="1">
      <c r="A99" s="171">
        <v>222007</v>
      </c>
      <c r="B99" s="183"/>
      <c r="C99" s="183"/>
      <c r="D99" s="183"/>
      <c r="E99" s="165" t="s">
        <v>452</v>
      </c>
      <c r="F99" s="171">
        <v>222007</v>
      </c>
    </row>
    <row r="100" spans="1:6" ht="22.5" customHeight="1">
      <c r="A100" s="171">
        <v>222008</v>
      </c>
      <c r="B100" s="183"/>
      <c r="C100" s="183"/>
      <c r="D100" s="183"/>
      <c r="E100" s="165" t="s">
        <v>453</v>
      </c>
      <c r="F100" s="171">
        <v>222008</v>
      </c>
    </row>
    <row r="101" spans="1:6" ht="22.5" customHeight="1">
      <c r="A101" s="171">
        <v>222009</v>
      </c>
      <c r="B101" s="183"/>
      <c r="C101" s="183"/>
      <c r="D101" s="183"/>
      <c r="E101" s="165" t="s">
        <v>665</v>
      </c>
      <c r="F101" s="171">
        <v>222009</v>
      </c>
    </row>
    <row r="102" spans="1:6" ht="22.5" customHeight="1">
      <c r="A102" s="171">
        <v>222010</v>
      </c>
      <c r="B102" s="183"/>
      <c r="C102" s="183"/>
      <c r="D102" s="183"/>
      <c r="E102" s="165" t="s">
        <v>455</v>
      </c>
      <c r="F102" s="171">
        <v>222010</v>
      </c>
    </row>
    <row r="103" spans="1:6" ht="22.5" customHeight="1">
      <c r="A103" s="171">
        <v>222011</v>
      </c>
      <c r="B103" s="183"/>
      <c r="C103" s="183"/>
      <c r="D103" s="183"/>
      <c r="E103" s="165" t="s">
        <v>666</v>
      </c>
      <c r="F103" s="171">
        <v>222011</v>
      </c>
    </row>
    <row r="104" spans="1:6" ht="22.5" customHeight="1">
      <c r="A104" s="171">
        <v>222999</v>
      </c>
      <c r="B104" s="183"/>
      <c r="C104" s="183"/>
      <c r="D104" s="183"/>
      <c r="E104" s="165" t="s">
        <v>667</v>
      </c>
      <c r="F104" s="171">
        <v>222999</v>
      </c>
    </row>
    <row r="105" spans="1:6" ht="22.5" customHeight="1" thickBot="1">
      <c r="A105" s="171"/>
      <c r="B105" s="168"/>
      <c r="C105" s="168"/>
      <c r="D105" s="168"/>
      <c r="E105" s="169"/>
      <c r="F105" s="171"/>
    </row>
    <row r="106" spans="1:6" ht="22.5" customHeight="1" thickBot="1">
      <c r="A106" s="177">
        <v>223</v>
      </c>
      <c r="B106" s="166">
        <f t="shared" ref="B106:C106" si="19">SUM(B107:B132)</f>
        <v>0</v>
      </c>
      <c r="C106" s="166">
        <f t="shared" si="19"/>
        <v>0</v>
      </c>
      <c r="D106" s="166">
        <f>SUM(D107:D132)</f>
        <v>0</v>
      </c>
      <c r="E106" s="167" t="s">
        <v>606</v>
      </c>
      <c r="F106" s="177">
        <v>223</v>
      </c>
    </row>
    <row r="107" spans="1:6" ht="22.5" customHeight="1">
      <c r="A107" s="171">
        <v>223001</v>
      </c>
      <c r="B107" s="182"/>
      <c r="C107" s="182"/>
      <c r="D107" s="182"/>
      <c r="E107" s="179" t="s">
        <v>668</v>
      </c>
      <c r="F107" s="171">
        <v>223001</v>
      </c>
    </row>
    <row r="108" spans="1:6" ht="22.5" customHeight="1">
      <c r="A108" s="171">
        <v>223002</v>
      </c>
      <c r="B108" s="183"/>
      <c r="C108" s="183"/>
      <c r="D108" s="183"/>
      <c r="E108" s="165" t="s">
        <v>459</v>
      </c>
      <c r="F108" s="171">
        <v>223002</v>
      </c>
    </row>
    <row r="109" spans="1:6" ht="22.5" customHeight="1">
      <c r="A109" s="171">
        <v>223003</v>
      </c>
      <c r="B109" s="183"/>
      <c r="C109" s="183"/>
      <c r="D109" s="183"/>
      <c r="E109" s="165" t="s">
        <v>669</v>
      </c>
      <c r="F109" s="171">
        <v>223003</v>
      </c>
    </row>
    <row r="110" spans="1:6" ht="22.5" customHeight="1">
      <c r="A110" s="171">
        <v>223004</v>
      </c>
      <c r="B110" s="183"/>
      <c r="C110" s="183"/>
      <c r="D110" s="183"/>
      <c r="E110" s="165" t="s">
        <v>461</v>
      </c>
      <c r="F110" s="171">
        <v>223004</v>
      </c>
    </row>
    <row r="111" spans="1:6" ht="22.5" customHeight="1">
      <c r="A111" s="171">
        <v>223005</v>
      </c>
      <c r="B111" s="183"/>
      <c r="C111" s="183"/>
      <c r="D111" s="183"/>
      <c r="E111" s="165" t="s">
        <v>462</v>
      </c>
      <c r="F111" s="171">
        <v>223005</v>
      </c>
    </row>
    <row r="112" spans="1:6" ht="22.5" customHeight="1">
      <c r="A112" s="171">
        <v>223006</v>
      </c>
      <c r="B112" s="183"/>
      <c r="C112" s="183"/>
      <c r="D112" s="183"/>
      <c r="E112" s="165" t="s">
        <v>463</v>
      </c>
      <c r="F112" s="171">
        <v>223006</v>
      </c>
    </row>
    <row r="113" spans="1:6" ht="22.5" customHeight="1">
      <c r="A113" s="171">
        <v>223007</v>
      </c>
      <c r="B113" s="183"/>
      <c r="C113" s="183"/>
      <c r="D113" s="183"/>
      <c r="E113" s="165" t="s">
        <v>670</v>
      </c>
      <c r="F113" s="171">
        <v>223007</v>
      </c>
    </row>
    <row r="114" spans="1:6" ht="22.5" customHeight="1">
      <c r="A114" s="171">
        <v>223008</v>
      </c>
      <c r="B114" s="183"/>
      <c r="C114" s="183"/>
      <c r="D114" s="183"/>
      <c r="E114" s="165" t="s">
        <v>671</v>
      </c>
      <c r="F114" s="171">
        <v>223008</v>
      </c>
    </row>
    <row r="115" spans="1:6" ht="22.5" customHeight="1">
      <c r="A115" s="171">
        <v>223009</v>
      </c>
      <c r="B115" s="183"/>
      <c r="C115" s="183"/>
      <c r="D115" s="183"/>
      <c r="E115" s="165" t="s">
        <v>466</v>
      </c>
      <c r="F115" s="171">
        <v>223009</v>
      </c>
    </row>
    <row r="116" spans="1:6" ht="22.5" customHeight="1">
      <c r="A116" s="171">
        <v>223010</v>
      </c>
      <c r="B116" s="183"/>
      <c r="C116" s="183"/>
      <c r="D116" s="183"/>
      <c r="E116" s="165" t="s">
        <v>672</v>
      </c>
      <c r="F116" s="171">
        <v>223010</v>
      </c>
    </row>
    <row r="117" spans="1:6" ht="22.5" customHeight="1">
      <c r="A117" s="171">
        <v>223011</v>
      </c>
      <c r="B117" s="183"/>
      <c r="C117" s="183"/>
      <c r="D117" s="183"/>
      <c r="E117" s="165" t="s">
        <v>468</v>
      </c>
      <c r="F117" s="171">
        <v>223011</v>
      </c>
    </row>
    <row r="118" spans="1:6" ht="22.5" customHeight="1">
      <c r="A118" s="171">
        <v>223012</v>
      </c>
      <c r="B118" s="183"/>
      <c r="C118" s="183"/>
      <c r="D118" s="183"/>
      <c r="E118" s="165" t="s">
        <v>673</v>
      </c>
      <c r="F118" s="171">
        <v>223012</v>
      </c>
    </row>
    <row r="119" spans="1:6" ht="22.5" customHeight="1">
      <c r="A119" s="171">
        <v>223013</v>
      </c>
      <c r="B119" s="183"/>
      <c r="C119" s="183"/>
      <c r="D119" s="183"/>
      <c r="E119" s="165" t="s">
        <v>674</v>
      </c>
      <c r="F119" s="171">
        <v>223013</v>
      </c>
    </row>
    <row r="120" spans="1:6" ht="22.5" customHeight="1">
      <c r="A120" s="171">
        <v>223014</v>
      </c>
      <c r="B120" s="183"/>
      <c r="C120" s="183"/>
      <c r="D120" s="183"/>
      <c r="E120" s="165" t="s">
        <v>675</v>
      </c>
      <c r="F120" s="171">
        <v>223014</v>
      </c>
    </row>
    <row r="121" spans="1:6" ht="22.5" customHeight="1">
      <c r="A121" s="171">
        <v>223015</v>
      </c>
      <c r="B121" s="183"/>
      <c r="C121" s="183"/>
      <c r="D121" s="183"/>
      <c r="E121" s="165" t="s">
        <v>676</v>
      </c>
      <c r="F121" s="171">
        <v>223015</v>
      </c>
    </row>
    <row r="122" spans="1:6" ht="22.5" customHeight="1">
      <c r="A122" s="171">
        <v>223016</v>
      </c>
      <c r="B122" s="183"/>
      <c r="C122" s="183"/>
      <c r="D122" s="183"/>
      <c r="E122" s="165" t="s">
        <v>677</v>
      </c>
      <c r="F122" s="171">
        <v>223016</v>
      </c>
    </row>
    <row r="123" spans="1:6" ht="22.5" customHeight="1">
      <c r="A123" s="171">
        <v>223017</v>
      </c>
      <c r="B123" s="183"/>
      <c r="C123" s="183"/>
      <c r="D123" s="183"/>
      <c r="E123" s="165" t="s">
        <v>678</v>
      </c>
      <c r="F123" s="171">
        <v>223017</v>
      </c>
    </row>
    <row r="124" spans="1:6" ht="22.5" customHeight="1">
      <c r="A124" s="171">
        <v>223018</v>
      </c>
      <c r="B124" s="183"/>
      <c r="C124" s="183"/>
      <c r="D124" s="183"/>
      <c r="E124" s="165" t="s">
        <v>679</v>
      </c>
      <c r="F124" s="171">
        <v>223018</v>
      </c>
    </row>
    <row r="125" spans="1:6" ht="22.5" customHeight="1">
      <c r="A125" s="171">
        <v>223019</v>
      </c>
      <c r="B125" s="183"/>
      <c r="C125" s="183"/>
      <c r="D125" s="183"/>
      <c r="E125" s="165" t="s">
        <v>680</v>
      </c>
      <c r="F125" s="171">
        <v>223019</v>
      </c>
    </row>
    <row r="126" spans="1:6" ht="22.5" customHeight="1">
      <c r="A126" s="171">
        <v>223020</v>
      </c>
      <c r="B126" s="183"/>
      <c r="C126" s="183"/>
      <c r="D126" s="183"/>
      <c r="E126" s="165" t="s">
        <v>477</v>
      </c>
      <c r="F126" s="171">
        <v>223020</v>
      </c>
    </row>
    <row r="127" spans="1:6" ht="22.5" customHeight="1">
      <c r="A127" s="171">
        <v>223021</v>
      </c>
      <c r="B127" s="183"/>
      <c r="C127" s="183"/>
      <c r="D127" s="183"/>
      <c r="E127" s="165" t="s">
        <v>478</v>
      </c>
      <c r="F127" s="171">
        <v>223021</v>
      </c>
    </row>
    <row r="128" spans="1:6" ht="22.5" customHeight="1">
      <c r="A128" s="171">
        <v>223022</v>
      </c>
      <c r="B128" s="183"/>
      <c r="C128" s="183"/>
      <c r="D128" s="183"/>
      <c r="E128" s="165" t="s">
        <v>681</v>
      </c>
      <c r="F128" s="171">
        <v>223022</v>
      </c>
    </row>
    <row r="129" spans="1:6" ht="22.5" customHeight="1">
      <c r="A129" s="171">
        <v>223023</v>
      </c>
      <c r="B129" s="183"/>
      <c r="C129" s="183"/>
      <c r="D129" s="183"/>
      <c r="E129" s="165" t="s">
        <v>682</v>
      </c>
      <c r="F129" s="171">
        <v>223023</v>
      </c>
    </row>
    <row r="130" spans="1:6" ht="22.5" customHeight="1">
      <c r="A130" s="171">
        <v>223024</v>
      </c>
      <c r="B130" s="183"/>
      <c r="C130" s="183"/>
      <c r="D130" s="183"/>
      <c r="E130" s="165" t="s">
        <v>481</v>
      </c>
      <c r="F130" s="171">
        <v>223024</v>
      </c>
    </row>
    <row r="131" spans="1:6" ht="22.5" customHeight="1">
      <c r="A131" s="171">
        <v>223025</v>
      </c>
      <c r="B131" s="183"/>
      <c r="C131" s="183"/>
      <c r="D131" s="183"/>
      <c r="E131" s="165" t="s">
        <v>683</v>
      </c>
      <c r="F131" s="171">
        <v>223025</v>
      </c>
    </row>
    <row r="132" spans="1:6" ht="22.5" customHeight="1">
      <c r="A132" s="171">
        <v>223999</v>
      </c>
      <c r="B132" s="183"/>
      <c r="C132" s="183"/>
      <c r="D132" s="183"/>
      <c r="E132" s="165" t="s">
        <v>684</v>
      </c>
      <c r="F132" s="171">
        <v>223999</v>
      </c>
    </row>
    <row r="133" spans="1:6" ht="22.5" customHeight="1" thickBot="1">
      <c r="A133" s="171"/>
      <c r="B133" s="168"/>
      <c r="C133" s="168"/>
      <c r="D133" s="168"/>
      <c r="E133" s="169"/>
      <c r="F133" s="171"/>
    </row>
    <row r="134" spans="1:6" ht="22.5" customHeight="1" thickBot="1">
      <c r="A134" s="177">
        <v>224</v>
      </c>
      <c r="B134" s="166">
        <f t="shared" ref="B134:C134" si="20">SUM(B135:B139)</f>
        <v>0</v>
      </c>
      <c r="C134" s="166">
        <f t="shared" si="20"/>
        <v>0</v>
      </c>
      <c r="D134" s="166">
        <f>SUM(D135:D139)</f>
        <v>0</v>
      </c>
      <c r="E134" s="167" t="s">
        <v>607</v>
      </c>
      <c r="F134" s="177">
        <v>224</v>
      </c>
    </row>
    <row r="135" spans="1:6" ht="22.5" customHeight="1">
      <c r="A135" s="171">
        <v>224001</v>
      </c>
      <c r="B135" s="182"/>
      <c r="C135" s="182"/>
      <c r="D135" s="182"/>
      <c r="E135" s="179" t="s">
        <v>484</v>
      </c>
      <c r="F135" s="171">
        <v>224001</v>
      </c>
    </row>
    <row r="136" spans="1:6" ht="22.5" customHeight="1">
      <c r="A136" s="171">
        <v>224011</v>
      </c>
      <c r="B136" s="183"/>
      <c r="C136" s="183"/>
      <c r="D136" s="183"/>
      <c r="E136" s="165" t="s">
        <v>485</v>
      </c>
      <c r="F136" s="171">
        <v>224011</v>
      </c>
    </row>
    <row r="137" spans="1:6" ht="22.5" customHeight="1">
      <c r="A137" s="171">
        <v>224021</v>
      </c>
      <c r="B137" s="183"/>
      <c r="C137" s="183"/>
      <c r="D137" s="183"/>
      <c r="E137" s="165" t="s">
        <v>685</v>
      </c>
      <c r="F137" s="171">
        <v>224021</v>
      </c>
    </row>
    <row r="138" spans="1:6" ht="22.5" customHeight="1">
      <c r="A138" s="171">
        <v>224022</v>
      </c>
      <c r="B138" s="183"/>
      <c r="C138" s="183"/>
      <c r="D138" s="183"/>
      <c r="E138" s="165" t="s">
        <v>686</v>
      </c>
      <c r="F138" s="171">
        <v>224022</v>
      </c>
    </row>
    <row r="139" spans="1:6" ht="22.5" customHeight="1">
      <c r="A139" s="171">
        <v>224999</v>
      </c>
      <c r="B139" s="183"/>
      <c r="C139" s="183"/>
      <c r="D139" s="183"/>
      <c r="E139" s="165" t="s">
        <v>687</v>
      </c>
      <c r="F139" s="171">
        <v>224999</v>
      </c>
    </row>
    <row r="140" spans="1:6" ht="22.5" customHeight="1" thickBot="1">
      <c r="A140" s="171"/>
      <c r="B140" s="168"/>
      <c r="C140" s="168"/>
      <c r="D140" s="168"/>
      <c r="E140" s="169"/>
      <c r="F140" s="171"/>
    </row>
    <row r="141" spans="1:6" ht="22.5" customHeight="1" thickBot="1">
      <c r="A141" s="177">
        <v>225</v>
      </c>
      <c r="B141" s="166">
        <f t="shared" ref="B141:C141" si="21">SUM(B142:B147)</f>
        <v>0</v>
      </c>
      <c r="C141" s="166">
        <f t="shared" si="21"/>
        <v>0</v>
      </c>
      <c r="D141" s="166">
        <f>SUM(D142:D147)</f>
        <v>0</v>
      </c>
      <c r="E141" s="167" t="s">
        <v>608</v>
      </c>
      <c r="F141" s="177">
        <v>225</v>
      </c>
    </row>
    <row r="142" spans="1:6" ht="22.5" customHeight="1">
      <c r="A142" s="171">
        <v>225001</v>
      </c>
      <c r="B142" s="182"/>
      <c r="C142" s="182"/>
      <c r="D142" s="182"/>
      <c r="E142" s="179" t="s">
        <v>489</v>
      </c>
      <c r="F142" s="171">
        <v>225001</v>
      </c>
    </row>
    <row r="143" spans="1:6" ht="22.5" customHeight="1">
      <c r="A143" s="171">
        <v>225002</v>
      </c>
      <c r="B143" s="183"/>
      <c r="C143" s="183"/>
      <c r="D143" s="183"/>
      <c r="E143" s="165" t="s">
        <v>688</v>
      </c>
      <c r="F143" s="171">
        <v>225002</v>
      </c>
    </row>
    <row r="144" spans="1:6" ht="22.5" customHeight="1">
      <c r="A144" s="171">
        <v>225003</v>
      </c>
      <c r="B144" s="183"/>
      <c r="C144" s="183"/>
      <c r="D144" s="183"/>
      <c r="E144" s="165" t="s">
        <v>689</v>
      </c>
      <c r="F144" s="171">
        <v>225003</v>
      </c>
    </row>
    <row r="145" spans="1:6" ht="22.5" customHeight="1">
      <c r="A145" s="171">
        <v>225004</v>
      </c>
      <c r="B145" s="183"/>
      <c r="C145" s="183"/>
      <c r="D145" s="183"/>
      <c r="E145" s="165" t="s">
        <v>690</v>
      </c>
      <c r="F145" s="171">
        <v>225004</v>
      </c>
    </row>
    <row r="146" spans="1:6" ht="22.5" customHeight="1">
      <c r="A146" s="171">
        <v>225005</v>
      </c>
      <c r="B146" s="183"/>
      <c r="C146" s="183"/>
      <c r="D146" s="183"/>
      <c r="E146" s="165" t="s">
        <v>691</v>
      </c>
      <c r="F146" s="171">
        <v>225005</v>
      </c>
    </row>
    <row r="147" spans="1:6" ht="22.5" customHeight="1">
      <c r="A147" s="171">
        <v>225006</v>
      </c>
      <c r="B147" s="183"/>
      <c r="C147" s="183"/>
      <c r="D147" s="183"/>
      <c r="E147" s="165" t="s">
        <v>692</v>
      </c>
      <c r="F147" s="171">
        <v>225006</v>
      </c>
    </row>
    <row r="148" spans="1:6" ht="22.5" customHeight="1" thickBot="1">
      <c r="A148" s="171"/>
      <c r="B148" s="168"/>
      <c r="C148" s="168"/>
      <c r="D148" s="168"/>
      <c r="E148" s="169"/>
      <c r="F148" s="171"/>
    </row>
    <row r="149" spans="1:6" ht="22.5" customHeight="1" thickBot="1">
      <c r="A149" s="177">
        <v>226</v>
      </c>
      <c r="B149" s="166">
        <f t="shared" ref="B149:C149" si="22">SUM(B150:B167)</f>
        <v>0</v>
      </c>
      <c r="C149" s="166">
        <f t="shared" si="22"/>
        <v>0</v>
      </c>
      <c r="D149" s="166">
        <f>SUM(D150:D167)</f>
        <v>0</v>
      </c>
      <c r="E149" s="167" t="s">
        <v>609</v>
      </c>
      <c r="F149" s="177">
        <v>226</v>
      </c>
    </row>
    <row r="150" spans="1:6" ht="22.5" customHeight="1">
      <c r="A150" s="171">
        <v>226001</v>
      </c>
      <c r="B150" s="182"/>
      <c r="C150" s="182"/>
      <c r="D150" s="182"/>
      <c r="E150" s="179" t="s">
        <v>693</v>
      </c>
      <c r="F150" s="171">
        <v>226001</v>
      </c>
    </row>
    <row r="151" spans="1:6" ht="22.5" customHeight="1">
      <c r="A151" s="171">
        <v>226002</v>
      </c>
      <c r="B151" s="183"/>
      <c r="C151" s="183"/>
      <c r="D151" s="183"/>
      <c r="E151" s="165" t="s">
        <v>694</v>
      </c>
      <c r="F151" s="171">
        <v>226002</v>
      </c>
    </row>
    <row r="152" spans="1:6" ht="22.5" customHeight="1">
      <c r="A152" s="171">
        <v>226003</v>
      </c>
      <c r="B152" s="183"/>
      <c r="C152" s="183"/>
      <c r="D152" s="183"/>
      <c r="E152" s="165" t="s">
        <v>695</v>
      </c>
      <c r="F152" s="171">
        <v>226003</v>
      </c>
    </row>
    <row r="153" spans="1:6" ht="22.5" customHeight="1">
      <c r="A153" s="171">
        <v>226004</v>
      </c>
      <c r="B153" s="183"/>
      <c r="C153" s="183"/>
      <c r="D153" s="183"/>
      <c r="E153" s="165" t="s">
        <v>696</v>
      </c>
      <c r="F153" s="171">
        <v>226004</v>
      </c>
    </row>
    <row r="154" spans="1:6" ht="22.5" customHeight="1">
      <c r="A154" s="171">
        <v>226005</v>
      </c>
      <c r="B154" s="183"/>
      <c r="C154" s="183"/>
      <c r="D154" s="183"/>
      <c r="E154" s="165" t="s">
        <v>697</v>
      </c>
      <c r="F154" s="171">
        <v>226005</v>
      </c>
    </row>
    <row r="155" spans="1:6" ht="22.5" customHeight="1">
      <c r="A155" s="171">
        <v>226006</v>
      </c>
      <c r="B155" s="183"/>
      <c r="C155" s="183"/>
      <c r="D155" s="183"/>
      <c r="E155" s="165" t="s">
        <v>698</v>
      </c>
      <c r="F155" s="171">
        <v>226006</v>
      </c>
    </row>
    <row r="156" spans="1:6" ht="22.5" customHeight="1">
      <c r="A156" s="171">
        <v>226007</v>
      </c>
      <c r="B156" s="183"/>
      <c r="C156" s="183"/>
      <c r="D156" s="183"/>
      <c r="E156" s="165" t="s">
        <v>699</v>
      </c>
      <c r="F156" s="171">
        <v>226007</v>
      </c>
    </row>
    <row r="157" spans="1:6" ht="22.5" customHeight="1">
      <c r="A157" s="171">
        <v>226008</v>
      </c>
      <c r="B157" s="183"/>
      <c r="C157" s="183"/>
      <c r="D157" s="183"/>
      <c r="E157" s="165" t="s">
        <v>700</v>
      </c>
      <c r="F157" s="171">
        <v>226008</v>
      </c>
    </row>
    <row r="158" spans="1:6" ht="22.5" customHeight="1">
      <c r="A158" s="171">
        <v>226009</v>
      </c>
      <c r="B158" s="183"/>
      <c r="C158" s="183"/>
      <c r="D158" s="183"/>
      <c r="E158" s="165" t="s">
        <v>701</v>
      </c>
      <c r="F158" s="171">
        <v>226009</v>
      </c>
    </row>
    <row r="159" spans="1:6" ht="22.5" customHeight="1">
      <c r="A159" s="171">
        <v>226010</v>
      </c>
      <c r="B159" s="183"/>
      <c r="C159" s="183"/>
      <c r="D159" s="183"/>
      <c r="E159" s="165" t="s">
        <v>702</v>
      </c>
      <c r="F159" s="171">
        <v>226010</v>
      </c>
    </row>
    <row r="160" spans="1:6" ht="22.5" customHeight="1">
      <c r="A160" s="171">
        <v>226011</v>
      </c>
      <c r="B160" s="183"/>
      <c r="C160" s="183"/>
      <c r="D160" s="183"/>
      <c r="E160" s="165" t="s">
        <v>703</v>
      </c>
      <c r="F160" s="171">
        <v>226011</v>
      </c>
    </row>
    <row r="161" spans="1:6" ht="22.5" customHeight="1">
      <c r="A161" s="171">
        <v>226012</v>
      </c>
      <c r="B161" s="183"/>
      <c r="C161" s="183"/>
      <c r="D161" s="183"/>
      <c r="E161" s="165" t="s">
        <v>704</v>
      </c>
      <c r="F161" s="171">
        <v>226012</v>
      </c>
    </row>
    <row r="162" spans="1:6" ht="22.5" customHeight="1">
      <c r="A162" s="171">
        <v>226013</v>
      </c>
      <c r="B162" s="183"/>
      <c r="C162" s="183"/>
      <c r="D162" s="183"/>
      <c r="E162" s="165" t="s">
        <v>705</v>
      </c>
      <c r="F162" s="171">
        <v>226013</v>
      </c>
    </row>
    <row r="163" spans="1:6" ht="22.5" customHeight="1">
      <c r="A163" s="171">
        <v>226014</v>
      </c>
      <c r="B163" s="183"/>
      <c r="C163" s="183"/>
      <c r="D163" s="183"/>
      <c r="E163" s="165" t="s">
        <v>706</v>
      </c>
      <c r="F163" s="171">
        <v>226014</v>
      </c>
    </row>
    <row r="164" spans="1:6" ht="22.5" customHeight="1">
      <c r="A164" s="171">
        <v>226015</v>
      </c>
      <c r="B164" s="183"/>
      <c r="C164" s="183"/>
      <c r="D164" s="183"/>
      <c r="E164" s="165" t="s">
        <v>707</v>
      </c>
      <c r="F164" s="171">
        <v>226015</v>
      </c>
    </row>
    <row r="165" spans="1:6" ht="22.5" customHeight="1">
      <c r="A165" s="171">
        <v>226016</v>
      </c>
      <c r="B165" s="183"/>
      <c r="C165" s="183"/>
      <c r="D165" s="183"/>
      <c r="E165" s="165" t="s">
        <v>708</v>
      </c>
      <c r="F165" s="171">
        <v>226016</v>
      </c>
    </row>
    <row r="166" spans="1:6" ht="22.5" customHeight="1">
      <c r="A166" s="171">
        <v>226017</v>
      </c>
      <c r="B166" s="183"/>
      <c r="C166" s="183"/>
      <c r="D166" s="183"/>
      <c r="E166" s="165" t="s">
        <v>709</v>
      </c>
      <c r="F166" s="171">
        <v>226017</v>
      </c>
    </row>
    <row r="167" spans="1:6" ht="22.5" customHeight="1">
      <c r="A167" s="171">
        <v>226018</v>
      </c>
      <c r="B167" s="183"/>
      <c r="C167" s="183"/>
      <c r="D167" s="183"/>
      <c r="E167" s="165" t="s">
        <v>512</v>
      </c>
      <c r="F167" s="171">
        <v>226018</v>
      </c>
    </row>
    <row r="168" spans="1:6" ht="22.5" customHeight="1" thickBot="1">
      <c r="A168" s="171"/>
      <c r="B168" s="168"/>
      <c r="C168" s="168"/>
      <c r="D168" s="168"/>
      <c r="E168" s="169"/>
      <c r="F168" s="171"/>
    </row>
    <row r="169" spans="1:6" ht="22.5" customHeight="1" thickBot="1">
      <c r="A169" s="177">
        <v>227</v>
      </c>
      <c r="B169" s="166">
        <f t="shared" ref="B169:C169" si="23">SUM(B170:B173)</f>
        <v>0</v>
      </c>
      <c r="C169" s="166">
        <f t="shared" si="23"/>
        <v>0</v>
      </c>
      <c r="D169" s="166">
        <f>SUM(D170:D173)</f>
        <v>0</v>
      </c>
      <c r="E169" s="167" t="s">
        <v>610</v>
      </c>
      <c r="F169" s="177">
        <v>227</v>
      </c>
    </row>
    <row r="170" spans="1:6" ht="22.5" customHeight="1">
      <c r="A170" s="171">
        <v>227001</v>
      </c>
      <c r="B170" s="182"/>
      <c r="C170" s="182"/>
      <c r="D170" s="182"/>
      <c r="E170" s="179" t="s">
        <v>710</v>
      </c>
      <c r="F170" s="171">
        <v>227001</v>
      </c>
    </row>
    <row r="171" spans="1:6" ht="22.5" customHeight="1">
      <c r="A171" s="171">
        <v>227002</v>
      </c>
      <c r="B171" s="183"/>
      <c r="C171" s="183"/>
      <c r="D171" s="183"/>
      <c r="E171" s="165" t="s">
        <v>711</v>
      </c>
      <c r="F171" s="171">
        <v>227002</v>
      </c>
    </row>
    <row r="172" spans="1:6" ht="22.5" customHeight="1">
      <c r="A172" s="171">
        <v>227003</v>
      </c>
      <c r="B172" s="183"/>
      <c r="C172" s="183"/>
      <c r="D172" s="183"/>
      <c r="E172" s="165" t="s">
        <v>712</v>
      </c>
      <c r="F172" s="171">
        <v>227003</v>
      </c>
    </row>
    <row r="173" spans="1:6" ht="22.5" customHeight="1">
      <c r="A173" s="171">
        <v>227011</v>
      </c>
      <c r="B173" s="183"/>
      <c r="C173" s="183"/>
      <c r="D173" s="183"/>
      <c r="E173" s="165" t="s">
        <v>713</v>
      </c>
      <c r="F173" s="171">
        <v>227011</v>
      </c>
    </row>
    <row r="174" spans="1:6" ht="22.5" customHeight="1" thickBot="1">
      <c r="A174" s="171"/>
      <c r="B174" s="168"/>
      <c r="C174" s="168"/>
      <c r="D174" s="168"/>
      <c r="E174" s="169"/>
      <c r="F174" s="171"/>
    </row>
    <row r="175" spans="1:6" ht="22.5" customHeight="1" thickBot="1">
      <c r="A175" s="177">
        <v>228</v>
      </c>
      <c r="B175" s="166">
        <f>SUM(B176:B193)</f>
        <v>0</v>
      </c>
      <c r="C175" s="166">
        <f>SUM(C176:C193)</f>
        <v>0</v>
      </c>
      <c r="D175" s="166">
        <f>SUM(D176:D193)</f>
        <v>0</v>
      </c>
      <c r="E175" s="167" t="s">
        <v>611</v>
      </c>
      <c r="F175" s="177">
        <v>228</v>
      </c>
    </row>
    <row r="176" spans="1:6" ht="22.5" customHeight="1">
      <c r="A176" s="171">
        <v>228002</v>
      </c>
      <c r="B176" s="183"/>
      <c r="C176" s="183"/>
      <c r="D176" s="183"/>
      <c r="E176" s="165" t="s">
        <v>714</v>
      </c>
      <c r="F176" s="171">
        <v>228002</v>
      </c>
    </row>
    <row r="177" spans="1:6" ht="22.5" customHeight="1">
      <c r="A177" s="171">
        <v>228003</v>
      </c>
      <c r="B177" s="183"/>
      <c r="C177" s="183"/>
      <c r="D177" s="183"/>
      <c r="E177" s="165" t="s">
        <v>518</v>
      </c>
      <c r="F177" s="171">
        <v>228003</v>
      </c>
    </row>
    <row r="178" spans="1:6" ht="22.5" customHeight="1">
      <c r="A178" s="171">
        <v>228004</v>
      </c>
      <c r="B178" s="183"/>
      <c r="C178" s="183"/>
      <c r="D178" s="183"/>
      <c r="E178" s="165" t="s">
        <v>715</v>
      </c>
      <c r="F178" s="171">
        <v>228004</v>
      </c>
    </row>
    <row r="179" spans="1:6" ht="22.5" customHeight="1">
      <c r="A179" s="171">
        <v>228005</v>
      </c>
      <c r="B179" s="183"/>
      <c r="C179" s="183"/>
      <c r="D179" s="183"/>
      <c r="E179" s="165" t="s">
        <v>716</v>
      </c>
      <c r="F179" s="171">
        <v>228005</v>
      </c>
    </row>
    <row r="180" spans="1:6" ht="22.5" customHeight="1">
      <c r="A180" s="171">
        <v>228006</v>
      </c>
      <c r="B180" s="183"/>
      <c r="C180" s="183"/>
      <c r="D180" s="183"/>
      <c r="E180" s="165" t="s">
        <v>717</v>
      </c>
      <c r="F180" s="171">
        <v>228006</v>
      </c>
    </row>
    <row r="181" spans="1:6" ht="22.5" customHeight="1">
      <c r="A181" s="171">
        <v>228007</v>
      </c>
      <c r="B181" s="183"/>
      <c r="C181" s="183"/>
      <c r="D181" s="183"/>
      <c r="E181" s="165" t="s">
        <v>718</v>
      </c>
      <c r="F181" s="171">
        <v>228007</v>
      </c>
    </row>
    <row r="182" spans="1:6" ht="22.5" customHeight="1">
      <c r="A182" s="171">
        <v>228008</v>
      </c>
      <c r="B182" s="183"/>
      <c r="C182" s="183"/>
      <c r="D182" s="183"/>
      <c r="E182" s="165" t="s">
        <v>719</v>
      </c>
      <c r="F182" s="171">
        <v>228008</v>
      </c>
    </row>
    <row r="183" spans="1:6" ht="22.5" customHeight="1">
      <c r="A183" s="171">
        <v>228009</v>
      </c>
      <c r="B183" s="183"/>
      <c r="C183" s="183"/>
      <c r="D183" s="183"/>
      <c r="E183" s="165" t="s">
        <v>720</v>
      </c>
      <c r="F183" s="171">
        <v>228009</v>
      </c>
    </row>
    <row r="184" spans="1:6" ht="22.5" customHeight="1">
      <c r="A184" s="171">
        <v>228010</v>
      </c>
      <c r="B184" s="183"/>
      <c r="C184" s="183"/>
      <c r="D184" s="183"/>
      <c r="E184" s="165" t="s">
        <v>721</v>
      </c>
      <c r="F184" s="171">
        <v>228010</v>
      </c>
    </row>
    <row r="185" spans="1:6" ht="22.5" customHeight="1">
      <c r="A185" s="171">
        <v>228014</v>
      </c>
      <c r="B185" s="183"/>
      <c r="C185" s="183"/>
      <c r="D185" s="183"/>
      <c r="E185" s="165" t="s">
        <v>722</v>
      </c>
      <c r="F185" s="171">
        <v>228014</v>
      </c>
    </row>
    <row r="186" spans="1:6" ht="22.5" customHeight="1">
      <c r="A186" s="171">
        <v>228015</v>
      </c>
      <c r="B186" s="183"/>
      <c r="C186" s="183"/>
      <c r="D186" s="183"/>
      <c r="E186" s="165" t="s">
        <v>527</v>
      </c>
      <c r="F186" s="171">
        <v>228015</v>
      </c>
    </row>
    <row r="187" spans="1:6" ht="22.5" customHeight="1">
      <c r="A187" s="171">
        <v>228016</v>
      </c>
      <c r="B187" s="183"/>
      <c r="C187" s="183"/>
      <c r="D187" s="183"/>
      <c r="E187" s="165" t="s">
        <v>528</v>
      </c>
      <c r="F187" s="171">
        <v>228016</v>
      </c>
    </row>
    <row r="188" spans="1:6" ht="22.5" customHeight="1">
      <c r="A188" s="171">
        <v>228017</v>
      </c>
      <c r="B188" s="183"/>
      <c r="C188" s="183"/>
      <c r="D188" s="183"/>
      <c r="E188" s="165" t="s">
        <v>723</v>
      </c>
      <c r="F188" s="171">
        <v>228017</v>
      </c>
    </row>
    <row r="189" spans="1:6" ht="22.5" customHeight="1">
      <c r="A189" s="171">
        <v>228019</v>
      </c>
      <c r="B189" s="183"/>
      <c r="C189" s="183"/>
      <c r="D189" s="183"/>
      <c r="E189" s="165" t="s">
        <v>530</v>
      </c>
      <c r="F189" s="171">
        <v>228019</v>
      </c>
    </row>
    <row r="190" spans="1:6" ht="22.5" customHeight="1">
      <c r="A190" s="171">
        <v>228022</v>
      </c>
      <c r="B190" s="183"/>
      <c r="C190" s="183"/>
      <c r="D190" s="183"/>
      <c r="E190" s="165" t="s">
        <v>531</v>
      </c>
      <c r="F190" s="171">
        <v>228022</v>
      </c>
    </row>
    <row r="191" spans="1:6" ht="22.5" customHeight="1">
      <c r="A191" s="171">
        <v>228024</v>
      </c>
      <c r="B191" s="183"/>
      <c r="C191" s="183"/>
      <c r="D191" s="183"/>
      <c r="E191" s="165" t="s">
        <v>532</v>
      </c>
      <c r="F191" s="175">
        <v>228024</v>
      </c>
    </row>
    <row r="192" spans="1:6" ht="22.5" customHeight="1">
      <c r="A192" s="171">
        <v>228027</v>
      </c>
      <c r="B192" s="183"/>
      <c r="C192" s="183"/>
      <c r="D192" s="183"/>
      <c r="E192" s="165" t="s">
        <v>533</v>
      </c>
      <c r="F192" s="171">
        <v>228027</v>
      </c>
    </row>
    <row r="193" spans="1:11" ht="22.5" customHeight="1">
      <c r="A193" s="171">
        <v>228999</v>
      </c>
      <c r="B193" s="183"/>
      <c r="C193" s="183"/>
      <c r="D193" s="183"/>
      <c r="E193" s="165" t="s">
        <v>724</v>
      </c>
      <c r="F193" s="171">
        <v>228999</v>
      </c>
    </row>
    <row r="194" spans="1:11" ht="22.5" customHeight="1" thickBot="1">
      <c r="A194" s="171"/>
      <c r="B194" s="168"/>
      <c r="C194" s="168"/>
      <c r="D194" s="168"/>
      <c r="E194" s="169"/>
      <c r="F194" s="171"/>
    </row>
    <row r="195" spans="1:11" ht="22.5" customHeight="1" thickBot="1">
      <c r="A195" s="177">
        <v>281</v>
      </c>
      <c r="B195" s="166">
        <f t="shared" ref="B195:C195" si="24">SUM(B196:B199)</f>
        <v>0</v>
      </c>
      <c r="C195" s="166">
        <f t="shared" si="24"/>
        <v>0</v>
      </c>
      <c r="D195" s="166">
        <f>SUM(D196:D199)</f>
        <v>0</v>
      </c>
      <c r="E195" s="167" t="s">
        <v>616</v>
      </c>
      <c r="F195" s="177">
        <v>281</v>
      </c>
    </row>
    <row r="196" spans="1:11" ht="22.5" customHeight="1">
      <c r="A196" s="171">
        <v>281001</v>
      </c>
      <c r="B196" s="182"/>
      <c r="C196" s="182"/>
      <c r="D196" s="182"/>
      <c r="E196" s="179" t="s">
        <v>725</v>
      </c>
      <c r="F196" s="171">
        <v>281001</v>
      </c>
    </row>
    <row r="197" spans="1:11" ht="22.5" customHeight="1">
      <c r="A197" s="171">
        <v>281002</v>
      </c>
      <c r="B197" s="183"/>
      <c r="C197" s="183"/>
      <c r="D197" s="183"/>
      <c r="E197" s="165" t="s">
        <v>726</v>
      </c>
      <c r="F197" s="171">
        <v>281002</v>
      </c>
    </row>
    <row r="198" spans="1:11" ht="22.5" customHeight="1">
      <c r="A198" s="171">
        <v>281003</v>
      </c>
      <c r="B198" s="183"/>
      <c r="C198" s="183"/>
      <c r="D198" s="183"/>
      <c r="E198" s="165" t="s">
        <v>727</v>
      </c>
      <c r="F198" s="171">
        <v>281003</v>
      </c>
    </row>
    <row r="199" spans="1:11" ht="22.5" customHeight="1">
      <c r="A199" s="171">
        <v>281999</v>
      </c>
      <c r="B199" s="183"/>
      <c r="C199" s="183"/>
      <c r="D199" s="183"/>
      <c r="E199" s="165" t="s">
        <v>538</v>
      </c>
      <c r="F199" s="171">
        <v>281999</v>
      </c>
    </row>
    <row r="200" spans="1:11" ht="22.5" customHeight="1" thickBot="1">
      <c r="A200" s="171"/>
      <c r="B200" s="168"/>
      <c r="C200" s="168"/>
      <c r="D200" s="168"/>
      <c r="E200" s="169"/>
      <c r="F200" s="171"/>
    </row>
    <row r="201" spans="1:11" ht="22.5" customHeight="1" thickBot="1">
      <c r="A201" s="177">
        <v>421</v>
      </c>
      <c r="B201" s="166">
        <f t="shared" ref="B201:C201" si="25">SUM(B202:B204)</f>
        <v>0</v>
      </c>
      <c r="C201" s="166">
        <f t="shared" si="25"/>
        <v>0</v>
      </c>
      <c r="D201" s="166">
        <f>SUM(D202:D204)</f>
        <v>0</v>
      </c>
      <c r="E201" s="167" t="s">
        <v>612</v>
      </c>
      <c r="F201" s="177">
        <v>421</v>
      </c>
    </row>
    <row r="202" spans="1:11" ht="22.5" customHeight="1">
      <c r="A202" s="171">
        <v>421001</v>
      </c>
      <c r="B202" s="181">
        <f>SUMIFS(PSIP!A:A,PSIP!$G:$G,Lists!$A$2,PSIP!$J:$J,'Budget(BG)'!$F202)</f>
        <v>0</v>
      </c>
      <c r="C202" s="181">
        <f>SUMIFS(PSIP!B:B,PSIP!$G:$G,Lists!$A$2,PSIP!$J:$J,'Budget(BG)'!$F202)</f>
        <v>0</v>
      </c>
      <c r="D202" s="181">
        <f>SUMIFS(PSIP!C:C,PSIP!$G:$G,Lists!$A$2,PSIP!$J:$J,'Budget(BG)'!$F202)</f>
        <v>0</v>
      </c>
      <c r="E202" s="165" t="s">
        <v>751</v>
      </c>
      <c r="F202" s="171">
        <v>421001</v>
      </c>
    </row>
    <row r="203" spans="1:11" ht="22.5" customHeight="1">
      <c r="A203" s="171">
        <v>421002</v>
      </c>
      <c r="B203" s="181">
        <f>SUMIFS(PSIP!A:A,PSIP!$G:$G,Lists!$A$2,PSIP!$J:$J,'Budget(BG)'!$F203)</f>
        <v>0</v>
      </c>
      <c r="C203" s="181">
        <f>SUMIFS(PSIP!B:B,PSIP!$G:$G,Lists!$A$2,PSIP!$J:$J,'Budget(BG)'!$F203)</f>
        <v>0</v>
      </c>
      <c r="D203" s="181">
        <f>SUMIFS(PSIP!C:C,PSIP!$G:$G,Lists!$A$2,PSIP!$J:$J,'Budget(BG)'!$F203)</f>
        <v>0</v>
      </c>
      <c r="E203" s="165" t="s">
        <v>539</v>
      </c>
      <c r="F203" s="171">
        <v>421002</v>
      </c>
    </row>
    <row r="204" spans="1:11" ht="22.5" customHeight="1">
      <c r="A204" s="171">
        <v>421003</v>
      </c>
      <c r="B204" s="181">
        <f>SUMIFS(PSIP!A:A,PSIP!$G:$G,Lists!$A$2,PSIP!$J:$J,'Budget(BG)'!$F204)</f>
        <v>0</v>
      </c>
      <c r="C204" s="181">
        <f>SUMIFS(PSIP!B:B,PSIP!$G:$G,Lists!$A$2,PSIP!$J:$J,'Budget(BG)'!$F204)</f>
        <v>0</v>
      </c>
      <c r="D204" s="181">
        <f>SUMIFS(PSIP!C:C,PSIP!$G:$G,Lists!$A$2,PSIP!$J:$J,'Budget(BG)'!$F204)</f>
        <v>0</v>
      </c>
      <c r="E204" s="165" t="s">
        <v>540</v>
      </c>
      <c r="F204" s="171">
        <v>421003</v>
      </c>
    </row>
    <row r="205" spans="1:11" ht="22.5" customHeight="1" thickBot="1">
      <c r="A205" s="171"/>
      <c r="B205" s="168"/>
      <c r="C205" s="168"/>
      <c r="D205" s="168"/>
      <c r="E205" s="169"/>
      <c r="F205" s="171"/>
    </row>
    <row r="206" spans="1:11" ht="22.5" customHeight="1" thickBot="1">
      <c r="A206" s="177">
        <v>422</v>
      </c>
      <c r="B206" s="166">
        <f t="shared" ref="B206:C206" si="26">SUM(B207:B212)</f>
        <v>0</v>
      </c>
      <c r="C206" s="166">
        <f t="shared" si="26"/>
        <v>0</v>
      </c>
      <c r="D206" s="166">
        <f>SUM(D207:D212)</f>
        <v>0</v>
      </c>
      <c r="E206" s="167" t="s">
        <v>613</v>
      </c>
      <c r="F206" s="177">
        <v>422</v>
      </c>
    </row>
    <row r="207" spans="1:11" ht="22.5" customHeight="1">
      <c r="A207" s="171">
        <v>422001</v>
      </c>
      <c r="B207" s="181">
        <f>SUMIFS(PSIP!A:A,PSIP!$G:$G,Lists!$A$2,PSIP!$J:$J,'Budget(BG)'!$F207)</f>
        <v>0</v>
      </c>
      <c r="C207" s="181">
        <f>SUMIFS(PSIP!B:B,PSIP!$G:$G,Lists!$A$2,PSIP!$J:$J,'Budget(BG)'!$F207)</f>
        <v>0</v>
      </c>
      <c r="D207" s="181">
        <f>SUMIFS(PSIP!C:C,PSIP!$G:$G,Lists!$A$2,PSIP!$J:$J,'Budget(BG)'!$F207)</f>
        <v>0</v>
      </c>
      <c r="E207" s="165" t="s">
        <v>541</v>
      </c>
      <c r="F207" s="171">
        <v>422001</v>
      </c>
      <c r="H207" s="246" t="s">
        <v>1125</v>
      </c>
      <c r="I207" s="247"/>
      <c r="J207" s="247"/>
      <c r="K207" s="248"/>
    </row>
    <row r="208" spans="1:11" ht="22.5" customHeight="1" thickBot="1">
      <c r="A208" s="171">
        <v>422002</v>
      </c>
      <c r="B208" s="181">
        <f>SUMIFS(PSIP!A:A,PSIP!$G:$G,Lists!$A$2,PSIP!$J:$J,'Budget(BG)'!$F208)</f>
        <v>0</v>
      </c>
      <c r="C208" s="181">
        <f>SUMIFS(PSIP!B:B,PSIP!$G:$G,Lists!$A$2,PSIP!$J:$J,'Budget(BG)'!$F208)</f>
        <v>0</v>
      </c>
      <c r="D208" s="181">
        <f>SUMIFS(PSIP!C:C,PSIP!$G:$G,Lists!$A$2,PSIP!$J:$J,'Budget(BG)'!$F208)</f>
        <v>0</v>
      </c>
      <c r="E208" s="165" t="s">
        <v>542</v>
      </c>
      <c r="F208" s="171">
        <v>422002</v>
      </c>
      <c r="H208" s="249"/>
      <c r="I208" s="250"/>
      <c r="J208" s="250"/>
      <c r="K208" s="251"/>
    </row>
    <row r="209" spans="1:11" ht="22.5" customHeight="1">
      <c r="A209" s="171">
        <v>422003</v>
      </c>
      <c r="B209" s="181">
        <f>SUMIFS(PSIP!A:A,PSIP!$G:$G,Lists!$A$2,PSIP!$J:$J,'Budget(BG)'!$F209)</f>
        <v>0</v>
      </c>
      <c r="C209" s="181">
        <f>SUMIFS(PSIP!B:B,PSIP!$G:$G,Lists!$A$2,PSIP!$J:$J,'Budget(BG)'!$F209)</f>
        <v>0</v>
      </c>
      <c r="D209" s="181">
        <f>SUMIFS(PSIP!C:C,PSIP!$G:$G,Lists!$A$2,PSIP!$J:$J,'Budget(BG)'!$F209)</f>
        <v>0</v>
      </c>
      <c r="E209" s="165" t="s">
        <v>543</v>
      </c>
      <c r="F209" s="171">
        <v>422003</v>
      </c>
    </row>
    <row r="210" spans="1:11" ht="22.5" customHeight="1">
      <c r="A210" s="171">
        <v>422004</v>
      </c>
      <c r="B210" s="181">
        <f>SUMIFS(PSIP!A:A,PSIP!$G:$G,Lists!$A$2,PSIP!$J:$J,'Budget(BG)'!$F210)</f>
        <v>0</v>
      </c>
      <c r="C210" s="181">
        <f>SUMIFS(PSIP!B:B,PSIP!$G:$G,Lists!$A$2,PSIP!$J:$J,'Budget(BG)'!$F210)</f>
        <v>0</v>
      </c>
      <c r="D210" s="181">
        <f>SUMIFS(PSIP!C:C,PSIP!$G:$G,Lists!$A$2,PSIP!$J:$J,'Budget(BG)'!$F210)</f>
        <v>0</v>
      </c>
      <c r="E210" s="165" t="s">
        <v>544</v>
      </c>
      <c r="F210" s="171">
        <v>422004</v>
      </c>
    </row>
    <row r="211" spans="1:11" ht="22.5" customHeight="1">
      <c r="A211" s="171">
        <v>422005</v>
      </c>
      <c r="B211" s="181">
        <f>SUMIFS(PSIP!A:A,PSIP!$G:$G,Lists!$A$2,PSIP!$J:$J,'Budget(BG)'!$F211)</f>
        <v>0</v>
      </c>
      <c r="C211" s="181">
        <f>SUMIFS(PSIP!B:B,PSIP!$G:$G,Lists!$A$2,PSIP!$J:$J,'Budget(BG)'!$F211)</f>
        <v>0</v>
      </c>
      <c r="D211" s="181">
        <f>SUMIFS(PSIP!C:C,PSIP!$G:$G,Lists!$A$2,PSIP!$J:$J,'Budget(BG)'!$F211)</f>
        <v>0</v>
      </c>
      <c r="E211" s="165" t="s">
        <v>728</v>
      </c>
      <c r="F211" s="171">
        <v>422005</v>
      </c>
    </row>
    <row r="212" spans="1:11" ht="22.5" customHeight="1">
      <c r="A212" s="171">
        <v>422999</v>
      </c>
      <c r="B212" s="181">
        <f>SUMIFS(PSIP!A:A,PSIP!$G:$G,Lists!$A$2,PSIP!$J:$J,'Budget(BG)'!$F212)</f>
        <v>0</v>
      </c>
      <c r="C212" s="181">
        <f>SUMIFS(PSIP!B:B,PSIP!$G:$G,Lists!$A$2,PSIP!$J:$J,'Budget(BG)'!$F212)</f>
        <v>0</v>
      </c>
      <c r="D212" s="181">
        <f>SUMIFS(PSIP!C:C,PSIP!$G:$G,Lists!$A$2,PSIP!$J:$J,'Budget(BG)'!$F212)</f>
        <v>0</v>
      </c>
      <c r="E212" s="165" t="s">
        <v>546</v>
      </c>
      <c r="F212" s="171">
        <v>422999</v>
      </c>
    </row>
    <row r="213" spans="1:11" ht="22.5" customHeight="1" thickBot="1">
      <c r="A213" s="171"/>
      <c r="B213" s="168"/>
      <c r="C213" s="168"/>
      <c r="D213" s="168"/>
      <c r="E213" s="169"/>
      <c r="F213" s="171"/>
    </row>
    <row r="214" spans="1:11" ht="22.5" customHeight="1" thickBot="1">
      <c r="A214" s="177">
        <v>423</v>
      </c>
      <c r="B214" s="166">
        <f>SUM(B215:B226)</f>
        <v>0</v>
      </c>
      <c r="C214" s="166">
        <f>SUM(C215:C226)</f>
        <v>0</v>
      </c>
      <c r="D214" s="166">
        <f>SUM(D215:D226)</f>
        <v>0</v>
      </c>
      <c r="E214" s="167" t="s">
        <v>614</v>
      </c>
      <c r="F214" s="177">
        <v>423</v>
      </c>
    </row>
    <row r="215" spans="1:11" ht="22.5" customHeight="1">
      <c r="A215" s="171">
        <v>423001</v>
      </c>
      <c r="B215" s="180">
        <f>SUMIFS(CapitalSheet!$A:$A,CapitalSheet!$M:$M,"ކޮންޑިޝަނަލް ގްރާންޓް",CapitalSheet!$L:$L,'Budget(BG)'!$F215)</f>
        <v>0</v>
      </c>
      <c r="C215" s="180">
        <f>SUMIFS(CapitalSheet!$D:$D,CapitalSheet!$M:$M,"ކޮންޑިޝަނަލް ގްރާންޓް",CapitalSheet!$L:$L,'Budget(BG)'!$F215)</f>
        <v>0</v>
      </c>
      <c r="D215" s="180">
        <f>SUMIFS(CapitalSheet!$G:$G,CapitalSheet!$M:$M,"ކޮންޑިޝަނަލް ގްރާންޓް",CapitalSheet!$L:$L,'Budget(BG)'!$F215)</f>
        <v>0</v>
      </c>
      <c r="E215" s="179" t="s">
        <v>729</v>
      </c>
      <c r="F215" s="171">
        <v>423001</v>
      </c>
    </row>
    <row r="216" spans="1:11" ht="22.5" customHeight="1">
      <c r="A216" s="171">
        <v>423002</v>
      </c>
      <c r="B216" s="181">
        <f>SUMIFS(CapitalSheet!$A:$A,CapitalSheet!$M:$M,"ކޮންޑިޝަނަލް ގްރާންޓް",CapitalSheet!$L:$L,'Budget(BG)'!$F216)</f>
        <v>0</v>
      </c>
      <c r="C216" s="181">
        <f>SUMIFS(CapitalSheet!$D:$D,CapitalSheet!$M:$M,"ކޮންޑިޝަނަލް ގްރާންޓް",CapitalSheet!$L:$L,'Budget(BG)'!$F216)</f>
        <v>0</v>
      </c>
      <c r="D216" s="181">
        <f>SUMIFS(CapitalSheet!$G:$G,CapitalSheet!$M:$M,"ކޮންޑިޝަނަލް ގްރާންޓް",CapitalSheet!$L:$L,'Budget(BG)'!$F216)</f>
        <v>0</v>
      </c>
      <c r="E216" s="165" t="s">
        <v>730</v>
      </c>
      <c r="F216" s="171">
        <v>423002</v>
      </c>
    </row>
    <row r="217" spans="1:11" ht="22.5" customHeight="1">
      <c r="A217" s="171">
        <v>423003</v>
      </c>
      <c r="B217" s="181">
        <f>SUMIFS(CapitalSheet!$A:$A,CapitalSheet!$M:$M,"ކޮންޑިޝަނަލް ގްރާންޓް",CapitalSheet!$L:$L,'Budget(BG)'!$F217)</f>
        <v>0</v>
      </c>
      <c r="C217" s="181">
        <f>SUMIFS(CapitalSheet!$D:$D,CapitalSheet!$M:$M,"ކޮންޑިޝަނަލް ގްރާންޓް",CapitalSheet!$L:$L,'Budget(BG)'!$F217)</f>
        <v>0</v>
      </c>
      <c r="D217" s="181">
        <f>SUMIFS(CapitalSheet!$G:$G,CapitalSheet!$M:$M,"ކޮންޑިޝަނަލް ގްރާންޓް",CapitalSheet!$L:$L,'Budget(BG)'!$F217)</f>
        <v>0</v>
      </c>
      <c r="E217" s="165" t="s">
        <v>731</v>
      </c>
      <c r="F217" s="171">
        <v>423003</v>
      </c>
    </row>
    <row r="218" spans="1:11" ht="22.5" customHeight="1">
      <c r="A218" s="171">
        <v>423004</v>
      </c>
      <c r="B218" s="181">
        <f>SUMIFS(CapitalSheet!$A:$A,CapitalSheet!$M:$M,"ކޮންޑިޝަނަލް ގްރާންޓް",CapitalSheet!$L:$L,'Budget(BG)'!$F218)</f>
        <v>0</v>
      </c>
      <c r="C218" s="181">
        <f>SUMIFS(CapitalSheet!$D:$D,CapitalSheet!$M:$M,"ކޮންޑިޝަނަލް ގްރާންޓް",CapitalSheet!$L:$L,'Budget(BG)'!$F218)</f>
        <v>0</v>
      </c>
      <c r="D218" s="181">
        <f>SUMIFS(CapitalSheet!$G:$G,CapitalSheet!$M:$M,"ކޮންޑިޝަނަލް ގްރާންޓް",CapitalSheet!$L:$L,'Budget(BG)'!$F218)</f>
        <v>0</v>
      </c>
      <c r="E218" s="165" t="s">
        <v>732</v>
      </c>
      <c r="F218" s="171">
        <v>423004</v>
      </c>
    </row>
    <row r="219" spans="1:11" ht="22.5" customHeight="1" thickBot="1">
      <c r="A219" s="171">
        <v>423005</v>
      </c>
      <c r="B219" s="181">
        <f>SUMIFS(CapitalSheet!$A:$A,CapitalSheet!$M:$M,"ކޮންޑިޝަނަލް ގްރާންޓް",CapitalSheet!$L:$L,'Budget(BG)'!$F219)</f>
        <v>0</v>
      </c>
      <c r="C219" s="181">
        <f>SUMIFS(CapitalSheet!$D:$D,CapitalSheet!$M:$M,"ކޮންޑިޝަނަލް ގްރާންޓް",CapitalSheet!$L:$L,'Budget(BG)'!$F219)</f>
        <v>0</v>
      </c>
      <c r="D219" s="181">
        <f>SUMIFS(CapitalSheet!$G:$G,CapitalSheet!$M:$M,"ކޮންޑިޝަނަލް ގްރާންޓް",CapitalSheet!$L:$L,'Budget(BG)'!$F219)</f>
        <v>0</v>
      </c>
      <c r="E219" s="165" t="s">
        <v>733</v>
      </c>
      <c r="F219" s="171">
        <v>423005</v>
      </c>
    </row>
    <row r="220" spans="1:11" ht="22.5" customHeight="1">
      <c r="A220" s="171">
        <v>423006</v>
      </c>
      <c r="B220" s="181">
        <f>SUMIFS(CapitalSheet!$A:$A,CapitalSheet!$M:$M,"ކޮންޑިޝަނަލް ގްރާންޓް",CapitalSheet!$L:$L,'Budget(BG)'!$F220)</f>
        <v>0</v>
      </c>
      <c r="C220" s="181">
        <f>SUMIFS(CapitalSheet!$D:$D,CapitalSheet!$M:$M,"ކޮންޑިޝަނަލް ގްރާންޓް",CapitalSheet!$L:$L,'Budget(BG)'!$F220)</f>
        <v>0</v>
      </c>
      <c r="D220" s="181">
        <f>SUMIFS(CapitalSheet!$G:$G,CapitalSheet!$M:$M,"ކޮންޑިޝަނަލް ގްރާންޓް",CapitalSheet!$L:$L,'Budget(BG)'!$F220)</f>
        <v>0</v>
      </c>
      <c r="E220" s="165" t="s">
        <v>552</v>
      </c>
      <c r="F220" s="171">
        <v>423006</v>
      </c>
      <c r="H220" s="246" t="s">
        <v>1126</v>
      </c>
      <c r="I220" s="247"/>
      <c r="J220" s="247"/>
      <c r="K220" s="248"/>
    </row>
    <row r="221" spans="1:11" ht="22.5" customHeight="1" thickBot="1">
      <c r="A221" s="171">
        <v>423007</v>
      </c>
      <c r="B221" s="181">
        <f>SUMIFS(CapitalSheet!$A:$A,CapitalSheet!$M:$M,"ކޮންޑިޝަނަލް ގްރާންޓް",CapitalSheet!$L:$L,'Budget(BG)'!$F221)</f>
        <v>0</v>
      </c>
      <c r="C221" s="181">
        <f>SUMIFS(CapitalSheet!$D:$D,CapitalSheet!$M:$M,"ކޮންޑިޝަނަލް ގްރާންޓް",CapitalSheet!$L:$L,'Budget(BG)'!$F221)</f>
        <v>0</v>
      </c>
      <c r="D221" s="181">
        <f>SUMIFS(CapitalSheet!$G:$G,CapitalSheet!$M:$M,"ކޮންޑިޝަނަލް ގްރާންޓް",CapitalSheet!$L:$L,'Budget(BG)'!$F221)</f>
        <v>0</v>
      </c>
      <c r="E221" s="165" t="s">
        <v>734</v>
      </c>
      <c r="F221" s="171">
        <v>423007</v>
      </c>
      <c r="H221" s="249"/>
      <c r="I221" s="250"/>
      <c r="J221" s="250"/>
      <c r="K221" s="251"/>
    </row>
    <row r="222" spans="1:11" ht="22.5" customHeight="1">
      <c r="A222" s="171">
        <v>423008</v>
      </c>
      <c r="B222" s="181">
        <f>SUMIFS(CapitalSheet!$A:$A,CapitalSheet!$M:$M,"ކޮންޑިޝަނަލް ގްރާންޓް",CapitalSheet!$L:$L,'Budget(BG)'!$F222)</f>
        <v>0</v>
      </c>
      <c r="C222" s="181">
        <f>SUMIFS(CapitalSheet!$D:$D,CapitalSheet!$M:$M,"ކޮންޑިޝަނަލް ގްރާންޓް",CapitalSheet!$L:$L,'Budget(BG)'!$F222)</f>
        <v>0</v>
      </c>
      <c r="D222" s="181">
        <f>SUMIFS(CapitalSheet!$G:$G,CapitalSheet!$M:$M,"ކޮންޑިޝަނަލް ގްރާންޓް",CapitalSheet!$L:$L,'Budget(BG)'!$F222)</f>
        <v>0</v>
      </c>
      <c r="E222" s="165" t="s">
        <v>735</v>
      </c>
      <c r="F222" s="171">
        <v>423008</v>
      </c>
    </row>
    <row r="223" spans="1:11" ht="22.5" customHeight="1">
      <c r="A223" s="171">
        <v>423999</v>
      </c>
      <c r="B223" s="181">
        <f>SUMIFS(CapitalSheet!$A:$A,CapitalSheet!$M:$M,"ކޮންޑިޝަނަލް ގްރާންޓް",CapitalSheet!$L:$L,'Budget(BG)'!$F223)</f>
        <v>0</v>
      </c>
      <c r="C223" s="181">
        <f>SUMIFS(CapitalSheet!$D:$D,CapitalSheet!$M:$M,"ކޮންޑިޝަނަލް ގްރާންޓް",CapitalSheet!$L:$L,'Budget(BG)'!$F223)</f>
        <v>0</v>
      </c>
      <c r="D223" s="181">
        <f>SUMIFS(CapitalSheet!$G:$G,CapitalSheet!$M:$M,"ކޮންޑިޝަނަލް ގްރާންޓް",CapitalSheet!$L:$L,'Budget(BG)'!$F223)</f>
        <v>0</v>
      </c>
      <c r="E223" s="165" t="s">
        <v>736</v>
      </c>
      <c r="F223" s="171">
        <v>423999</v>
      </c>
    </row>
    <row r="224" spans="1:11" ht="22.5" customHeight="1">
      <c r="A224" s="171">
        <v>424001</v>
      </c>
      <c r="B224" s="181">
        <f>SUMIFS(CapitalSheet!$A:$A,CapitalSheet!$M:$M,"ކޮންޑިޝަނަލް ގްރާންޓް",CapitalSheet!$L:$L,'Budget(BG)'!$F224)</f>
        <v>0</v>
      </c>
      <c r="C224" s="181">
        <f>SUMIFS(CapitalSheet!$D:$D,CapitalSheet!$M:$M,"ކޮންޑިޝަނަލް ގްރާންޓް",CapitalSheet!$L:$L,'Budget(BG)'!$F224)</f>
        <v>0</v>
      </c>
      <c r="D224" s="181">
        <f>SUMIFS(CapitalSheet!$G:$G,CapitalSheet!$M:$M,"ކޮންޑިޝަނަލް ގްރާންޓް",CapitalSheet!$L:$L,'Budget(BG)'!$F224)</f>
        <v>0</v>
      </c>
      <c r="E224" s="165" t="s">
        <v>737</v>
      </c>
      <c r="F224" s="171">
        <v>424001</v>
      </c>
    </row>
    <row r="225" spans="1:6" ht="22.5" customHeight="1">
      <c r="A225" s="171">
        <v>424002</v>
      </c>
      <c r="B225" s="181">
        <f>SUMIFS(CapitalSheet!$A:$A,CapitalSheet!$M:$M,"ކޮންޑިޝަނަލް ގްރާންޓް",CapitalSheet!$L:$L,'Budget(BG)'!$F225)</f>
        <v>0</v>
      </c>
      <c r="C225" s="181">
        <f>SUMIFS(CapitalSheet!$D:$D,CapitalSheet!$M:$M,"ކޮންޑިޝަނަލް ގްރާންޓް",CapitalSheet!$L:$L,'Budget(BG)'!$F225)</f>
        <v>0</v>
      </c>
      <c r="D225" s="181">
        <f>SUMIFS(CapitalSheet!$G:$G,CapitalSheet!$M:$M,"ކޮންޑިޝަނަލް ގްރާންޓް",CapitalSheet!$L:$L,'Budget(BG)'!$F225)</f>
        <v>0</v>
      </c>
      <c r="E225" s="165" t="s">
        <v>557</v>
      </c>
      <c r="F225" s="171">
        <v>424002</v>
      </c>
    </row>
    <row r="226" spans="1:6" ht="22.5" customHeight="1">
      <c r="A226" s="171">
        <v>424003</v>
      </c>
      <c r="B226" s="181">
        <f>SUMIFS(CapitalSheet!$A:$A,CapitalSheet!$M:$M,"ކޮންޑިޝަނަލް ގްރާންޓް",CapitalSheet!$L:$L,'Budget(BG)'!$F226)</f>
        <v>0</v>
      </c>
      <c r="C226" s="181">
        <f>SUMIFS(CapitalSheet!$D:$D,CapitalSheet!$M:$M,"ކޮންޑިޝަނަލް ގްރާންޓް",CapitalSheet!$L:$L,'Budget(BG)'!$F226)</f>
        <v>0</v>
      </c>
      <c r="D226" s="181">
        <f>SUMIFS(CapitalSheet!$G:$G,CapitalSheet!$M:$M,"ކޮންޑިޝަނަލް ގްރާންޓް",CapitalSheet!$L:$L,'Budget(BG)'!$F226)</f>
        <v>0</v>
      </c>
      <c r="E226" s="165" t="s">
        <v>558</v>
      </c>
      <c r="F226" s="171">
        <v>424003</v>
      </c>
    </row>
    <row r="227" spans="1:6" ht="22.5" customHeight="1" thickBot="1">
      <c r="A227" s="171"/>
      <c r="B227" s="168"/>
      <c r="C227" s="168"/>
      <c r="D227" s="168"/>
      <c r="E227" s="169"/>
      <c r="F227" s="171"/>
    </row>
    <row r="228" spans="1:6" ht="22.5" customHeight="1" thickBot="1">
      <c r="A228" s="177">
        <v>440</v>
      </c>
      <c r="B228" s="166">
        <f>SUM(B229:B232)</f>
        <v>0</v>
      </c>
      <c r="C228" s="166">
        <f>SUM(C229:C232)</f>
        <v>0</v>
      </c>
      <c r="D228" s="166">
        <f>SUM(D229:D232)</f>
        <v>0</v>
      </c>
      <c r="E228" s="167" t="s">
        <v>634</v>
      </c>
      <c r="F228" s="177">
        <v>440</v>
      </c>
    </row>
    <row r="229" spans="1:6" ht="22.5" customHeight="1">
      <c r="A229" s="171">
        <v>441001</v>
      </c>
      <c r="B229" s="182"/>
      <c r="C229" s="182"/>
      <c r="D229" s="182"/>
      <c r="E229" s="179" t="s">
        <v>738</v>
      </c>
      <c r="F229" s="171">
        <v>441001</v>
      </c>
    </row>
    <row r="230" spans="1:6" ht="22.5" customHeight="1">
      <c r="A230" s="171">
        <v>441003</v>
      </c>
      <c r="B230" s="183"/>
      <c r="C230" s="183"/>
      <c r="D230" s="183"/>
      <c r="E230" s="165" t="s">
        <v>560</v>
      </c>
      <c r="F230" s="171">
        <v>441003</v>
      </c>
    </row>
    <row r="231" spans="1:6" ht="22.5" customHeight="1">
      <c r="A231" s="171">
        <v>442001</v>
      </c>
      <c r="B231" s="183"/>
      <c r="C231" s="183"/>
      <c r="D231" s="183"/>
      <c r="E231" s="165" t="s">
        <v>739</v>
      </c>
      <c r="F231" s="171">
        <v>442001</v>
      </c>
    </row>
    <row r="232" spans="1:6" ht="22.5" customHeight="1">
      <c r="A232" s="171">
        <v>442002</v>
      </c>
      <c r="B232" s="183"/>
      <c r="C232" s="183"/>
      <c r="D232" s="183"/>
      <c r="E232" s="165" t="s">
        <v>562</v>
      </c>
      <c r="F232" s="171">
        <v>442002</v>
      </c>
    </row>
    <row r="233" spans="1:6" ht="22.5" customHeight="1" thickBot="1">
      <c r="A233" s="171"/>
      <c r="B233" s="168"/>
      <c r="C233" s="168"/>
      <c r="D233" s="168"/>
      <c r="E233" s="169"/>
      <c r="F233" s="171"/>
    </row>
    <row r="234" spans="1:6" ht="22.5" customHeight="1" thickBot="1">
      <c r="A234" s="177">
        <v>720</v>
      </c>
      <c r="B234" s="166">
        <f t="shared" ref="B234:C234" si="27">SUM(B235:B252)</f>
        <v>0</v>
      </c>
      <c r="C234" s="166">
        <f t="shared" si="27"/>
        <v>0</v>
      </c>
      <c r="D234" s="166">
        <f>SUM(D235:D252)</f>
        <v>0</v>
      </c>
      <c r="E234" s="167" t="s">
        <v>635</v>
      </c>
      <c r="F234" s="177">
        <v>720</v>
      </c>
    </row>
    <row r="235" spans="1:6" ht="22.5" customHeight="1">
      <c r="A235" s="171">
        <v>721001</v>
      </c>
      <c r="B235" s="182"/>
      <c r="C235" s="182"/>
      <c r="D235" s="182"/>
      <c r="E235" s="179" t="s">
        <v>565</v>
      </c>
      <c r="F235" s="171">
        <v>721001</v>
      </c>
    </row>
    <row r="236" spans="1:6" ht="22.5" customHeight="1">
      <c r="A236" s="171">
        <v>721002</v>
      </c>
      <c r="B236" s="183"/>
      <c r="C236" s="183"/>
      <c r="D236" s="183"/>
      <c r="E236" s="165" t="s">
        <v>566</v>
      </c>
      <c r="F236" s="171">
        <v>721002</v>
      </c>
    </row>
    <row r="237" spans="1:6" ht="22.5" customHeight="1">
      <c r="A237" s="171">
        <v>721003</v>
      </c>
      <c r="B237" s="183"/>
      <c r="C237" s="183"/>
      <c r="D237" s="183"/>
      <c r="E237" s="165" t="s">
        <v>567</v>
      </c>
      <c r="F237" s="171">
        <v>721003</v>
      </c>
    </row>
    <row r="238" spans="1:6" ht="22.5" customHeight="1">
      <c r="A238" s="171">
        <v>721004</v>
      </c>
      <c r="B238" s="183"/>
      <c r="C238" s="183"/>
      <c r="D238" s="183"/>
      <c r="E238" s="165" t="s">
        <v>568</v>
      </c>
      <c r="F238" s="171">
        <v>721004</v>
      </c>
    </row>
    <row r="239" spans="1:6" ht="22.5" customHeight="1">
      <c r="A239" s="171">
        <v>721005</v>
      </c>
      <c r="B239" s="183"/>
      <c r="C239" s="183"/>
      <c r="D239" s="183"/>
      <c r="E239" s="165" t="s">
        <v>569</v>
      </c>
      <c r="F239" s="171">
        <v>721005</v>
      </c>
    </row>
    <row r="240" spans="1:6" ht="22.5" customHeight="1">
      <c r="A240" s="171">
        <v>721999</v>
      </c>
      <c r="B240" s="183"/>
      <c r="C240" s="183"/>
      <c r="D240" s="183"/>
      <c r="E240" s="165" t="s">
        <v>740</v>
      </c>
      <c r="F240" s="171">
        <v>721999</v>
      </c>
    </row>
    <row r="241" spans="1:6" ht="22.5" customHeight="1">
      <c r="A241" s="171">
        <v>722001</v>
      </c>
      <c r="B241" s="183"/>
      <c r="C241" s="183"/>
      <c r="D241" s="183"/>
      <c r="E241" s="165" t="s">
        <v>571</v>
      </c>
      <c r="F241" s="171">
        <v>722001</v>
      </c>
    </row>
    <row r="242" spans="1:6" ht="22.5" customHeight="1">
      <c r="A242" s="171">
        <v>722002</v>
      </c>
      <c r="B242" s="183"/>
      <c r="C242" s="183"/>
      <c r="D242" s="183"/>
      <c r="E242" s="165" t="s">
        <v>572</v>
      </c>
      <c r="F242" s="171">
        <v>722002</v>
      </c>
    </row>
    <row r="243" spans="1:6" ht="22.5" customHeight="1">
      <c r="A243" s="171">
        <v>722003</v>
      </c>
      <c r="B243" s="183"/>
      <c r="C243" s="183"/>
      <c r="D243" s="183"/>
      <c r="E243" s="165" t="s">
        <v>573</v>
      </c>
      <c r="F243" s="171">
        <v>722003</v>
      </c>
    </row>
    <row r="244" spans="1:6" ht="22.5" customHeight="1">
      <c r="A244" s="171">
        <v>722004</v>
      </c>
      <c r="B244" s="183"/>
      <c r="C244" s="183"/>
      <c r="D244" s="183"/>
      <c r="E244" s="165" t="s">
        <v>574</v>
      </c>
      <c r="F244" s="171">
        <v>722004</v>
      </c>
    </row>
    <row r="245" spans="1:6" ht="22.5" customHeight="1">
      <c r="A245" s="171">
        <v>723001</v>
      </c>
      <c r="B245" s="183"/>
      <c r="C245" s="183"/>
      <c r="D245" s="183"/>
      <c r="E245" s="165" t="s">
        <v>576</v>
      </c>
      <c r="F245" s="171">
        <v>723001</v>
      </c>
    </row>
    <row r="246" spans="1:6" ht="22.5" customHeight="1">
      <c r="A246" s="171">
        <v>723002</v>
      </c>
      <c r="B246" s="183"/>
      <c r="C246" s="183"/>
      <c r="D246" s="183"/>
      <c r="E246" s="165" t="s">
        <v>741</v>
      </c>
      <c r="F246" s="171">
        <v>723002</v>
      </c>
    </row>
    <row r="247" spans="1:6" ht="22.5" customHeight="1">
      <c r="A247" s="171">
        <v>723003</v>
      </c>
      <c r="B247" s="183"/>
      <c r="C247" s="183"/>
      <c r="D247" s="183"/>
      <c r="E247" s="165" t="s">
        <v>742</v>
      </c>
      <c r="F247" s="171">
        <v>723003</v>
      </c>
    </row>
    <row r="248" spans="1:6" ht="22.5" customHeight="1">
      <c r="A248" s="171">
        <v>723004</v>
      </c>
      <c r="B248" s="183"/>
      <c r="C248" s="183"/>
      <c r="D248" s="183"/>
      <c r="E248" s="165" t="s">
        <v>579</v>
      </c>
      <c r="F248" s="171">
        <v>723004</v>
      </c>
    </row>
    <row r="249" spans="1:6" ht="22.5" customHeight="1">
      <c r="A249" s="171">
        <v>725001</v>
      </c>
      <c r="B249" s="183"/>
      <c r="C249" s="183"/>
      <c r="D249" s="183"/>
      <c r="E249" s="165" t="s">
        <v>743</v>
      </c>
      <c r="F249" s="171">
        <v>725001</v>
      </c>
    </row>
    <row r="250" spans="1:6" ht="22.5" customHeight="1">
      <c r="A250" s="171">
        <v>725002</v>
      </c>
      <c r="B250" s="183"/>
      <c r="C250" s="183"/>
      <c r="D250" s="183"/>
      <c r="E250" s="165" t="s">
        <v>744</v>
      </c>
      <c r="F250" s="171">
        <v>725002</v>
      </c>
    </row>
    <row r="251" spans="1:6" ht="22.5" customHeight="1">
      <c r="A251" s="171">
        <v>725003</v>
      </c>
      <c r="B251" s="183"/>
      <c r="C251" s="183"/>
      <c r="D251" s="183"/>
      <c r="E251" s="165" t="s">
        <v>745</v>
      </c>
      <c r="F251" s="171">
        <v>725003</v>
      </c>
    </row>
    <row r="252" spans="1:6" ht="22.5" customHeight="1">
      <c r="A252" s="171">
        <v>725004</v>
      </c>
      <c r="B252" s="183"/>
      <c r="C252" s="183"/>
      <c r="D252" s="183"/>
      <c r="E252" s="165" t="s">
        <v>746</v>
      </c>
      <c r="F252" s="171">
        <v>725004</v>
      </c>
    </row>
    <row r="253" spans="1:6" ht="22.5" customHeight="1" thickBot="1">
      <c r="A253" s="171"/>
      <c r="B253" s="168"/>
      <c r="C253" s="168"/>
      <c r="D253" s="168"/>
      <c r="E253" s="169"/>
      <c r="F253" s="171"/>
    </row>
    <row r="254" spans="1:6" ht="22.5" customHeight="1" thickBot="1">
      <c r="A254" s="177">
        <v>730</v>
      </c>
      <c r="B254" s="166">
        <f t="shared" ref="B254:C254" si="28">SUM(B255:B264)</f>
        <v>0</v>
      </c>
      <c r="C254" s="166">
        <f t="shared" si="28"/>
        <v>0</v>
      </c>
      <c r="D254" s="166">
        <f>SUM(D255:D264)</f>
        <v>0</v>
      </c>
      <c r="E254" s="167" t="s">
        <v>636</v>
      </c>
      <c r="F254" s="177">
        <v>730</v>
      </c>
    </row>
    <row r="255" spans="1:6" ht="22.5" customHeight="1">
      <c r="A255" s="171">
        <v>731001</v>
      </c>
      <c r="B255" s="182"/>
      <c r="C255" s="182"/>
      <c r="D255" s="182"/>
      <c r="E255" s="179" t="s">
        <v>747</v>
      </c>
      <c r="F255" s="171">
        <v>731001</v>
      </c>
    </row>
    <row r="256" spans="1:6" ht="22.5" customHeight="1">
      <c r="A256" s="171">
        <v>731002</v>
      </c>
      <c r="B256" s="184"/>
      <c r="C256" s="184"/>
      <c r="D256" s="184"/>
      <c r="E256" s="176" t="s">
        <v>592</v>
      </c>
      <c r="F256" s="171">
        <v>731002</v>
      </c>
    </row>
    <row r="257" spans="1:6" ht="22.5" customHeight="1">
      <c r="A257" s="171">
        <v>731003</v>
      </c>
      <c r="B257" s="184"/>
      <c r="C257" s="184"/>
      <c r="D257" s="184"/>
      <c r="E257" s="176" t="s">
        <v>748</v>
      </c>
      <c r="F257" s="171">
        <v>731003</v>
      </c>
    </row>
    <row r="258" spans="1:6" ht="22.5" customHeight="1">
      <c r="A258" s="171">
        <v>731004</v>
      </c>
      <c r="B258" s="184"/>
      <c r="C258" s="184"/>
      <c r="D258" s="184"/>
      <c r="E258" s="176" t="str">
        <f>INDEX(ExpenditureCodes!A:A,MATCH('Budget(CG)'!F258,ExpenditureCodes!B:B,0))</f>
        <v>ލޯން ދޫކުރުން - ރާއްޖޭގެ ޖަމްޢިއްޔާތައް</v>
      </c>
      <c r="F258" s="171">
        <v>731004</v>
      </c>
    </row>
    <row r="259" spans="1:6" ht="22.5" customHeight="1">
      <c r="A259" s="171">
        <v>731005</v>
      </c>
      <c r="B259" s="184"/>
      <c r="C259" s="184"/>
      <c r="D259" s="184"/>
      <c r="E259" s="176" t="str">
        <f>INDEX(ExpenditureCodes!A:A,MATCH('Budget(CG)'!F259,ExpenditureCodes!B:B,0))</f>
        <v>ލޯން ދޫކުރުން - ކޮމާޝަލް އިންސްޓިޓިއުޝަން</v>
      </c>
      <c r="F259" s="171">
        <v>731005</v>
      </c>
    </row>
    <row r="260" spans="1:6" ht="22.5" customHeight="1">
      <c r="A260" s="171">
        <v>731999</v>
      </c>
      <c r="B260" s="184"/>
      <c r="C260" s="184"/>
      <c r="D260" s="184"/>
      <c r="E260" s="176" t="str">
        <f>INDEX(ExpenditureCodes!A:A,MATCH('Budget(CG)'!F260,ExpenditureCodes!B:B,0))</f>
        <v>ލޯން ދޫކުރުން - ރާއްޖޭގެ އެހެނިހެން ފަރާތްތައް</v>
      </c>
      <c r="F260" s="171">
        <v>731999</v>
      </c>
    </row>
    <row r="261" spans="1:6" ht="22.5" customHeight="1">
      <c r="A261" s="171">
        <v>732002</v>
      </c>
      <c r="B261" s="184"/>
      <c r="C261" s="184"/>
      <c r="D261" s="184"/>
      <c r="E261" s="176" t="str">
        <f>INDEX(ExpenditureCodes!A:A,MATCH('Budget(CG)'!F261,ExpenditureCodes!B:B,0))</f>
        <v>ލޯން ދޫކުރުން - ބޭރުގެ ސަރުކާރުތަކަށް</v>
      </c>
      <c r="F261" s="171">
        <v>732002</v>
      </c>
    </row>
    <row r="262" spans="1:6" ht="22.5" customHeight="1">
      <c r="A262" s="171">
        <v>732003</v>
      </c>
      <c r="B262" s="184"/>
      <c r="C262" s="184"/>
      <c r="D262" s="184"/>
      <c r="E262" s="176" t="str">
        <f>INDEX(ExpenditureCodes!A:A,MATCH('Budget(CG)'!F262,ExpenditureCodes!B:B,0))</f>
        <v>ލޯން ދޫކުރުން - ބޭރުގެ މާލީ އިދާރާތަކަށް</v>
      </c>
      <c r="F262" s="171">
        <v>732003</v>
      </c>
    </row>
    <row r="263" spans="1:6" ht="22.5" customHeight="1">
      <c r="A263" s="171">
        <v>732004</v>
      </c>
      <c r="B263" s="184"/>
      <c r="C263" s="184"/>
      <c r="D263" s="184"/>
      <c r="E263" s="176" t="str">
        <f>INDEX(ExpenditureCodes!A:A,MATCH('Budget(CG)'!F263,ExpenditureCodes!B:B,0))</f>
        <v>ލޯން ދޫކުރުން - ބޭރުގެ އަމިއްލަ ފަރާތްތަކަށް</v>
      </c>
      <c r="F263" s="171">
        <v>732004</v>
      </c>
    </row>
    <row r="264" spans="1:6" ht="22.5" customHeight="1">
      <c r="A264" s="171">
        <v>732999</v>
      </c>
      <c r="B264" s="184"/>
      <c r="C264" s="184"/>
      <c r="D264" s="184"/>
      <c r="E264" s="176" t="str">
        <f>INDEX(ExpenditureCodes!A:A,MATCH('Budget(CG)'!F264,ExpenditureCodes!B:B,0))</f>
        <v>ލޯން ދޫކުރުން - ބޭރުގެ އެހެނިހެން ފަރާތްތަކަށް</v>
      </c>
      <c r="F264" s="171">
        <v>732999</v>
      </c>
    </row>
  </sheetData>
  <sheetProtection algorithmName="SHA-512" hashValue="1zifYKgpyCvf8EZDaTmm9HMHRDSrsb4olvLEFVHQYPzV5B7zwjocZQFIYW6Yn7/NsTrGDd+jKD0uMRJUVnsOow==" saltValue="r2GpyrN6Nlov8P67we4UQg==" spinCount="100000" sheet="1" objects="1" scenarios="1" formatCells="0"/>
  <mergeCells count="3">
    <mergeCell ref="H55:K60"/>
    <mergeCell ref="H207:K208"/>
    <mergeCell ref="H220:K221"/>
  </mergeCells>
  <conditionalFormatting sqref="A44">
    <cfRule type="duplicateValues" dxfId="5" priority="2"/>
  </conditionalFormatting>
  <conditionalFormatting sqref="A28">
    <cfRule type="duplicateValues" dxfId="4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7" tint="0.79998168889431442"/>
    <pageSetUpPr fitToPage="1"/>
  </sheetPr>
  <dimension ref="A1:K264"/>
  <sheetViews>
    <sheetView showGridLines="0" zoomScale="85" zoomScaleNormal="85" zoomScaleSheetLayoutView="100" workbookViewId="0">
      <selection activeCell="D77" sqref="D77"/>
    </sheetView>
  </sheetViews>
  <sheetFormatPr defaultColWidth="10.125" defaultRowHeight="15"/>
  <cols>
    <col min="1" max="1" width="10.125" style="157"/>
    <col min="2" max="4" width="15.125" style="154" customWidth="1"/>
    <col min="5" max="5" width="58.375" style="154" customWidth="1"/>
    <col min="6" max="6" width="10.125" style="157"/>
    <col min="7" max="16384" width="10.125" style="154"/>
  </cols>
  <sheetData>
    <row r="1" spans="1:6" ht="37.5" customHeight="1">
      <c r="A1" s="151" t="s">
        <v>625</v>
      </c>
      <c r="B1" s="152"/>
      <c r="C1" s="152"/>
      <c r="D1" s="152"/>
      <c r="E1" s="152"/>
      <c r="F1" s="153"/>
    </row>
    <row r="2" spans="1:6" ht="47.25" customHeight="1">
      <c r="A2" s="155"/>
      <c r="B2" s="152"/>
      <c r="C2" s="152"/>
      <c r="D2" s="152"/>
      <c r="E2" s="152"/>
      <c r="F2" s="153"/>
    </row>
    <row r="3" spans="1:6" ht="18.75">
      <c r="A3" s="156" t="s">
        <v>1115</v>
      </c>
      <c r="B3" s="152"/>
      <c r="C3" s="152"/>
      <c r="D3" s="152"/>
      <c r="E3" s="152"/>
      <c r="F3" s="153"/>
    </row>
    <row r="4" spans="1:6" ht="32.25">
      <c r="A4" s="10" t="s">
        <v>753</v>
      </c>
      <c r="B4" s="152"/>
      <c r="C4" s="152"/>
      <c r="D4" s="152"/>
      <c r="E4" s="152"/>
      <c r="F4" s="153"/>
    </row>
    <row r="5" spans="1:6" ht="21.75">
      <c r="A5" s="9" t="str">
        <f>RashuBudget!J6</f>
        <v>މާލޭ ސިޓީ ކައުންސިލްގެ އިދާރާ</v>
      </c>
      <c r="B5" s="152"/>
      <c r="C5" s="152"/>
      <c r="D5" s="152"/>
      <c r="E5" s="152"/>
      <c r="F5" s="153"/>
    </row>
    <row r="6" spans="1:6" ht="7.5" customHeight="1">
      <c r="B6" s="158" t="s">
        <v>626</v>
      </c>
      <c r="C6" s="158" t="s">
        <v>627</v>
      </c>
      <c r="D6" s="158" t="s">
        <v>628</v>
      </c>
    </row>
    <row r="7" spans="1:6" ht="22.5" customHeight="1">
      <c r="B7" s="159" t="s">
        <v>1123</v>
      </c>
      <c r="C7" s="159" t="s">
        <v>749</v>
      </c>
      <c r="D7" s="159" t="s">
        <v>750</v>
      </c>
    </row>
    <row r="8" spans="1:6" ht="21.75">
      <c r="B8" s="160" t="s">
        <v>0</v>
      </c>
      <c r="C8" s="160" t="s">
        <v>0</v>
      </c>
      <c r="D8" s="160" t="s">
        <v>0</v>
      </c>
    </row>
    <row r="9" spans="1:6" ht="21.75">
      <c r="B9" s="161" t="s">
        <v>629</v>
      </c>
      <c r="C9" s="161" t="s">
        <v>629</v>
      </c>
      <c r="D9" s="161" t="s">
        <v>629</v>
      </c>
    </row>
    <row r="10" spans="1:6" ht="22.5" customHeight="1">
      <c r="B10" s="162">
        <f t="shared" ref="B10:C10" si="0">B14</f>
        <v>0</v>
      </c>
      <c r="C10" s="162">
        <f t="shared" si="0"/>
        <v>0</v>
      </c>
      <c r="D10" s="162">
        <f>D14</f>
        <v>0</v>
      </c>
      <c r="E10" s="163" t="s">
        <v>630</v>
      </c>
    </row>
    <row r="11" spans="1:6" ht="22.5" customHeight="1" thickBot="1">
      <c r="B11" s="164">
        <f t="shared" ref="B11:C11" si="1">B27</f>
        <v>0</v>
      </c>
      <c r="C11" s="164">
        <f t="shared" si="1"/>
        <v>0</v>
      </c>
      <c r="D11" s="164">
        <f>D27</f>
        <v>0</v>
      </c>
      <c r="E11" s="165" t="s">
        <v>631</v>
      </c>
    </row>
    <row r="12" spans="1:6" ht="22.5" customHeight="1" thickBot="1">
      <c r="B12" s="166">
        <f t="shared" ref="B12:C12" si="2">SUM(B10:B11)</f>
        <v>0</v>
      </c>
      <c r="C12" s="166">
        <f t="shared" si="2"/>
        <v>0</v>
      </c>
      <c r="D12" s="166">
        <f>SUM(D10:D11)</f>
        <v>0</v>
      </c>
      <c r="E12" s="167" t="s">
        <v>632</v>
      </c>
    </row>
    <row r="13" spans="1:6" ht="15" customHeight="1" thickBot="1">
      <c r="B13" s="168"/>
      <c r="C13" s="168"/>
      <c r="D13" s="168"/>
      <c r="E13" s="169"/>
    </row>
    <row r="14" spans="1:6" ht="22.5" customHeight="1" thickBot="1">
      <c r="B14" s="166">
        <f t="shared" ref="B14:C14" si="3">SUM(B15:B25)</f>
        <v>0</v>
      </c>
      <c r="C14" s="166">
        <f t="shared" si="3"/>
        <v>0</v>
      </c>
      <c r="D14" s="166">
        <f>SUM(D15:D25)</f>
        <v>0</v>
      </c>
      <c r="E14" s="167" t="s">
        <v>630</v>
      </c>
      <c r="F14" s="170"/>
    </row>
    <row r="15" spans="1:6" ht="22.5" customHeight="1">
      <c r="A15" s="171">
        <v>210</v>
      </c>
      <c r="B15" s="172">
        <f t="shared" ref="B15:D15" si="4">B35</f>
        <v>0</v>
      </c>
      <c r="C15" s="172">
        <f t="shared" si="4"/>
        <v>0</v>
      </c>
      <c r="D15" s="172">
        <f t="shared" si="4"/>
        <v>0</v>
      </c>
      <c r="E15" s="163" t="s">
        <v>633</v>
      </c>
      <c r="F15" s="171">
        <v>210</v>
      </c>
    </row>
    <row r="16" spans="1:6" ht="22.5" customHeight="1">
      <c r="A16" s="171">
        <v>213</v>
      </c>
      <c r="B16" s="173">
        <f>B81</f>
        <v>0</v>
      </c>
      <c r="C16" s="173">
        <f>C81</f>
        <v>0</v>
      </c>
      <c r="D16" s="173">
        <f>D81</f>
        <v>0</v>
      </c>
      <c r="E16" s="174" t="s">
        <v>603</v>
      </c>
      <c r="F16" s="171">
        <v>213</v>
      </c>
    </row>
    <row r="17" spans="1:6" ht="22.5" customHeight="1">
      <c r="A17" s="171">
        <v>221</v>
      </c>
      <c r="B17" s="173">
        <f>B84</f>
        <v>0</v>
      </c>
      <c r="C17" s="173">
        <f>C84</f>
        <v>0</v>
      </c>
      <c r="D17" s="173">
        <f>D84</f>
        <v>0</v>
      </c>
      <c r="E17" s="174" t="s">
        <v>604</v>
      </c>
      <c r="F17" s="171">
        <v>221</v>
      </c>
    </row>
    <row r="18" spans="1:6" ht="22.5" customHeight="1">
      <c r="A18" s="171">
        <v>222</v>
      </c>
      <c r="B18" s="173">
        <f>B92</f>
        <v>0</v>
      </c>
      <c r="C18" s="173">
        <f>C92</f>
        <v>0</v>
      </c>
      <c r="D18" s="173">
        <f>D92</f>
        <v>0</v>
      </c>
      <c r="E18" s="174" t="s">
        <v>605</v>
      </c>
      <c r="F18" s="171">
        <v>222</v>
      </c>
    </row>
    <row r="19" spans="1:6" ht="22.5" customHeight="1">
      <c r="A19" s="171">
        <v>223</v>
      </c>
      <c r="B19" s="173">
        <f>B106</f>
        <v>0</v>
      </c>
      <c r="C19" s="173">
        <f>C106</f>
        <v>0</v>
      </c>
      <c r="D19" s="173">
        <f>D106</f>
        <v>0</v>
      </c>
      <c r="E19" s="174" t="s">
        <v>606</v>
      </c>
      <c r="F19" s="171">
        <v>223</v>
      </c>
    </row>
    <row r="20" spans="1:6" ht="22.5" customHeight="1">
      <c r="A20" s="171">
        <v>224</v>
      </c>
      <c r="B20" s="173">
        <f>B134</f>
        <v>0</v>
      </c>
      <c r="C20" s="173">
        <f>C134</f>
        <v>0</v>
      </c>
      <c r="D20" s="173">
        <f>D134</f>
        <v>0</v>
      </c>
      <c r="E20" s="174" t="s">
        <v>607</v>
      </c>
      <c r="F20" s="171">
        <v>224</v>
      </c>
    </row>
    <row r="21" spans="1:6" ht="22.5" customHeight="1">
      <c r="A21" s="171">
        <v>225</v>
      </c>
      <c r="B21" s="173">
        <f>B141</f>
        <v>0</v>
      </c>
      <c r="C21" s="173">
        <f>C141</f>
        <v>0</v>
      </c>
      <c r="D21" s="173">
        <f>D141</f>
        <v>0</v>
      </c>
      <c r="E21" s="174" t="s">
        <v>608</v>
      </c>
      <c r="F21" s="171">
        <v>225</v>
      </c>
    </row>
    <row r="22" spans="1:6" ht="22.5" customHeight="1">
      <c r="A22" s="171">
        <v>226</v>
      </c>
      <c r="B22" s="173">
        <f>B149</f>
        <v>0</v>
      </c>
      <c r="C22" s="173">
        <f>C149</f>
        <v>0</v>
      </c>
      <c r="D22" s="173">
        <f>D149</f>
        <v>0</v>
      </c>
      <c r="E22" s="174" t="s">
        <v>609</v>
      </c>
      <c r="F22" s="171">
        <v>226</v>
      </c>
    </row>
    <row r="23" spans="1:6" ht="22.5" customHeight="1">
      <c r="A23" s="171">
        <v>227</v>
      </c>
      <c r="B23" s="173">
        <f>B169</f>
        <v>0</v>
      </c>
      <c r="C23" s="173">
        <f>C169</f>
        <v>0</v>
      </c>
      <c r="D23" s="173">
        <f>D169</f>
        <v>0</v>
      </c>
      <c r="E23" s="174" t="s">
        <v>610</v>
      </c>
      <c r="F23" s="171">
        <v>227</v>
      </c>
    </row>
    <row r="24" spans="1:6" ht="22.5" customHeight="1">
      <c r="A24" s="171">
        <v>228</v>
      </c>
      <c r="B24" s="173">
        <f>B175</f>
        <v>0</v>
      </c>
      <c r="C24" s="173">
        <f>C175</f>
        <v>0</v>
      </c>
      <c r="D24" s="173">
        <f>D175</f>
        <v>0</v>
      </c>
      <c r="E24" s="174" t="s">
        <v>611</v>
      </c>
      <c r="F24" s="171">
        <v>228</v>
      </c>
    </row>
    <row r="25" spans="1:6" ht="22.5" customHeight="1">
      <c r="A25" s="171">
        <v>281</v>
      </c>
      <c r="B25" s="173">
        <f>B195</f>
        <v>0</v>
      </c>
      <c r="C25" s="173">
        <f>C195</f>
        <v>0</v>
      </c>
      <c r="D25" s="173">
        <f>D195</f>
        <v>0</v>
      </c>
      <c r="E25" s="174" t="s">
        <v>616</v>
      </c>
      <c r="F25" s="171">
        <v>281</v>
      </c>
    </row>
    <row r="26" spans="1:6" ht="15" customHeight="1" thickBot="1">
      <c r="A26" s="171"/>
      <c r="B26" s="168"/>
      <c r="C26" s="168"/>
      <c r="D26" s="168"/>
      <c r="E26" s="169"/>
      <c r="F26" s="171"/>
    </row>
    <row r="27" spans="1:6" ht="22.5" customHeight="1" thickBot="1">
      <c r="A27" s="175"/>
      <c r="B27" s="166">
        <f>SUM(B28:B33)</f>
        <v>0</v>
      </c>
      <c r="C27" s="166">
        <f>SUM(C28:C33)</f>
        <v>0</v>
      </c>
      <c r="D27" s="166">
        <f>SUM(D28:D33)</f>
        <v>0</v>
      </c>
      <c r="E27" s="167" t="s">
        <v>631</v>
      </c>
      <c r="F27" s="175"/>
    </row>
    <row r="28" spans="1:6" ht="22.5" customHeight="1">
      <c r="A28" s="171">
        <v>421</v>
      </c>
      <c r="B28" s="172">
        <f t="shared" ref="B28:C28" si="5">B201</f>
        <v>0</v>
      </c>
      <c r="C28" s="172">
        <f t="shared" si="5"/>
        <v>0</v>
      </c>
      <c r="D28" s="172">
        <f>D201</f>
        <v>0</v>
      </c>
      <c r="E28" s="176" t="s">
        <v>612</v>
      </c>
      <c r="F28" s="171">
        <v>421</v>
      </c>
    </row>
    <row r="29" spans="1:6" ht="22.5" customHeight="1">
      <c r="A29" s="171">
        <v>422</v>
      </c>
      <c r="B29" s="173">
        <f>B206</f>
        <v>0</v>
      </c>
      <c r="C29" s="173">
        <f>C206</f>
        <v>0</v>
      </c>
      <c r="D29" s="173">
        <f>D206</f>
        <v>0</v>
      </c>
      <c r="E29" s="165" t="s">
        <v>613</v>
      </c>
      <c r="F29" s="171">
        <v>422</v>
      </c>
    </row>
    <row r="30" spans="1:6" ht="22.5" customHeight="1">
      <c r="A30" s="171">
        <v>423</v>
      </c>
      <c r="B30" s="173">
        <f>B214</f>
        <v>0</v>
      </c>
      <c r="C30" s="173">
        <f>C214</f>
        <v>0</v>
      </c>
      <c r="D30" s="173">
        <f>D214</f>
        <v>0</v>
      </c>
      <c r="E30" s="165" t="s">
        <v>614</v>
      </c>
      <c r="F30" s="171">
        <v>423</v>
      </c>
    </row>
    <row r="31" spans="1:6" ht="22.5" customHeight="1">
      <c r="A31" s="171">
        <v>440</v>
      </c>
      <c r="B31" s="173">
        <f>B228</f>
        <v>0</v>
      </c>
      <c r="C31" s="173">
        <f>C228</f>
        <v>0</v>
      </c>
      <c r="D31" s="173">
        <f>D228</f>
        <v>0</v>
      </c>
      <c r="E31" s="165" t="s">
        <v>634</v>
      </c>
      <c r="F31" s="171">
        <v>440</v>
      </c>
    </row>
    <row r="32" spans="1:6" ht="22.5" customHeight="1">
      <c r="A32" s="171">
        <v>720</v>
      </c>
      <c r="B32" s="173">
        <f>B234</f>
        <v>0</v>
      </c>
      <c r="C32" s="173">
        <f>C234</f>
        <v>0</v>
      </c>
      <c r="D32" s="173">
        <f>D234</f>
        <v>0</v>
      </c>
      <c r="E32" s="165" t="s">
        <v>635</v>
      </c>
      <c r="F32" s="171">
        <v>720</v>
      </c>
    </row>
    <row r="33" spans="1:6" ht="22.5" customHeight="1">
      <c r="A33" s="171">
        <v>730</v>
      </c>
      <c r="B33" s="173">
        <f>B254</f>
        <v>0</v>
      </c>
      <c r="C33" s="173">
        <f>C254</f>
        <v>0</v>
      </c>
      <c r="D33" s="173">
        <f>D254</f>
        <v>0</v>
      </c>
      <c r="E33" s="165" t="s">
        <v>636</v>
      </c>
      <c r="F33" s="171">
        <v>730</v>
      </c>
    </row>
    <row r="34" spans="1:6" ht="22.5" customHeight="1" thickBot="1">
      <c r="A34" s="171"/>
      <c r="B34" s="168"/>
      <c r="C34" s="168"/>
      <c r="D34" s="168"/>
      <c r="E34" s="169"/>
      <c r="F34" s="171"/>
    </row>
    <row r="35" spans="1:6" ht="21.95" customHeight="1" thickBot="1">
      <c r="A35" s="177">
        <v>210</v>
      </c>
      <c r="B35" s="166">
        <f t="shared" ref="B35:C35" si="6">SUM(B36:B37)</f>
        <v>0</v>
      </c>
      <c r="C35" s="166">
        <f t="shared" si="6"/>
        <v>0</v>
      </c>
      <c r="D35" s="166">
        <f>SUM(D36:D37)</f>
        <v>0</v>
      </c>
      <c r="E35" s="167" t="s">
        <v>633</v>
      </c>
      <c r="F35" s="177">
        <v>210</v>
      </c>
    </row>
    <row r="36" spans="1:6" ht="22.5" customHeight="1">
      <c r="A36" s="171">
        <v>211</v>
      </c>
      <c r="B36" s="178">
        <f t="shared" ref="B36:C36" si="7">B39</f>
        <v>0</v>
      </c>
      <c r="C36" s="178">
        <f t="shared" si="7"/>
        <v>0</v>
      </c>
      <c r="D36" s="178">
        <f>D39</f>
        <v>0</v>
      </c>
      <c r="E36" s="179" t="s">
        <v>601</v>
      </c>
      <c r="F36" s="171">
        <v>211</v>
      </c>
    </row>
    <row r="37" spans="1:6" ht="22.5" customHeight="1">
      <c r="A37" s="171">
        <v>212</v>
      </c>
      <c r="B37" s="173">
        <f t="shared" ref="B37:C37" si="8">B43</f>
        <v>0</v>
      </c>
      <c r="C37" s="173">
        <f t="shared" si="8"/>
        <v>0</v>
      </c>
      <c r="D37" s="173">
        <f>D43</f>
        <v>0</v>
      </c>
      <c r="E37" s="165" t="s">
        <v>602</v>
      </c>
      <c r="F37" s="171">
        <v>212</v>
      </c>
    </row>
    <row r="38" spans="1:6" ht="22.5" customHeight="1" thickBot="1">
      <c r="A38" s="171"/>
      <c r="B38" s="168"/>
      <c r="C38" s="168"/>
      <c r="D38" s="168"/>
      <c r="E38" s="169"/>
      <c r="F38" s="171"/>
    </row>
    <row r="39" spans="1:6" ht="21.95" customHeight="1" thickBot="1">
      <c r="A39" s="177">
        <v>211</v>
      </c>
      <c r="B39" s="166">
        <f t="shared" ref="B39:C39" si="9">SUM(B40:B41)</f>
        <v>0</v>
      </c>
      <c r="C39" s="166">
        <f t="shared" si="9"/>
        <v>0</v>
      </c>
      <c r="D39" s="166">
        <f>SUM(D40:D41)</f>
        <v>0</v>
      </c>
      <c r="E39" s="167" t="s">
        <v>601</v>
      </c>
      <c r="F39" s="177">
        <v>211</v>
      </c>
    </row>
    <row r="40" spans="1:6" ht="22.5" customHeight="1">
      <c r="A40" s="171">
        <v>211001</v>
      </c>
      <c r="B40" s="182">
        <f>C40</f>
        <v>0</v>
      </c>
      <c r="C40" s="182">
        <f>D40</f>
        <v>0</v>
      </c>
      <c r="D40" s="180">
        <f>SUMIF(SalarySheet!$B:$B,"Trust Fund",SalarySheet!N:N)</f>
        <v>0</v>
      </c>
      <c r="E40" s="179" t="s">
        <v>637</v>
      </c>
      <c r="F40" s="171">
        <v>211001</v>
      </c>
    </row>
    <row r="41" spans="1:6" ht="22.5" customHeight="1">
      <c r="A41" s="171">
        <v>211002</v>
      </c>
      <c r="B41" s="183">
        <f>C41</f>
        <v>0</v>
      </c>
      <c r="C41" s="183">
        <f>D41</f>
        <v>0</v>
      </c>
      <c r="D41" s="181">
        <f>SUMIF(SalarySheet!$B:$B,"Trust Fund",SalarySheet!O:O)</f>
        <v>0</v>
      </c>
      <c r="E41" s="165" t="s">
        <v>405</v>
      </c>
      <c r="F41" s="171">
        <v>211002</v>
      </c>
    </row>
    <row r="42" spans="1:6" ht="22.5" customHeight="1" thickBot="1">
      <c r="A42" s="171"/>
      <c r="B42" s="168"/>
      <c r="C42" s="168"/>
      <c r="D42" s="168"/>
      <c r="E42" s="169"/>
      <c r="F42" s="171"/>
    </row>
    <row r="43" spans="1:6" ht="21.95" customHeight="1" thickBot="1">
      <c r="A43" s="177">
        <v>212</v>
      </c>
      <c r="B43" s="166">
        <f t="shared" ref="B43:C43" si="10">SUM(B44:B79)</f>
        <v>0</v>
      </c>
      <c r="C43" s="166">
        <f t="shared" si="10"/>
        <v>0</v>
      </c>
      <c r="D43" s="166">
        <f>SUM(D44:D79)</f>
        <v>0</v>
      </c>
      <c r="E43" s="167" t="s">
        <v>602</v>
      </c>
      <c r="F43" s="177">
        <v>212</v>
      </c>
    </row>
    <row r="44" spans="1:6" ht="22.5" customHeight="1">
      <c r="A44" s="171">
        <v>212001</v>
      </c>
      <c r="B44" s="182">
        <f t="shared" ref="B44:C59" si="11">C44</f>
        <v>0</v>
      </c>
      <c r="C44" s="182">
        <f t="shared" si="11"/>
        <v>0</v>
      </c>
      <c r="D44" s="180">
        <f>SUMIF(SalarySheet!$B:$B,"Trust Fund",SalarySheet!P:P)</f>
        <v>0</v>
      </c>
      <c r="E44" s="179" t="s">
        <v>406</v>
      </c>
      <c r="F44" s="171">
        <v>212001</v>
      </c>
    </row>
    <row r="45" spans="1:6" ht="22.5" customHeight="1">
      <c r="A45" s="171">
        <v>212002</v>
      </c>
      <c r="B45" s="183">
        <f t="shared" si="11"/>
        <v>0</v>
      </c>
      <c r="C45" s="183">
        <f t="shared" si="11"/>
        <v>0</v>
      </c>
      <c r="D45" s="181">
        <f>SUMIF(SalarySheet!$B:$B,"Trust Fund",SalarySheet!Q:Q)</f>
        <v>0</v>
      </c>
      <c r="E45" s="165" t="s">
        <v>407</v>
      </c>
      <c r="F45" s="171">
        <v>212002</v>
      </c>
    </row>
    <row r="46" spans="1:6" ht="22.5" customHeight="1">
      <c r="A46" s="171">
        <v>212003</v>
      </c>
      <c r="B46" s="183">
        <f t="shared" si="11"/>
        <v>0</v>
      </c>
      <c r="C46" s="183">
        <f t="shared" si="11"/>
        <v>0</v>
      </c>
      <c r="D46" s="181">
        <f>SUMIF(SalarySheet!$B:$B,"Trust Fund",SalarySheet!R:R)</f>
        <v>0</v>
      </c>
      <c r="E46" s="165" t="s">
        <v>408</v>
      </c>
      <c r="F46" s="171">
        <v>212003</v>
      </c>
    </row>
    <row r="47" spans="1:6" ht="22.5" customHeight="1">
      <c r="A47" s="171">
        <v>212004</v>
      </c>
      <c r="B47" s="183">
        <f t="shared" si="11"/>
        <v>0</v>
      </c>
      <c r="C47" s="183">
        <f t="shared" si="11"/>
        <v>0</v>
      </c>
      <c r="D47" s="181">
        <f>SUMIF(SalarySheet!$B:$B,"Trust Fund",SalarySheet!S:S)</f>
        <v>0</v>
      </c>
      <c r="E47" s="165" t="s">
        <v>409</v>
      </c>
      <c r="F47" s="171">
        <v>212004</v>
      </c>
    </row>
    <row r="48" spans="1:6" ht="22.5" customHeight="1">
      <c r="A48" s="171">
        <v>212005</v>
      </c>
      <c r="B48" s="183">
        <f t="shared" si="11"/>
        <v>0</v>
      </c>
      <c r="C48" s="183">
        <f t="shared" si="11"/>
        <v>0</v>
      </c>
      <c r="D48" s="181">
        <f>SUMIF(SalarySheet!$B:$B,"Trust Fund",SalarySheet!T:T)</f>
        <v>0</v>
      </c>
      <c r="E48" s="165" t="s">
        <v>638</v>
      </c>
      <c r="F48" s="171">
        <v>212005</v>
      </c>
    </row>
    <row r="49" spans="1:11" ht="22.5" customHeight="1">
      <c r="A49" s="171">
        <v>212006</v>
      </c>
      <c r="B49" s="183">
        <f t="shared" si="11"/>
        <v>0</v>
      </c>
      <c r="C49" s="183">
        <f t="shared" si="11"/>
        <v>0</v>
      </c>
      <c r="D49" s="181">
        <f>SUMIF(SalarySheet!$B:$B,"Trust Fund",SalarySheet!U:U)</f>
        <v>0</v>
      </c>
      <c r="E49" s="165" t="s">
        <v>411</v>
      </c>
      <c r="F49" s="171">
        <v>212006</v>
      </c>
    </row>
    <row r="50" spans="1:11" ht="22.5" customHeight="1">
      <c r="A50" s="171">
        <v>212007</v>
      </c>
      <c r="B50" s="183">
        <f t="shared" si="11"/>
        <v>0</v>
      </c>
      <c r="C50" s="183">
        <f t="shared" si="11"/>
        <v>0</v>
      </c>
      <c r="D50" s="181">
        <f>SUMIF(SalarySheet!$B:$B,"Trust Fund",SalarySheet!V:V)</f>
        <v>0</v>
      </c>
      <c r="E50" s="165" t="s">
        <v>412</v>
      </c>
      <c r="F50" s="171">
        <v>212007</v>
      </c>
    </row>
    <row r="51" spans="1:11" ht="22.5" customHeight="1">
      <c r="A51" s="171">
        <v>212008</v>
      </c>
      <c r="B51" s="183">
        <f t="shared" si="11"/>
        <v>0</v>
      </c>
      <c r="C51" s="183">
        <f t="shared" si="11"/>
        <v>0</v>
      </c>
      <c r="D51" s="181">
        <f>SUMIF(SalarySheet!$B:$B,"Trust Fund",SalarySheet!W:W)</f>
        <v>0</v>
      </c>
      <c r="E51" s="165" t="s">
        <v>639</v>
      </c>
      <c r="F51" s="171">
        <v>212008</v>
      </c>
    </row>
    <row r="52" spans="1:11" ht="22.5" customHeight="1">
      <c r="A52" s="171">
        <v>212009</v>
      </c>
      <c r="B52" s="183">
        <f t="shared" si="11"/>
        <v>0</v>
      </c>
      <c r="C52" s="183">
        <f t="shared" si="11"/>
        <v>0</v>
      </c>
      <c r="D52" s="181">
        <f>SUMIF(SalarySheet!$B:$B,"Trust Fund",SalarySheet!X:X)</f>
        <v>0</v>
      </c>
      <c r="E52" s="165" t="s">
        <v>414</v>
      </c>
      <c r="F52" s="171">
        <v>212009</v>
      </c>
    </row>
    <row r="53" spans="1:11" ht="22.5" customHeight="1">
      <c r="A53" s="171">
        <v>212010</v>
      </c>
      <c r="B53" s="183">
        <f t="shared" si="11"/>
        <v>0</v>
      </c>
      <c r="C53" s="183">
        <f t="shared" si="11"/>
        <v>0</v>
      </c>
      <c r="D53" s="181">
        <f>SUMIF(SalarySheet!$B:$B,"Trust Fund",SalarySheet!Y:Y)</f>
        <v>0</v>
      </c>
      <c r="E53" s="165" t="s">
        <v>640</v>
      </c>
      <c r="F53" s="171">
        <v>212010</v>
      </c>
    </row>
    <row r="54" spans="1:11" ht="22.5" customHeight="1" thickBot="1">
      <c r="A54" s="171">
        <v>212011</v>
      </c>
      <c r="B54" s="183">
        <f t="shared" si="11"/>
        <v>0</v>
      </c>
      <c r="C54" s="183">
        <f t="shared" si="11"/>
        <v>0</v>
      </c>
      <c r="D54" s="181">
        <f>SUMIF(SalarySheet!$B:$B,"Trust Fund",SalarySheet!Z:Z)</f>
        <v>0</v>
      </c>
      <c r="E54" s="165" t="s">
        <v>416</v>
      </c>
      <c r="F54" s="171">
        <v>212011</v>
      </c>
    </row>
    <row r="55" spans="1:11" ht="22.5" customHeight="1">
      <c r="A55" s="171">
        <v>212012</v>
      </c>
      <c r="B55" s="183">
        <f t="shared" si="11"/>
        <v>0</v>
      </c>
      <c r="C55" s="183">
        <f t="shared" si="11"/>
        <v>0</v>
      </c>
      <c r="D55" s="181">
        <f>SUMIF(SalarySheet!$B:$B,"Trust Fund",SalarySheet!AA:AA)</f>
        <v>0</v>
      </c>
      <c r="E55" s="165" t="s">
        <v>641</v>
      </c>
      <c r="F55" s="171">
        <v>212012</v>
      </c>
      <c r="H55" s="252" t="s">
        <v>1124</v>
      </c>
      <c r="I55" s="253"/>
      <c r="J55" s="253"/>
      <c r="K55" s="254"/>
    </row>
    <row r="56" spans="1:11" ht="22.5" customHeight="1">
      <c r="A56" s="171">
        <v>212013</v>
      </c>
      <c r="B56" s="183">
        <f t="shared" si="11"/>
        <v>0</v>
      </c>
      <c r="C56" s="183">
        <f t="shared" si="11"/>
        <v>0</v>
      </c>
      <c r="D56" s="181">
        <f>SUMIF(SalarySheet!$B:$B,"Trust Fund",SalarySheet!AB:AB)</f>
        <v>0</v>
      </c>
      <c r="E56" s="165" t="s">
        <v>642</v>
      </c>
      <c r="F56" s="171">
        <v>212013</v>
      </c>
      <c r="H56" s="255"/>
      <c r="I56" s="256"/>
      <c r="J56" s="256"/>
      <c r="K56" s="257"/>
    </row>
    <row r="57" spans="1:11" ht="22.5" customHeight="1">
      <c r="A57" s="171">
        <v>212014</v>
      </c>
      <c r="B57" s="183">
        <f t="shared" si="11"/>
        <v>0</v>
      </c>
      <c r="C57" s="183">
        <f t="shared" si="11"/>
        <v>0</v>
      </c>
      <c r="D57" s="181">
        <f>SUMIF(SalarySheet!$B:$B,"Trust Fund",SalarySheet!AC:AC)</f>
        <v>0</v>
      </c>
      <c r="E57" s="165" t="s">
        <v>643</v>
      </c>
      <c r="F57" s="171">
        <v>212014</v>
      </c>
      <c r="H57" s="255"/>
      <c r="I57" s="256"/>
      <c r="J57" s="256"/>
      <c r="K57" s="257"/>
    </row>
    <row r="58" spans="1:11" ht="22.5" customHeight="1">
      <c r="A58" s="171">
        <v>212015</v>
      </c>
      <c r="B58" s="183">
        <f t="shared" si="11"/>
        <v>0</v>
      </c>
      <c r="C58" s="183">
        <f t="shared" si="11"/>
        <v>0</v>
      </c>
      <c r="D58" s="181">
        <f>SUMIF(SalarySheet!$B:$B,"Trust Fund",SalarySheet!AD:AD)</f>
        <v>0</v>
      </c>
      <c r="E58" s="165" t="s">
        <v>644</v>
      </c>
      <c r="F58" s="171">
        <v>212015</v>
      </c>
      <c r="H58" s="255"/>
      <c r="I58" s="256"/>
      <c r="J58" s="256"/>
      <c r="K58" s="257"/>
    </row>
    <row r="59" spans="1:11" ht="22.5" customHeight="1">
      <c r="A59" s="171">
        <v>212016</v>
      </c>
      <c r="B59" s="183">
        <f t="shared" si="11"/>
        <v>0</v>
      </c>
      <c r="C59" s="183">
        <f t="shared" si="11"/>
        <v>0</v>
      </c>
      <c r="D59" s="181">
        <f>SUMIF(SalarySheet!$B:$B,"Trust Fund",SalarySheet!AE:AE)</f>
        <v>0</v>
      </c>
      <c r="E59" s="165" t="s">
        <v>645</v>
      </c>
      <c r="F59" s="171">
        <v>212016</v>
      </c>
      <c r="H59" s="255"/>
      <c r="I59" s="256"/>
      <c r="J59" s="256"/>
      <c r="K59" s="257"/>
    </row>
    <row r="60" spans="1:11" ht="22.5" customHeight="1" thickBot="1">
      <c r="A60" s="171">
        <v>212017</v>
      </c>
      <c r="B60" s="183">
        <f t="shared" ref="B60:C75" si="12">C60</f>
        <v>0</v>
      </c>
      <c r="C60" s="183">
        <f t="shared" si="12"/>
        <v>0</v>
      </c>
      <c r="D60" s="181">
        <f>SUMIF(SalarySheet!$B:$B,"Trust Fund",SalarySheet!AF:AF)</f>
        <v>0</v>
      </c>
      <c r="E60" s="165" t="s">
        <v>646</v>
      </c>
      <c r="F60" s="171">
        <v>212017</v>
      </c>
      <c r="H60" s="258"/>
      <c r="I60" s="259"/>
      <c r="J60" s="259"/>
      <c r="K60" s="260"/>
    </row>
    <row r="61" spans="1:11" ht="22.5" customHeight="1">
      <c r="A61" s="171">
        <v>212018</v>
      </c>
      <c r="B61" s="183">
        <f t="shared" si="12"/>
        <v>0</v>
      </c>
      <c r="C61" s="183">
        <f t="shared" si="12"/>
        <v>0</v>
      </c>
      <c r="D61" s="181">
        <f>SUMIF(SalarySheet!$B:$B,"Trust Fund",SalarySheet!AG:AG)</f>
        <v>0</v>
      </c>
      <c r="E61" s="165" t="s">
        <v>647</v>
      </c>
      <c r="F61" s="171">
        <v>212018</v>
      </c>
    </row>
    <row r="62" spans="1:11" ht="22.5" customHeight="1">
      <c r="A62" s="171">
        <v>212019</v>
      </c>
      <c r="B62" s="183">
        <f t="shared" si="12"/>
        <v>0</v>
      </c>
      <c r="C62" s="183">
        <f t="shared" si="12"/>
        <v>0</v>
      </c>
      <c r="D62" s="181">
        <f>SUMIF(SalarySheet!$B:$B,"Trust Fund",SalarySheet!AH:AH)</f>
        <v>0</v>
      </c>
      <c r="E62" s="165" t="s">
        <v>424</v>
      </c>
      <c r="F62" s="171">
        <v>212019</v>
      </c>
    </row>
    <row r="63" spans="1:11" ht="22.5" customHeight="1">
      <c r="A63" s="171">
        <v>212020</v>
      </c>
      <c r="B63" s="183">
        <f t="shared" si="12"/>
        <v>0</v>
      </c>
      <c r="C63" s="183">
        <f t="shared" si="12"/>
        <v>0</v>
      </c>
      <c r="D63" s="181">
        <f>SUMIF(SalarySheet!$B:$B,"Trust Fund",SalarySheet!AI:AI)</f>
        <v>0</v>
      </c>
      <c r="E63" s="165" t="s">
        <v>425</v>
      </c>
      <c r="F63" s="171">
        <v>212020</v>
      </c>
    </row>
    <row r="64" spans="1:11" ht="22.5" customHeight="1">
      <c r="A64" s="171">
        <v>212021</v>
      </c>
      <c r="B64" s="183">
        <f t="shared" si="12"/>
        <v>0</v>
      </c>
      <c r="C64" s="183">
        <f t="shared" si="12"/>
        <v>0</v>
      </c>
      <c r="D64" s="181">
        <f>SUMIF(SalarySheet!$B:$B,"Trust Fund",SalarySheet!AJ:AJ)</f>
        <v>0</v>
      </c>
      <c r="E64" s="165" t="s">
        <v>426</v>
      </c>
      <c r="F64" s="171">
        <v>212021</v>
      </c>
    </row>
    <row r="65" spans="1:6" ht="22.5" customHeight="1">
      <c r="A65" s="171">
        <v>212022</v>
      </c>
      <c r="B65" s="183">
        <f t="shared" si="12"/>
        <v>0</v>
      </c>
      <c r="C65" s="183">
        <f t="shared" si="12"/>
        <v>0</v>
      </c>
      <c r="D65" s="181">
        <f>SUMIF(SalarySheet!$B:$B,"Trust Fund",SalarySheet!AK:AK)</f>
        <v>0</v>
      </c>
      <c r="E65" s="165" t="s">
        <v>648</v>
      </c>
      <c r="F65" s="171">
        <v>212022</v>
      </c>
    </row>
    <row r="66" spans="1:6" ht="22.5" customHeight="1">
      <c r="A66" s="171">
        <v>212023</v>
      </c>
      <c r="B66" s="183">
        <f t="shared" si="12"/>
        <v>0</v>
      </c>
      <c r="C66" s="183">
        <f t="shared" si="12"/>
        <v>0</v>
      </c>
      <c r="D66" s="181">
        <f>SUMIF(SalarySheet!$B:$B,"Trust Fund",SalarySheet!AL:AL)</f>
        <v>0</v>
      </c>
      <c r="E66" s="165" t="s">
        <v>649</v>
      </c>
      <c r="F66" s="171">
        <v>212023</v>
      </c>
    </row>
    <row r="67" spans="1:6" ht="22.5" customHeight="1">
      <c r="A67" s="171">
        <v>212024</v>
      </c>
      <c r="B67" s="183">
        <f t="shared" si="12"/>
        <v>0</v>
      </c>
      <c r="C67" s="183">
        <f t="shared" si="12"/>
        <v>0</v>
      </c>
      <c r="D67" s="181">
        <f>SUMIF(SalarySheet!$B:$B,"Trust Fund",SalarySheet!AM:AM)</f>
        <v>0</v>
      </c>
      <c r="E67" s="165" t="s">
        <v>650</v>
      </c>
      <c r="F67" s="171">
        <v>212024</v>
      </c>
    </row>
    <row r="68" spans="1:6" ht="22.5" customHeight="1">
      <c r="A68" s="171">
        <v>212025</v>
      </c>
      <c r="B68" s="183">
        <f t="shared" si="12"/>
        <v>0</v>
      </c>
      <c r="C68" s="183">
        <f t="shared" si="12"/>
        <v>0</v>
      </c>
      <c r="D68" s="181">
        <f>SUMIF(SalarySheet!$B:$B,"Trust Fund",SalarySheet!AN:AN)</f>
        <v>0</v>
      </c>
      <c r="E68" s="165" t="s">
        <v>430</v>
      </c>
      <c r="F68" s="171">
        <v>212025</v>
      </c>
    </row>
    <row r="69" spans="1:6" ht="22.5" customHeight="1">
      <c r="A69" s="171">
        <v>212026</v>
      </c>
      <c r="B69" s="183">
        <f t="shared" si="12"/>
        <v>0</v>
      </c>
      <c r="C69" s="183">
        <f t="shared" si="12"/>
        <v>0</v>
      </c>
      <c r="D69" s="181">
        <f>SUMIF(SalarySheet!$B:$B,"Trust Fund",SalarySheet!AO:AO)</f>
        <v>0</v>
      </c>
      <c r="E69" s="165" t="s">
        <v>431</v>
      </c>
      <c r="F69" s="171">
        <v>212026</v>
      </c>
    </row>
    <row r="70" spans="1:6" ht="22.5" customHeight="1">
      <c r="A70" s="171">
        <v>212027</v>
      </c>
      <c r="B70" s="183">
        <f t="shared" si="12"/>
        <v>0</v>
      </c>
      <c r="C70" s="183">
        <f t="shared" si="12"/>
        <v>0</v>
      </c>
      <c r="D70" s="181">
        <f>SUMIF(SalarySheet!$B:$B,"Trust Fund",SalarySheet!AP:AP)</f>
        <v>0</v>
      </c>
      <c r="E70" s="165" t="s">
        <v>432</v>
      </c>
      <c r="F70" s="171">
        <v>212027</v>
      </c>
    </row>
    <row r="71" spans="1:6" ht="22.5" customHeight="1">
      <c r="A71" s="171">
        <v>212028</v>
      </c>
      <c r="B71" s="183">
        <f t="shared" si="12"/>
        <v>0</v>
      </c>
      <c r="C71" s="183">
        <f t="shared" si="12"/>
        <v>0</v>
      </c>
      <c r="D71" s="181">
        <f>SUMIF(SalarySheet!$B:$B,"Trust Fund",SalarySheet!AQ:AQ)</f>
        <v>0</v>
      </c>
      <c r="E71" s="165" t="s">
        <v>651</v>
      </c>
      <c r="F71" s="171">
        <v>212028</v>
      </c>
    </row>
    <row r="72" spans="1:6" ht="22.5" customHeight="1">
      <c r="A72" s="171">
        <v>212029</v>
      </c>
      <c r="B72" s="183">
        <f t="shared" si="12"/>
        <v>0</v>
      </c>
      <c r="C72" s="183">
        <f t="shared" si="12"/>
        <v>0</v>
      </c>
      <c r="D72" s="181">
        <f>SUMIF(SalarySheet!$B:$B,"Trust Fund",SalarySheet!AR:AR)</f>
        <v>0</v>
      </c>
      <c r="E72" s="165" t="s">
        <v>652</v>
      </c>
      <c r="F72" s="171">
        <v>212029</v>
      </c>
    </row>
    <row r="73" spans="1:6" ht="22.5" customHeight="1">
      <c r="A73" s="171">
        <v>212030</v>
      </c>
      <c r="B73" s="183">
        <f t="shared" si="12"/>
        <v>0</v>
      </c>
      <c r="C73" s="183">
        <f t="shared" si="12"/>
        <v>0</v>
      </c>
      <c r="D73" s="181">
        <f>SUMIF(SalarySheet!$B:$B,"Trust Fund",SalarySheet!AS:AS)</f>
        <v>0</v>
      </c>
      <c r="E73" s="165" t="s">
        <v>653</v>
      </c>
      <c r="F73" s="171">
        <v>212030</v>
      </c>
    </row>
    <row r="74" spans="1:6" ht="22.5" customHeight="1">
      <c r="A74" s="171">
        <v>212031</v>
      </c>
      <c r="B74" s="183">
        <f t="shared" si="12"/>
        <v>0</v>
      </c>
      <c r="C74" s="183">
        <f t="shared" si="12"/>
        <v>0</v>
      </c>
      <c r="D74" s="181">
        <f>SUMIF(SalarySheet!$B:$B,"Trust Fund",SalarySheet!AT:AT)</f>
        <v>0</v>
      </c>
      <c r="E74" s="165" t="s">
        <v>436</v>
      </c>
      <c r="F74" s="171">
        <v>212031</v>
      </c>
    </row>
    <row r="75" spans="1:6" ht="22.5" customHeight="1">
      <c r="A75" s="171">
        <v>212032</v>
      </c>
      <c r="B75" s="183">
        <f t="shared" si="12"/>
        <v>0</v>
      </c>
      <c r="C75" s="183">
        <f t="shared" si="12"/>
        <v>0</v>
      </c>
      <c r="D75" s="181">
        <f>SUMIF(SalarySheet!$B:$B,"Trust Fund",SalarySheet!AU:AU)</f>
        <v>0</v>
      </c>
      <c r="E75" s="165" t="s">
        <v>437</v>
      </c>
      <c r="F75" s="171">
        <v>212032</v>
      </c>
    </row>
    <row r="76" spans="1:6" ht="22.5" customHeight="1">
      <c r="A76" s="171">
        <v>212033</v>
      </c>
      <c r="B76" s="183">
        <f t="shared" ref="B76:C78" si="13">C76</f>
        <v>0</v>
      </c>
      <c r="C76" s="183">
        <f t="shared" si="13"/>
        <v>0</v>
      </c>
      <c r="D76" s="181">
        <f>SUMIF(SalarySheet!$B:$B,"Trust Fund",SalarySheet!AV:AV)</f>
        <v>0</v>
      </c>
      <c r="E76" s="165" t="s">
        <v>1112</v>
      </c>
      <c r="F76" s="171">
        <v>212033</v>
      </c>
    </row>
    <row r="77" spans="1:6" ht="22.5" customHeight="1">
      <c r="A77" s="171">
        <v>212034</v>
      </c>
      <c r="B77" s="183">
        <f t="shared" si="13"/>
        <v>0</v>
      </c>
      <c r="C77" s="183">
        <f t="shared" si="13"/>
        <v>0</v>
      </c>
      <c r="D77" s="181">
        <f>SUMIF(SalarySheet!$B:$B,"Trust Fund",SalarySheet!AW:AW)</f>
        <v>0</v>
      </c>
      <c r="E77" s="165" t="s">
        <v>1113</v>
      </c>
      <c r="F77" s="171">
        <v>212034</v>
      </c>
    </row>
    <row r="78" spans="1:6" ht="22.5" customHeight="1">
      <c r="A78" s="171">
        <v>212035</v>
      </c>
      <c r="B78" s="183">
        <f t="shared" si="13"/>
        <v>0</v>
      </c>
      <c r="C78" s="183">
        <f t="shared" si="13"/>
        <v>0</v>
      </c>
      <c r="D78" s="181">
        <f>SUMIF(SalarySheet!$B:$B,"Trust Fund",SalarySheet!AX:AX)</f>
        <v>0</v>
      </c>
      <c r="E78" s="165" t="s">
        <v>1114</v>
      </c>
      <c r="F78" s="171">
        <v>212035</v>
      </c>
    </row>
    <row r="79" spans="1:6" ht="22.5" customHeight="1">
      <c r="A79" s="171">
        <v>212999</v>
      </c>
      <c r="B79" s="183">
        <f t="shared" ref="B79:C79" si="14">C79</f>
        <v>0</v>
      </c>
      <c r="C79" s="183">
        <f t="shared" si="14"/>
        <v>0</v>
      </c>
      <c r="D79" s="181">
        <f>SUMIF(SalarySheet!$B:$B,"Trust Fund",SalarySheet!AY:AY)</f>
        <v>0</v>
      </c>
      <c r="E79" s="165" t="s">
        <v>438</v>
      </c>
      <c r="F79" s="171">
        <v>212999</v>
      </c>
    </row>
    <row r="80" spans="1:6" ht="22.5" customHeight="1" thickBot="1">
      <c r="A80" s="171"/>
      <c r="B80" s="168"/>
      <c r="C80" s="168"/>
      <c r="D80" s="168"/>
      <c r="E80" s="169"/>
      <c r="F80" s="171"/>
    </row>
    <row r="81" spans="1:6" ht="22.5" customHeight="1" thickBot="1">
      <c r="A81" s="177">
        <v>213</v>
      </c>
      <c r="B81" s="166">
        <f>SUM(B82:B82)</f>
        <v>0</v>
      </c>
      <c r="C81" s="166">
        <f>SUM(C82:C82)</f>
        <v>0</v>
      </c>
      <c r="D81" s="166">
        <f>SUM(D82:D82)</f>
        <v>0</v>
      </c>
      <c r="E81" s="167" t="s">
        <v>603</v>
      </c>
      <c r="F81" s="177">
        <v>213</v>
      </c>
    </row>
    <row r="82" spans="1:6" ht="22.5" customHeight="1">
      <c r="A82" s="171">
        <v>213006</v>
      </c>
      <c r="B82" s="183">
        <f t="shared" ref="B82" si="15">C82</f>
        <v>0</v>
      </c>
      <c r="C82" s="183">
        <f t="shared" ref="C82" si="16">D82</f>
        <v>0</v>
      </c>
      <c r="D82" s="181">
        <f>SUMIF(SalarySheet!$B:$B,"Trust Fund",SalarySheet!AZ:AZ)</f>
        <v>0</v>
      </c>
      <c r="E82" s="165" t="s">
        <v>654</v>
      </c>
      <c r="F82" s="171">
        <v>213006</v>
      </c>
    </row>
    <row r="83" spans="1:6" ht="22.5" customHeight="1" thickBot="1">
      <c r="A83" s="171"/>
      <c r="B83" s="168"/>
      <c r="C83" s="168"/>
      <c r="D83" s="168"/>
      <c r="E83" s="169"/>
      <c r="F83" s="171"/>
    </row>
    <row r="84" spans="1:6" ht="22.5" customHeight="1" thickBot="1">
      <c r="A84" s="177">
        <v>221</v>
      </c>
      <c r="B84" s="166">
        <f t="shared" ref="B84:C84" si="17">SUM(B85:B90)</f>
        <v>0</v>
      </c>
      <c r="C84" s="166">
        <f t="shared" si="17"/>
        <v>0</v>
      </c>
      <c r="D84" s="166">
        <f>SUM(D85:D90)</f>
        <v>0</v>
      </c>
      <c r="E84" s="167" t="s">
        <v>604</v>
      </c>
      <c r="F84" s="177">
        <v>221</v>
      </c>
    </row>
    <row r="85" spans="1:6" ht="22.5" customHeight="1">
      <c r="A85" s="171">
        <v>221001</v>
      </c>
      <c r="B85" s="182"/>
      <c r="C85" s="182"/>
      <c r="D85" s="182"/>
      <c r="E85" s="179" t="s">
        <v>655</v>
      </c>
      <c r="F85" s="171">
        <v>221001</v>
      </c>
    </row>
    <row r="86" spans="1:6" ht="22.5" customHeight="1">
      <c r="A86" s="171">
        <v>221002</v>
      </c>
      <c r="B86" s="183"/>
      <c r="C86" s="183"/>
      <c r="D86" s="183"/>
      <c r="E86" s="165" t="s">
        <v>656</v>
      </c>
      <c r="F86" s="171">
        <v>221002</v>
      </c>
    </row>
    <row r="87" spans="1:6" ht="22.5" customHeight="1">
      <c r="A87" s="171">
        <v>221003</v>
      </c>
      <c r="B87" s="183"/>
      <c r="C87" s="183"/>
      <c r="D87" s="183"/>
      <c r="E87" s="165" t="s">
        <v>657</v>
      </c>
      <c r="F87" s="171">
        <v>221003</v>
      </c>
    </row>
    <row r="88" spans="1:6" ht="22.5" customHeight="1">
      <c r="A88" s="171">
        <v>221004</v>
      </c>
      <c r="B88" s="183"/>
      <c r="C88" s="183"/>
      <c r="D88" s="183"/>
      <c r="E88" s="165" t="s">
        <v>658</v>
      </c>
      <c r="F88" s="171">
        <v>221004</v>
      </c>
    </row>
    <row r="89" spans="1:6" ht="22.5" customHeight="1">
      <c r="A89" s="171">
        <v>221005</v>
      </c>
      <c r="B89" s="183"/>
      <c r="C89" s="183"/>
      <c r="D89" s="183"/>
      <c r="E89" s="165" t="s">
        <v>659</v>
      </c>
      <c r="F89" s="171">
        <v>221005</v>
      </c>
    </row>
    <row r="90" spans="1:6" ht="22.5" customHeight="1">
      <c r="A90" s="171">
        <v>221999</v>
      </c>
      <c r="B90" s="183"/>
      <c r="C90" s="183"/>
      <c r="D90" s="183"/>
      <c r="E90" s="165" t="s">
        <v>445</v>
      </c>
      <c r="F90" s="171">
        <v>221999</v>
      </c>
    </row>
    <row r="91" spans="1:6" ht="22.5" customHeight="1" thickBot="1">
      <c r="A91" s="171"/>
      <c r="B91" s="168"/>
      <c r="C91" s="168"/>
      <c r="D91" s="168"/>
      <c r="E91" s="169"/>
      <c r="F91" s="171"/>
    </row>
    <row r="92" spans="1:6" ht="22.5" customHeight="1" thickBot="1">
      <c r="A92" s="177">
        <v>222</v>
      </c>
      <c r="B92" s="166">
        <f t="shared" ref="B92:C92" si="18">SUM(B93:B104)</f>
        <v>0</v>
      </c>
      <c r="C92" s="166">
        <f t="shared" si="18"/>
        <v>0</v>
      </c>
      <c r="D92" s="166">
        <f>SUM(D93:D104)</f>
        <v>0</v>
      </c>
      <c r="E92" s="167" t="s">
        <v>605</v>
      </c>
      <c r="F92" s="177">
        <v>222</v>
      </c>
    </row>
    <row r="93" spans="1:6" ht="22.5" customHeight="1">
      <c r="A93" s="171">
        <v>222001</v>
      </c>
      <c r="B93" s="182"/>
      <c r="C93" s="182"/>
      <c r="D93" s="182"/>
      <c r="E93" s="179" t="s">
        <v>660</v>
      </c>
      <c r="F93" s="171">
        <v>222001</v>
      </c>
    </row>
    <row r="94" spans="1:6" ht="22.5" customHeight="1">
      <c r="A94" s="171">
        <v>222002</v>
      </c>
      <c r="B94" s="183"/>
      <c r="C94" s="183"/>
      <c r="D94" s="183"/>
      <c r="E94" s="165" t="s">
        <v>661</v>
      </c>
      <c r="F94" s="171">
        <v>222002</v>
      </c>
    </row>
    <row r="95" spans="1:6" ht="22.5" customHeight="1">
      <c r="A95" s="171">
        <v>222003</v>
      </c>
      <c r="B95" s="183"/>
      <c r="C95" s="183"/>
      <c r="D95" s="183"/>
      <c r="E95" s="165" t="s">
        <v>662</v>
      </c>
      <c r="F95" s="171">
        <v>222003</v>
      </c>
    </row>
    <row r="96" spans="1:6" ht="22.5" customHeight="1">
      <c r="A96" s="171">
        <v>222004</v>
      </c>
      <c r="B96" s="183"/>
      <c r="C96" s="183"/>
      <c r="D96" s="183"/>
      <c r="E96" s="165" t="s">
        <v>663</v>
      </c>
      <c r="F96" s="171">
        <v>222004</v>
      </c>
    </row>
    <row r="97" spans="1:6" ht="22.5" customHeight="1">
      <c r="A97" s="171">
        <v>222005</v>
      </c>
      <c r="B97" s="183"/>
      <c r="C97" s="183"/>
      <c r="D97" s="183"/>
      <c r="E97" s="165" t="s">
        <v>450</v>
      </c>
      <c r="F97" s="171">
        <v>222005</v>
      </c>
    </row>
    <row r="98" spans="1:6" ht="22.5" customHeight="1">
      <c r="A98" s="171">
        <v>222006</v>
      </c>
      <c r="B98" s="183"/>
      <c r="C98" s="183"/>
      <c r="D98" s="183"/>
      <c r="E98" s="165" t="s">
        <v>664</v>
      </c>
      <c r="F98" s="171">
        <v>222006</v>
      </c>
    </row>
    <row r="99" spans="1:6" ht="22.5" customHeight="1">
      <c r="A99" s="171">
        <v>222007</v>
      </c>
      <c r="B99" s="183"/>
      <c r="C99" s="183"/>
      <c r="D99" s="183"/>
      <c r="E99" s="165" t="s">
        <v>452</v>
      </c>
      <c r="F99" s="171">
        <v>222007</v>
      </c>
    </row>
    <row r="100" spans="1:6" ht="22.5" customHeight="1">
      <c r="A100" s="171">
        <v>222008</v>
      </c>
      <c r="B100" s="183"/>
      <c r="C100" s="183"/>
      <c r="D100" s="183"/>
      <c r="E100" s="165" t="s">
        <v>453</v>
      </c>
      <c r="F100" s="171">
        <v>222008</v>
      </c>
    </row>
    <row r="101" spans="1:6" ht="22.5" customHeight="1">
      <c r="A101" s="171">
        <v>222009</v>
      </c>
      <c r="B101" s="183"/>
      <c r="C101" s="183"/>
      <c r="D101" s="183"/>
      <c r="E101" s="165" t="s">
        <v>665</v>
      </c>
      <c r="F101" s="171">
        <v>222009</v>
      </c>
    </row>
    <row r="102" spans="1:6" ht="22.5" customHeight="1">
      <c r="A102" s="171">
        <v>222010</v>
      </c>
      <c r="B102" s="183"/>
      <c r="C102" s="183"/>
      <c r="D102" s="183"/>
      <c r="E102" s="165" t="s">
        <v>455</v>
      </c>
      <c r="F102" s="171">
        <v>222010</v>
      </c>
    </row>
    <row r="103" spans="1:6" ht="22.5" customHeight="1">
      <c r="A103" s="171">
        <v>222011</v>
      </c>
      <c r="B103" s="183"/>
      <c r="C103" s="183"/>
      <c r="D103" s="183"/>
      <c r="E103" s="165" t="s">
        <v>666</v>
      </c>
      <c r="F103" s="171">
        <v>222011</v>
      </c>
    </row>
    <row r="104" spans="1:6" ht="22.5" customHeight="1">
      <c r="A104" s="171">
        <v>222999</v>
      </c>
      <c r="B104" s="183"/>
      <c r="C104" s="183"/>
      <c r="D104" s="183"/>
      <c r="E104" s="165" t="s">
        <v>667</v>
      </c>
      <c r="F104" s="171">
        <v>222999</v>
      </c>
    </row>
    <row r="105" spans="1:6" ht="22.5" customHeight="1" thickBot="1">
      <c r="A105" s="171"/>
      <c r="B105" s="168"/>
      <c r="C105" s="168"/>
      <c r="D105" s="168"/>
      <c r="E105" s="169"/>
      <c r="F105" s="171"/>
    </row>
    <row r="106" spans="1:6" ht="22.5" customHeight="1" thickBot="1">
      <c r="A106" s="177">
        <v>223</v>
      </c>
      <c r="B106" s="166">
        <f t="shared" ref="B106:C106" si="19">SUM(B107:B132)</f>
        <v>0</v>
      </c>
      <c r="C106" s="166">
        <f t="shared" si="19"/>
        <v>0</v>
      </c>
      <c r="D106" s="166">
        <f>SUM(D107:D132)</f>
        <v>0</v>
      </c>
      <c r="E106" s="167" t="s">
        <v>606</v>
      </c>
      <c r="F106" s="177">
        <v>223</v>
      </c>
    </row>
    <row r="107" spans="1:6" ht="22.5" customHeight="1">
      <c r="A107" s="171">
        <v>223001</v>
      </c>
      <c r="B107" s="182"/>
      <c r="C107" s="182"/>
      <c r="D107" s="182"/>
      <c r="E107" s="179" t="s">
        <v>668</v>
      </c>
      <c r="F107" s="171">
        <v>223001</v>
      </c>
    </row>
    <row r="108" spans="1:6" ht="22.5" customHeight="1">
      <c r="A108" s="171">
        <v>223002</v>
      </c>
      <c r="B108" s="183"/>
      <c r="C108" s="183"/>
      <c r="D108" s="183"/>
      <c r="E108" s="165" t="s">
        <v>459</v>
      </c>
      <c r="F108" s="171">
        <v>223002</v>
      </c>
    </row>
    <row r="109" spans="1:6" ht="22.5" customHeight="1">
      <c r="A109" s="171">
        <v>223003</v>
      </c>
      <c r="B109" s="183"/>
      <c r="C109" s="183"/>
      <c r="D109" s="183"/>
      <c r="E109" s="165" t="s">
        <v>669</v>
      </c>
      <c r="F109" s="171">
        <v>223003</v>
      </c>
    </row>
    <row r="110" spans="1:6" ht="22.5" customHeight="1">
      <c r="A110" s="171">
        <v>223004</v>
      </c>
      <c r="B110" s="183"/>
      <c r="C110" s="183"/>
      <c r="D110" s="183"/>
      <c r="E110" s="165" t="s">
        <v>461</v>
      </c>
      <c r="F110" s="171">
        <v>223004</v>
      </c>
    </row>
    <row r="111" spans="1:6" ht="22.5" customHeight="1">
      <c r="A111" s="171">
        <v>223005</v>
      </c>
      <c r="B111" s="183"/>
      <c r="C111" s="183"/>
      <c r="D111" s="183"/>
      <c r="E111" s="165" t="s">
        <v>462</v>
      </c>
      <c r="F111" s="171">
        <v>223005</v>
      </c>
    </row>
    <row r="112" spans="1:6" ht="22.5" customHeight="1">
      <c r="A112" s="171">
        <v>223006</v>
      </c>
      <c r="B112" s="183"/>
      <c r="C112" s="183"/>
      <c r="D112" s="183"/>
      <c r="E112" s="165" t="s">
        <v>463</v>
      </c>
      <c r="F112" s="171">
        <v>223006</v>
      </c>
    </row>
    <row r="113" spans="1:6" ht="22.5" customHeight="1">
      <c r="A113" s="171">
        <v>223007</v>
      </c>
      <c r="B113" s="183"/>
      <c r="C113" s="183"/>
      <c r="D113" s="183"/>
      <c r="E113" s="165" t="s">
        <v>670</v>
      </c>
      <c r="F113" s="171">
        <v>223007</v>
      </c>
    </row>
    <row r="114" spans="1:6" ht="22.5" customHeight="1">
      <c r="A114" s="171">
        <v>223008</v>
      </c>
      <c r="B114" s="183"/>
      <c r="C114" s="183"/>
      <c r="D114" s="183"/>
      <c r="E114" s="165" t="s">
        <v>671</v>
      </c>
      <c r="F114" s="171">
        <v>223008</v>
      </c>
    </row>
    <row r="115" spans="1:6" ht="22.5" customHeight="1">
      <c r="A115" s="171">
        <v>223009</v>
      </c>
      <c r="B115" s="183"/>
      <c r="C115" s="183"/>
      <c r="D115" s="183"/>
      <c r="E115" s="165" t="s">
        <v>466</v>
      </c>
      <c r="F115" s="171">
        <v>223009</v>
      </c>
    </row>
    <row r="116" spans="1:6" ht="22.5" customHeight="1">
      <c r="A116" s="171">
        <v>223010</v>
      </c>
      <c r="B116" s="183"/>
      <c r="C116" s="183"/>
      <c r="D116" s="183"/>
      <c r="E116" s="165" t="s">
        <v>672</v>
      </c>
      <c r="F116" s="171">
        <v>223010</v>
      </c>
    </row>
    <row r="117" spans="1:6" ht="22.5" customHeight="1">
      <c r="A117" s="171">
        <v>223011</v>
      </c>
      <c r="B117" s="183"/>
      <c r="C117" s="183"/>
      <c r="D117" s="183"/>
      <c r="E117" s="165" t="s">
        <v>468</v>
      </c>
      <c r="F117" s="171">
        <v>223011</v>
      </c>
    </row>
    <row r="118" spans="1:6" ht="22.5" customHeight="1">
      <c r="A118" s="171">
        <v>223012</v>
      </c>
      <c r="B118" s="183"/>
      <c r="C118" s="183"/>
      <c r="D118" s="183"/>
      <c r="E118" s="165" t="s">
        <v>673</v>
      </c>
      <c r="F118" s="171">
        <v>223012</v>
      </c>
    </row>
    <row r="119" spans="1:6" ht="22.5" customHeight="1">
      <c r="A119" s="171">
        <v>223013</v>
      </c>
      <c r="B119" s="183"/>
      <c r="C119" s="183"/>
      <c r="D119" s="183"/>
      <c r="E119" s="165" t="s">
        <v>674</v>
      </c>
      <c r="F119" s="171">
        <v>223013</v>
      </c>
    </row>
    <row r="120" spans="1:6" ht="22.5" customHeight="1">
      <c r="A120" s="171">
        <v>223014</v>
      </c>
      <c r="B120" s="183"/>
      <c r="C120" s="183"/>
      <c r="D120" s="183"/>
      <c r="E120" s="165" t="s">
        <v>675</v>
      </c>
      <c r="F120" s="171">
        <v>223014</v>
      </c>
    </row>
    <row r="121" spans="1:6" ht="22.5" customHeight="1">
      <c r="A121" s="171">
        <v>223015</v>
      </c>
      <c r="B121" s="183"/>
      <c r="C121" s="183"/>
      <c r="D121" s="183"/>
      <c r="E121" s="165" t="s">
        <v>676</v>
      </c>
      <c r="F121" s="171">
        <v>223015</v>
      </c>
    </row>
    <row r="122" spans="1:6" ht="22.5" customHeight="1">
      <c r="A122" s="171">
        <v>223016</v>
      </c>
      <c r="B122" s="183"/>
      <c r="C122" s="183"/>
      <c r="D122" s="183"/>
      <c r="E122" s="165" t="s">
        <v>677</v>
      </c>
      <c r="F122" s="171">
        <v>223016</v>
      </c>
    </row>
    <row r="123" spans="1:6" ht="22.5" customHeight="1">
      <c r="A123" s="171">
        <v>223017</v>
      </c>
      <c r="B123" s="183"/>
      <c r="C123" s="183"/>
      <c r="D123" s="183"/>
      <c r="E123" s="165" t="s">
        <v>678</v>
      </c>
      <c r="F123" s="171">
        <v>223017</v>
      </c>
    </row>
    <row r="124" spans="1:6" ht="22.5" customHeight="1">
      <c r="A124" s="171">
        <v>223018</v>
      </c>
      <c r="B124" s="183"/>
      <c r="C124" s="183"/>
      <c r="D124" s="183"/>
      <c r="E124" s="165" t="s">
        <v>679</v>
      </c>
      <c r="F124" s="171">
        <v>223018</v>
      </c>
    </row>
    <row r="125" spans="1:6" ht="22.5" customHeight="1">
      <c r="A125" s="171">
        <v>223019</v>
      </c>
      <c r="B125" s="183"/>
      <c r="C125" s="183"/>
      <c r="D125" s="183"/>
      <c r="E125" s="165" t="s">
        <v>680</v>
      </c>
      <c r="F125" s="171">
        <v>223019</v>
      </c>
    </row>
    <row r="126" spans="1:6" ht="22.5" customHeight="1">
      <c r="A126" s="171">
        <v>223020</v>
      </c>
      <c r="B126" s="183"/>
      <c r="C126" s="183"/>
      <c r="D126" s="183"/>
      <c r="E126" s="165" t="s">
        <v>477</v>
      </c>
      <c r="F126" s="171">
        <v>223020</v>
      </c>
    </row>
    <row r="127" spans="1:6" ht="22.5" customHeight="1">
      <c r="A127" s="171">
        <v>223021</v>
      </c>
      <c r="B127" s="183"/>
      <c r="C127" s="183"/>
      <c r="D127" s="183"/>
      <c r="E127" s="165" t="s">
        <v>478</v>
      </c>
      <c r="F127" s="171">
        <v>223021</v>
      </c>
    </row>
    <row r="128" spans="1:6" ht="22.5" customHeight="1">
      <c r="A128" s="171">
        <v>223022</v>
      </c>
      <c r="B128" s="183"/>
      <c r="C128" s="183"/>
      <c r="D128" s="183"/>
      <c r="E128" s="165" t="s">
        <v>681</v>
      </c>
      <c r="F128" s="171">
        <v>223022</v>
      </c>
    </row>
    <row r="129" spans="1:6" ht="22.5" customHeight="1">
      <c r="A129" s="171">
        <v>223023</v>
      </c>
      <c r="B129" s="183"/>
      <c r="C129" s="183"/>
      <c r="D129" s="183"/>
      <c r="E129" s="165" t="s">
        <v>682</v>
      </c>
      <c r="F129" s="171">
        <v>223023</v>
      </c>
    </row>
    <row r="130" spans="1:6" ht="22.5" customHeight="1">
      <c r="A130" s="171">
        <v>223024</v>
      </c>
      <c r="B130" s="183"/>
      <c r="C130" s="183"/>
      <c r="D130" s="183"/>
      <c r="E130" s="165" t="s">
        <v>481</v>
      </c>
      <c r="F130" s="171">
        <v>223024</v>
      </c>
    </row>
    <row r="131" spans="1:6" ht="22.5" customHeight="1">
      <c r="A131" s="171">
        <v>223025</v>
      </c>
      <c r="B131" s="183"/>
      <c r="C131" s="183"/>
      <c r="D131" s="183"/>
      <c r="E131" s="165" t="s">
        <v>683</v>
      </c>
      <c r="F131" s="171">
        <v>223025</v>
      </c>
    </row>
    <row r="132" spans="1:6" ht="22.5" customHeight="1">
      <c r="A132" s="171">
        <v>223999</v>
      </c>
      <c r="B132" s="183"/>
      <c r="C132" s="183"/>
      <c r="D132" s="183"/>
      <c r="E132" s="165" t="s">
        <v>684</v>
      </c>
      <c r="F132" s="171">
        <v>223999</v>
      </c>
    </row>
    <row r="133" spans="1:6" ht="22.5" customHeight="1" thickBot="1">
      <c r="A133" s="171"/>
      <c r="B133" s="168"/>
      <c r="C133" s="168"/>
      <c r="D133" s="168"/>
      <c r="E133" s="169"/>
      <c r="F133" s="171"/>
    </row>
    <row r="134" spans="1:6" ht="22.5" customHeight="1" thickBot="1">
      <c r="A134" s="177">
        <v>224</v>
      </c>
      <c r="B134" s="166">
        <f t="shared" ref="B134:C134" si="20">SUM(B135:B139)</f>
        <v>0</v>
      </c>
      <c r="C134" s="166">
        <f t="shared" si="20"/>
        <v>0</v>
      </c>
      <c r="D134" s="166">
        <f>SUM(D135:D139)</f>
        <v>0</v>
      </c>
      <c r="E134" s="167" t="s">
        <v>607</v>
      </c>
      <c r="F134" s="177">
        <v>224</v>
      </c>
    </row>
    <row r="135" spans="1:6" ht="22.5" customHeight="1">
      <c r="A135" s="171">
        <v>224001</v>
      </c>
      <c r="B135" s="182"/>
      <c r="C135" s="182"/>
      <c r="D135" s="182"/>
      <c r="E135" s="179" t="s">
        <v>484</v>
      </c>
      <c r="F135" s="171">
        <v>224001</v>
      </c>
    </row>
    <row r="136" spans="1:6" ht="22.5" customHeight="1">
      <c r="A136" s="171">
        <v>224011</v>
      </c>
      <c r="B136" s="183"/>
      <c r="C136" s="183"/>
      <c r="D136" s="183"/>
      <c r="E136" s="165" t="s">
        <v>485</v>
      </c>
      <c r="F136" s="171">
        <v>224011</v>
      </c>
    </row>
    <row r="137" spans="1:6" ht="22.5" customHeight="1">
      <c r="A137" s="171">
        <v>224021</v>
      </c>
      <c r="B137" s="183"/>
      <c r="C137" s="183"/>
      <c r="D137" s="183"/>
      <c r="E137" s="165" t="s">
        <v>685</v>
      </c>
      <c r="F137" s="171">
        <v>224021</v>
      </c>
    </row>
    <row r="138" spans="1:6" ht="22.5" customHeight="1">
      <c r="A138" s="171">
        <v>224022</v>
      </c>
      <c r="B138" s="183"/>
      <c r="C138" s="183"/>
      <c r="D138" s="183"/>
      <c r="E138" s="165" t="s">
        <v>686</v>
      </c>
      <c r="F138" s="171">
        <v>224022</v>
      </c>
    </row>
    <row r="139" spans="1:6" ht="22.5" customHeight="1">
      <c r="A139" s="171">
        <v>224999</v>
      </c>
      <c r="B139" s="183"/>
      <c r="C139" s="183"/>
      <c r="D139" s="183"/>
      <c r="E139" s="165" t="s">
        <v>687</v>
      </c>
      <c r="F139" s="171">
        <v>224999</v>
      </c>
    </row>
    <row r="140" spans="1:6" ht="22.5" customHeight="1" thickBot="1">
      <c r="A140" s="171"/>
      <c r="B140" s="168"/>
      <c r="C140" s="168"/>
      <c r="D140" s="168"/>
      <c r="E140" s="169"/>
      <c r="F140" s="171"/>
    </row>
    <row r="141" spans="1:6" ht="22.5" customHeight="1" thickBot="1">
      <c r="A141" s="177">
        <v>225</v>
      </c>
      <c r="B141" s="166">
        <f t="shared" ref="B141:C141" si="21">SUM(B142:B147)</f>
        <v>0</v>
      </c>
      <c r="C141" s="166">
        <f t="shared" si="21"/>
        <v>0</v>
      </c>
      <c r="D141" s="166">
        <f>SUM(D142:D147)</f>
        <v>0</v>
      </c>
      <c r="E141" s="167" t="s">
        <v>608</v>
      </c>
      <c r="F141" s="177">
        <v>225</v>
      </c>
    </row>
    <row r="142" spans="1:6" ht="22.5" customHeight="1">
      <c r="A142" s="171">
        <v>225001</v>
      </c>
      <c r="B142" s="182"/>
      <c r="C142" s="182"/>
      <c r="D142" s="182"/>
      <c r="E142" s="179" t="s">
        <v>489</v>
      </c>
      <c r="F142" s="171">
        <v>225001</v>
      </c>
    </row>
    <row r="143" spans="1:6" ht="22.5" customHeight="1">
      <c r="A143" s="171">
        <v>225002</v>
      </c>
      <c r="B143" s="183"/>
      <c r="C143" s="183"/>
      <c r="D143" s="183"/>
      <c r="E143" s="165" t="s">
        <v>688</v>
      </c>
      <c r="F143" s="171">
        <v>225002</v>
      </c>
    </row>
    <row r="144" spans="1:6" ht="22.5" customHeight="1">
      <c r="A144" s="171">
        <v>225003</v>
      </c>
      <c r="B144" s="183"/>
      <c r="C144" s="183"/>
      <c r="D144" s="183"/>
      <c r="E144" s="165" t="s">
        <v>689</v>
      </c>
      <c r="F144" s="171">
        <v>225003</v>
      </c>
    </row>
    <row r="145" spans="1:6" ht="22.5" customHeight="1">
      <c r="A145" s="171">
        <v>225004</v>
      </c>
      <c r="B145" s="183"/>
      <c r="C145" s="183"/>
      <c r="D145" s="183"/>
      <c r="E145" s="165" t="s">
        <v>690</v>
      </c>
      <c r="F145" s="171">
        <v>225004</v>
      </c>
    </row>
    <row r="146" spans="1:6" ht="22.5" customHeight="1">
      <c r="A146" s="171">
        <v>225005</v>
      </c>
      <c r="B146" s="183"/>
      <c r="C146" s="183"/>
      <c r="D146" s="183"/>
      <c r="E146" s="165" t="s">
        <v>691</v>
      </c>
      <c r="F146" s="171">
        <v>225005</v>
      </c>
    </row>
    <row r="147" spans="1:6" ht="22.5" customHeight="1">
      <c r="A147" s="171">
        <v>225006</v>
      </c>
      <c r="B147" s="183"/>
      <c r="C147" s="183"/>
      <c r="D147" s="183"/>
      <c r="E147" s="165" t="s">
        <v>692</v>
      </c>
      <c r="F147" s="171">
        <v>225006</v>
      </c>
    </row>
    <row r="148" spans="1:6" ht="22.5" customHeight="1" thickBot="1">
      <c r="A148" s="171"/>
      <c r="B148" s="168"/>
      <c r="C148" s="168"/>
      <c r="D148" s="168"/>
      <c r="E148" s="169"/>
      <c r="F148" s="171"/>
    </row>
    <row r="149" spans="1:6" ht="22.5" customHeight="1" thickBot="1">
      <c r="A149" s="177">
        <v>226</v>
      </c>
      <c r="B149" s="166">
        <f t="shared" ref="B149:C149" si="22">SUM(B150:B167)</f>
        <v>0</v>
      </c>
      <c r="C149" s="166">
        <f t="shared" si="22"/>
        <v>0</v>
      </c>
      <c r="D149" s="166">
        <f>SUM(D150:D167)</f>
        <v>0</v>
      </c>
      <c r="E149" s="167" t="s">
        <v>609</v>
      </c>
      <c r="F149" s="177">
        <v>226</v>
      </c>
    </row>
    <row r="150" spans="1:6" ht="22.5" customHeight="1">
      <c r="A150" s="171">
        <v>226001</v>
      </c>
      <c r="B150" s="182"/>
      <c r="C150" s="182"/>
      <c r="D150" s="182"/>
      <c r="E150" s="179" t="s">
        <v>693</v>
      </c>
      <c r="F150" s="171">
        <v>226001</v>
      </c>
    </row>
    <row r="151" spans="1:6" ht="22.5" customHeight="1">
      <c r="A151" s="171">
        <v>226002</v>
      </c>
      <c r="B151" s="183"/>
      <c r="C151" s="183"/>
      <c r="D151" s="183"/>
      <c r="E151" s="165" t="s">
        <v>694</v>
      </c>
      <c r="F151" s="171">
        <v>226002</v>
      </c>
    </row>
    <row r="152" spans="1:6" ht="22.5" customHeight="1">
      <c r="A152" s="171">
        <v>226003</v>
      </c>
      <c r="B152" s="183"/>
      <c r="C152" s="183"/>
      <c r="D152" s="183"/>
      <c r="E152" s="165" t="s">
        <v>695</v>
      </c>
      <c r="F152" s="171">
        <v>226003</v>
      </c>
    </row>
    <row r="153" spans="1:6" ht="22.5" customHeight="1">
      <c r="A153" s="171">
        <v>226004</v>
      </c>
      <c r="B153" s="183"/>
      <c r="C153" s="183"/>
      <c r="D153" s="183"/>
      <c r="E153" s="165" t="s">
        <v>696</v>
      </c>
      <c r="F153" s="171">
        <v>226004</v>
      </c>
    </row>
    <row r="154" spans="1:6" ht="22.5" customHeight="1">
      <c r="A154" s="171">
        <v>226005</v>
      </c>
      <c r="B154" s="183"/>
      <c r="C154" s="183"/>
      <c r="D154" s="183"/>
      <c r="E154" s="165" t="s">
        <v>697</v>
      </c>
      <c r="F154" s="171">
        <v>226005</v>
      </c>
    </row>
    <row r="155" spans="1:6" ht="22.5" customHeight="1">
      <c r="A155" s="171">
        <v>226006</v>
      </c>
      <c r="B155" s="183"/>
      <c r="C155" s="183"/>
      <c r="D155" s="183"/>
      <c r="E155" s="165" t="s">
        <v>698</v>
      </c>
      <c r="F155" s="171">
        <v>226006</v>
      </c>
    </row>
    <row r="156" spans="1:6" ht="22.5" customHeight="1">
      <c r="A156" s="171">
        <v>226007</v>
      </c>
      <c r="B156" s="183"/>
      <c r="C156" s="183"/>
      <c r="D156" s="183"/>
      <c r="E156" s="165" t="s">
        <v>699</v>
      </c>
      <c r="F156" s="171">
        <v>226007</v>
      </c>
    </row>
    <row r="157" spans="1:6" ht="22.5" customHeight="1">
      <c r="A157" s="171">
        <v>226008</v>
      </c>
      <c r="B157" s="183"/>
      <c r="C157" s="183"/>
      <c r="D157" s="183"/>
      <c r="E157" s="165" t="s">
        <v>700</v>
      </c>
      <c r="F157" s="171">
        <v>226008</v>
      </c>
    </row>
    <row r="158" spans="1:6" ht="22.5" customHeight="1">
      <c r="A158" s="171">
        <v>226009</v>
      </c>
      <c r="B158" s="183"/>
      <c r="C158" s="183"/>
      <c r="D158" s="183"/>
      <c r="E158" s="165" t="s">
        <v>701</v>
      </c>
      <c r="F158" s="171">
        <v>226009</v>
      </c>
    </row>
    <row r="159" spans="1:6" ht="22.5" customHeight="1">
      <c r="A159" s="171">
        <v>226010</v>
      </c>
      <c r="B159" s="183"/>
      <c r="C159" s="183"/>
      <c r="D159" s="183"/>
      <c r="E159" s="165" t="s">
        <v>702</v>
      </c>
      <c r="F159" s="171">
        <v>226010</v>
      </c>
    </row>
    <row r="160" spans="1:6" ht="22.5" customHeight="1">
      <c r="A160" s="171">
        <v>226011</v>
      </c>
      <c r="B160" s="183"/>
      <c r="C160" s="183"/>
      <c r="D160" s="183"/>
      <c r="E160" s="165" t="s">
        <v>703</v>
      </c>
      <c r="F160" s="171">
        <v>226011</v>
      </c>
    </row>
    <row r="161" spans="1:6" ht="22.5" customHeight="1">
      <c r="A161" s="171">
        <v>226012</v>
      </c>
      <c r="B161" s="183"/>
      <c r="C161" s="183"/>
      <c r="D161" s="183"/>
      <c r="E161" s="165" t="s">
        <v>704</v>
      </c>
      <c r="F161" s="171">
        <v>226012</v>
      </c>
    </row>
    <row r="162" spans="1:6" ht="22.5" customHeight="1">
      <c r="A162" s="171">
        <v>226013</v>
      </c>
      <c r="B162" s="183"/>
      <c r="C162" s="183"/>
      <c r="D162" s="183"/>
      <c r="E162" s="165" t="s">
        <v>705</v>
      </c>
      <c r="F162" s="171">
        <v>226013</v>
      </c>
    </row>
    <row r="163" spans="1:6" ht="22.5" customHeight="1">
      <c r="A163" s="171">
        <v>226014</v>
      </c>
      <c r="B163" s="183"/>
      <c r="C163" s="183"/>
      <c r="D163" s="183"/>
      <c r="E163" s="165" t="s">
        <v>706</v>
      </c>
      <c r="F163" s="171">
        <v>226014</v>
      </c>
    </row>
    <row r="164" spans="1:6" ht="22.5" customHeight="1">
      <c r="A164" s="171">
        <v>226015</v>
      </c>
      <c r="B164" s="183"/>
      <c r="C164" s="183"/>
      <c r="D164" s="183"/>
      <c r="E164" s="165" t="s">
        <v>707</v>
      </c>
      <c r="F164" s="171">
        <v>226015</v>
      </c>
    </row>
    <row r="165" spans="1:6" ht="22.5" customHeight="1">
      <c r="A165" s="171">
        <v>226016</v>
      </c>
      <c r="B165" s="183"/>
      <c r="C165" s="183"/>
      <c r="D165" s="183"/>
      <c r="E165" s="165" t="s">
        <v>708</v>
      </c>
      <c r="F165" s="171">
        <v>226016</v>
      </c>
    </row>
    <row r="166" spans="1:6" ht="22.5" customHeight="1">
      <c r="A166" s="171">
        <v>226017</v>
      </c>
      <c r="B166" s="183"/>
      <c r="C166" s="183"/>
      <c r="D166" s="183"/>
      <c r="E166" s="165" t="s">
        <v>709</v>
      </c>
      <c r="F166" s="171">
        <v>226017</v>
      </c>
    </row>
    <row r="167" spans="1:6" ht="22.5" customHeight="1">
      <c r="A167" s="171">
        <v>226018</v>
      </c>
      <c r="B167" s="183"/>
      <c r="C167" s="183"/>
      <c r="D167" s="183"/>
      <c r="E167" s="165" t="s">
        <v>512</v>
      </c>
      <c r="F167" s="171">
        <v>226018</v>
      </c>
    </row>
    <row r="168" spans="1:6" ht="22.5" customHeight="1" thickBot="1">
      <c r="A168" s="171"/>
      <c r="B168" s="168"/>
      <c r="C168" s="168"/>
      <c r="D168" s="168"/>
      <c r="E168" s="169"/>
      <c r="F168" s="171"/>
    </row>
    <row r="169" spans="1:6" ht="22.5" customHeight="1" thickBot="1">
      <c r="A169" s="177">
        <v>227</v>
      </c>
      <c r="B169" s="166">
        <f t="shared" ref="B169:C169" si="23">SUM(B170:B173)</f>
        <v>0</v>
      </c>
      <c r="C169" s="166">
        <f t="shared" si="23"/>
        <v>0</v>
      </c>
      <c r="D169" s="166">
        <f>SUM(D170:D173)</f>
        <v>0</v>
      </c>
      <c r="E169" s="167" t="s">
        <v>610</v>
      </c>
      <c r="F169" s="177">
        <v>227</v>
      </c>
    </row>
    <row r="170" spans="1:6" ht="22.5" customHeight="1">
      <c r="A170" s="171">
        <v>227001</v>
      </c>
      <c r="B170" s="182"/>
      <c r="C170" s="182"/>
      <c r="D170" s="182"/>
      <c r="E170" s="179" t="s">
        <v>710</v>
      </c>
      <c r="F170" s="171">
        <v>227001</v>
      </c>
    </row>
    <row r="171" spans="1:6" ht="22.5" customHeight="1">
      <c r="A171" s="171">
        <v>227002</v>
      </c>
      <c r="B171" s="183"/>
      <c r="C171" s="183"/>
      <c r="D171" s="183"/>
      <c r="E171" s="165" t="s">
        <v>711</v>
      </c>
      <c r="F171" s="171">
        <v>227002</v>
      </c>
    </row>
    <row r="172" spans="1:6" ht="22.5" customHeight="1">
      <c r="A172" s="171">
        <v>227003</v>
      </c>
      <c r="B172" s="183"/>
      <c r="C172" s="183"/>
      <c r="D172" s="183"/>
      <c r="E172" s="165" t="s">
        <v>712</v>
      </c>
      <c r="F172" s="171">
        <v>227003</v>
      </c>
    </row>
    <row r="173" spans="1:6" ht="22.5" customHeight="1">
      <c r="A173" s="171">
        <v>227011</v>
      </c>
      <c r="B173" s="183"/>
      <c r="C173" s="183"/>
      <c r="D173" s="183"/>
      <c r="E173" s="165" t="s">
        <v>713</v>
      </c>
      <c r="F173" s="171">
        <v>227011</v>
      </c>
    </row>
    <row r="174" spans="1:6" ht="22.5" customHeight="1" thickBot="1">
      <c r="A174" s="171"/>
      <c r="B174" s="168"/>
      <c r="C174" s="168"/>
      <c r="D174" s="168"/>
      <c r="E174" s="169"/>
      <c r="F174" s="171"/>
    </row>
    <row r="175" spans="1:6" ht="22.5" customHeight="1" thickBot="1">
      <c r="A175" s="177">
        <v>228</v>
      </c>
      <c r="B175" s="166">
        <f>SUM(B176:B193)</f>
        <v>0</v>
      </c>
      <c r="C175" s="166">
        <f>SUM(C176:C193)</f>
        <v>0</v>
      </c>
      <c r="D175" s="166">
        <f>SUM(D176:D193)</f>
        <v>0</v>
      </c>
      <c r="E175" s="167" t="s">
        <v>611</v>
      </c>
      <c r="F175" s="177">
        <v>228</v>
      </c>
    </row>
    <row r="176" spans="1:6" ht="22.5" customHeight="1">
      <c r="A176" s="171">
        <v>228002</v>
      </c>
      <c r="B176" s="183"/>
      <c r="C176" s="183"/>
      <c r="D176" s="183"/>
      <c r="E176" s="165" t="s">
        <v>714</v>
      </c>
      <c r="F176" s="171">
        <v>228002</v>
      </c>
    </row>
    <row r="177" spans="1:6" ht="22.5" customHeight="1">
      <c r="A177" s="171">
        <v>228003</v>
      </c>
      <c r="B177" s="183"/>
      <c r="C177" s="183"/>
      <c r="D177" s="183"/>
      <c r="E177" s="165" t="s">
        <v>518</v>
      </c>
      <c r="F177" s="171">
        <v>228003</v>
      </c>
    </row>
    <row r="178" spans="1:6" ht="22.5" customHeight="1">
      <c r="A178" s="171">
        <v>228004</v>
      </c>
      <c r="B178" s="183"/>
      <c r="C178" s="183"/>
      <c r="D178" s="183"/>
      <c r="E178" s="165" t="s">
        <v>715</v>
      </c>
      <c r="F178" s="171">
        <v>228004</v>
      </c>
    </row>
    <row r="179" spans="1:6" ht="22.5" customHeight="1">
      <c r="A179" s="171">
        <v>228005</v>
      </c>
      <c r="B179" s="183"/>
      <c r="C179" s="183"/>
      <c r="D179" s="183"/>
      <c r="E179" s="165" t="s">
        <v>716</v>
      </c>
      <c r="F179" s="171">
        <v>228005</v>
      </c>
    </row>
    <row r="180" spans="1:6" ht="22.5" customHeight="1">
      <c r="A180" s="171">
        <v>228006</v>
      </c>
      <c r="B180" s="183"/>
      <c r="C180" s="183"/>
      <c r="D180" s="183"/>
      <c r="E180" s="165" t="s">
        <v>717</v>
      </c>
      <c r="F180" s="171">
        <v>228006</v>
      </c>
    </row>
    <row r="181" spans="1:6" ht="22.5" customHeight="1">
      <c r="A181" s="171">
        <v>228007</v>
      </c>
      <c r="B181" s="183"/>
      <c r="C181" s="183"/>
      <c r="D181" s="183"/>
      <c r="E181" s="165" t="s">
        <v>718</v>
      </c>
      <c r="F181" s="171">
        <v>228007</v>
      </c>
    </row>
    <row r="182" spans="1:6" ht="22.5" customHeight="1">
      <c r="A182" s="171">
        <v>228008</v>
      </c>
      <c r="B182" s="183"/>
      <c r="C182" s="183"/>
      <c r="D182" s="183"/>
      <c r="E182" s="165" t="s">
        <v>719</v>
      </c>
      <c r="F182" s="171">
        <v>228008</v>
      </c>
    </row>
    <row r="183" spans="1:6" ht="22.5" customHeight="1">
      <c r="A183" s="171">
        <v>228009</v>
      </c>
      <c r="B183" s="183"/>
      <c r="C183" s="183"/>
      <c r="D183" s="183"/>
      <c r="E183" s="165" t="s">
        <v>720</v>
      </c>
      <c r="F183" s="171">
        <v>228009</v>
      </c>
    </row>
    <row r="184" spans="1:6" ht="22.5" customHeight="1">
      <c r="A184" s="171">
        <v>228010</v>
      </c>
      <c r="B184" s="183"/>
      <c r="C184" s="183"/>
      <c r="D184" s="183"/>
      <c r="E184" s="165" t="s">
        <v>721</v>
      </c>
      <c r="F184" s="171">
        <v>228010</v>
      </c>
    </row>
    <row r="185" spans="1:6" ht="22.5" customHeight="1">
      <c r="A185" s="171">
        <v>228014</v>
      </c>
      <c r="B185" s="183"/>
      <c r="C185" s="183"/>
      <c r="D185" s="183"/>
      <c r="E185" s="165" t="s">
        <v>722</v>
      </c>
      <c r="F185" s="171">
        <v>228014</v>
      </c>
    </row>
    <row r="186" spans="1:6" ht="22.5" customHeight="1">
      <c r="A186" s="171">
        <v>228015</v>
      </c>
      <c r="B186" s="183"/>
      <c r="C186" s="183"/>
      <c r="D186" s="183"/>
      <c r="E186" s="165" t="s">
        <v>527</v>
      </c>
      <c r="F186" s="171">
        <v>228015</v>
      </c>
    </row>
    <row r="187" spans="1:6" ht="22.5" customHeight="1">
      <c r="A187" s="171">
        <v>228016</v>
      </c>
      <c r="B187" s="183"/>
      <c r="C187" s="183"/>
      <c r="D187" s="183"/>
      <c r="E187" s="165" t="s">
        <v>528</v>
      </c>
      <c r="F187" s="171">
        <v>228016</v>
      </c>
    </row>
    <row r="188" spans="1:6" ht="22.5" customHeight="1">
      <c r="A188" s="171">
        <v>228017</v>
      </c>
      <c r="B188" s="183"/>
      <c r="C188" s="183"/>
      <c r="D188" s="183"/>
      <c r="E188" s="165" t="s">
        <v>723</v>
      </c>
      <c r="F188" s="171">
        <v>228017</v>
      </c>
    </row>
    <row r="189" spans="1:6" ht="22.5" customHeight="1">
      <c r="A189" s="171">
        <v>228019</v>
      </c>
      <c r="B189" s="183"/>
      <c r="C189" s="183"/>
      <c r="D189" s="183"/>
      <c r="E189" s="165" t="s">
        <v>530</v>
      </c>
      <c r="F189" s="171">
        <v>228019</v>
      </c>
    </row>
    <row r="190" spans="1:6" ht="22.5" customHeight="1">
      <c r="A190" s="171">
        <v>228022</v>
      </c>
      <c r="B190" s="183"/>
      <c r="C190" s="183"/>
      <c r="D190" s="183"/>
      <c r="E190" s="165" t="s">
        <v>531</v>
      </c>
      <c r="F190" s="171">
        <v>228022</v>
      </c>
    </row>
    <row r="191" spans="1:6" ht="22.5" customHeight="1">
      <c r="A191" s="171">
        <v>228024</v>
      </c>
      <c r="B191" s="183"/>
      <c r="C191" s="183"/>
      <c r="D191" s="183"/>
      <c r="E191" s="165" t="s">
        <v>532</v>
      </c>
      <c r="F191" s="175">
        <v>228024</v>
      </c>
    </row>
    <row r="192" spans="1:6" ht="22.5" customHeight="1">
      <c r="A192" s="171">
        <v>228027</v>
      </c>
      <c r="B192" s="183"/>
      <c r="C192" s="183"/>
      <c r="D192" s="183"/>
      <c r="E192" s="165" t="s">
        <v>533</v>
      </c>
      <c r="F192" s="171">
        <v>228027</v>
      </c>
    </row>
    <row r="193" spans="1:11" ht="22.5" customHeight="1">
      <c r="A193" s="171">
        <v>228999</v>
      </c>
      <c r="B193" s="183"/>
      <c r="C193" s="183"/>
      <c r="D193" s="183"/>
      <c r="E193" s="165" t="s">
        <v>724</v>
      </c>
      <c r="F193" s="171">
        <v>228999</v>
      </c>
    </row>
    <row r="194" spans="1:11" ht="22.5" customHeight="1" thickBot="1">
      <c r="A194" s="171"/>
      <c r="B194" s="168"/>
      <c r="C194" s="168"/>
      <c r="D194" s="168"/>
      <c r="E194" s="169"/>
      <c r="F194" s="171"/>
    </row>
    <row r="195" spans="1:11" ht="22.5" customHeight="1" thickBot="1">
      <c r="A195" s="177">
        <v>281</v>
      </c>
      <c r="B195" s="166">
        <f t="shared" ref="B195:C195" si="24">SUM(B196:B199)</f>
        <v>0</v>
      </c>
      <c r="C195" s="166">
        <f t="shared" si="24"/>
        <v>0</v>
      </c>
      <c r="D195" s="166">
        <f>SUM(D196:D199)</f>
        <v>0</v>
      </c>
      <c r="E195" s="167" t="s">
        <v>616</v>
      </c>
      <c r="F195" s="177">
        <v>281</v>
      </c>
    </row>
    <row r="196" spans="1:11" ht="22.5" customHeight="1">
      <c r="A196" s="171">
        <v>281001</v>
      </c>
      <c r="B196" s="182"/>
      <c r="C196" s="182"/>
      <c r="D196" s="182"/>
      <c r="E196" s="179" t="s">
        <v>725</v>
      </c>
      <c r="F196" s="171">
        <v>281001</v>
      </c>
    </row>
    <row r="197" spans="1:11" ht="22.5" customHeight="1">
      <c r="A197" s="171">
        <v>281002</v>
      </c>
      <c r="B197" s="183"/>
      <c r="C197" s="183"/>
      <c r="D197" s="183"/>
      <c r="E197" s="165" t="s">
        <v>726</v>
      </c>
      <c r="F197" s="171">
        <v>281002</v>
      </c>
    </row>
    <row r="198" spans="1:11" ht="22.5" customHeight="1">
      <c r="A198" s="171">
        <v>281003</v>
      </c>
      <c r="B198" s="183"/>
      <c r="C198" s="183"/>
      <c r="D198" s="183"/>
      <c r="E198" s="165" t="s">
        <v>727</v>
      </c>
      <c r="F198" s="171">
        <v>281003</v>
      </c>
    </row>
    <row r="199" spans="1:11" ht="22.5" customHeight="1">
      <c r="A199" s="171">
        <v>281999</v>
      </c>
      <c r="B199" s="183"/>
      <c r="C199" s="183"/>
      <c r="D199" s="183"/>
      <c r="E199" s="165" t="s">
        <v>538</v>
      </c>
      <c r="F199" s="171">
        <v>281999</v>
      </c>
    </row>
    <row r="200" spans="1:11" ht="22.5" customHeight="1" thickBot="1">
      <c r="A200" s="171"/>
      <c r="B200" s="168"/>
      <c r="C200" s="168"/>
      <c r="D200" s="168"/>
      <c r="E200" s="169"/>
      <c r="F200" s="171"/>
    </row>
    <row r="201" spans="1:11" ht="22.5" customHeight="1" thickBot="1">
      <c r="A201" s="177">
        <v>421</v>
      </c>
      <c r="B201" s="166">
        <f t="shared" ref="B201:C201" si="25">SUM(B202:B204)</f>
        <v>0</v>
      </c>
      <c r="C201" s="166">
        <f t="shared" si="25"/>
        <v>0</v>
      </c>
      <c r="D201" s="166">
        <f>SUM(D202:D204)</f>
        <v>0</v>
      </c>
      <c r="E201" s="167" t="s">
        <v>612</v>
      </c>
      <c r="F201" s="177">
        <v>421</v>
      </c>
    </row>
    <row r="202" spans="1:11" ht="22.5" customHeight="1">
      <c r="A202" s="171">
        <v>421001</v>
      </c>
      <c r="B202" s="181">
        <f>SUMIFS(PSIP!A:A,PSIP!$G:$G,Lists!$A$3,PSIP!$J:$J,'Budget(BG)'!$F202)</f>
        <v>0</v>
      </c>
      <c r="C202" s="181">
        <f>SUMIFS(PSIP!B:B,PSIP!$G:$G,Lists!$A$3,PSIP!$J:$J,'Budget(BG)'!$F202)</f>
        <v>0</v>
      </c>
      <c r="D202" s="181">
        <f>SUMIFS(PSIP!C:C,PSIP!$G:$G,Lists!$A$3,PSIP!$J:$J,'Budget(BG)'!$F202)</f>
        <v>0</v>
      </c>
      <c r="E202" s="165" t="s">
        <v>751</v>
      </c>
      <c r="F202" s="171">
        <v>421001</v>
      </c>
    </row>
    <row r="203" spans="1:11" ht="22.5" customHeight="1">
      <c r="A203" s="171">
        <v>421002</v>
      </c>
      <c r="B203" s="181">
        <f>SUMIFS(PSIP!A:A,PSIP!$G:$G,Lists!$A$3,PSIP!$J:$J,'Budget(BG)'!$F203)</f>
        <v>0</v>
      </c>
      <c r="C203" s="181">
        <f>SUMIFS(PSIP!B:B,PSIP!$G:$G,Lists!$A$3,PSIP!$J:$J,'Budget(BG)'!$F203)</f>
        <v>0</v>
      </c>
      <c r="D203" s="181">
        <f>SUMIFS(PSIP!C:C,PSIP!$G:$G,Lists!$A$3,PSIP!$J:$J,'Budget(BG)'!$F203)</f>
        <v>0</v>
      </c>
      <c r="E203" s="165" t="s">
        <v>539</v>
      </c>
      <c r="F203" s="171">
        <v>421002</v>
      </c>
    </row>
    <row r="204" spans="1:11" ht="22.5" customHeight="1">
      <c r="A204" s="171">
        <v>421003</v>
      </c>
      <c r="B204" s="181">
        <f>SUMIFS(PSIP!A:A,PSIP!$G:$G,Lists!$A$3,PSIP!$J:$J,'Budget(BG)'!$F204)</f>
        <v>0</v>
      </c>
      <c r="C204" s="181">
        <f>SUMIFS(PSIP!B:B,PSIP!$G:$G,Lists!$A$3,PSIP!$J:$J,'Budget(BG)'!$F204)</f>
        <v>0</v>
      </c>
      <c r="D204" s="181">
        <f>SUMIFS(PSIP!C:C,PSIP!$G:$G,Lists!$A$3,PSIP!$J:$J,'Budget(BG)'!$F204)</f>
        <v>0</v>
      </c>
      <c r="E204" s="165" t="s">
        <v>540</v>
      </c>
      <c r="F204" s="171">
        <v>421003</v>
      </c>
    </row>
    <row r="205" spans="1:11" ht="22.5" customHeight="1" thickBot="1">
      <c r="A205" s="171"/>
      <c r="B205" s="168"/>
      <c r="C205" s="168"/>
      <c r="D205" s="168"/>
      <c r="E205" s="169"/>
      <c r="F205" s="171"/>
    </row>
    <row r="206" spans="1:11" ht="22.5" customHeight="1" thickBot="1">
      <c r="A206" s="177">
        <v>422</v>
      </c>
      <c r="B206" s="166">
        <f t="shared" ref="B206:C206" si="26">SUM(B207:B212)</f>
        <v>0</v>
      </c>
      <c r="C206" s="166">
        <f t="shared" si="26"/>
        <v>0</v>
      </c>
      <c r="D206" s="166">
        <f>SUM(D207:D212)</f>
        <v>0</v>
      </c>
      <c r="E206" s="167" t="s">
        <v>613</v>
      </c>
      <c r="F206" s="177">
        <v>422</v>
      </c>
    </row>
    <row r="207" spans="1:11" ht="22.5" customHeight="1">
      <c r="A207" s="171">
        <v>422001</v>
      </c>
      <c r="B207" s="181">
        <f>SUMIFS(PSIP!A:A,PSIP!$G:$G,Lists!$A$3,PSIP!$J:$J,'Budget(BG)'!$F207)</f>
        <v>0</v>
      </c>
      <c r="C207" s="181">
        <f>SUMIFS(PSIP!B:B,PSIP!$G:$G,Lists!$A$3,PSIP!$J:$J,'Budget(BG)'!$F207)</f>
        <v>0</v>
      </c>
      <c r="D207" s="181">
        <f>SUMIFS(PSIP!C:C,PSIP!$G:$G,Lists!$A$3,PSIP!$J:$J,'Budget(BG)'!$F207)</f>
        <v>0</v>
      </c>
      <c r="E207" s="165" t="s">
        <v>541</v>
      </c>
      <c r="F207" s="171">
        <v>422001</v>
      </c>
      <c r="H207" s="246" t="s">
        <v>1125</v>
      </c>
      <c r="I207" s="247"/>
      <c r="J207" s="247"/>
      <c r="K207" s="248"/>
    </row>
    <row r="208" spans="1:11" ht="22.5" customHeight="1" thickBot="1">
      <c r="A208" s="171">
        <v>422002</v>
      </c>
      <c r="B208" s="181">
        <f>SUMIFS(PSIP!A:A,PSIP!$G:$G,Lists!$A$3,PSIP!$J:$J,'Budget(BG)'!$F208)</f>
        <v>0</v>
      </c>
      <c r="C208" s="181">
        <f>SUMIFS(PSIP!B:B,PSIP!$G:$G,Lists!$A$3,PSIP!$J:$J,'Budget(BG)'!$F208)</f>
        <v>0</v>
      </c>
      <c r="D208" s="181">
        <f>SUMIFS(PSIP!C:C,PSIP!$G:$G,Lists!$A$3,PSIP!$J:$J,'Budget(BG)'!$F208)</f>
        <v>0</v>
      </c>
      <c r="E208" s="165" t="s">
        <v>542</v>
      </c>
      <c r="F208" s="171">
        <v>422002</v>
      </c>
      <c r="H208" s="249"/>
      <c r="I208" s="250"/>
      <c r="J208" s="250"/>
      <c r="K208" s="251"/>
    </row>
    <row r="209" spans="1:11" ht="22.5" customHeight="1">
      <c r="A209" s="171">
        <v>422003</v>
      </c>
      <c r="B209" s="181">
        <f>SUMIFS(PSIP!A:A,PSIP!$G:$G,Lists!$A$3,PSIP!$J:$J,'Budget(BG)'!$F209)</f>
        <v>0</v>
      </c>
      <c r="C209" s="181">
        <f>SUMIFS(PSIP!B:B,PSIP!$G:$G,Lists!$A$3,PSIP!$J:$J,'Budget(BG)'!$F209)</f>
        <v>0</v>
      </c>
      <c r="D209" s="181">
        <f>SUMIFS(PSIP!C:C,PSIP!$G:$G,Lists!$A$3,PSIP!$J:$J,'Budget(BG)'!$F209)</f>
        <v>0</v>
      </c>
      <c r="E209" s="165" t="s">
        <v>543</v>
      </c>
      <c r="F209" s="171">
        <v>422003</v>
      </c>
    </row>
    <row r="210" spans="1:11" ht="22.5" customHeight="1">
      <c r="A210" s="171">
        <v>422004</v>
      </c>
      <c r="B210" s="181">
        <f>SUMIFS(PSIP!A:A,PSIP!$G:$G,Lists!$A$3,PSIP!$J:$J,'Budget(BG)'!$F210)</f>
        <v>0</v>
      </c>
      <c r="C210" s="181">
        <f>SUMIFS(PSIP!B:B,PSIP!$G:$G,Lists!$A$3,PSIP!$J:$J,'Budget(BG)'!$F210)</f>
        <v>0</v>
      </c>
      <c r="D210" s="181">
        <f>SUMIFS(PSIP!C:C,PSIP!$G:$G,Lists!$A$3,PSIP!$J:$J,'Budget(BG)'!$F210)</f>
        <v>0</v>
      </c>
      <c r="E210" s="165" t="s">
        <v>544</v>
      </c>
      <c r="F210" s="171">
        <v>422004</v>
      </c>
    </row>
    <row r="211" spans="1:11" ht="22.5" customHeight="1">
      <c r="A211" s="171">
        <v>422005</v>
      </c>
      <c r="B211" s="181">
        <f>SUMIFS(PSIP!A:A,PSIP!$G:$G,Lists!$A$3,PSIP!$J:$J,'Budget(BG)'!$F211)</f>
        <v>0</v>
      </c>
      <c r="C211" s="181">
        <f>SUMIFS(PSIP!B:B,PSIP!$G:$G,Lists!$A$3,PSIP!$J:$J,'Budget(BG)'!$F211)</f>
        <v>0</v>
      </c>
      <c r="D211" s="181">
        <f>SUMIFS(PSIP!C:C,PSIP!$G:$G,Lists!$A$3,PSIP!$J:$J,'Budget(BG)'!$F211)</f>
        <v>0</v>
      </c>
      <c r="E211" s="165" t="s">
        <v>728</v>
      </c>
      <c r="F211" s="171">
        <v>422005</v>
      </c>
    </row>
    <row r="212" spans="1:11" ht="22.5" customHeight="1">
      <c r="A212" s="171">
        <v>422999</v>
      </c>
      <c r="B212" s="181">
        <f>SUMIFS(PSIP!A:A,PSIP!$G:$G,Lists!$A$3,PSIP!$J:$J,'Budget(BG)'!$F212)</f>
        <v>0</v>
      </c>
      <c r="C212" s="181">
        <f>SUMIFS(PSIP!B:B,PSIP!$G:$G,Lists!$A$3,PSIP!$J:$J,'Budget(BG)'!$F212)</f>
        <v>0</v>
      </c>
      <c r="D212" s="181">
        <f>SUMIFS(PSIP!C:C,PSIP!$G:$G,Lists!$A$3,PSIP!$J:$J,'Budget(BG)'!$F212)</f>
        <v>0</v>
      </c>
      <c r="E212" s="165" t="s">
        <v>546</v>
      </c>
      <c r="F212" s="171">
        <v>422999</v>
      </c>
    </row>
    <row r="213" spans="1:11" ht="22.5" customHeight="1" thickBot="1">
      <c r="A213" s="171"/>
      <c r="B213" s="168"/>
      <c r="C213" s="168"/>
      <c r="D213" s="168"/>
      <c r="E213" s="169"/>
      <c r="F213" s="171"/>
    </row>
    <row r="214" spans="1:11" ht="22.5" customHeight="1" thickBot="1">
      <c r="A214" s="177">
        <v>423</v>
      </c>
      <c r="B214" s="166">
        <f>SUM(B215:B226)</f>
        <v>0</v>
      </c>
      <c r="C214" s="166">
        <f>SUM(C215:C226)</f>
        <v>0</v>
      </c>
      <c r="D214" s="166">
        <f>SUM(D215:D226)</f>
        <v>0</v>
      </c>
      <c r="E214" s="167" t="s">
        <v>614</v>
      </c>
      <c r="F214" s="177">
        <v>423</v>
      </c>
    </row>
    <row r="215" spans="1:11" ht="22.5" customHeight="1">
      <c r="A215" s="171">
        <v>423001</v>
      </c>
      <c r="B215" s="180">
        <f>SUMIFS(CapitalSheet!$A:$A,CapitalSheet!$M:$M,"ޓްރަސްޓް ފަންޑް",CapitalSheet!$L:$L,'Budget(BG)'!$F215)</f>
        <v>0</v>
      </c>
      <c r="C215" s="180">
        <f>SUMIFS(CapitalSheet!$D:$D,CapitalSheet!$M:$M,"ޓްރަސްޓް ފަންޑް",CapitalSheet!$L:$L,'Budget(BG)'!$F215)</f>
        <v>0</v>
      </c>
      <c r="D215" s="180">
        <f>SUMIFS(CapitalSheet!$G:$G,CapitalSheet!$M:$M,"ޓްރަސްޓް ފަންޑް",CapitalSheet!$L:$L,'Budget(BG)'!$F215)</f>
        <v>0</v>
      </c>
      <c r="E215" s="179" t="s">
        <v>729</v>
      </c>
      <c r="F215" s="171">
        <v>423001</v>
      </c>
    </row>
    <row r="216" spans="1:11" ht="22.5" customHeight="1">
      <c r="A216" s="171">
        <v>423002</v>
      </c>
      <c r="B216" s="181">
        <f>SUMIFS(CapitalSheet!$A:$A,CapitalSheet!$M:$M,"ޓްރަސްޓް ފަންޑް",CapitalSheet!$L:$L,'Budget(BG)'!$F216)</f>
        <v>0</v>
      </c>
      <c r="C216" s="181">
        <f>SUMIFS(CapitalSheet!$D:$D,CapitalSheet!$M:$M,"ޓްރަސްޓް ފަންޑް",CapitalSheet!$L:$L,'Budget(BG)'!$F216)</f>
        <v>0</v>
      </c>
      <c r="D216" s="181">
        <f>SUMIFS(CapitalSheet!$G:$G,CapitalSheet!$M:$M,"ޓްރަސްޓް ފަންޑް",CapitalSheet!$L:$L,'Budget(BG)'!$F216)</f>
        <v>0</v>
      </c>
      <c r="E216" s="165" t="s">
        <v>730</v>
      </c>
      <c r="F216" s="171">
        <v>423002</v>
      </c>
    </row>
    <row r="217" spans="1:11" ht="22.5" customHeight="1">
      <c r="A217" s="171">
        <v>423003</v>
      </c>
      <c r="B217" s="181">
        <f>SUMIFS(CapitalSheet!$A:$A,CapitalSheet!$M:$M,"ޓްރަސްޓް ފަންޑް",CapitalSheet!$L:$L,'Budget(BG)'!$F217)</f>
        <v>0</v>
      </c>
      <c r="C217" s="181">
        <f>SUMIFS(CapitalSheet!$D:$D,CapitalSheet!$M:$M,"ޓްރަސްޓް ފަންޑް",CapitalSheet!$L:$L,'Budget(BG)'!$F217)</f>
        <v>0</v>
      </c>
      <c r="D217" s="181">
        <f>SUMIFS(CapitalSheet!$G:$G,CapitalSheet!$M:$M,"ޓްރަސްޓް ފަންޑް",CapitalSheet!$L:$L,'Budget(BG)'!$F217)</f>
        <v>0</v>
      </c>
      <c r="E217" s="165" t="s">
        <v>731</v>
      </c>
      <c r="F217" s="171">
        <v>423003</v>
      </c>
    </row>
    <row r="218" spans="1:11" ht="22.5" customHeight="1">
      <c r="A218" s="171">
        <v>423004</v>
      </c>
      <c r="B218" s="181">
        <f>SUMIFS(CapitalSheet!$A:$A,CapitalSheet!$M:$M,"ޓްރަސްޓް ފަންޑް",CapitalSheet!$L:$L,'Budget(BG)'!$F218)</f>
        <v>0</v>
      </c>
      <c r="C218" s="181">
        <f>SUMIFS(CapitalSheet!$D:$D,CapitalSheet!$M:$M,"ޓްރަސްޓް ފަންޑް",CapitalSheet!$L:$L,'Budget(BG)'!$F218)</f>
        <v>0</v>
      </c>
      <c r="D218" s="181">
        <f>SUMIFS(CapitalSheet!$G:$G,CapitalSheet!$M:$M,"ޓްރަސްޓް ފަންޑް",CapitalSheet!$L:$L,'Budget(BG)'!$F218)</f>
        <v>0</v>
      </c>
      <c r="E218" s="165" t="s">
        <v>732</v>
      </c>
      <c r="F218" s="171">
        <v>423004</v>
      </c>
    </row>
    <row r="219" spans="1:11" ht="22.5" customHeight="1" thickBot="1">
      <c r="A219" s="171">
        <v>423005</v>
      </c>
      <c r="B219" s="181">
        <f>SUMIFS(CapitalSheet!$A:$A,CapitalSheet!$M:$M,"ޓްރަސްޓް ފަންޑް",CapitalSheet!$L:$L,'Budget(BG)'!$F219)</f>
        <v>0</v>
      </c>
      <c r="C219" s="181">
        <f>SUMIFS(CapitalSheet!$D:$D,CapitalSheet!$M:$M,"ޓްރަސްޓް ފަންޑް",CapitalSheet!$L:$L,'Budget(BG)'!$F219)</f>
        <v>0</v>
      </c>
      <c r="D219" s="181">
        <f>SUMIFS(CapitalSheet!$G:$G,CapitalSheet!$M:$M,"ޓްރަސްޓް ފަންޑް",CapitalSheet!$L:$L,'Budget(BG)'!$F219)</f>
        <v>0</v>
      </c>
      <c r="E219" s="165" t="s">
        <v>733</v>
      </c>
      <c r="F219" s="171">
        <v>423005</v>
      </c>
    </row>
    <row r="220" spans="1:11" ht="22.5" customHeight="1">
      <c r="A220" s="171">
        <v>423006</v>
      </c>
      <c r="B220" s="181">
        <f>SUMIFS(CapitalSheet!$A:$A,CapitalSheet!$M:$M,"ޓްރަސްޓް ފަންޑް",CapitalSheet!$L:$L,'Budget(BG)'!$F220)</f>
        <v>0</v>
      </c>
      <c r="C220" s="181">
        <f>SUMIFS(CapitalSheet!$D:$D,CapitalSheet!$M:$M,"ޓްރަސްޓް ފަންޑް",CapitalSheet!$L:$L,'Budget(BG)'!$F220)</f>
        <v>0</v>
      </c>
      <c r="D220" s="181">
        <f>SUMIFS(CapitalSheet!$G:$G,CapitalSheet!$M:$M,"ޓްރަސްޓް ފަންޑް",CapitalSheet!$L:$L,'Budget(BG)'!$F220)</f>
        <v>0</v>
      </c>
      <c r="E220" s="165" t="s">
        <v>552</v>
      </c>
      <c r="F220" s="171">
        <v>423006</v>
      </c>
      <c r="H220" s="246" t="s">
        <v>1126</v>
      </c>
      <c r="I220" s="247"/>
      <c r="J220" s="247"/>
      <c r="K220" s="248"/>
    </row>
    <row r="221" spans="1:11" ht="22.5" customHeight="1" thickBot="1">
      <c r="A221" s="171">
        <v>423007</v>
      </c>
      <c r="B221" s="181">
        <f>SUMIFS(CapitalSheet!$A:$A,CapitalSheet!$M:$M,"ޓްރަސްޓް ފަންޑް",CapitalSheet!$L:$L,'Budget(BG)'!$F221)</f>
        <v>0</v>
      </c>
      <c r="C221" s="181">
        <f>SUMIFS(CapitalSheet!$D:$D,CapitalSheet!$M:$M,"ޓްރަސްޓް ފަންޑް",CapitalSheet!$L:$L,'Budget(BG)'!$F221)</f>
        <v>0</v>
      </c>
      <c r="D221" s="181">
        <f>SUMIFS(CapitalSheet!$G:$G,CapitalSheet!$M:$M,"ޓްރަސްޓް ފަންޑް",CapitalSheet!$L:$L,'Budget(BG)'!$F221)</f>
        <v>0</v>
      </c>
      <c r="E221" s="165" t="s">
        <v>734</v>
      </c>
      <c r="F221" s="171">
        <v>423007</v>
      </c>
      <c r="H221" s="249"/>
      <c r="I221" s="250"/>
      <c r="J221" s="250"/>
      <c r="K221" s="251"/>
    </row>
    <row r="222" spans="1:11" ht="22.5" customHeight="1">
      <c r="A222" s="171">
        <v>423008</v>
      </c>
      <c r="B222" s="181">
        <f>SUMIFS(CapitalSheet!$A:$A,CapitalSheet!$M:$M,"ޓްރަސްޓް ފަންޑް",CapitalSheet!$L:$L,'Budget(BG)'!$F222)</f>
        <v>0</v>
      </c>
      <c r="C222" s="181">
        <f>SUMIFS(CapitalSheet!$D:$D,CapitalSheet!$M:$M,"ޓްރަސްޓް ފަންޑް",CapitalSheet!$L:$L,'Budget(BG)'!$F222)</f>
        <v>0</v>
      </c>
      <c r="D222" s="181">
        <f>SUMIFS(CapitalSheet!$G:$G,CapitalSheet!$M:$M,"ޓްރަސްޓް ފަންޑް",CapitalSheet!$L:$L,'Budget(BG)'!$F222)</f>
        <v>0</v>
      </c>
      <c r="E222" s="165" t="s">
        <v>735</v>
      </c>
      <c r="F222" s="171">
        <v>423008</v>
      </c>
    </row>
    <row r="223" spans="1:11" ht="22.5" customHeight="1">
      <c r="A223" s="171">
        <v>423999</v>
      </c>
      <c r="B223" s="181">
        <f>SUMIFS(CapitalSheet!$A:$A,CapitalSheet!$M:$M,"ޓްރަސްޓް ފަންޑް",CapitalSheet!$L:$L,'Budget(BG)'!$F223)</f>
        <v>0</v>
      </c>
      <c r="C223" s="181">
        <f>SUMIFS(CapitalSheet!$D:$D,CapitalSheet!$M:$M,"ޓްރަސްޓް ފަންޑް",CapitalSheet!$L:$L,'Budget(BG)'!$F223)</f>
        <v>0</v>
      </c>
      <c r="D223" s="181">
        <f>SUMIFS(CapitalSheet!$G:$G,CapitalSheet!$M:$M,"ޓްރަސްޓް ފަންޑް",CapitalSheet!$L:$L,'Budget(BG)'!$F223)</f>
        <v>0</v>
      </c>
      <c r="E223" s="165" t="s">
        <v>736</v>
      </c>
      <c r="F223" s="171">
        <v>423999</v>
      </c>
    </row>
    <row r="224" spans="1:11" ht="22.5" customHeight="1">
      <c r="A224" s="171">
        <v>424001</v>
      </c>
      <c r="B224" s="181">
        <f>SUMIFS(CapitalSheet!$A:$A,CapitalSheet!$M:$M,"ޓްރަސްޓް ފަންޑް",CapitalSheet!$L:$L,'Budget(BG)'!$F224)</f>
        <v>0</v>
      </c>
      <c r="C224" s="181">
        <f>SUMIFS(CapitalSheet!$D:$D,CapitalSheet!$M:$M,"ޓްރަސްޓް ފަންޑް",CapitalSheet!$L:$L,'Budget(BG)'!$F224)</f>
        <v>0</v>
      </c>
      <c r="D224" s="181">
        <f>SUMIFS(CapitalSheet!$G:$G,CapitalSheet!$M:$M,"ޓްރަސްޓް ފަންޑް",CapitalSheet!$L:$L,'Budget(BG)'!$F224)</f>
        <v>0</v>
      </c>
      <c r="E224" s="165" t="s">
        <v>737</v>
      </c>
      <c r="F224" s="171">
        <v>424001</v>
      </c>
    </row>
    <row r="225" spans="1:6" ht="22.5" customHeight="1">
      <c r="A225" s="171">
        <v>424002</v>
      </c>
      <c r="B225" s="181">
        <f>SUMIFS(CapitalSheet!$A:$A,CapitalSheet!$M:$M,"ޓްރަސްޓް ފަންޑް",CapitalSheet!$L:$L,'Budget(BG)'!$F225)</f>
        <v>0</v>
      </c>
      <c r="C225" s="181">
        <f>SUMIFS(CapitalSheet!$D:$D,CapitalSheet!$M:$M,"ޓްރަސްޓް ފަންޑް",CapitalSheet!$L:$L,'Budget(BG)'!$F225)</f>
        <v>0</v>
      </c>
      <c r="D225" s="181">
        <f>SUMIFS(CapitalSheet!$G:$G,CapitalSheet!$M:$M,"ޓްރަސްޓް ފަންޑް",CapitalSheet!$L:$L,'Budget(BG)'!$F225)</f>
        <v>0</v>
      </c>
      <c r="E225" s="165" t="s">
        <v>557</v>
      </c>
      <c r="F225" s="171">
        <v>424002</v>
      </c>
    </row>
    <row r="226" spans="1:6" ht="22.5" customHeight="1">
      <c r="A226" s="171">
        <v>424003</v>
      </c>
      <c r="B226" s="181">
        <f>SUMIFS(CapitalSheet!$A:$A,CapitalSheet!$M:$M,"ޓްރަސްޓް ފަންޑް",CapitalSheet!$L:$L,'Budget(BG)'!$F226)</f>
        <v>0</v>
      </c>
      <c r="C226" s="181">
        <f>SUMIFS(CapitalSheet!$D:$D,CapitalSheet!$M:$M,"ޓްރަސްޓް ފަންޑް",CapitalSheet!$L:$L,'Budget(BG)'!$F226)</f>
        <v>0</v>
      </c>
      <c r="D226" s="181">
        <f>SUMIFS(CapitalSheet!$G:$G,CapitalSheet!$M:$M,"ޓްރަސްޓް ފަންޑް",CapitalSheet!$L:$L,'Budget(BG)'!$F226)</f>
        <v>0</v>
      </c>
      <c r="E226" s="165" t="s">
        <v>558</v>
      </c>
      <c r="F226" s="171">
        <v>424003</v>
      </c>
    </row>
    <row r="227" spans="1:6" ht="22.5" customHeight="1" thickBot="1">
      <c r="A227" s="171"/>
      <c r="B227" s="168"/>
      <c r="C227" s="168"/>
      <c r="D227" s="168"/>
      <c r="E227" s="169"/>
      <c r="F227" s="171"/>
    </row>
    <row r="228" spans="1:6" ht="22.5" customHeight="1" thickBot="1">
      <c r="A228" s="177">
        <v>440</v>
      </c>
      <c r="B228" s="166">
        <f>SUM(B229:B232)</f>
        <v>0</v>
      </c>
      <c r="C228" s="166">
        <f>SUM(C229:C232)</f>
        <v>0</v>
      </c>
      <c r="D228" s="166">
        <f>SUM(D229:D232)</f>
        <v>0</v>
      </c>
      <c r="E228" s="167" t="s">
        <v>634</v>
      </c>
      <c r="F228" s="177">
        <v>440</v>
      </c>
    </row>
    <row r="229" spans="1:6" ht="22.5" customHeight="1">
      <c r="A229" s="171">
        <v>441001</v>
      </c>
      <c r="B229" s="182"/>
      <c r="C229" s="182"/>
      <c r="D229" s="182"/>
      <c r="E229" s="179" t="s">
        <v>738</v>
      </c>
      <c r="F229" s="171">
        <v>441001</v>
      </c>
    </row>
    <row r="230" spans="1:6" ht="22.5" customHeight="1">
      <c r="A230" s="171">
        <v>441003</v>
      </c>
      <c r="B230" s="183"/>
      <c r="C230" s="183"/>
      <c r="D230" s="183"/>
      <c r="E230" s="165" t="s">
        <v>560</v>
      </c>
      <c r="F230" s="171">
        <v>441003</v>
      </c>
    </row>
    <row r="231" spans="1:6" ht="22.5" customHeight="1">
      <c r="A231" s="171">
        <v>442001</v>
      </c>
      <c r="B231" s="183"/>
      <c r="C231" s="183"/>
      <c r="D231" s="183"/>
      <c r="E231" s="165" t="s">
        <v>739</v>
      </c>
      <c r="F231" s="171">
        <v>442001</v>
      </c>
    </row>
    <row r="232" spans="1:6" ht="22.5" customHeight="1">
      <c r="A232" s="171">
        <v>442002</v>
      </c>
      <c r="B232" s="183"/>
      <c r="C232" s="183"/>
      <c r="D232" s="183"/>
      <c r="E232" s="165" t="s">
        <v>562</v>
      </c>
      <c r="F232" s="171">
        <v>442002</v>
      </c>
    </row>
    <row r="233" spans="1:6" ht="22.5" customHeight="1" thickBot="1">
      <c r="A233" s="171"/>
      <c r="B233" s="168"/>
      <c r="C233" s="168"/>
      <c r="D233" s="168"/>
      <c r="E233" s="169"/>
      <c r="F233" s="171"/>
    </row>
    <row r="234" spans="1:6" ht="22.5" customHeight="1" thickBot="1">
      <c r="A234" s="177">
        <v>720</v>
      </c>
      <c r="B234" s="166">
        <f t="shared" ref="B234:C234" si="27">SUM(B235:B252)</f>
        <v>0</v>
      </c>
      <c r="C234" s="166">
        <f t="shared" si="27"/>
        <v>0</v>
      </c>
      <c r="D234" s="166">
        <f>SUM(D235:D252)</f>
        <v>0</v>
      </c>
      <c r="E234" s="167" t="s">
        <v>635</v>
      </c>
      <c r="F234" s="177">
        <v>720</v>
      </c>
    </row>
    <row r="235" spans="1:6" ht="22.5" customHeight="1">
      <c r="A235" s="171">
        <v>721001</v>
      </c>
      <c r="B235" s="182"/>
      <c r="C235" s="182"/>
      <c r="D235" s="182"/>
      <c r="E235" s="179" t="s">
        <v>565</v>
      </c>
      <c r="F235" s="171">
        <v>721001</v>
      </c>
    </row>
    <row r="236" spans="1:6" ht="22.5" customHeight="1">
      <c r="A236" s="171">
        <v>721002</v>
      </c>
      <c r="B236" s="183"/>
      <c r="C236" s="183"/>
      <c r="D236" s="183"/>
      <c r="E236" s="165" t="s">
        <v>566</v>
      </c>
      <c r="F236" s="171">
        <v>721002</v>
      </c>
    </row>
    <row r="237" spans="1:6" ht="22.5" customHeight="1">
      <c r="A237" s="171">
        <v>721003</v>
      </c>
      <c r="B237" s="183"/>
      <c r="C237" s="183"/>
      <c r="D237" s="183"/>
      <c r="E237" s="165" t="s">
        <v>567</v>
      </c>
      <c r="F237" s="171">
        <v>721003</v>
      </c>
    </row>
    <row r="238" spans="1:6" ht="22.5" customHeight="1">
      <c r="A238" s="171">
        <v>721004</v>
      </c>
      <c r="B238" s="183"/>
      <c r="C238" s="183"/>
      <c r="D238" s="183"/>
      <c r="E238" s="165" t="s">
        <v>568</v>
      </c>
      <c r="F238" s="171">
        <v>721004</v>
      </c>
    </row>
    <row r="239" spans="1:6" ht="22.5" customHeight="1">
      <c r="A239" s="171">
        <v>721005</v>
      </c>
      <c r="B239" s="183"/>
      <c r="C239" s="183"/>
      <c r="D239" s="183"/>
      <c r="E239" s="165" t="s">
        <v>569</v>
      </c>
      <c r="F239" s="171">
        <v>721005</v>
      </c>
    </row>
    <row r="240" spans="1:6" ht="22.5" customHeight="1">
      <c r="A240" s="171">
        <v>721999</v>
      </c>
      <c r="B240" s="183"/>
      <c r="C240" s="183"/>
      <c r="D240" s="183"/>
      <c r="E240" s="165" t="s">
        <v>740</v>
      </c>
      <c r="F240" s="171">
        <v>721999</v>
      </c>
    </row>
    <row r="241" spans="1:6" ht="22.5" customHeight="1">
      <c r="A241" s="171">
        <v>722001</v>
      </c>
      <c r="B241" s="183"/>
      <c r="C241" s="183"/>
      <c r="D241" s="183"/>
      <c r="E241" s="165" t="s">
        <v>571</v>
      </c>
      <c r="F241" s="171">
        <v>722001</v>
      </c>
    </row>
    <row r="242" spans="1:6" ht="22.5" customHeight="1">
      <c r="A242" s="171">
        <v>722002</v>
      </c>
      <c r="B242" s="183"/>
      <c r="C242" s="183"/>
      <c r="D242" s="183"/>
      <c r="E242" s="165" t="s">
        <v>572</v>
      </c>
      <c r="F242" s="171">
        <v>722002</v>
      </c>
    </row>
    <row r="243" spans="1:6" ht="22.5" customHeight="1">
      <c r="A243" s="171">
        <v>722003</v>
      </c>
      <c r="B243" s="183"/>
      <c r="C243" s="183"/>
      <c r="D243" s="183"/>
      <c r="E243" s="165" t="s">
        <v>573</v>
      </c>
      <c r="F243" s="171">
        <v>722003</v>
      </c>
    </row>
    <row r="244" spans="1:6" ht="22.5" customHeight="1">
      <c r="A244" s="171">
        <v>722004</v>
      </c>
      <c r="B244" s="183"/>
      <c r="C244" s="183"/>
      <c r="D244" s="183"/>
      <c r="E244" s="165" t="s">
        <v>574</v>
      </c>
      <c r="F244" s="171">
        <v>722004</v>
      </c>
    </row>
    <row r="245" spans="1:6" ht="22.5" customHeight="1">
      <c r="A245" s="171">
        <v>723001</v>
      </c>
      <c r="B245" s="183"/>
      <c r="C245" s="183"/>
      <c r="D245" s="183"/>
      <c r="E245" s="165" t="s">
        <v>576</v>
      </c>
      <c r="F245" s="171">
        <v>723001</v>
      </c>
    </row>
    <row r="246" spans="1:6" ht="22.5" customHeight="1">
      <c r="A246" s="171">
        <v>723002</v>
      </c>
      <c r="B246" s="183"/>
      <c r="C246" s="183"/>
      <c r="D246" s="183"/>
      <c r="E246" s="165" t="s">
        <v>741</v>
      </c>
      <c r="F246" s="171">
        <v>723002</v>
      </c>
    </row>
    <row r="247" spans="1:6" ht="22.5" customHeight="1">
      <c r="A247" s="171">
        <v>723003</v>
      </c>
      <c r="B247" s="183"/>
      <c r="C247" s="183"/>
      <c r="D247" s="183"/>
      <c r="E247" s="165" t="s">
        <v>742</v>
      </c>
      <c r="F247" s="171">
        <v>723003</v>
      </c>
    </row>
    <row r="248" spans="1:6" ht="22.5" customHeight="1">
      <c r="A248" s="171">
        <v>723004</v>
      </c>
      <c r="B248" s="183"/>
      <c r="C248" s="183"/>
      <c r="D248" s="183"/>
      <c r="E248" s="165" t="s">
        <v>579</v>
      </c>
      <c r="F248" s="171">
        <v>723004</v>
      </c>
    </row>
    <row r="249" spans="1:6" ht="22.5" customHeight="1">
      <c r="A249" s="171">
        <v>725001</v>
      </c>
      <c r="B249" s="183"/>
      <c r="C249" s="183"/>
      <c r="D249" s="183"/>
      <c r="E249" s="165" t="s">
        <v>743</v>
      </c>
      <c r="F249" s="171">
        <v>725001</v>
      </c>
    </row>
    <row r="250" spans="1:6" ht="22.5" customHeight="1">
      <c r="A250" s="171">
        <v>725002</v>
      </c>
      <c r="B250" s="183"/>
      <c r="C250" s="183"/>
      <c r="D250" s="183"/>
      <c r="E250" s="165" t="s">
        <v>744</v>
      </c>
      <c r="F250" s="171">
        <v>725002</v>
      </c>
    </row>
    <row r="251" spans="1:6" ht="22.5" customHeight="1">
      <c r="A251" s="171">
        <v>725003</v>
      </c>
      <c r="B251" s="183"/>
      <c r="C251" s="183"/>
      <c r="D251" s="183"/>
      <c r="E251" s="165" t="s">
        <v>745</v>
      </c>
      <c r="F251" s="171">
        <v>725003</v>
      </c>
    </row>
    <row r="252" spans="1:6" ht="22.5" customHeight="1">
      <c r="A252" s="171">
        <v>725004</v>
      </c>
      <c r="B252" s="183"/>
      <c r="C252" s="183"/>
      <c r="D252" s="183"/>
      <c r="E252" s="165" t="s">
        <v>746</v>
      </c>
      <c r="F252" s="171">
        <v>725004</v>
      </c>
    </row>
    <row r="253" spans="1:6" ht="22.5" customHeight="1" thickBot="1">
      <c r="A253" s="171"/>
      <c r="B253" s="168"/>
      <c r="C253" s="168"/>
      <c r="D253" s="168"/>
      <c r="E253" s="169"/>
      <c r="F253" s="171"/>
    </row>
    <row r="254" spans="1:6" ht="22.5" customHeight="1" thickBot="1">
      <c r="A254" s="177">
        <v>730</v>
      </c>
      <c r="B254" s="166">
        <f t="shared" ref="B254:C254" si="28">SUM(B255:B264)</f>
        <v>0</v>
      </c>
      <c r="C254" s="166">
        <f t="shared" si="28"/>
        <v>0</v>
      </c>
      <c r="D254" s="166">
        <f>SUM(D255:D264)</f>
        <v>0</v>
      </c>
      <c r="E254" s="167" t="s">
        <v>636</v>
      </c>
      <c r="F254" s="177">
        <v>730</v>
      </c>
    </row>
    <row r="255" spans="1:6" ht="22.5" customHeight="1">
      <c r="A255" s="171">
        <v>731001</v>
      </c>
      <c r="B255" s="182"/>
      <c r="C255" s="182"/>
      <c r="D255" s="182"/>
      <c r="E255" s="179" t="s">
        <v>747</v>
      </c>
      <c r="F255" s="171">
        <v>731001</v>
      </c>
    </row>
    <row r="256" spans="1:6" ht="22.5" customHeight="1">
      <c r="A256" s="171">
        <v>731002</v>
      </c>
      <c r="B256" s="184"/>
      <c r="C256" s="184"/>
      <c r="D256" s="184"/>
      <c r="E256" s="176" t="s">
        <v>592</v>
      </c>
      <c r="F256" s="171">
        <v>731002</v>
      </c>
    </row>
    <row r="257" spans="1:6" ht="22.5" customHeight="1">
      <c r="A257" s="171">
        <v>731003</v>
      </c>
      <c r="B257" s="184"/>
      <c r="C257" s="184"/>
      <c r="D257" s="184"/>
      <c r="E257" s="176" t="s">
        <v>748</v>
      </c>
      <c r="F257" s="171">
        <v>731003</v>
      </c>
    </row>
    <row r="258" spans="1:6" ht="22.5" customHeight="1">
      <c r="A258" s="171">
        <v>731004</v>
      </c>
      <c r="B258" s="184"/>
      <c r="C258" s="184"/>
      <c r="D258" s="184"/>
      <c r="E258" s="176" t="str">
        <f>INDEX(ExpenditureCodes!A:A,MATCH('Budget(TF)'!F258,ExpenditureCodes!B:B,0))</f>
        <v>ލޯން ދޫކުރުން - ރާއްޖޭގެ ޖަމްޢިއްޔާތައް</v>
      </c>
      <c r="F258" s="171">
        <v>731004</v>
      </c>
    </row>
    <row r="259" spans="1:6" ht="22.5" customHeight="1">
      <c r="A259" s="171">
        <v>731005</v>
      </c>
      <c r="B259" s="184"/>
      <c r="C259" s="184"/>
      <c r="D259" s="184"/>
      <c r="E259" s="176" t="str">
        <f>INDEX(ExpenditureCodes!A:A,MATCH('Budget(TF)'!F259,ExpenditureCodes!B:B,0))</f>
        <v>ލޯން ދޫކުރުން - ކޮމާޝަލް އިންސްޓިޓިއުޝަން</v>
      </c>
      <c r="F259" s="171">
        <v>731005</v>
      </c>
    </row>
    <row r="260" spans="1:6" ht="22.5" customHeight="1">
      <c r="A260" s="171">
        <v>731999</v>
      </c>
      <c r="B260" s="184"/>
      <c r="C260" s="184"/>
      <c r="D260" s="184"/>
      <c r="E260" s="176" t="str">
        <f>INDEX(ExpenditureCodes!A:A,MATCH('Budget(TF)'!F260,ExpenditureCodes!B:B,0))</f>
        <v>ލޯން ދޫކުރުން - ރާއްޖޭގެ އެހެނިހެން ފަރާތްތައް</v>
      </c>
      <c r="F260" s="171">
        <v>731999</v>
      </c>
    </row>
    <row r="261" spans="1:6" ht="22.5" customHeight="1">
      <c r="A261" s="171">
        <v>732002</v>
      </c>
      <c r="B261" s="184"/>
      <c r="C261" s="184"/>
      <c r="D261" s="184"/>
      <c r="E261" s="176" t="str">
        <f>INDEX(ExpenditureCodes!A:A,MATCH('Budget(TF)'!F261,ExpenditureCodes!B:B,0))</f>
        <v>ލޯން ދޫކުރުން - ބޭރުގެ ސަރުކާރުތަކަށް</v>
      </c>
      <c r="F261" s="171">
        <v>732002</v>
      </c>
    </row>
    <row r="262" spans="1:6" ht="22.5" customHeight="1">
      <c r="A262" s="171">
        <v>732003</v>
      </c>
      <c r="B262" s="184"/>
      <c r="C262" s="184"/>
      <c r="D262" s="184"/>
      <c r="E262" s="176" t="str">
        <f>INDEX(ExpenditureCodes!A:A,MATCH('Budget(TF)'!F262,ExpenditureCodes!B:B,0))</f>
        <v>ލޯން ދޫކުރުން - ބޭރުގެ މާލީ އިދާރާތަކަށް</v>
      </c>
      <c r="F262" s="171">
        <v>732003</v>
      </c>
    </row>
    <row r="263" spans="1:6" ht="22.5" customHeight="1">
      <c r="A263" s="171">
        <v>732004</v>
      </c>
      <c r="B263" s="184"/>
      <c r="C263" s="184"/>
      <c r="D263" s="184"/>
      <c r="E263" s="176" t="str">
        <f>INDEX(ExpenditureCodes!A:A,MATCH('Budget(TF)'!F263,ExpenditureCodes!B:B,0))</f>
        <v>ލޯން ދޫކުރުން - ބޭރުގެ އަމިއްލަ ފަރާތްތަކަށް</v>
      </c>
      <c r="F263" s="171">
        <v>732004</v>
      </c>
    </row>
    <row r="264" spans="1:6" ht="22.5" customHeight="1">
      <c r="A264" s="171">
        <v>732999</v>
      </c>
      <c r="B264" s="184"/>
      <c r="C264" s="184"/>
      <c r="D264" s="184"/>
      <c r="E264" s="176" t="str">
        <f>INDEX(ExpenditureCodes!A:A,MATCH('Budget(TF)'!F264,ExpenditureCodes!B:B,0))</f>
        <v>ލޯން ދޫކުރުން - ބޭރުގެ އެހެނިހެން ފަރާތްތަކަށް</v>
      </c>
      <c r="F264" s="171">
        <v>732999</v>
      </c>
    </row>
  </sheetData>
  <sheetProtection algorithmName="SHA-512" hashValue="Ujvn/GSdgGPK77oW3cw1X+PGycWIe/RAJ6kz6PwstEF86TR8FAAm7tp+G1pqyvGXgikWS7bG+eFxGgN9VWhWNg==" saltValue="TZ3lc7pRMpqgxMeudCYxQg==" spinCount="100000" sheet="1" objects="1" scenarios="1" formatCells="0"/>
  <mergeCells count="3">
    <mergeCell ref="H55:K60"/>
    <mergeCell ref="H207:K208"/>
    <mergeCell ref="H220:K221"/>
  </mergeCells>
  <conditionalFormatting sqref="A44">
    <cfRule type="duplicateValues" dxfId="3" priority="2"/>
  </conditionalFormatting>
  <conditionalFormatting sqref="A28">
    <cfRule type="duplicateValues" dxfId="2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7" tint="0.79998168889431442"/>
    <pageSetUpPr fitToPage="1"/>
  </sheetPr>
  <dimension ref="A1:K264"/>
  <sheetViews>
    <sheetView showGridLines="0" zoomScale="85" zoomScaleNormal="85" zoomScaleSheetLayoutView="100" workbookViewId="0">
      <selection activeCell="N216" sqref="N216"/>
    </sheetView>
  </sheetViews>
  <sheetFormatPr defaultColWidth="10.125" defaultRowHeight="15"/>
  <cols>
    <col min="1" max="1" width="10.125" style="157"/>
    <col min="2" max="4" width="15.125" style="154" customWidth="1"/>
    <col min="5" max="5" width="58.375" style="154" customWidth="1"/>
    <col min="6" max="6" width="10.125" style="157"/>
    <col min="7" max="16384" width="10.125" style="154"/>
  </cols>
  <sheetData>
    <row r="1" spans="1:6" ht="37.5" customHeight="1">
      <c r="A1" s="151" t="s">
        <v>625</v>
      </c>
      <c r="B1" s="152"/>
      <c r="C1" s="152"/>
      <c r="D1" s="152"/>
      <c r="E1" s="152"/>
      <c r="F1" s="153"/>
    </row>
    <row r="2" spans="1:6" ht="47.25" customHeight="1">
      <c r="A2" s="155"/>
      <c r="B2" s="152"/>
      <c r="C2" s="152"/>
      <c r="D2" s="152"/>
      <c r="E2" s="152"/>
      <c r="F2" s="153"/>
    </row>
    <row r="3" spans="1:6" ht="18.75">
      <c r="A3" s="156" t="s">
        <v>1115</v>
      </c>
      <c r="B3" s="152"/>
      <c r="C3" s="152"/>
      <c r="D3" s="152"/>
      <c r="E3" s="152"/>
      <c r="F3" s="153"/>
    </row>
    <row r="4" spans="1:6" ht="32.25">
      <c r="A4" s="10" t="s">
        <v>754</v>
      </c>
      <c r="B4" s="152"/>
      <c r="C4" s="152"/>
      <c r="D4" s="152"/>
      <c r="E4" s="152"/>
      <c r="F4" s="153"/>
    </row>
    <row r="5" spans="1:6" ht="21.75">
      <c r="A5" s="9" t="str">
        <f>RashuBudget!J6</f>
        <v>މާލޭ ސިޓީ ކައުންސިލްގެ އިދާރާ</v>
      </c>
      <c r="B5" s="152"/>
      <c r="C5" s="152"/>
      <c r="D5" s="152"/>
      <c r="E5" s="152"/>
      <c r="F5" s="153"/>
    </row>
    <row r="6" spans="1:6" ht="7.5" customHeight="1">
      <c r="B6" s="158" t="s">
        <v>626</v>
      </c>
      <c r="C6" s="158" t="s">
        <v>627</v>
      </c>
      <c r="D6" s="158" t="s">
        <v>628</v>
      </c>
    </row>
    <row r="7" spans="1:6" ht="22.5" customHeight="1">
      <c r="B7" s="159" t="s">
        <v>1123</v>
      </c>
      <c r="C7" s="159" t="s">
        <v>749</v>
      </c>
      <c r="D7" s="159" t="s">
        <v>750</v>
      </c>
    </row>
    <row r="8" spans="1:6" ht="21.75">
      <c r="B8" s="160" t="s">
        <v>0</v>
      </c>
      <c r="C8" s="160" t="s">
        <v>0</v>
      </c>
      <c r="D8" s="160" t="s">
        <v>0</v>
      </c>
    </row>
    <row r="9" spans="1:6" ht="21.75">
      <c r="B9" s="161" t="s">
        <v>629</v>
      </c>
      <c r="C9" s="161" t="s">
        <v>629</v>
      </c>
      <c r="D9" s="161" t="s">
        <v>629</v>
      </c>
    </row>
    <row r="10" spans="1:6" ht="22.5" customHeight="1">
      <c r="B10" s="162">
        <f t="shared" ref="B10:C10" si="0">B14</f>
        <v>0</v>
      </c>
      <c r="C10" s="162">
        <f t="shared" si="0"/>
        <v>0</v>
      </c>
      <c r="D10" s="162">
        <f>D14</f>
        <v>0</v>
      </c>
      <c r="E10" s="163" t="s">
        <v>630</v>
      </c>
    </row>
    <row r="11" spans="1:6" ht="22.5" customHeight="1" thickBot="1">
      <c r="B11" s="164">
        <f t="shared" ref="B11:C11" si="1">B27</f>
        <v>0</v>
      </c>
      <c r="C11" s="164">
        <f t="shared" si="1"/>
        <v>0</v>
      </c>
      <c r="D11" s="164">
        <f>D27</f>
        <v>0</v>
      </c>
      <c r="E11" s="165" t="s">
        <v>631</v>
      </c>
    </row>
    <row r="12" spans="1:6" ht="22.5" customHeight="1" thickBot="1">
      <c r="B12" s="166">
        <f t="shared" ref="B12:C12" si="2">SUM(B10:B11)</f>
        <v>0</v>
      </c>
      <c r="C12" s="166">
        <f t="shared" si="2"/>
        <v>0</v>
      </c>
      <c r="D12" s="166">
        <f>SUM(D10:D11)</f>
        <v>0</v>
      </c>
      <c r="E12" s="167" t="s">
        <v>632</v>
      </c>
    </row>
    <row r="13" spans="1:6" ht="15" customHeight="1" thickBot="1">
      <c r="B13" s="168"/>
      <c r="C13" s="168"/>
      <c r="D13" s="168"/>
      <c r="E13" s="169"/>
    </row>
    <row r="14" spans="1:6" ht="22.5" customHeight="1" thickBot="1">
      <c r="B14" s="166">
        <f t="shared" ref="B14:C14" si="3">SUM(B15:B25)</f>
        <v>0</v>
      </c>
      <c r="C14" s="166">
        <f t="shared" si="3"/>
        <v>0</v>
      </c>
      <c r="D14" s="166">
        <f>SUM(D15:D25)</f>
        <v>0</v>
      </c>
      <c r="E14" s="167" t="s">
        <v>630</v>
      </c>
      <c r="F14" s="170"/>
    </row>
    <row r="15" spans="1:6" ht="22.5" customHeight="1">
      <c r="A15" s="171">
        <v>210</v>
      </c>
      <c r="B15" s="172">
        <f t="shared" ref="B15:D15" si="4">B35</f>
        <v>0</v>
      </c>
      <c r="C15" s="172">
        <f t="shared" si="4"/>
        <v>0</v>
      </c>
      <c r="D15" s="172">
        <f t="shared" si="4"/>
        <v>0</v>
      </c>
      <c r="E15" s="163" t="s">
        <v>633</v>
      </c>
      <c r="F15" s="171">
        <v>210</v>
      </c>
    </row>
    <row r="16" spans="1:6" ht="22.5" customHeight="1">
      <c r="A16" s="171">
        <v>213</v>
      </c>
      <c r="B16" s="173">
        <f>B81</f>
        <v>0</v>
      </c>
      <c r="C16" s="173">
        <f>C81</f>
        <v>0</v>
      </c>
      <c r="D16" s="173">
        <f>D81</f>
        <v>0</v>
      </c>
      <c r="E16" s="174" t="s">
        <v>603</v>
      </c>
      <c r="F16" s="171">
        <v>213</v>
      </c>
    </row>
    <row r="17" spans="1:6" ht="22.5" customHeight="1">
      <c r="A17" s="171">
        <v>221</v>
      </c>
      <c r="B17" s="173">
        <f>B84</f>
        <v>0</v>
      </c>
      <c r="C17" s="173">
        <f>C84</f>
        <v>0</v>
      </c>
      <c r="D17" s="173">
        <f>D84</f>
        <v>0</v>
      </c>
      <c r="E17" s="174" t="s">
        <v>604</v>
      </c>
      <c r="F17" s="171">
        <v>221</v>
      </c>
    </row>
    <row r="18" spans="1:6" ht="22.5" customHeight="1">
      <c r="A18" s="171">
        <v>222</v>
      </c>
      <c r="B18" s="173">
        <f>B92</f>
        <v>0</v>
      </c>
      <c r="C18" s="173">
        <f>C92</f>
        <v>0</v>
      </c>
      <c r="D18" s="173">
        <f>D92</f>
        <v>0</v>
      </c>
      <c r="E18" s="174" t="s">
        <v>605</v>
      </c>
      <c r="F18" s="171">
        <v>222</v>
      </c>
    </row>
    <row r="19" spans="1:6" ht="22.5" customHeight="1">
      <c r="A19" s="171">
        <v>223</v>
      </c>
      <c r="B19" s="173">
        <f>B106</f>
        <v>0</v>
      </c>
      <c r="C19" s="173">
        <f>C106</f>
        <v>0</v>
      </c>
      <c r="D19" s="173">
        <f>D106</f>
        <v>0</v>
      </c>
      <c r="E19" s="174" t="s">
        <v>606</v>
      </c>
      <c r="F19" s="171">
        <v>223</v>
      </c>
    </row>
    <row r="20" spans="1:6" ht="22.5" customHeight="1">
      <c r="A20" s="171">
        <v>224</v>
      </c>
      <c r="B20" s="173">
        <f>B134</f>
        <v>0</v>
      </c>
      <c r="C20" s="173">
        <f>C134</f>
        <v>0</v>
      </c>
      <c r="D20" s="173">
        <f>D134</f>
        <v>0</v>
      </c>
      <c r="E20" s="174" t="s">
        <v>607</v>
      </c>
      <c r="F20" s="171">
        <v>224</v>
      </c>
    </row>
    <row r="21" spans="1:6" ht="22.5" customHeight="1">
      <c r="A21" s="171">
        <v>225</v>
      </c>
      <c r="B21" s="173">
        <f>B141</f>
        <v>0</v>
      </c>
      <c r="C21" s="173">
        <f>C141</f>
        <v>0</v>
      </c>
      <c r="D21" s="173">
        <f>D141</f>
        <v>0</v>
      </c>
      <c r="E21" s="174" t="s">
        <v>608</v>
      </c>
      <c r="F21" s="171">
        <v>225</v>
      </c>
    </row>
    <row r="22" spans="1:6" ht="22.5" customHeight="1">
      <c r="A22" s="171">
        <v>226</v>
      </c>
      <c r="B22" s="173">
        <f>B149</f>
        <v>0</v>
      </c>
      <c r="C22" s="173">
        <f>C149</f>
        <v>0</v>
      </c>
      <c r="D22" s="173">
        <f>D149</f>
        <v>0</v>
      </c>
      <c r="E22" s="174" t="s">
        <v>609</v>
      </c>
      <c r="F22" s="171">
        <v>226</v>
      </c>
    </row>
    <row r="23" spans="1:6" ht="22.5" customHeight="1">
      <c r="A23" s="171">
        <v>227</v>
      </c>
      <c r="B23" s="173">
        <f>B169</f>
        <v>0</v>
      </c>
      <c r="C23" s="173">
        <f>C169</f>
        <v>0</v>
      </c>
      <c r="D23" s="173">
        <f>D169</f>
        <v>0</v>
      </c>
      <c r="E23" s="174" t="s">
        <v>610</v>
      </c>
      <c r="F23" s="171">
        <v>227</v>
      </c>
    </row>
    <row r="24" spans="1:6" ht="22.5" customHeight="1">
      <c r="A24" s="171">
        <v>228</v>
      </c>
      <c r="B24" s="173">
        <f>B175</f>
        <v>0</v>
      </c>
      <c r="C24" s="173">
        <f>C175</f>
        <v>0</v>
      </c>
      <c r="D24" s="173">
        <f>D175</f>
        <v>0</v>
      </c>
      <c r="E24" s="174" t="s">
        <v>611</v>
      </c>
      <c r="F24" s="171">
        <v>228</v>
      </c>
    </row>
    <row r="25" spans="1:6" ht="22.5" customHeight="1">
      <c r="A25" s="171">
        <v>281</v>
      </c>
      <c r="B25" s="173">
        <f>B195</f>
        <v>0</v>
      </c>
      <c r="C25" s="173">
        <f>C195</f>
        <v>0</v>
      </c>
      <c r="D25" s="173">
        <f>D195</f>
        <v>0</v>
      </c>
      <c r="E25" s="174" t="s">
        <v>616</v>
      </c>
      <c r="F25" s="171">
        <v>281</v>
      </c>
    </row>
    <row r="26" spans="1:6" ht="15" customHeight="1" thickBot="1">
      <c r="A26" s="171"/>
      <c r="B26" s="168"/>
      <c r="C26" s="168"/>
      <c r="D26" s="168"/>
      <c r="E26" s="169"/>
      <c r="F26" s="171"/>
    </row>
    <row r="27" spans="1:6" ht="22.5" customHeight="1" thickBot="1">
      <c r="A27" s="175"/>
      <c r="B27" s="166">
        <f>SUM(B28:B33)</f>
        <v>0</v>
      </c>
      <c r="C27" s="166">
        <f>SUM(C28:C33)</f>
        <v>0</v>
      </c>
      <c r="D27" s="166">
        <f>SUM(D28:D33)</f>
        <v>0</v>
      </c>
      <c r="E27" s="167" t="s">
        <v>631</v>
      </c>
      <c r="F27" s="175"/>
    </row>
    <row r="28" spans="1:6" ht="22.5" customHeight="1">
      <c r="A28" s="171">
        <v>421</v>
      </c>
      <c r="B28" s="172">
        <f t="shared" ref="B28:C28" si="5">B201</f>
        <v>0</v>
      </c>
      <c r="C28" s="172">
        <f t="shared" si="5"/>
        <v>0</v>
      </c>
      <c r="D28" s="172">
        <f>D201</f>
        <v>0</v>
      </c>
      <c r="E28" s="176" t="s">
        <v>612</v>
      </c>
      <c r="F28" s="171">
        <v>421</v>
      </c>
    </row>
    <row r="29" spans="1:6" ht="22.5" customHeight="1">
      <c r="A29" s="171">
        <v>422</v>
      </c>
      <c r="B29" s="173">
        <f>B206</f>
        <v>0</v>
      </c>
      <c r="C29" s="173">
        <f>C206</f>
        <v>0</v>
      </c>
      <c r="D29" s="173">
        <f>D206</f>
        <v>0</v>
      </c>
      <c r="E29" s="165" t="s">
        <v>613</v>
      </c>
      <c r="F29" s="171">
        <v>422</v>
      </c>
    </row>
    <row r="30" spans="1:6" ht="22.5" customHeight="1">
      <c r="A30" s="171">
        <v>423</v>
      </c>
      <c r="B30" s="173">
        <f>B214</f>
        <v>0</v>
      </c>
      <c r="C30" s="173">
        <f>C214</f>
        <v>0</v>
      </c>
      <c r="D30" s="173">
        <f>D214</f>
        <v>0</v>
      </c>
      <c r="E30" s="165" t="s">
        <v>614</v>
      </c>
      <c r="F30" s="171">
        <v>423</v>
      </c>
    </row>
    <row r="31" spans="1:6" ht="22.5" customHeight="1">
      <c r="A31" s="171">
        <v>440</v>
      </c>
      <c r="B31" s="173">
        <f>B228</f>
        <v>0</v>
      </c>
      <c r="C31" s="173">
        <f>C228</f>
        <v>0</v>
      </c>
      <c r="D31" s="173">
        <f>D228</f>
        <v>0</v>
      </c>
      <c r="E31" s="165" t="s">
        <v>634</v>
      </c>
      <c r="F31" s="171">
        <v>440</v>
      </c>
    </row>
    <row r="32" spans="1:6" ht="22.5" customHeight="1">
      <c r="A32" s="171">
        <v>720</v>
      </c>
      <c r="B32" s="173">
        <f>B234</f>
        <v>0</v>
      </c>
      <c r="C32" s="173">
        <f>C234</f>
        <v>0</v>
      </c>
      <c r="D32" s="173">
        <f>D234</f>
        <v>0</v>
      </c>
      <c r="E32" s="165" t="s">
        <v>635</v>
      </c>
      <c r="F32" s="171">
        <v>720</v>
      </c>
    </row>
    <row r="33" spans="1:6" ht="22.5" customHeight="1">
      <c r="A33" s="171">
        <v>730</v>
      </c>
      <c r="B33" s="173">
        <f>B254</f>
        <v>0</v>
      </c>
      <c r="C33" s="173">
        <f>C254</f>
        <v>0</v>
      </c>
      <c r="D33" s="173">
        <f>D254</f>
        <v>0</v>
      </c>
      <c r="E33" s="165" t="s">
        <v>636</v>
      </c>
      <c r="F33" s="171">
        <v>730</v>
      </c>
    </row>
    <row r="34" spans="1:6" ht="22.5" customHeight="1" thickBot="1">
      <c r="A34" s="171"/>
      <c r="B34" s="168"/>
      <c r="C34" s="168"/>
      <c r="D34" s="168"/>
      <c r="E34" s="169"/>
      <c r="F34" s="171"/>
    </row>
    <row r="35" spans="1:6" ht="21.95" customHeight="1" thickBot="1">
      <c r="A35" s="177">
        <v>210</v>
      </c>
      <c r="B35" s="166">
        <f t="shared" ref="B35:C35" si="6">SUM(B36:B37)</f>
        <v>0</v>
      </c>
      <c r="C35" s="166">
        <f t="shared" si="6"/>
        <v>0</v>
      </c>
      <c r="D35" s="166">
        <f>SUM(D36:D37)</f>
        <v>0</v>
      </c>
      <c r="E35" s="167" t="s">
        <v>633</v>
      </c>
      <c r="F35" s="177">
        <v>210</v>
      </c>
    </row>
    <row r="36" spans="1:6" ht="22.5" customHeight="1">
      <c r="A36" s="171">
        <v>211</v>
      </c>
      <c r="B36" s="178">
        <f t="shared" ref="B36:C36" si="7">B39</f>
        <v>0</v>
      </c>
      <c r="C36" s="178">
        <f t="shared" si="7"/>
        <v>0</v>
      </c>
      <c r="D36" s="178">
        <f>D39</f>
        <v>0</v>
      </c>
      <c r="E36" s="179" t="s">
        <v>601</v>
      </c>
      <c r="F36" s="171">
        <v>211</v>
      </c>
    </row>
    <row r="37" spans="1:6" ht="22.5" customHeight="1">
      <c r="A37" s="171">
        <v>212</v>
      </c>
      <c r="B37" s="173">
        <f t="shared" ref="B37:C37" si="8">B43</f>
        <v>0</v>
      </c>
      <c r="C37" s="173">
        <f t="shared" si="8"/>
        <v>0</v>
      </c>
      <c r="D37" s="173">
        <f>D43</f>
        <v>0</v>
      </c>
      <c r="E37" s="165" t="s">
        <v>602</v>
      </c>
      <c r="F37" s="171">
        <v>212</v>
      </c>
    </row>
    <row r="38" spans="1:6" ht="22.5" customHeight="1" thickBot="1">
      <c r="A38" s="171"/>
      <c r="B38" s="168"/>
      <c r="C38" s="168"/>
      <c r="D38" s="168"/>
      <c r="E38" s="169"/>
      <c r="F38" s="171"/>
    </row>
    <row r="39" spans="1:6" ht="21.95" customHeight="1" thickBot="1">
      <c r="A39" s="177">
        <v>211</v>
      </c>
      <c r="B39" s="166">
        <f t="shared" ref="B39:C39" si="9">SUM(B40:B41)</f>
        <v>0</v>
      </c>
      <c r="C39" s="166">
        <f t="shared" si="9"/>
        <v>0</v>
      </c>
      <c r="D39" s="166">
        <f>SUM(D40:D41)</f>
        <v>0</v>
      </c>
      <c r="E39" s="167" t="s">
        <v>601</v>
      </c>
      <c r="F39" s="177">
        <v>211</v>
      </c>
    </row>
    <row r="40" spans="1:6" ht="22.5" customHeight="1">
      <c r="A40" s="171">
        <v>211001</v>
      </c>
      <c r="B40" s="182">
        <f>C40</f>
        <v>0</v>
      </c>
      <c r="C40" s="182">
        <f>D40</f>
        <v>0</v>
      </c>
      <c r="D40" s="180">
        <f>SUMIF(SalarySheet!$B:$B,"Council Revenue",SalarySheet!N:N)</f>
        <v>0</v>
      </c>
      <c r="E40" s="179" t="s">
        <v>637</v>
      </c>
      <c r="F40" s="171">
        <v>211001</v>
      </c>
    </row>
    <row r="41" spans="1:6" ht="22.5" customHeight="1">
      <c r="A41" s="171">
        <v>211002</v>
      </c>
      <c r="B41" s="183">
        <f>C41</f>
        <v>0</v>
      </c>
      <c r="C41" s="183">
        <f>D41</f>
        <v>0</v>
      </c>
      <c r="D41" s="181">
        <f>SUMIF(SalarySheet!$B:$B,"Council Revenue",SalarySheet!O:O)</f>
        <v>0</v>
      </c>
      <c r="E41" s="165" t="s">
        <v>405</v>
      </c>
      <c r="F41" s="171">
        <v>211002</v>
      </c>
    </row>
    <row r="42" spans="1:6" ht="22.5" customHeight="1" thickBot="1">
      <c r="A42" s="171"/>
      <c r="B42" s="168"/>
      <c r="C42" s="168"/>
      <c r="D42" s="168"/>
      <c r="E42" s="169"/>
      <c r="F42" s="171"/>
    </row>
    <row r="43" spans="1:6" ht="21.95" customHeight="1" thickBot="1">
      <c r="A43" s="177">
        <v>212</v>
      </c>
      <c r="B43" s="166">
        <f t="shared" ref="B43:C43" si="10">SUM(B44:B79)</f>
        <v>0</v>
      </c>
      <c r="C43" s="166">
        <f t="shared" si="10"/>
        <v>0</v>
      </c>
      <c r="D43" s="166">
        <f>SUM(D44:D79)</f>
        <v>0</v>
      </c>
      <c r="E43" s="167" t="s">
        <v>602</v>
      </c>
      <c r="F43" s="177">
        <v>212</v>
      </c>
    </row>
    <row r="44" spans="1:6" ht="22.5" customHeight="1">
      <c r="A44" s="171">
        <v>212001</v>
      </c>
      <c r="B44" s="182">
        <f t="shared" ref="B44:C59" si="11">C44</f>
        <v>0</v>
      </c>
      <c r="C44" s="182">
        <f t="shared" si="11"/>
        <v>0</v>
      </c>
      <c r="D44" s="180">
        <f>SUMIF(SalarySheet!$B:$B,"Council Revenue",SalarySheet!P:P)</f>
        <v>0</v>
      </c>
      <c r="E44" s="179" t="s">
        <v>406</v>
      </c>
      <c r="F44" s="171">
        <v>212001</v>
      </c>
    </row>
    <row r="45" spans="1:6" ht="22.5" customHeight="1">
      <c r="A45" s="171">
        <v>212002</v>
      </c>
      <c r="B45" s="183">
        <f t="shared" si="11"/>
        <v>0</v>
      </c>
      <c r="C45" s="183">
        <f t="shared" si="11"/>
        <v>0</v>
      </c>
      <c r="D45" s="181">
        <f>SUMIF(SalarySheet!$B:$B,"Council Revenue",SalarySheet!Q:Q)</f>
        <v>0</v>
      </c>
      <c r="E45" s="165" t="s">
        <v>407</v>
      </c>
      <c r="F45" s="171">
        <v>212002</v>
      </c>
    </row>
    <row r="46" spans="1:6" ht="22.5" customHeight="1">
      <c r="A46" s="171">
        <v>212003</v>
      </c>
      <c r="B46" s="183">
        <f t="shared" si="11"/>
        <v>0</v>
      </c>
      <c r="C46" s="183">
        <f t="shared" si="11"/>
        <v>0</v>
      </c>
      <c r="D46" s="181">
        <f>SUMIF(SalarySheet!$B:$B,"Council Revenue",SalarySheet!R:R)</f>
        <v>0</v>
      </c>
      <c r="E46" s="165" t="s">
        <v>408</v>
      </c>
      <c r="F46" s="171">
        <v>212003</v>
      </c>
    </row>
    <row r="47" spans="1:6" ht="22.5" customHeight="1">
      <c r="A47" s="171">
        <v>212004</v>
      </c>
      <c r="B47" s="183">
        <f t="shared" si="11"/>
        <v>0</v>
      </c>
      <c r="C47" s="183">
        <f t="shared" si="11"/>
        <v>0</v>
      </c>
      <c r="D47" s="181">
        <f>SUMIF(SalarySheet!$B:$B,"Council Revenue",SalarySheet!S:S)</f>
        <v>0</v>
      </c>
      <c r="E47" s="165" t="s">
        <v>409</v>
      </c>
      <c r="F47" s="171">
        <v>212004</v>
      </c>
    </row>
    <row r="48" spans="1:6" ht="22.5" customHeight="1">
      <c r="A48" s="171">
        <v>212005</v>
      </c>
      <c r="B48" s="183">
        <f t="shared" si="11"/>
        <v>0</v>
      </c>
      <c r="C48" s="183">
        <f t="shared" si="11"/>
        <v>0</v>
      </c>
      <c r="D48" s="181">
        <f>SUMIF(SalarySheet!$B:$B,"Council Revenue",SalarySheet!T:T)</f>
        <v>0</v>
      </c>
      <c r="E48" s="165" t="s">
        <v>638</v>
      </c>
      <c r="F48" s="171">
        <v>212005</v>
      </c>
    </row>
    <row r="49" spans="1:11" ht="22.5" customHeight="1">
      <c r="A49" s="171">
        <v>212006</v>
      </c>
      <c r="B49" s="183">
        <f t="shared" si="11"/>
        <v>0</v>
      </c>
      <c r="C49" s="183">
        <f t="shared" si="11"/>
        <v>0</v>
      </c>
      <c r="D49" s="181">
        <f>SUMIF(SalarySheet!$B:$B,"Council Revenue",SalarySheet!U:U)</f>
        <v>0</v>
      </c>
      <c r="E49" s="165" t="s">
        <v>411</v>
      </c>
      <c r="F49" s="171">
        <v>212006</v>
      </c>
    </row>
    <row r="50" spans="1:11" ht="22.5" customHeight="1">
      <c r="A50" s="171">
        <v>212007</v>
      </c>
      <c r="B50" s="183">
        <f t="shared" si="11"/>
        <v>0</v>
      </c>
      <c r="C50" s="183">
        <f t="shared" si="11"/>
        <v>0</v>
      </c>
      <c r="D50" s="181">
        <f>SUMIF(SalarySheet!$B:$B,"Council Revenue",SalarySheet!V:V)</f>
        <v>0</v>
      </c>
      <c r="E50" s="165" t="s">
        <v>412</v>
      </c>
      <c r="F50" s="171">
        <v>212007</v>
      </c>
    </row>
    <row r="51" spans="1:11" ht="22.5" customHeight="1">
      <c r="A51" s="171">
        <v>212008</v>
      </c>
      <c r="B51" s="183">
        <f t="shared" si="11"/>
        <v>0</v>
      </c>
      <c r="C51" s="183">
        <f t="shared" si="11"/>
        <v>0</v>
      </c>
      <c r="D51" s="181">
        <f>SUMIF(SalarySheet!$B:$B,"Council Revenue",SalarySheet!W:W)</f>
        <v>0</v>
      </c>
      <c r="E51" s="165" t="s">
        <v>639</v>
      </c>
      <c r="F51" s="171">
        <v>212008</v>
      </c>
    </row>
    <row r="52" spans="1:11" ht="22.5" customHeight="1">
      <c r="A52" s="171">
        <v>212009</v>
      </c>
      <c r="B52" s="183">
        <f t="shared" si="11"/>
        <v>0</v>
      </c>
      <c r="C52" s="183">
        <f t="shared" si="11"/>
        <v>0</v>
      </c>
      <c r="D52" s="181">
        <f>SUMIF(SalarySheet!$B:$B,"Council Revenue",SalarySheet!X:X)</f>
        <v>0</v>
      </c>
      <c r="E52" s="165" t="s">
        <v>414</v>
      </c>
      <c r="F52" s="171">
        <v>212009</v>
      </c>
    </row>
    <row r="53" spans="1:11" ht="22.5" customHeight="1">
      <c r="A53" s="171">
        <v>212010</v>
      </c>
      <c r="B53" s="183">
        <f t="shared" si="11"/>
        <v>0</v>
      </c>
      <c r="C53" s="183">
        <f t="shared" si="11"/>
        <v>0</v>
      </c>
      <c r="D53" s="181">
        <f>SUMIF(SalarySheet!$B:$B,"Council Revenue",SalarySheet!Y:Y)</f>
        <v>0</v>
      </c>
      <c r="E53" s="165" t="s">
        <v>640</v>
      </c>
      <c r="F53" s="171">
        <v>212010</v>
      </c>
    </row>
    <row r="54" spans="1:11" ht="22.5" customHeight="1" thickBot="1">
      <c r="A54" s="171">
        <v>212011</v>
      </c>
      <c r="B54" s="183">
        <f t="shared" si="11"/>
        <v>0</v>
      </c>
      <c r="C54" s="183">
        <f t="shared" si="11"/>
        <v>0</v>
      </c>
      <c r="D54" s="181">
        <f>SUMIF(SalarySheet!$B:$B,"Council Revenue",SalarySheet!Z:Z)</f>
        <v>0</v>
      </c>
      <c r="E54" s="165" t="s">
        <v>416</v>
      </c>
      <c r="F54" s="171">
        <v>212011</v>
      </c>
    </row>
    <row r="55" spans="1:11" ht="22.5" customHeight="1">
      <c r="A55" s="171">
        <v>212012</v>
      </c>
      <c r="B55" s="183">
        <f t="shared" si="11"/>
        <v>0</v>
      </c>
      <c r="C55" s="183">
        <f t="shared" si="11"/>
        <v>0</v>
      </c>
      <c r="D55" s="181">
        <f>SUMIF(SalarySheet!$B:$B,"Council Revenue",SalarySheet!AA:AA)</f>
        <v>0</v>
      </c>
      <c r="E55" s="165" t="s">
        <v>641</v>
      </c>
      <c r="F55" s="171">
        <v>212012</v>
      </c>
      <c r="H55" s="252" t="s">
        <v>1124</v>
      </c>
      <c r="I55" s="253"/>
      <c r="J55" s="253"/>
      <c r="K55" s="254"/>
    </row>
    <row r="56" spans="1:11" ht="22.5" customHeight="1">
      <c r="A56" s="171">
        <v>212013</v>
      </c>
      <c r="B56" s="183">
        <f t="shared" si="11"/>
        <v>0</v>
      </c>
      <c r="C56" s="183">
        <f t="shared" si="11"/>
        <v>0</v>
      </c>
      <c r="D56" s="181">
        <f>SUMIF(SalarySheet!$B:$B,"Council Revenue",SalarySheet!AB:AB)</f>
        <v>0</v>
      </c>
      <c r="E56" s="165" t="s">
        <v>642</v>
      </c>
      <c r="F56" s="171">
        <v>212013</v>
      </c>
      <c r="H56" s="255"/>
      <c r="I56" s="256"/>
      <c r="J56" s="256"/>
      <c r="K56" s="257"/>
    </row>
    <row r="57" spans="1:11" ht="22.5" customHeight="1">
      <c r="A57" s="171">
        <v>212014</v>
      </c>
      <c r="B57" s="183">
        <f t="shared" si="11"/>
        <v>0</v>
      </c>
      <c r="C57" s="183">
        <f t="shared" si="11"/>
        <v>0</v>
      </c>
      <c r="D57" s="181">
        <f>SUMIF(SalarySheet!$B:$B,"Council Revenue",SalarySheet!AC:AC)</f>
        <v>0</v>
      </c>
      <c r="E57" s="165" t="s">
        <v>643</v>
      </c>
      <c r="F57" s="171">
        <v>212014</v>
      </c>
      <c r="H57" s="255"/>
      <c r="I57" s="256"/>
      <c r="J57" s="256"/>
      <c r="K57" s="257"/>
    </row>
    <row r="58" spans="1:11" ht="22.5" customHeight="1">
      <c r="A58" s="171">
        <v>212015</v>
      </c>
      <c r="B58" s="183">
        <f t="shared" si="11"/>
        <v>0</v>
      </c>
      <c r="C58" s="183">
        <f t="shared" si="11"/>
        <v>0</v>
      </c>
      <c r="D58" s="181">
        <f>SUMIF(SalarySheet!$B:$B,"Council Revenue",SalarySheet!AD:AD)</f>
        <v>0</v>
      </c>
      <c r="E58" s="165" t="s">
        <v>644</v>
      </c>
      <c r="F58" s="171">
        <v>212015</v>
      </c>
      <c r="H58" s="255"/>
      <c r="I58" s="256"/>
      <c r="J58" s="256"/>
      <c r="K58" s="257"/>
    </row>
    <row r="59" spans="1:11" ht="22.5" customHeight="1">
      <c r="A59" s="171">
        <v>212016</v>
      </c>
      <c r="B59" s="183">
        <f t="shared" si="11"/>
        <v>0</v>
      </c>
      <c r="C59" s="183">
        <f t="shared" si="11"/>
        <v>0</v>
      </c>
      <c r="D59" s="181">
        <f>SUMIF(SalarySheet!$B:$B,"Council Revenue",SalarySheet!AE:AE)</f>
        <v>0</v>
      </c>
      <c r="E59" s="165" t="s">
        <v>645</v>
      </c>
      <c r="F59" s="171">
        <v>212016</v>
      </c>
      <c r="H59" s="255"/>
      <c r="I59" s="256"/>
      <c r="J59" s="256"/>
      <c r="K59" s="257"/>
    </row>
    <row r="60" spans="1:11" ht="22.5" customHeight="1" thickBot="1">
      <c r="A60" s="171">
        <v>212017</v>
      </c>
      <c r="B60" s="183">
        <f t="shared" ref="B60:C75" si="12">C60</f>
        <v>0</v>
      </c>
      <c r="C60" s="183">
        <f t="shared" si="12"/>
        <v>0</v>
      </c>
      <c r="D60" s="181">
        <f>SUMIF(SalarySheet!$B:$B,"Council Revenue",SalarySheet!AF:AF)</f>
        <v>0</v>
      </c>
      <c r="E60" s="165" t="s">
        <v>646</v>
      </c>
      <c r="F60" s="171">
        <v>212017</v>
      </c>
      <c r="H60" s="258"/>
      <c r="I60" s="259"/>
      <c r="J60" s="259"/>
      <c r="K60" s="260"/>
    </row>
    <row r="61" spans="1:11" ht="22.5" customHeight="1">
      <c r="A61" s="171">
        <v>212018</v>
      </c>
      <c r="B61" s="183">
        <f t="shared" si="12"/>
        <v>0</v>
      </c>
      <c r="C61" s="183">
        <f t="shared" si="12"/>
        <v>0</v>
      </c>
      <c r="D61" s="181">
        <f>SUMIF(SalarySheet!$B:$B,"Council Revenue",SalarySheet!AG:AG)</f>
        <v>0</v>
      </c>
      <c r="E61" s="165" t="s">
        <v>647</v>
      </c>
      <c r="F61" s="171">
        <v>212018</v>
      </c>
    </row>
    <row r="62" spans="1:11" ht="22.5" customHeight="1">
      <c r="A62" s="171">
        <v>212019</v>
      </c>
      <c r="B62" s="183">
        <f t="shared" si="12"/>
        <v>0</v>
      </c>
      <c r="C62" s="183">
        <f t="shared" si="12"/>
        <v>0</v>
      </c>
      <c r="D62" s="181">
        <f>SUMIF(SalarySheet!$B:$B,"Council Revenue",SalarySheet!AH:AH)</f>
        <v>0</v>
      </c>
      <c r="E62" s="165" t="s">
        <v>424</v>
      </c>
      <c r="F62" s="171">
        <v>212019</v>
      </c>
    </row>
    <row r="63" spans="1:11" ht="22.5" customHeight="1">
      <c r="A63" s="171">
        <v>212020</v>
      </c>
      <c r="B63" s="183">
        <f t="shared" si="12"/>
        <v>0</v>
      </c>
      <c r="C63" s="183">
        <f t="shared" si="12"/>
        <v>0</v>
      </c>
      <c r="D63" s="181">
        <f>SUMIF(SalarySheet!$B:$B,"Council Revenue",SalarySheet!AI:AI)</f>
        <v>0</v>
      </c>
      <c r="E63" s="165" t="s">
        <v>425</v>
      </c>
      <c r="F63" s="171">
        <v>212020</v>
      </c>
    </row>
    <row r="64" spans="1:11" ht="22.5" customHeight="1">
      <c r="A64" s="171">
        <v>212021</v>
      </c>
      <c r="B64" s="183">
        <f t="shared" si="12"/>
        <v>0</v>
      </c>
      <c r="C64" s="183">
        <f t="shared" si="12"/>
        <v>0</v>
      </c>
      <c r="D64" s="181">
        <f>SUMIF(SalarySheet!$B:$B,"Council Revenue",SalarySheet!AJ:AJ)</f>
        <v>0</v>
      </c>
      <c r="E64" s="165" t="s">
        <v>426</v>
      </c>
      <c r="F64" s="171">
        <v>212021</v>
      </c>
    </row>
    <row r="65" spans="1:6" ht="22.5" customHeight="1">
      <c r="A65" s="171">
        <v>212022</v>
      </c>
      <c r="B65" s="183">
        <f t="shared" si="12"/>
        <v>0</v>
      </c>
      <c r="C65" s="183">
        <f t="shared" si="12"/>
        <v>0</v>
      </c>
      <c r="D65" s="181">
        <f>SUMIF(SalarySheet!$B:$B,"Council Revenue",SalarySheet!AK:AK)</f>
        <v>0</v>
      </c>
      <c r="E65" s="165" t="s">
        <v>648</v>
      </c>
      <c r="F65" s="171">
        <v>212022</v>
      </c>
    </row>
    <row r="66" spans="1:6" ht="22.5" customHeight="1">
      <c r="A66" s="171">
        <v>212023</v>
      </c>
      <c r="B66" s="183">
        <f t="shared" si="12"/>
        <v>0</v>
      </c>
      <c r="C66" s="183">
        <f t="shared" si="12"/>
        <v>0</v>
      </c>
      <c r="D66" s="181">
        <f>SUMIF(SalarySheet!$B:$B,"Council Revenue",SalarySheet!AL:AL)</f>
        <v>0</v>
      </c>
      <c r="E66" s="165" t="s">
        <v>649</v>
      </c>
      <c r="F66" s="171">
        <v>212023</v>
      </c>
    </row>
    <row r="67" spans="1:6" ht="22.5" customHeight="1">
      <c r="A67" s="171">
        <v>212024</v>
      </c>
      <c r="B67" s="183">
        <f t="shared" si="12"/>
        <v>0</v>
      </c>
      <c r="C67" s="183">
        <f t="shared" si="12"/>
        <v>0</v>
      </c>
      <c r="D67" s="181">
        <f>SUMIF(SalarySheet!$B:$B,"Council Revenue",SalarySheet!AM:AM)</f>
        <v>0</v>
      </c>
      <c r="E67" s="165" t="s">
        <v>650</v>
      </c>
      <c r="F67" s="171">
        <v>212024</v>
      </c>
    </row>
    <row r="68" spans="1:6" ht="22.5" customHeight="1">
      <c r="A68" s="171">
        <v>212025</v>
      </c>
      <c r="B68" s="183">
        <f t="shared" si="12"/>
        <v>0</v>
      </c>
      <c r="C68" s="183">
        <f t="shared" si="12"/>
        <v>0</v>
      </c>
      <c r="D68" s="181">
        <f>SUMIF(SalarySheet!$B:$B,"Council Revenue",SalarySheet!AN:AN)</f>
        <v>0</v>
      </c>
      <c r="E68" s="165" t="s">
        <v>430</v>
      </c>
      <c r="F68" s="171">
        <v>212025</v>
      </c>
    </row>
    <row r="69" spans="1:6" ht="22.5" customHeight="1">
      <c r="A69" s="171">
        <v>212026</v>
      </c>
      <c r="B69" s="183">
        <f t="shared" si="12"/>
        <v>0</v>
      </c>
      <c r="C69" s="183">
        <f t="shared" si="12"/>
        <v>0</v>
      </c>
      <c r="D69" s="181">
        <f>SUMIF(SalarySheet!$B:$B,"Council Revenue",SalarySheet!AO:AO)</f>
        <v>0</v>
      </c>
      <c r="E69" s="165" t="s">
        <v>431</v>
      </c>
      <c r="F69" s="171">
        <v>212026</v>
      </c>
    </row>
    <row r="70" spans="1:6" ht="22.5" customHeight="1">
      <c r="A70" s="171">
        <v>212027</v>
      </c>
      <c r="B70" s="183">
        <f t="shared" si="12"/>
        <v>0</v>
      </c>
      <c r="C70" s="183">
        <f t="shared" si="12"/>
        <v>0</v>
      </c>
      <c r="D70" s="181">
        <f>SUMIF(SalarySheet!$B:$B,"Council Revenue",SalarySheet!AP:AP)</f>
        <v>0</v>
      </c>
      <c r="E70" s="165" t="s">
        <v>432</v>
      </c>
      <c r="F70" s="171">
        <v>212027</v>
      </c>
    </row>
    <row r="71" spans="1:6" ht="22.5" customHeight="1">
      <c r="A71" s="171">
        <v>212028</v>
      </c>
      <c r="B71" s="183">
        <f t="shared" si="12"/>
        <v>0</v>
      </c>
      <c r="C71" s="183">
        <f t="shared" si="12"/>
        <v>0</v>
      </c>
      <c r="D71" s="181">
        <f>SUMIF(SalarySheet!$B:$B,"Council Revenue",SalarySheet!AQ:AQ)</f>
        <v>0</v>
      </c>
      <c r="E71" s="165" t="s">
        <v>651</v>
      </c>
      <c r="F71" s="171">
        <v>212028</v>
      </c>
    </row>
    <row r="72" spans="1:6" ht="22.5" customHeight="1">
      <c r="A72" s="171">
        <v>212029</v>
      </c>
      <c r="B72" s="183">
        <f t="shared" si="12"/>
        <v>0</v>
      </c>
      <c r="C72" s="183">
        <f t="shared" si="12"/>
        <v>0</v>
      </c>
      <c r="D72" s="181">
        <f>SUMIF(SalarySheet!$B:$B,"Council Revenue",SalarySheet!AR:AR)</f>
        <v>0</v>
      </c>
      <c r="E72" s="165" t="s">
        <v>652</v>
      </c>
      <c r="F72" s="171">
        <v>212029</v>
      </c>
    </row>
    <row r="73" spans="1:6" ht="22.5" customHeight="1">
      <c r="A73" s="171">
        <v>212030</v>
      </c>
      <c r="B73" s="183">
        <f t="shared" si="12"/>
        <v>0</v>
      </c>
      <c r="C73" s="183">
        <f t="shared" si="12"/>
        <v>0</v>
      </c>
      <c r="D73" s="181">
        <f>SUMIF(SalarySheet!$B:$B,"Council Revenue",SalarySheet!AS:AS)</f>
        <v>0</v>
      </c>
      <c r="E73" s="165" t="s">
        <v>653</v>
      </c>
      <c r="F73" s="171">
        <v>212030</v>
      </c>
    </row>
    <row r="74" spans="1:6" ht="22.5" customHeight="1">
      <c r="A74" s="171">
        <v>212031</v>
      </c>
      <c r="B74" s="183">
        <f t="shared" si="12"/>
        <v>0</v>
      </c>
      <c r="C74" s="183">
        <f t="shared" si="12"/>
        <v>0</v>
      </c>
      <c r="D74" s="181">
        <f>SUMIF(SalarySheet!$B:$B,"Council Revenue",SalarySheet!AT:AT)</f>
        <v>0</v>
      </c>
      <c r="E74" s="165" t="s">
        <v>436</v>
      </c>
      <c r="F74" s="171">
        <v>212031</v>
      </c>
    </row>
    <row r="75" spans="1:6" ht="22.5" customHeight="1">
      <c r="A75" s="171">
        <v>212032</v>
      </c>
      <c r="B75" s="183">
        <f t="shared" si="12"/>
        <v>0</v>
      </c>
      <c r="C75" s="183">
        <f t="shared" si="12"/>
        <v>0</v>
      </c>
      <c r="D75" s="181">
        <f>SUMIF(SalarySheet!$B:$B,"Council Revenue",SalarySheet!AU:AU)</f>
        <v>0</v>
      </c>
      <c r="E75" s="165" t="s">
        <v>437</v>
      </c>
      <c r="F75" s="171">
        <v>212032</v>
      </c>
    </row>
    <row r="76" spans="1:6" ht="22.5" customHeight="1">
      <c r="A76" s="171">
        <v>212033</v>
      </c>
      <c r="B76" s="183">
        <f t="shared" ref="B76:C78" si="13">C76</f>
        <v>0</v>
      </c>
      <c r="C76" s="183">
        <f t="shared" si="13"/>
        <v>0</v>
      </c>
      <c r="D76" s="181">
        <f>SUMIF(SalarySheet!$B:$B,"Council Revenue",SalarySheet!AV:AV)</f>
        <v>0</v>
      </c>
      <c r="E76" s="165" t="s">
        <v>1112</v>
      </c>
      <c r="F76" s="171">
        <v>212033</v>
      </c>
    </row>
    <row r="77" spans="1:6" ht="22.5" customHeight="1">
      <c r="A77" s="171">
        <v>212034</v>
      </c>
      <c r="B77" s="183">
        <f t="shared" si="13"/>
        <v>0</v>
      </c>
      <c r="C77" s="183">
        <f t="shared" si="13"/>
        <v>0</v>
      </c>
      <c r="D77" s="181">
        <f>SUMIF(SalarySheet!$B:$B,"Council Revenue",SalarySheet!AW:AW)</f>
        <v>0</v>
      </c>
      <c r="E77" s="165" t="s">
        <v>1113</v>
      </c>
      <c r="F77" s="171">
        <v>212034</v>
      </c>
    </row>
    <row r="78" spans="1:6" ht="22.5" customHeight="1">
      <c r="A78" s="171">
        <v>212035</v>
      </c>
      <c r="B78" s="183">
        <f t="shared" si="13"/>
        <v>0</v>
      </c>
      <c r="C78" s="183">
        <f t="shared" si="13"/>
        <v>0</v>
      </c>
      <c r="D78" s="181">
        <f>SUMIF(SalarySheet!$B:$B,"Council Revenue",SalarySheet!AX:AX)</f>
        <v>0</v>
      </c>
      <c r="E78" s="165" t="s">
        <v>1114</v>
      </c>
      <c r="F78" s="171">
        <v>212035</v>
      </c>
    </row>
    <row r="79" spans="1:6" ht="22.5" customHeight="1">
      <c r="A79" s="171">
        <v>212999</v>
      </c>
      <c r="B79" s="183">
        <f t="shared" ref="B79:C79" si="14">C79</f>
        <v>0</v>
      </c>
      <c r="C79" s="183">
        <f t="shared" si="14"/>
        <v>0</v>
      </c>
      <c r="D79" s="181">
        <f>SUMIF(SalarySheet!$B:$B,"Council Revenue",SalarySheet!AY:AY)</f>
        <v>0</v>
      </c>
      <c r="E79" s="165" t="s">
        <v>438</v>
      </c>
      <c r="F79" s="171">
        <v>212999</v>
      </c>
    </row>
    <row r="80" spans="1:6" ht="22.5" customHeight="1" thickBot="1">
      <c r="A80" s="171"/>
      <c r="B80" s="168"/>
      <c r="C80" s="168"/>
      <c r="D80" s="168"/>
      <c r="E80" s="169"/>
      <c r="F80" s="171"/>
    </row>
    <row r="81" spans="1:6" ht="22.5" customHeight="1" thickBot="1">
      <c r="A81" s="177">
        <v>213</v>
      </c>
      <c r="B81" s="166">
        <f>SUM(B82:B82)</f>
        <v>0</v>
      </c>
      <c r="C81" s="166">
        <f>SUM(C82:C82)</f>
        <v>0</v>
      </c>
      <c r="D81" s="166">
        <f>SUM(D82:D82)</f>
        <v>0</v>
      </c>
      <c r="E81" s="167" t="s">
        <v>603</v>
      </c>
      <c r="F81" s="177">
        <v>213</v>
      </c>
    </row>
    <row r="82" spans="1:6" ht="22.5" customHeight="1">
      <c r="A82" s="171">
        <v>213006</v>
      </c>
      <c r="B82" s="183">
        <f t="shared" ref="B82" si="15">C82</f>
        <v>0</v>
      </c>
      <c r="C82" s="183">
        <f t="shared" ref="C82" si="16">D82</f>
        <v>0</v>
      </c>
      <c r="D82" s="181">
        <f>SUMIF(SalarySheet!$B:$B,"Council Revenue",SalarySheet!AZ:AZ)</f>
        <v>0</v>
      </c>
      <c r="E82" s="165" t="s">
        <v>654</v>
      </c>
      <c r="F82" s="171">
        <v>213006</v>
      </c>
    </row>
    <row r="83" spans="1:6" ht="22.5" customHeight="1" thickBot="1">
      <c r="A83" s="171"/>
      <c r="B83" s="168"/>
      <c r="C83" s="168"/>
      <c r="D83" s="168"/>
      <c r="E83" s="169"/>
      <c r="F83" s="171"/>
    </row>
    <row r="84" spans="1:6" ht="22.5" customHeight="1" thickBot="1">
      <c r="A84" s="177">
        <v>221</v>
      </c>
      <c r="B84" s="166">
        <f t="shared" ref="B84:C84" si="17">SUM(B85:B90)</f>
        <v>0</v>
      </c>
      <c r="C84" s="166">
        <f t="shared" si="17"/>
        <v>0</v>
      </c>
      <c r="D84" s="166">
        <f>SUM(D85:D90)</f>
        <v>0</v>
      </c>
      <c r="E84" s="167" t="s">
        <v>604</v>
      </c>
      <c r="F84" s="177">
        <v>221</v>
      </c>
    </row>
    <row r="85" spans="1:6" ht="22.5" customHeight="1">
      <c r="A85" s="171">
        <v>221001</v>
      </c>
      <c r="B85" s="182"/>
      <c r="C85" s="182"/>
      <c r="D85" s="182"/>
      <c r="E85" s="179" t="s">
        <v>655</v>
      </c>
      <c r="F85" s="171">
        <v>221001</v>
      </c>
    </row>
    <row r="86" spans="1:6" ht="22.5" customHeight="1">
      <c r="A86" s="171">
        <v>221002</v>
      </c>
      <c r="B86" s="183"/>
      <c r="C86" s="183"/>
      <c r="D86" s="183"/>
      <c r="E86" s="165" t="s">
        <v>656</v>
      </c>
      <c r="F86" s="171">
        <v>221002</v>
      </c>
    </row>
    <row r="87" spans="1:6" ht="22.5" customHeight="1">
      <c r="A87" s="171">
        <v>221003</v>
      </c>
      <c r="B87" s="183"/>
      <c r="C87" s="183"/>
      <c r="D87" s="183"/>
      <c r="E87" s="165" t="s">
        <v>657</v>
      </c>
      <c r="F87" s="171">
        <v>221003</v>
      </c>
    </row>
    <row r="88" spans="1:6" ht="22.5" customHeight="1">
      <c r="A88" s="171">
        <v>221004</v>
      </c>
      <c r="B88" s="183"/>
      <c r="C88" s="183"/>
      <c r="D88" s="183"/>
      <c r="E88" s="165" t="s">
        <v>658</v>
      </c>
      <c r="F88" s="171">
        <v>221004</v>
      </c>
    </row>
    <row r="89" spans="1:6" ht="22.5" customHeight="1">
      <c r="A89" s="171">
        <v>221005</v>
      </c>
      <c r="B89" s="183"/>
      <c r="C89" s="183"/>
      <c r="D89" s="183"/>
      <c r="E89" s="165" t="s">
        <v>659</v>
      </c>
      <c r="F89" s="171">
        <v>221005</v>
      </c>
    </row>
    <row r="90" spans="1:6" ht="22.5" customHeight="1">
      <c r="A90" s="171">
        <v>221999</v>
      </c>
      <c r="B90" s="183"/>
      <c r="C90" s="183"/>
      <c r="D90" s="183"/>
      <c r="E90" s="165" t="s">
        <v>445</v>
      </c>
      <c r="F90" s="171">
        <v>221999</v>
      </c>
    </row>
    <row r="91" spans="1:6" ht="22.5" customHeight="1" thickBot="1">
      <c r="A91" s="171"/>
      <c r="B91" s="168"/>
      <c r="C91" s="168"/>
      <c r="D91" s="168"/>
      <c r="E91" s="169"/>
      <c r="F91" s="171"/>
    </row>
    <row r="92" spans="1:6" ht="22.5" customHeight="1" thickBot="1">
      <c r="A92" s="177">
        <v>222</v>
      </c>
      <c r="B92" s="166">
        <f t="shared" ref="B92:C92" si="18">SUM(B93:B104)</f>
        <v>0</v>
      </c>
      <c r="C92" s="166">
        <f t="shared" si="18"/>
        <v>0</v>
      </c>
      <c r="D92" s="166">
        <f>SUM(D93:D104)</f>
        <v>0</v>
      </c>
      <c r="E92" s="167" t="s">
        <v>605</v>
      </c>
      <c r="F92" s="177">
        <v>222</v>
      </c>
    </row>
    <row r="93" spans="1:6" ht="22.5" customHeight="1">
      <c r="A93" s="171">
        <v>222001</v>
      </c>
      <c r="B93" s="182"/>
      <c r="C93" s="182"/>
      <c r="D93" s="182"/>
      <c r="E93" s="179" t="s">
        <v>660</v>
      </c>
      <c r="F93" s="171">
        <v>222001</v>
      </c>
    </row>
    <row r="94" spans="1:6" ht="22.5" customHeight="1">
      <c r="A94" s="171">
        <v>222002</v>
      </c>
      <c r="B94" s="183"/>
      <c r="C94" s="183"/>
      <c r="D94" s="183"/>
      <c r="E94" s="165" t="s">
        <v>661</v>
      </c>
      <c r="F94" s="171">
        <v>222002</v>
      </c>
    </row>
    <row r="95" spans="1:6" ht="22.5" customHeight="1">
      <c r="A95" s="171">
        <v>222003</v>
      </c>
      <c r="B95" s="183"/>
      <c r="C95" s="183"/>
      <c r="D95" s="183"/>
      <c r="E95" s="165" t="s">
        <v>662</v>
      </c>
      <c r="F95" s="171">
        <v>222003</v>
      </c>
    </row>
    <row r="96" spans="1:6" ht="22.5" customHeight="1">
      <c r="A96" s="171">
        <v>222004</v>
      </c>
      <c r="B96" s="183"/>
      <c r="C96" s="183"/>
      <c r="D96" s="183"/>
      <c r="E96" s="165" t="s">
        <v>663</v>
      </c>
      <c r="F96" s="171">
        <v>222004</v>
      </c>
    </row>
    <row r="97" spans="1:6" ht="22.5" customHeight="1">
      <c r="A97" s="171">
        <v>222005</v>
      </c>
      <c r="B97" s="183"/>
      <c r="C97" s="183"/>
      <c r="D97" s="183"/>
      <c r="E97" s="165" t="s">
        <v>450</v>
      </c>
      <c r="F97" s="171">
        <v>222005</v>
      </c>
    </row>
    <row r="98" spans="1:6" ht="22.5" customHeight="1">
      <c r="A98" s="171">
        <v>222006</v>
      </c>
      <c r="B98" s="183"/>
      <c r="C98" s="183"/>
      <c r="D98" s="183"/>
      <c r="E98" s="165" t="s">
        <v>664</v>
      </c>
      <c r="F98" s="171">
        <v>222006</v>
      </c>
    </row>
    <row r="99" spans="1:6" ht="22.5" customHeight="1">
      <c r="A99" s="171">
        <v>222007</v>
      </c>
      <c r="B99" s="183"/>
      <c r="C99" s="183"/>
      <c r="D99" s="183"/>
      <c r="E99" s="165" t="s">
        <v>452</v>
      </c>
      <c r="F99" s="171">
        <v>222007</v>
      </c>
    </row>
    <row r="100" spans="1:6" ht="22.5" customHeight="1">
      <c r="A100" s="171">
        <v>222008</v>
      </c>
      <c r="B100" s="183"/>
      <c r="C100" s="183"/>
      <c r="D100" s="183"/>
      <c r="E100" s="165" t="s">
        <v>453</v>
      </c>
      <c r="F100" s="171">
        <v>222008</v>
      </c>
    </row>
    <row r="101" spans="1:6" ht="22.5" customHeight="1">
      <c r="A101" s="171">
        <v>222009</v>
      </c>
      <c r="B101" s="183"/>
      <c r="C101" s="183"/>
      <c r="D101" s="183"/>
      <c r="E101" s="165" t="s">
        <v>665</v>
      </c>
      <c r="F101" s="171">
        <v>222009</v>
      </c>
    </row>
    <row r="102" spans="1:6" ht="22.5" customHeight="1">
      <c r="A102" s="171">
        <v>222010</v>
      </c>
      <c r="B102" s="183"/>
      <c r="C102" s="183"/>
      <c r="D102" s="183"/>
      <c r="E102" s="165" t="s">
        <v>455</v>
      </c>
      <c r="F102" s="171">
        <v>222010</v>
      </c>
    </row>
    <row r="103" spans="1:6" ht="22.5" customHeight="1">
      <c r="A103" s="171">
        <v>222011</v>
      </c>
      <c r="B103" s="183"/>
      <c r="C103" s="183"/>
      <c r="D103" s="183"/>
      <c r="E103" s="165" t="s">
        <v>666</v>
      </c>
      <c r="F103" s="171">
        <v>222011</v>
      </c>
    </row>
    <row r="104" spans="1:6" ht="22.5" customHeight="1">
      <c r="A104" s="171">
        <v>222999</v>
      </c>
      <c r="B104" s="183"/>
      <c r="C104" s="183"/>
      <c r="D104" s="183"/>
      <c r="E104" s="165" t="s">
        <v>667</v>
      </c>
      <c r="F104" s="171">
        <v>222999</v>
      </c>
    </row>
    <row r="105" spans="1:6" ht="22.5" customHeight="1" thickBot="1">
      <c r="A105" s="171"/>
      <c r="B105" s="168"/>
      <c r="C105" s="168"/>
      <c r="D105" s="168"/>
      <c r="E105" s="169"/>
      <c r="F105" s="171"/>
    </row>
    <row r="106" spans="1:6" ht="22.5" customHeight="1" thickBot="1">
      <c r="A106" s="177">
        <v>223</v>
      </c>
      <c r="B106" s="166">
        <f t="shared" ref="B106:C106" si="19">SUM(B107:B132)</f>
        <v>0</v>
      </c>
      <c r="C106" s="166">
        <f t="shared" si="19"/>
        <v>0</v>
      </c>
      <c r="D106" s="166">
        <f>SUM(D107:D132)</f>
        <v>0</v>
      </c>
      <c r="E106" s="167" t="s">
        <v>606</v>
      </c>
      <c r="F106" s="177">
        <v>223</v>
      </c>
    </row>
    <row r="107" spans="1:6" ht="22.5" customHeight="1">
      <c r="A107" s="171">
        <v>223001</v>
      </c>
      <c r="B107" s="182"/>
      <c r="C107" s="182"/>
      <c r="D107" s="182"/>
      <c r="E107" s="179" t="s">
        <v>668</v>
      </c>
      <c r="F107" s="171">
        <v>223001</v>
      </c>
    </row>
    <row r="108" spans="1:6" ht="22.5" customHeight="1">
      <c r="A108" s="171">
        <v>223002</v>
      </c>
      <c r="B108" s="183"/>
      <c r="C108" s="183"/>
      <c r="D108" s="183"/>
      <c r="E108" s="165" t="s">
        <v>459</v>
      </c>
      <c r="F108" s="171">
        <v>223002</v>
      </c>
    </row>
    <row r="109" spans="1:6" ht="22.5" customHeight="1">
      <c r="A109" s="171">
        <v>223003</v>
      </c>
      <c r="B109" s="183"/>
      <c r="C109" s="183"/>
      <c r="D109" s="183"/>
      <c r="E109" s="165" t="s">
        <v>669</v>
      </c>
      <c r="F109" s="171">
        <v>223003</v>
      </c>
    </row>
    <row r="110" spans="1:6" ht="22.5" customHeight="1">
      <c r="A110" s="171">
        <v>223004</v>
      </c>
      <c r="B110" s="183"/>
      <c r="C110" s="183"/>
      <c r="D110" s="183"/>
      <c r="E110" s="165" t="s">
        <v>461</v>
      </c>
      <c r="F110" s="171">
        <v>223004</v>
      </c>
    </row>
    <row r="111" spans="1:6" ht="22.5" customHeight="1">
      <c r="A111" s="171">
        <v>223005</v>
      </c>
      <c r="B111" s="183"/>
      <c r="C111" s="183"/>
      <c r="D111" s="183"/>
      <c r="E111" s="165" t="s">
        <v>462</v>
      </c>
      <c r="F111" s="171">
        <v>223005</v>
      </c>
    </row>
    <row r="112" spans="1:6" ht="22.5" customHeight="1">
      <c r="A112" s="171">
        <v>223006</v>
      </c>
      <c r="B112" s="183"/>
      <c r="C112" s="183"/>
      <c r="D112" s="183"/>
      <c r="E112" s="165" t="s">
        <v>463</v>
      </c>
      <c r="F112" s="171">
        <v>223006</v>
      </c>
    </row>
    <row r="113" spans="1:6" ht="22.5" customHeight="1">
      <c r="A113" s="171">
        <v>223007</v>
      </c>
      <c r="B113" s="183"/>
      <c r="C113" s="183"/>
      <c r="D113" s="183"/>
      <c r="E113" s="165" t="s">
        <v>670</v>
      </c>
      <c r="F113" s="171">
        <v>223007</v>
      </c>
    </row>
    <row r="114" spans="1:6" ht="22.5" customHeight="1">
      <c r="A114" s="171">
        <v>223008</v>
      </c>
      <c r="B114" s="183"/>
      <c r="C114" s="183"/>
      <c r="D114" s="183"/>
      <c r="E114" s="165" t="s">
        <v>671</v>
      </c>
      <c r="F114" s="171">
        <v>223008</v>
      </c>
    </row>
    <row r="115" spans="1:6" ht="22.5" customHeight="1">
      <c r="A115" s="171">
        <v>223009</v>
      </c>
      <c r="B115" s="183"/>
      <c r="C115" s="183"/>
      <c r="D115" s="183"/>
      <c r="E115" s="165" t="s">
        <v>466</v>
      </c>
      <c r="F115" s="171">
        <v>223009</v>
      </c>
    </row>
    <row r="116" spans="1:6" ht="22.5" customHeight="1">
      <c r="A116" s="171">
        <v>223010</v>
      </c>
      <c r="B116" s="183"/>
      <c r="C116" s="183"/>
      <c r="D116" s="183"/>
      <c r="E116" s="165" t="s">
        <v>672</v>
      </c>
      <c r="F116" s="171">
        <v>223010</v>
      </c>
    </row>
    <row r="117" spans="1:6" ht="22.5" customHeight="1">
      <c r="A117" s="171">
        <v>223011</v>
      </c>
      <c r="B117" s="183"/>
      <c r="C117" s="183"/>
      <c r="D117" s="183"/>
      <c r="E117" s="165" t="s">
        <v>468</v>
      </c>
      <c r="F117" s="171">
        <v>223011</v>
      </c>
    </row>
    <row r="118" spans="1:6" ht="22.5" customHeight="1">
      <c r="A118" s="171">
        <v>223012</v>
      </c>
      <c r="B118" s="183"/>
      <c r="C118" s="183"/>
      <c r="D118" s="183"/>
      <c r="E118" s="165" t="s">
        <v>673</v>
      </c>
      <c r="F118" s="171">
        <v>223012</v>
      </c>
    </row>
    <row r="119" spans="1:6" ht="22.5" customHeight="1">
      <c r="A119" s="171">
        <v>223013</v>
      </c>
      <c r="B119" s="183"/>
      <c r="C119" s="183"/>
      <c r="D119" s="183"/>
      <c r="E119" s="165" t="s">
        <v>674</v>
      </c>
      <c r="F119" s="171">
        <v>223013</v>
      </c>
    </row>
    <row r="120" spans="1:6" ht="22.5" customHeight="1">
      <c r="A120" s="171">
        <v>223014</v>
      </c>
      <c r="B120" s="183"/>
      <c r="C120" s="183"/>
      <c r="D120" s="183"/>
      <c r="E120" s="165" t="s">
        <v>675</v>
      </c>
      <c r="F120" s="171">
        <v>223014</v>
      </c>
    </row>
    <row r="121" spans="1:6" ht="22.5" customHeight="1">
      <c r="A121" s="171">
        <v>223015</v>
      </c>
      <c r="B121" s="183"/>
      <c r="C121" s="183"/>
      <c r="D121" s="183"/>
      <c r="E121" s="165" t="s">
        <v>676</v>
      </c>
      <c r="F121" s="171">
        <v>223015</v>
      </c>
    </row>
    <row r="122" spans="1:6" ht="22.5" customHeight="1">
      <c r="A122" s="171">
        <v>223016</v>
      </c>
      <c r="B122" s="183"/>
      <c r="C122" s="183"/>
      <c r="D122" s="183"/>
      <c r="E122" s="165" t="s">
        <v>677</v>
      </c>
      <c r="F122" s="171">
        <v>223016</v>
      </c>
    </row>
    <row r="123" spans="1:6" ht="22.5" customHeight="1">
      <c r="A123" s="171">
        <v>223017</v>
      </c>
      <c r="B123" s="183"/>
      <c r="C123" s="183"/>
      <c r="D123" s="183"/>
      <c r="E123" s="165" t="s">
        <v>678</v>
      </c>
      <c r="F123" s="171">
        <v>223017</v>
      </c>
    </row>
    <row r="124" spans="1:6" ht="22.5" customHeight="1">
      <c r="A124" s="171">
        <v>223018</v>
      </c>
      <c r="B124" s="183"/>
      <c r="C124" s="183"/>
      <c r="D124" s="183"/>
      <c r="E124" s="165" t="s">
        <v>679</v>
      </c>
      <c r="F124" s="171">
        <v>223018</v>
      </c>
    </row>
    <row r="125" spans="1:6" ht="22.5" customHeight="1">
      <c r="A125" s="171">
        <v>223019</v>
      </c>
      <c r="B125" s="183"/>
      <c r="C125" s="183"/>
      <c r="D125" s="183"/>
      <c r="E125" s="165" t="s">
        <v>680</v>
      </c>
      <c r="F125" s="171">
        <v>223019</v>
      </c>
    </row>
    <row r="126" spans="1:6" ht="22.5" customHeight="1">
      <c r="A126" s="171">
        <v>223020</v>
      </c>
      <c r="B126" s="183"/>
      <c r="C126" s="183"/>
      <c r="D126" s="183"/>
      <c r="E126" s="165" t="s">
        <v>477</v>
      </c>
      <c r="F126" s="171">
        <v>223020</v>
      </c>
    </row>
    <row r="127" spans="1:6" ht="22.5" customHeight="1">
      <c r="A127" s="171">
        <v>223021</v>
      </c>
      <c r="B127" s="183"/>
      <c r="C127" s="183"/>
      <c r="D127" s="183"/>
      <c r="E127" s="165" t="s">
        <v>478</v>
      </c>
      <c r="F127" s="171">
        <v>223021</v>
      </c>
    </row>
    <row r="128" spans="1:6" ht="22.5" customHeight="1">
      <c r="A128" s="171">
        <v>223022</v>
      </c>
      <c r="B128" s="183"/>
      <c r="C128" s="183"/>
      <c r="D128" s="183"/>
      <c r="E128" s="165" t="s">
        <v>681</v>
      </c>
      <c r="F128" s="171">
        <v>223022</v>
      </c>
    </row>
    <row r="129" spans="1:6" ht="22.5" customHeight="1">
      <c r="A129" s="171">
        <v>223023</v>
      </c>
      <c r="B129" s="183"/>
      <c r="C129" s="183"/>
      <c r="D129" s="183"/>
      <c r="E129" s="165" t="s">
        <v>682</v>
      </c>
      <c r="F129" s="171">
        <v>223023</v>
      </c>
    </row>
    <row r="130" spans="1:6" ht="22.5" customHeight="1">
      <c r="A130" s="171">
        <v>223024</v>
      </c>
      <c r="B130" s="183"/>
      <c r="C130" s="183"/>
      <c r="D130" s="183"/>
      <c r="E130" s="165" t="s">
        <v>481</v>
      </c>
      <c r="F130" s="171">
        <v>223024</v>
      </c>
    </row>
    <row r="131" spans="1:6" ht="22.5" customHeight="1">
      <c r="A131" s="171">
        <v>223025</v>
      </c>
      <c r="B131" s="183"/>
      <c r="C131" s="183"/>
      <c r="D131" s="183"/>
      <c r="E131" s="165" t="s">
        <v>683</v>
      </c>
      <c r="F131" s="171">
        <v>223025</v>
      </c>
    </row>
    <row r="132" spans="1:6" ht="22.5" customHeight="1">
      <c r="A132" s="171">
        <v>223999</v>
      </c>
      <c r="B132" s="183"/>
      <c r="C132" s="183"/>
      <c r="D132" s="183"/>
      <c r="E132" s="165" t="s">
        <v>684</v>
      </c>
      <c r="F132" s="171">
        <v>223999</v>
      </c>
    </row>
    <row r="133" spans="1:6" ht="22.5" customHeight="1" thickBot="1">
      <c r="A133" s="171"/>
      <c r="B133" s="168"/>
      <c r="C133" s="168"/>
      <c r="D133" s="168"/>
      <c r="E133" s="169"/>
      <c r="F133" s="171"/>
    </row>
    <row r="134" spans="1:6" ht="22.5" customHeight="1" thickBot="1">
      <c r="A134" s="177">
        <v>224</v>
      </c>
      <c r="B134" s="166">
        <f t="shared" ref="B134:C134" si="20">SUM(B135:B139)</f>
        <v>0</v>
      </c>
      <c r="C134" s="166">
        <f t="shared" si="20"/>
        <v>0</v>
      </c>
      <c r="D134" s="166">
        <f>SUM(D135:D139)</f>
        <v>0</v>
      </c>
      <c r="E134" s="167" t="s">
        <v>607</v>
      </c>
      <c r="F134" s="177">
        <v>224</v>
      </c>
    </row>
    <row r="135" spans="1:6" ht="22.5" customHeight="1">
      <c r="A135" s="171">
        <v>224001</v>
      </c>
      <c r="B135" s="182"/>
      <c r="C135" s="182"/>
      <c r="D135" s="182"/>
      <c r="E135" s="179" t="s">
        <v>484</v>
      </c>
      <c r="F135" s="171">
        <v>224001</v>
      </c>
    </row>
    <row r="136" spans="1:6" ht="22.5" customHeight="1">
      <c r="A136" s="171">
        <v>224011</v>
      </c>
      <c r="B136" s="183"/>
      <c r="C136" s="183"/>
      <c r="D136" s="183"/>
      <c r="E136" s="165" t="s">
        <v>485</v>
      </c>
      <c r="F136" s="171">
        <v>224011</v>
      </c>
    </row>
    <row r="137" spans="1:6" ht="22.5" customHeight="1">
      <c r="A137" s="171">
        <v>224021</v>
      </c>
      <c r="B137" s="183"/>
      <c r="C137" s="183"/>
      <c r="D137" s="183"/>
      <c r="E137" s="165" t="s">
        <v>685</v>
      </c>
      <c r="F137" s="171">
        <v>224021</v>
      </c>
    </row>
    <row r="138" spans="1:6" ht="22.5" customHeight="1">
      <c r="A138" s="171">
        <v>224022</v>
      </c>
      <c r="B138" s="183"/>
      <c r="C138" s="183"/>
      <c r="D138" s="183"/>
      <c r="E138" s="165" t="s">
        <v>686</v>
      </c>
      <c r="F138" s="171">
        <v>224022</v>
      </c>
    </row>
    <row r="139" spans="1:6" ht="22.5" customHeight="1">
      <c r="A139" s="171">
        <v>224999</v>
      </c>
      <c r="B139" s="183"/>
      <c r="C139" s="183"/>
      <c r="D139" s="183"/>
      <c r="E139" s="165" t="s">
        <v>687</v>
      </c>
      <c r="F139" s="171">
        <v>224999</v>
      </c>
    </row>
    <row r="140" spans="1:6" ht="22.5" customHeight="1" thickBot="1">
      <c r="A140" s="171"/>
      <c r="B140" s="168"/>
      <c r="C140" s="168"/>
      <c r="D140" s="168"/>
      <c r="E140" s="169"/>
      <c r="F140" s="171"/>
    </row>
    <row r="141" spans="1:6" ht="22.5" customHeight="1" thickBot="1">
      <c r="A141" s="177">
        <v>225</v>
      </c>
      <c r="B141" s="166">
        <f t="shared" ref="B141:C141" si="21">SUM(B142:B147)</f>
        <v>0</v>
      </c>
      <c r="C141" s="166">
        <f t="shared" si="21"/>
        <v>0</v>
      </c>
      <c r="D141" s="166">
        <f>SUM(D142:D147)</f>
        <v>0</v>
      </c>
      <c r="E141" s="167" t="s">
        <v>608</v>
      </c>
      <c r="F141" s="177">
        <v>225</v>
      </c>
    </row>
    <row r="142" spans="1:6" ht="22.5" customHeight="1">
      <c r="A142" s="171">
        <v>225001</v>
      </c>
      <c r="B142" s="182"/>
      <c r="C142" s="182"/>
      <c r="D142" s="182"/>
      <c r="E142" s="179" t="s">
        <v>489</v>
      </c>
      <c r="F142" s="171">
        <v>225001</v>
      </c>
    </row>
    <row r="143" spans="1:6" ht="22.5" customHeight="1">
      <c r="A143" s="171">
        <v>225002</v>
      </c>
      <c r="B143" s="183"/>
      <c r="C143" s="183"/>
      <c r="D143" s="183"/>
      <c r="E143" s="165" t="s">
        <v>688</v>
      </c>
      <c r="F143" s="171">
        <v>225002</v>
      </c>
    </row>
    <row r="144" spans="1:6" ht="22.5" customHeight="1">
      <c r="A144" s="171">
        <v>225003</v>
      </c>
      <c r="B144" s="183"/>
      <c r="C144" s="183"/>
      <c r="D144" s="183"/>
      <c r="E144" s="165" t="s">
        <v>689</v>
      </c>
      <c r="F144" s="171">
        <v>225003</v>
      </c>
    </row>
    <row r="145" spans="1:6" ht="22.5" customHeight="1">
      <c r="A145" s="171">
        <v>225004</v>
      </c>
      <c r="B145" s="183"/>
      <c r="C145" s="183"/>
      <c r="D145" s="183"/>
      <c r="E145" s="165" t="s">
        <v>690</v>
      </c>
      <c r="F145" s="171">
        <v>225004</v>
      </c>
    </row>
    <row r="146" spans="1:6" ht="22.5" customHeight="1">
      <c r="A146" s="171">
        <v>225005</v>
      </c>
      <c r="B146" s="183"/>
      <c r="C146" s="183"/>
      <c r="D146" s="183"/>
      <c r="E146" s="165" t="s">
        <v>691</v>
      </c>
      <c r="F146" s="171">
        <v>225005</v>
      </c>
    </row>
    <row r="147" spans="1:6" ht="22.5" customHeight="1">
      <c r="A147" s="171">
        <v>225006</v>
      </c>
      <c r="B147" s="183"/>
      <c r="C147" s="183"/>
      <c r="D147" s="183"/>
      <c r="E147" s="165" t="s">
        <v>692</v>
      </c>
      <c r="F147" s="171">
        <v>225006</v>
      </c>
    </row>
    <row r="148" spans="1:6" ht="22.5" customHeight="1" thickBot="1">
      <c r="A148" s="171"/>
      <c r="B148" s="168"/>
      <c r="C148" s="168"/>
      <c r="D148" s="168"/>
      <c r="E148" s="169"/>
      <c r="F148" s="171"/>
    </row>
    <row r="149" spans="1:6" ht="22.5" customHeight="1" thickBot="1">
      <c r="A149" s="177">
        <v>226</v>
      </c>
      <c r="B149" s="166">
        <f t="shared" ref="B149:C149" si="22">SUM(B150:B167)</f>
        <v>0</v>
      </c>
      <c r="C149" s="166">
        <f t="shared" si="22"/>
        <v>0</v>
      </c>
      <c r="D149" s="166">
        <f>SUM(D150:D167)</f>
        <v>0</v>
      </c>
      <c r="E149" s="167" t="s">
        <v>609</v>
      </c>
      <c r="F149" s="177">
        <v>226</v>
      </c>
    </row>
    <row r="150" spans="1:6" ht="22.5" customHeight="1">
      <c r="A150" s="171">
        <v>226001</v>
      </c>
      <c r="B150" s="182"/>
      <c r="C150" s="182"/>
      <c r="D150" s="182"/>
      <c r="E150" s="179" t="s">
        <v>693</v>
      </c>
      <c r="F150" s="171">
        <v>226001</v>
      </c>
    </row>
    <row r="151" spans="1:6" ht="22.5" customHeight="1">
      <c r="A151" s="171">
        <v>226002</v>
      </c>
      <c r="B151" s="183"/>
      <c r="C151" s="183"/>
      <c r="D151" s="183"/>
      <c r="E151" s="165" t="s">
        <v>694</v>
      </c>
      <c r="F151" s="171">
        <v>226002</v>
      </c>
    </row>
    <row r="152" spans="1:6" ht="22.5" customHeight="1">
      <c r="A152" s="171">
        <v>226003</v>
      </c>
      <c r="B152" s="183"/>
      <c r="C152" s="183"/>
      <c r="D152" s="183"/>
      <c r="E152" s="165" t="s">
        <v>695</v>
      </c>
      <c r="F152" s="171">
        <v>226003</v>
      </c>
    </row>
    <row r="153" spans="1:6" ht="22.5" customHeight="1">
      <c r="A153" s="171">
        <v>226004</v>
      </c>
      <c r="B153" s="183"/>
      <c r="C153" s="183"/>
      <c r="D153" s="183"/>
      <c r="E153" s="165" t="s">
        <v>696</v>
      </c>
      <c r="F153" s="171">
        <v>226004</v>
      </c>
    </row>
    <row r="154" spans="1:6" ht="22.5" customHeight="1">
      <c r="A154" s="171">
        <v>226005</v>
      </c>
      <c r="B154" s="183"/>
      <c r="C154" s="183"/>
      <c r="D154" s="183"/>
      <c r="E154" s="165" t="s">
        <v>697</v>
      </c>
      <c r="F154" s="171">
        <v>226005</v>
      </c>
    </row>
    <row r="155" spans="1:6" ht="22.5" customHeight="1">
      <c r="A155" s="171">
        <v>226006</v>
      </c>
      <c r="B155" s="183"/>
      <c r="C155" s="183"/>
      <c r="D155" s="183"/>
      <c r="E155" s="165" t="s">
        <v>698</v>
      </c>
      <c r="F155" s="171">
        <v>226006</v>
      </c>
    </row>
    <row r="156" spans="1:6" ht="22.5" customHeight="1">
      <c r="A156" s="171">
        <v>226007</v>
      </c>
      <c r="B156" s="183"/>
      <c r="C156" s="183"/>
      <c r="D156" s="183"/>
      <c r="E156" s="165" t="s">
        <v>699</v>
      </c>
      <c r="F156" s="171">
        <v>226007</v>
      </c>
    </row>
    <row r="157" spans="1:6" ht="22.5" customHeight="1">
      <c r="A157" s="171">
        <v>226008</v>
      </c>
      <c r="B157" s="183"/>
      <c r="C157" s="183"/>
      <c r="D157" s="183"/>
      <c r="E157" s="165" t="s">
        <v>700</v>
      </c>
      <c r="F157" s="171">
        <v>226008</v>
      </c>
    </row>
    <row r="158" spans="1:6" ht="22.5" customHeight="1">
      <c r="A158" s="171">
        <v>226009</v>
      </c>
      <c r="B158" s="183"/>
      <c r="C158" s="183"/>
      <c r="D158" s="183"/>
      <c r="E158" s="165" t="s">
        <v>701</v>
      </c>
      <c r="F158" s="171">
        <v>226009</v>
      </c>
    </row>
    <row r="159" spans="1:6" ht="22.5" customHeight="1">
      <c r="A159" s="171">
        <v>226010</v>
      </c>
      <c r="B159" s="183"/>
      <c r="C159" s="183"/>
      <c r="D159" s="183"/>
      <c r="E159" s="165" t="s">
        <v>702</v>
      </c>
      <c r="F159" s="171">
        <v>226010</v>
      </c>
    </row>
    <row r="160" spans="1:6" ht="22.5" customHeight="1">
      <c r="A160" s="171">
        <v>226011</v>
      </c>
      <c r="B160" s="183"/>
      <c r="C160" s="183"/>
      <c r="D160" s="183"/>
      <c r="E160" s="165" t="s">
        <v>703</v>
      </c>
      <c r="F160" s="171">
        <v>226011</v>
      </c>
    </row>
    <row r="161" spans="1:6" ht="22.5" customHeight="1">
      <c r="A161" s="171">
        <v>226012</v>
      </c>
      <c r="B161" s="183"/>
      <c r="C161" s="183"/>
      <c r="D161" s="183"/>
      <c r="E161" s="165" t="s">
        <v>704</v>
      </c>
      <c r="F161" s="171">
        <v>226012</v>
      </c>
    </row>
    <row r="162" spans="1:6" ht="22.5" customHeight="1">
      <c r="A162" s="171">
        <v>226013</v>
      </c>
      <c r="B162" s="183"/>
      <c r="C162" s="183"/>
      <c r="D162" s="183"/>
      <c r="E162" s="165" t="s">
        <v>705</v>
      </c>
      <c r="F162" s="171">
        <v>226013</v>
      </c>
    </row>
    <row r="163" spans="1:6" ht="22.5" customHeight="1">
      <c r="A163" s="171">
        <v>226014</v>
      </c>
      <c r="B163" s="183"/>
      <c r="C163" s="183"/>
      <c r="D163" s="183"/>
      <c r="E163" s="165" t="s">
        <v>706</v>
      </c>
      <c r="F163" s="171">
        <v>226014</v>
      </c>
    </row>
    <row r="164" spans="1:6" ht="22.5" customHeight="1">
      <c r="A164" s="171">
        <v>226015</v>
      </c>
      <c r="B164" s="183"/>
      <c r="C164" s="183"/>
      <c r="D164" s="183"/>
      <c r="E164" s="165" t="s">
        <v>707</v>
      </c>
      <c r="F164" s="171">
        <v>226015</v>
      </c>
    </row>
    <row r="165" spans="1:6" ht="22.5" customHeight="1">
      <c r="A165" s="171">
        <v>226016</v>
      </c>
      <c r="B165" s="183"/>
      <c r="C165" s="183"/>
      <c r="D165" s="183"/>
      <c r="E165" s="165" t="s">
        <v>708</v>
      </c>
      <c r="F165" s="171">
        <v>226016</v>
      </c>
    </row>
    <row r="166" spans="1:6" ht="22.5" customHeight="1">
      <c r="A166" s="171">
        <v>226017</v>
      </c>
      <c r="B166" s="183"/>
      <c r="C166" s="183"/>
      <c r="D166" s="183"/>
      <c r="E166" s="165" t="s">
        <v>709</v>
      </c>
      <c r="F166" s="171">
        <v>226017</v>
      </c>
    </row>
    <row r="167" spans="1:6" ht="22.5" customHeight="1">
      <c r="A167" s="171">
        <v>226018</v>
      </c>
      <c r="B167" s="183"/>
      <c r="C167" s="183"/>
      <c r="D167" s="183"/>
      <c r="E167" s="165" t="s">
        <v>512</v>
      </c>
      <c r="F167" s="171">
        <v>226018</v>
      </c>
    </row>
    <row r="168" spans="1:6" ht="22.5" customHeight="1" thickBot="1">
      <c r="A168" s="171"/>
      <c r="B168" s="168"/>
      <c r="C168" s="168"/>
      <c r="D168" s="168"/>
      <c r="E168" s="169"/>
      <c r="F168" s="171"/>
    </row>
    <row r="169" spans="1:6" ht="22.5" customHeight="1" thickBot="1">
      <c r="A169" s="177">
        <v>227</v>
      </c>
      <c r="B169" s="166">
        <f t="shared" ref="B169:C169" si="23">SUM(B170:B173)</f>
        <v>0</v>
      </c>
      <c r="C169" s="166">
        <f t="shared" si="23"/>
        <v>0</v>
      </c>
      <c r="D169" s="166">
        <f>SUM(D170:D173)</f>
        <v>0</v>
      </c>
      <c r="E169" s="167" t="s">
        <v>610</v>
      </c>
      <c r="F169" s="177">
        <v>227</v>
      </c>
    </row>
    <row r="170" spans="1:6" ht="22.5" customHeight="1">
      <c r="A170" s="171">
        <v>227001</v>
      </c>
      <c r="B170" s="182"/>
      <c r="C170" s="182"/>
      <c r="D170" s="182"/>
      <c r="E170" s="179" t="s">
        <v>710</v>
      </c>
      <c r="F170" s="171">
        <v>227001</v>
      </c>
    </row>
    <row r="171" spans="1:6" ht="22.5" customHeight="1">
      <c r="A171" s="171">
        <v>227002</v>
      </c>
      <c r="B171" s="183"/>
      <c r="C171" s="183"/>
      <c r="D171" s="183"/>
      <c r="E171" s="165" t="s">
        <v>711</v>
      </c>
      <c r="F171" s="171">
        <v>227002</v>
      </c>
    </row>
    <row r="172" spans="1:6" ht="22.5" customHeight="1">
      <c r="A172" s="171">
        <v>227003</v>
      </c>
      <c r="B172" s="183"/>
      <c r="C172" s="183"/>
      <c r="D172" s="183"/>
      <c r="E172" s="165" t="s">
        <v>712</v>
      </c>
      <c r="F172" s="171">
        <v>227003</v>
      </c>
    </row>
    <row r="173" spans="1:6" ht="22.5" customHeight="1">
      <c r="A173" s="171">
        <v>227011</v>
      </c>
      <c r="B173" s="183"/>
      <c r="C173" s="183"/>
      <c r="D173" s="183"/>
      <c r="E173" s="165" t="s">
        <v>713</v>
      </c>
      <c r="F173" s="171">
        <v>227011</v>
      </c>
    </row>
    <row r="174" spans="1:6" ht="22.5" customHeight="1" thickBot="1">
      <c r="A174" s="171"/>
      <c r="B174" s="168"/>
      <c r="C174" s="168"/>
      <c r="D174" s="168"/>
      <c r="E174" s="169"/>
      <c r="F174" s="171"/>
    </row>
    <row r="175" spans="1:6" ht="22.5" customHeight="1" thickBot="1">
      <c r="A175" s="177">
        <v>228</v>
      </c>
      <c r="B175" s="166">
        <f>SUM(B176:B193)</f>
        <v>0</v>
      </c>
      <c r="C175" s="166">
        <f>SUM(C176:C193)</f>
        <v>0</v>
      </c>
      <c r="D175" s="166">
        <f>SUM(D176:D193)</f>
        <v>0</v>
      </c>
      <c r="E175" s="167" t="s">
        <v>611</v>
      </c>
      <c r="F175" s="177">
        <v>228</v>
      </c>
    </row>
    <row r="176" spans="1:6" ht="22.5" customHeight="1">
      <c r="A176" s="171">
        <v>228002</v>
      </c>
      <c r="B176" s="183"/>
      <c r="C176" s="183"/>
      <c r="D176" s="183"/>
      <c r="E176" s="165" t="s">
        <v>714</v>
      </c>
      <c r="F176" s="171">
        <v>228002</v>
      </c>
    </row>
    <row r="177" spans="1:6" ht="22.5" customHeight="1">
      <c r="A177" s="171">
        <v>228003</v>
      </c>
      <c r="B177" s="183"/>
      <c r="C177" s="183"/>
      <c r="D177" s="183"/>
      <c r="E177" s="165" t="s">
        <v>518</v>
      </c>
      <c r="F177" s="171">
        <v>228003</v>
      </c>
    </row>
    <row r="178" spans="1:6" ht="22.5" customHeight="1">
      <c r="A178" s="171">
        <v>228004</v>
      </c>
      <c r="B178" s="183"/>
      <c r="C178" s="183"/>
      <c r="D178" s="183"/>
      <c r="E178" s="165" t="s">
        <v>715</v>
      </c>
      <c r="F178" s="171">
        <v>228004</v>
      </c>
    </row>
    <row r="179" spans="1:6" ht="22.5" customHeight="1">
      <c r="A179" s="171">
        <v>228005</v>
      </c>
      <c r="B179" s="183"/>
      <c r="C179" s="183"/>
      <c r="D179" s="183"/>
      <c r="E179" s="165" t="s">
        <v>716</v>
      </c>
      <c r="F179" s="171">
        <v>228005</v>
      </c>
    </row>
    <row r="180" spans="1:6" ht="22.5" customHeight="1">
      <c r="A180" s="171">
        <v>228006</v>
      </c>
      <c r="B180" s="183"/>
      <c r="C180" s="183"/>
      <c r="D180" s="183"/>
      <c r="E180" s="165" t="s">
        <v>717</v>
      </c>
      <c r="F180" s="171">
        <v>228006</v>
      </c>
    </row>
    <row r="181" spans="1:6" ht="22.5" customHeight="1">
      <c r="A181" s="171">
        <v>228007</v>
      </c>
      <c r="B181" s="183"/>
      <c r="C181" s="183"/>
      <c r="D181" s="183"/>
      <c r="E181" s="165" t="s">
        <v>718</v>
      </c>
      <c r="F181" s="171">
        <v>228007</v>
      </c>
    </row>
    <row r="182" spans="1:6" ht="22.5" customHeight="1">
      <c r="A182" s="171">
        <v>228008</v>
      </c>
      <c r="B182" s="183"/>
      <c r="C182" s="183"/>
      <c r="D182" s="183"/>
      <c r="E182" s="165" t="s">
        <v>719</v>
      </c>
      <c r="F182" s="171">
        <v>228008</v>
      </c>
    </row>
    <row r="183" spans="1:6" ht="22.5" customHeight="1">
      <c r="A183" s="171">
        <v>228009</v>
      </c>
      <c r="B183" s="183"/>
      <c r="C183" s="183"/>
      <c r="D183" s="183"/>
      <c r="E183" s="165" t="s">
        <v>720</v>
      </c>
      <c r="F183" s="171">
        <v>228009</v>
      </c>
    </row>
    <row r="184" spans="1:6" ht="22.5" customHeight="1">
      <c r="A184" s="171">
        <v>228010</v>
      </c>
      <c r="B184" s="183"/>
      <c r="C184" s="183"/>
      <c r="D184" s="183"/>
      <c r="E184" s="165" t="s">
        <v>721</v>
      </c>
      <c r="F184" s="171">
        <v>228010</v>
      </c>
    </row>
    <row r="185" spans="1:6" ht="22.5" customHeight="1">
      <c r="A185" s="171">
        <v>228014</v>
      </c>
      <c r="B185" s="183"/>
      <c r="C185" s="183"/>
      <c r="D185" s="183"/>
      <c r="E185" s="165" t="s">
        <v>722</v>
      </c>
      <c r="F185" s="171">
        <v>228014</v>
      </c>
    </row>
    <row r="186" spans="1:6" ht="22.5" customHeight="1">
      <c r="A186" s="171">
        <v>228015</v>
      </c>
      <c r="B186" s="183"/>
      <c r="C186" s="183"/>
      <c r="D186" s="183"/>
      <c r="E186" s="165" t="s">
        <v>527</v>
      </c>
      <c r="F186" s="171">
        <v>228015</v>
      </c>
    </row>
    <row r="187" spans="1:6" ht="22.5" customHeight="1">
      <c r="A187" s="171">
        <v>228016</v>
      </c>
      <c r="B187" s="183"/>
      <c r="C187" s="183"/>
      <c r="D187" s="183"/>
      <c r="E187" s="165" t="s">
        <v>528</v>
      </c>
      <c r="F187" s="171">
        <v>228016</v>
      </c>
    </row>
    <row r="188" spans="1:6" ht="22.5" customHeight="1">
      <c r="A188" s="171">
        <v>228017</v>
      </c>
      <c r="B188" s="183"/>
      <c r="C188" s="183"/>
      <c r="D188" s="183"/>
      <c r="E188" s="165" t="s">
        <v>723</v>
      </c>
      <c r="F188" s="171">
        <v>228017</v>
      </c>
    </row>
    <row r="189" spans="1:6" ht="22.5" customHeight="1">
      <c r="A189" s="171">
        <v>228019</v>
      </c>
      <c r="B189" s="183"/>
      <c r="C189" s="183"/>
      <c r="D189" s="183"/>
      <c r="E189" s="165" t="s">
        <v>530</v>
      </c>
      <c r="F189" s="171">
        <v>228019</v>
      </c>
    </row>
    <row r="190" spans="1:6" ht="22.5" customHeight="1">
      <c r="A190" s="171">
        <v>228022</v>
      </c>
      <c r="B190" s="183"/>
      <c r="C190" s="183"/>
      <c r="D190" s="183"/>
      <c r="E190" s="165" t="s">
        <v>531</v>
      </c>
      <c r="F190" s="171">
        <v>228022</v>
      </c>
    </row>
    <row r="191" spans="1:6" ht="22.5" customHeight="1">
      <c r="A191" s="171">
        <v>228024</v>
      </c>
      <c r="B191" s="183"/>
      <c r="C191" s="183"/>
      <c r="D191" s="183"/>
      <c r="E191" s="165" t="s">
        <v>532</v>
      </c>
      <c r="F191" s="175">
        <v>228024</v>
      </c>
    </row>
    <row r="192" spans="1:6" ht="22.5" customHeight="1">
      <c r="A192" s="171">
        <v>228027</v>
      </c>
      <c r="B192" s="183"/>
      <c r="C192" s="183"/>
      <c r="D192" s="183"/>
      <c r="E192" s="165" t="s">
        <v>533</v>
      </c>
      <c r="F192" s="171">
        <v>228027</v>
      </c>
    </row>
    <row r="193" spans="1:11" ht="22.5" customHeight="1">
      <c r="A193" s="171">
        <v>228999</v>
      </c>
      <c r="B193" s="183"/>
      <c r="C193" s="183"/>
      <c r="D193" s="183"/>
      <c r="E193" s="165" t="s">
        <v>724</v>
      </c>
      <c r="F193" s="171">
        <v>228999</v>
      </c>
    </row>
    <row r="194" spans="1:11" ht="22.5" customHeight="1" thickBot="1">
      <c r="A194" s="171"/>
      <c r="B194" s="168"/>
      <c r="C194" s="168"/>
      <c r="D194" s="168"/>
      <c r="E194" s="169"/>
      <c r="F194" s="171"/>
    </row>
    <row r="195" spans="1:11" ht="22.5" customHeight="1" thickBot="1">
      <c r="A195" s="177">
        <v>281</v>
      </c>
      <c r="B195" s="166">
        <f t="shared" ref="B195:C195" si="24">SUM(B196:B199)</f>
        <v>0</v>
      </c>
      <c r="C195" s="166">
        <f t="shared" si="24"/>
        <v>0</v>
      </c>
      <c r="D195" s="166">
        <f>SUM(D196:D199)</f>
        <v>0</v>
      </c>
      <c r="E195" s="167" t="s">
        <v>616</v>
      </c>
      <c r="F195" s="177">
        <v>281</v>
      </c>
    </row>
    <row r="196" spans="1:11" ht="22.5" customHeight="1">
      <c r="A196" s="171">
        <v>281001</v>
      </c>
      <c r="B196" s="182"/>
      <c r="C196" s="182"/>
      <c r="D196" s="182"/>
      <c r="E196" s="179" t="s">
        <v>725</v>
      </c>
      <c r="F196" s="171">
        <v>281001</v>
      </c>
    </row>
    <row r="197" spans="1:11" ht="22.5" customHeight="1">
      <c r="A197" s="171">
        <v>281002</v>
      </c>
      <c r="B197" s="183"/>
      <c r="C197" s="183"/>
      <c r="D197" s="183"/>
      <c r="E197" s="165" t="s">
        <v>726</v>
      </c>
      <c r="F197" s="171">
        <v>281002</v>
      </c>
    </row>
    <row r="198" spans="1:11" ht="22.5" customHeight="1">
      <c r="A198" s="171">
        <v>281003</v>
      </c>
      <c r="B198" s="183"/>
      <c r="C198" s="183"/>
      <c r="D198" s="183"/>
      <c r="E198" s="165" t="s">
        <v>727</v>
      </c>
      <c r="F198" s="171">
        <v>281003</v>
      </c>
    </row>
    <row r="199" spans="1:11" ht="22.5" customHeight="1">
      <c r="A199" s="171">
        <v>281999</v>
      </c>
      <c r="B199" s="183"/>
      <c r="C199" s="183"/>
      <c r="D199" s="183"/>
      <c r="E199" s="165" t="s">
        <v>538</v>
      </c>
      <c r="F199" s="171">
        <v>281999</v>
      </c>
    </row>
    <row r="200" spans="1:11" ht="22.5" customHeight="1" thickBot="1">
      <c r="A200" s="171"/>
      <c r="B200" s="168"/>
      <c r="C200" s="168"/>
      <c r="D200" s="168"/>
      <c r="E200" s="169"/>
      <c r="F200" s="171"/>
    </row>
    <row r="201" spans="1:11" ht="22.5" customHeight="1" thickBot="1">
      <c r="A201" s="177">
        <v>421</v>
      </c>
      <c r="B201" s="166">
        <f t="shared" ref="B201:C201" si="25">SUM(B202:B204)</f>
        <v>0</v>
      </c>
      <c r="C201" s="166">
        <f t="shared" si="25"/>
        <v>0</v>
      </c>
      <c r="D201" s="166">
        <f>SUM(D202:D204)</f>
        <v>0</v>
      </c>
      <c r="E201" s="167" t="s">
        <v>612</v>
      </c>
      <c r="F201" s="177">
        <v>421</v>
      </c>
    </row>
    <row r="202" spans="1:11" ht="22.5" customHeight="1">
      <c r="A202" s="171">
        <v>421001</v>
      </c>
      <c r="B202" s="181">
        <f>SUMIFS(PSIP!A:A,PSIP!$G:$G,Lists!$A$4,PSIP!$J:$J,'Budget(BG)'!$F202)</f>
        <v>0</v>
      </c>
      <c r="C202" s="181">
        <f>SUMIFS(PSIP!B:B,PSIP!$G:$G,Lists!$A$4,PSIP!$J:$J,'Budget(BG)'!$F202)</f>
        <v>0</v>
      </c>
      <c r="D202" s="181">
        <f>SUMIFS(PSIP!C:C,PSIP!$G:$G,Lists!$A$4,PSIP!$J:$J,'Budget(BG)'!$F202)</f>
        <v>0</v>
      </c>
      <c r="E202" s="165" t="s">
        <v>751</v>
      </c>
      <c r="F202" s="171">
        <v>421001</v>
      </c>
    </row>
    <row r="203" spans="1:11" ht="22.5" customHeight="1">
      <c r="A203" s="171">
        <v>421002</v>
      </c>
      <c r="B203" s="181">
        <f>SUMIFS(PSIP!A:A,PSIP!$G:$G,Lists!$A$4,PSIP!$J:$J,'Budget(BG)'!$F203)</f>
        <v>0</v>
      </c>
      <c r="C203" s="181">
        <f>SUMIFS(PSIP!B:B,PSIP!$G:$G,Lists!$A$4,PSIP!$J:$J,'Budget(BG)'!$F203)</f>
        <v>0</v>
      </c>
      <c r="D203" s="181">
        <f>SUMIFS(PSIP!C:C,PSIP!$G:$G,Lists!$A$4,PSIP!$J:$J,'Budget(BG)'!$F203)</f>
        <v>0</v>
      </c>
      <c r="E203" s="165" t="s">
        <v>539</v>
      </c>
      <c r="F203" s="171">
        <v>421002</v>
      </c>
    </row>
    <row r="204" spans="1:11" ht="22.5" customHeight="1">
      <c r="A204" s="171">
        <v>421003</v>
      </c>
      <c r="B204" s="181">
        <f>SUMIFS(PSIP!A:A,PSIP!$G:$G,Lists!$A$4,PSIP!$J:$J,'Budget(BG)'!$F204)</f>
        <v>0</v>
      </c>
      <c r="C204" s="181">
        <f>SUMIFS(PSIP!B:B,PSIP!$G:$G,Lists!$A$4,PSIP!$J:$J,'Budget(BG)'!$F204)</f>
        <v>0</v>
      </c>
      <c r="D204" s="181">
        <f>SUMIFS(PSIP!C:C,PSIP!$G:$G,Lists!$A$4,PSIP!$J:$J,'Budget(BG)'!$F204)</f>
        <v>0</v>
      </c>
      <c r="E204" s="165" t="s">
        <v>540</v>
      </c>
      <c r="F204" s="171">
        <v>421003</v>
      </c>
    </row>
    <row r="205" spans="1:11" ht="22.5" customHeight="1" thickBot="1">
      <c r="A205" s="171"/>
      <c r="B205" s="168"/>
      <c r="C205" s="168"/>
      <c r="D205" s="168"/>
      <c r="E205" s="169"/>
      <c r="F205" s="171"/>
    </row>
    <row r="206" spans="1:11" ht="22.5" customHeight="1" thickBot="1">
      <c r="A206" s="177">
        <v>422</v>
      </c>
      <c r="B206" s="166">
        <f t="shared" ref="B206:C206" si="26">SUM(B207:B212)</f>
        <v>0</v>
      </c>
      <c r="C206" s="166">
        <f t="shared" si="26"/>
        <v>0</v>
      </c>
      <c r="D206" s="166">
        <f>SUM(D207:D212)</f>
        <v>0</v>
      </c>
      <c r="E206" s="167" t="s">
        <v>613</v>
      </c>
      <c r="F206" s="177">
        <v>422</v>
      </c>
    </row>
    <row r="207" spans="1:11" ht="22.5" customHeight="1">
      <c r="A207" s="171">
        <v>422001</v>
      </c>
      <c r="B207" s="181">
        <f>SUMIFS(PSIP!A:A,PSIP!$G:$G,Lists!$A$4,PSIP!$J:$J,'Budget(BG)'!$F207)</f>
        <v>0</v>
      </c>
      <c r="C207" s="181">
        <f>SUMIFS(PSIP!B:B,PSIP!$G:$G,Lists!$A$4,PSIP!$J:$J,'Budget(BG)'!$F207)</f>
        <v>0</v>
      </c>
      <c r="D207" s="181">
        <f>SUMIFS(PSIP!C:C,PSIP!$G:$G,Lists!$A$4,PSIP!$J:$J,'Budget(BG)'!$F207)</f>
        <v>0</v>
      </c>
      <c r="E207" s="165" t="s">
        <v>541</v>
      </c>
      <c r="F207" s="171">
        <v>422001</v>
      </c>
      <c r="H207" s="246" t="s">
        <v>1125</v>
      </c>
      <c r="I207" s="247"/>
      <c r="J207" s="247"/>
      <c r="K207" s="248"/>
    </row>
    <row r="208" spans="1:11" ht="22.5" customHeight="1" thickBot="1">
      <c r="A208" s="171">
        <v>422002</v>
      </c>
      <c r="B208" s="181">
        <f>SUMIFS(PSIP!A:A,PSIP!$G:$G,Lists!$A$4,PSIP!$J:$J,'Budget(BG)'!$F208)</f>
        <v>0</v>
      </c>
      <c r="C208" s="181">
        <f>SUMIFS(PSIP!B:B,PSIP!$G:$G,Lists!$A$4,PSIP!$J:$J,'Budget(BG)'!$F208)</f>
        <v>0</v>
      </c>
      <c r="D208" s="181">
        <f>SUMIFS(PSIP!C:C,PSIP!$G:$G,Lists!$A$4,PSIP!$J:$J,'Budget(BG)'!$F208)</f>
        <v>0</v>
      </c>
      <c r="E208" s="165" t="s">
        <v>542</v>
      </c>
      <c r="F208" s="171">
        <v>422002</v>
      </c>
      <c r="H208" s="249"/>
      <c r="I208" s="250"/>
      <c r="J208" s="250"/>
      <c r="K208" s="251"/>
    </row>
    <row r="209" spans="1:11" ht="22.5" customHeight="1">
      <c r="A209" s="171">
        <v>422003</v>
      </c>
      <c r="B209" s="181">
        <f>SUMIFS(PSIP!A:A,PSIP!$G:$G,Lists!$A$4,PSIP!$J:$J,'Budget(BG)'!$F209)</f>
        <v>0</v>
      </c>
      <c r="C209" s="181">
        <f>SUMIFS(PSIP!B:B,PSIP!$G:$G,Lists!$A$4,PSIP!$J:$J,'Budget(BG)'!$F209)</f>
        <v>0</v>
      </c>
      <c r="D209" s="181">
        <f>SUMIFS(PSIP!C:C,PSIP!$G:$G,Lists!$A$4,PSIP!$J:$J,'Budget(BG)'!$F209)</f>
        <v>0</v>
      </c>
      <c r="E209" s="165" t="s">
        <v>543</v>
      </c>
      <c r="F209" s="171">
        <v>422003</v>
      </c>
    </row>
    <row r="210" spans="1:11" ht="22.5" customHeight="1">
      <c r="A210" s="171">
        <v>422004</v>
      </c>
      <c r="B210" s="181">
        <f>SUMIFS(PSIP!A:A,PSIP!$G:$G,Lists!$A$4,PSIP!$J:$J,'Budget(BG)'!$F210)</f>
        <v>0</v>
      </c>
      <c r="C210" s="181">
        <f>SUMIFS(PSIP!B:B,PSIP!$G:$G,Lists!$A$4,PSIP!$J:$J,'Budget(BG)'!$F210)</f>
        <v>0</v>
      </c>
      <c r="D210" s="181">
        <f>SUMIFS(PSIP!C:C,PSIP!$G:$G,Lists!$A$4,PSIP!$J:$J,'Budget(BG)'!$F210)</f>
        <v>0</v>
      </c>
      <c r="E210" s="165" t="s">
        <v>544</v>
      </c>
      <c r="F210" s="171">
        <v>422004</v>
      </c>
    </row>
    <row r="211" spans="1:11" ht="22.5" customHeight="1">
      <c r="A211" s="171">
        <v>422005</v>
      </c>
      <c r="B211" s="181">
        <f>SUMIFS(PSIP!A:A,PSIP!$G:$G,Lists!$A$4,PSIP!$J:$J,'Budget(BG)'!$F211)</f>
        <v>0</v>
      </c>
      <c r="C211" s="181">
        <f>SUMIFS(PSIP!B:B,PSIP!$G:$G,Lists!$A$4,PSIP!$J:$J,'Budget(BG)'!$F211)</f>
        <v>0</v>
      </c>
      <c r="D211" s="181">
        <f>SUMIFS(PSIP!C:C,PSIP!$G:$G,Lists!$A$4,PSIP!$J:$J,'Budget(BG)'!$F211)</f>
        <v>0</v>
      </c>
      <c r="E211" s="165" t="s">
        <v>728</v>
      </c>
      <c r="F211" s="171">
        <v>422005</v>
      </c>
    </row>
    <row r="212" spans="1:11" ht="22.5" customHeight="1">
      <c r="A212" s="171">
        <v>422999</v>
      </c>
      <c r="B212" s="181">
        <f>SUMIFS(PSIP!A:A,PSIP!$G:$G,Lists!$A$4,PSIP!$J:$J,'Budget(BG)'!$F212)</f>
        <v>0</v>
      </c>
      <c r="C212" s="181">
        <f>SUMIFS(PSIP!B:B,PSIP!$G:$G,Lists!$A$4,PSIP!$J:$J,'Budget(BG)'!$F212)</f>
        <v>0</v>
      </c>
      <c r="D212" s="181">
        <f>SUMIFS(PSIP!C:C,PSIP!$G:$G,Lists!$A$4,PSIP!$J:$J,'Budget(BG)'!$F212)</f>
        <v>0</v>
      </c>
      <c r="E212" s="165" t="s">
        <v>546</v>
      </c>
      <c r="F212" s="171">
        <v>422999</v>
      </c>
    </row>
    <row r="213" spans="1:11" ht="22.5" customHeight="1" thickBot="1">
      <c r="A213" s="171"/>
      <c r="B213" s="168"/>
      <c r="C213" s="168"/>
      <c r="D213" s="168"/>
      <c r="E213" s="169"/>
      <c r="F213" s="171"/>
    </row>
    <row r="214" spans="1:11" ht="22.5" customHeight="1" thickBot="1">
      <c r="A214" s="177">
        <v>423</v>
      </c>
      <c r="B214" s="166">
        <f>SUM(B215:B226)</f>
        <v>0</v>
      </c>
      <c r="C214" s="166">
        <f>SUM(C215:C226)</f>
        <v>0</v>
      </c>
      <c r="D214" s="166">
        <f>SUM(D215:D226)</f>
        <v>0</v>
      </c>
      <c r="E214" s="167" t="s">
        <v>614</v>
      </c>
      <c r="F214" s="177">
        <v>423</v>
      </c>
    </row>
    <row r="215" spans="1:11" ht="22.5" customHeight="1">
      <c r="A215" s="171">
        <v>423001</v>
      </c>
      <c r="B215" s="180">
        <f>SUMIFS(CapitalSheet!$A:$A,CapitalSheet!$M:$M,"ކައުންސިލުގެ އާމްދަނީ",CapitalSheet!$L:$L,'Budget(BG)'!$F215)</f>
        <v>0</v>
      </c>
      <c r="C215" s="180">
        <f>SUMIFS(CapitalSheet!$D:$D,CapitalSheet!$M:$M,"ކައުންސިލުގެ އާމްދަނީ",CapitalSheet!$L:$L,'Budget(BG)'!$F215)</f>
        <v>0</v>
      </c>
      <c r="D215" s="180">
        <f>SUMIFS(CapitalSheet!$G:$G,CapitalSheet!$M:$M,"ކައުންސިލުގެ އާމްދަނީ",CapitalSheet!$L:$L,'Budget(BG)'!$F215)</f>
        <v>0</v>
      </c>
      <c r="E215" s="179" t="s">
        <v>729</v>
      </c>
      <c r="F215" s="171">
        <v>423001</v>
      </c>
    </row>
    <row r="216" spans="1:11" ht="22.5" customHeight="1">
      <c r="A216" s="171">
        <v>423002</v>
      </c>
      <c r="B216" s="181">
        <f>SUMIFS(CapitalSheet!$A:$A,CapitalSheet!$M:$M,"ކައުންސިލުގެ އާމްދަނީ",CapitalSheet!$L:$L,'Budget(BG)'!$F216)</f>
        <v>0</v>
      </c>
      <c r="C216" s="181">
        <f>SUMIFS(CapitalSheet!$D:$D,CapitalSheet!$M:$M,"ކައުންސިލުގެ އާމްދަނީ",CapitalSheet!$L:$L,'Budget(BG)'!$F216)</f>
        <v>0</v>
      </c>
      <c r="D216" s="181">
        <f>SUMIFS(CapitalSheet!$G:$G,CapitalSheet!$M:$M,"ކައުންސިލުގެ އާމްދަނީ",CapitalSheet!$L:$L,'Budget(BG)'!$F216)</f>
        <v>0</v>
      </c>
      <c r="E216" s="165" t="s">
        <v>730</v>
      </c>
      <c r="F216" s="171">
        <v>423002</v>
      </c>
    </row>
    <row r="217" spans="1:11" ht="22.5" customHeight="1">
      <c r="A217" s="171">
        <v>423003</v>
      </c>
      <c r="B217" s="181">
        <f>SUMIFS(CapitalSheet!$A:$A,CapitalSheet!$M:$M,"ކައުންސިލުގެ އާމްދަނީ",CapitalSheet!$L:$L,'Budget(BG)'!$F217)</f>
        <v>0</v>
      </c>
      <c r="C217" s="181">
        <f>SUMIFS(CapitalSheet!$D:$D,CapitalSheet!$M:$M,"ކައުންސިލުގެ އާމްދަނީ",CapitalSheet!$L:$L,'Budget(BG)'!$F217)</f>
        <v>0</v>
      </c>
      <c r="D217" s="181">
        <f>SUMIFS(CapitalSheet!$G:$G,CapitalSheet!$M:$M,"ކައުންސިލުގެ އާމްދަނީ",CapitalSheet!$L:$L,'Budget(BG)'!$F217)</f>
        <v>0</v>
      </c>
      <c r="E217" s="165" t="s">
        <v>731</v>
      </c>
      <c r="F217" s="171">
        <v>423003</v>
      </c>
    </row>
    <row r="218" spans="1:11" ht="22.5" customHeight="1">
      <c r="A218" s="171">
        <v>423004</v>
      </c>
      <c r="B218" s="181">
        <f>SUMIFS(CapitalSheet!$A:$A,CapitalSheet!$M:$M,"ކައުންސިލުގެ އާމްދަނީ",CapitalSheet!$L:$L,'Budget(BG)'!$F218)</f>
        <v>0</v>
      </c>
      <c r="C218" s="181">
        <f>SUMIFS(CapitalSheet!$D:$D,CapitalSheet!$M:$M,"ކައުންސިލުގެ އާމްދަނީ",CapitalSheet!$L:$L,'Budget(BG)'!$F218)</f>
        <v>0</v>
      </c>
      <c r="D218" s="181">
        <f>SUMIFS(CapitalSheet!$G:$G,CapitalSheet!$M:$M,"ކައުންސިލުގެ އާމްދަނީ",CapitalSheet!$L:$L,'Budget(BG)'!$F218)</f>
        <v>0</v>
      </c>
      <c r="E218" s="165" t="s">
        <v>732</v>
      </c>
      <c r="F218" s="171">
        <v>423004</v>
      </c>
    </row>
    <row r="219" spans="1:11" ht="22.5" customHeight="1" thickBot="1">
      <c r="A219" s="171">
        <v>423005</v>
      </c>
      <c r="B219" s="181">
        <f>SUMIFS(CapitalSheet!$A:$A,CapitalSheet!$M:$M,"ކައުންސިލުގެ އާމްދަނީ",CapitalSheet!$L:$L,'Budget(BG)'!$F219)</f>
        <v>0</v>
      </c>
      <c r="C219" s="181">
        <f>SUMIFS(CapitalSheet!$D:$D,CapitalSheet!$M:$M,"ކައުންސިލުގެ އާމްދަނީ",CapitalSheet!$L:$L,'Budget(BG)'!$F219)</f>
        <v>0</v>
      </c>
      <c r="D219" s="181">
        <f>SUMIFS(CapitalSheet!$G:$G,CapitalSheet!$M:$M,"ކައުންސިލުގެ އާމްދަނީ",CapitalSheet!$L:$L,'Budget(BG)'!$F219)</f>
        <v>0</v>
      </c>
      <c r="E219" s="165" t="s">
        <v>733</v>
      </c>
      <c r="F219" s="171">
        <v>423005</v>
      </c>
    </row>
    <row r="220" spans="1:11" ht="22.5" customHeight="1">
      <c r="A220" s="171">
        <v>423006</v>
      </c>
      <c r="B220" s="181">
        <f>SUMIFS(CapitalSheet!$A:$A,CapitalSheet!$M:$M,"ކައުންސިލުގެ އާމްދަނީ",CapitalSheet!$L:$L,'Budget(BG)'!$F220)</f>
        <v>0</v>
      </c>
      <c r="C220" s="181">
        <f>SUMIFS(CapitalSheet!$D:$D,CapitalSheet!$M:$M,"ކައުންސިލުގެ އާމްދަނީ",CapitalSheet!$L:$L,'Budget(BG)'!$F220)</f>
        <v>0</v>
      </c>
      <c r="D220" s="181">
        <f>SUMIFS(CapitalSheet!$G:$G,CapitalSheet!$M:$M,"ކައުންސިލުގެ އާމްދަނީ",CapitalSheet!$L:$L,'Budget(BG)'!$F220)</f>
        <v>0</v>
      </c>
      <c r="E220" s="165" t="s">
        <v>552</v>
      </c>
      <c r="F220" s="171">
        <v>423006</v>
      </c>
      <c r="H220" s="246" t="s">
        <v>1126</v>
      </c>
      <c r="I220" s="247"/>
      <c r="J220" s="247"/>
      <c r="K220" s="248"/>
    </row>
    <row r="221" spans="1:11" ht="22.5" customHeight="1" thickBot="1">
      <c r="A221" s="171">
        <v>423007</v>
      </c>
      <c r="B221" s="181">
        <f>SUMIFS(CapitalSheet!$A:$A,CapitalSheet!$M:$M,"ކައުންސިލުގެ އާމްދަނީ",CapitalSheet!$L:$L,'Budget(BG)'!$F221)</f>
        <v>0</v>
      </c>
      <c r="C221" s="181">
        <f>SUMIFS(CapitalSheet!$D:$D,CapitalSheet!$M:$M,"ކައުންސިލުގެ އާމްދަނީ",CapitalSheet!$L:$L,'Budget(BG)'!$F221)</f>
        <v>0</v>
      </c>
      <c r="D221" s="181">
        <f>SUMIFS(CapitalSheet!$G:$G,CapitalSheet!$M:$M,"ކައުންސިލުގެ އާމްދަނީ",CapitalSheet!$L:$L,'Budget(BG)'!$F221)</f>
        <v>0</v>
      </c>
      <c r="E221" s="165" t="s">
        <v>734</v>
      </c>
      <c r="F221" s="171">
        <v>423007</v>
      </c>
      <c r="H221" s="249"/>
      <c r="I221" s="250"/>
      <c r="J221" s="250"/>
      <c r="K221" s="251"/>
    </row>
    <row r="222" spans="1:11" ht="22.5" customHeight="1">
      <c r="A222" s="171">
        <v>423008</v>
      </c>
      <c r="B222" s="181">
        <f>SUMIFS(CapitalSheet!$A:$A,CapitalSheet!$M:$M,"ކައުންސިލުގެ އާމްދަނީ",CapitalSheet!$L:$L,'Budget(BG)'!$F222)</f>
        <v>0</v>
      </c>
      <c r="C222" s="181">
        <f>SUMIFS(CapitalSheet!$D:$D,CapitalSheet!$M:$M,"ކައުންސިލުގެ އާމްދަނީ",CapitalSheet!$L:$L,'Budget(BG)'!$F222)</f>
        <v>0</v>
      </c>
      <c r="D222" s="181">
        <f>SUMIFS(CapitalSheet!$G:$G,CapitalSheet!$M:$M,"ކައުންސިލުގެ އާމްދަނީ",CapitalSheet!$L:$L,'Budget(BG)'!$F222)</f>
        <v>0</v>
      </c>
      <c r="E222" s="165" t="s">
        <v>735</v>
      </c>
      <c r="F222" s="171">
        <v>423008</v>
      </c>
    </row>
    <row r="223" spans="1:11" ht="22.5" customHeight="1">
      <c r="A223" s="171">
        <v>423999</v>
      </c>
      <c r="B223" s="181">
        <f>SUMIFS(CapitalSheet!$A:$A,CapitalSheet!$M:$M,"ކައުންސިލުގެ އާމްދަނީ",CapitalSheet!$L:$L,'Budget(BG)'!$F223)</f>
        <v>0</v>
      </c>
      <c r="C223" s="181">
        <f>SUMIFS(CapitalSheet!$D:$D,CapitalSheet!$M:$M,"ކައުންސިލުގެ އާމްދަނީ",CapitalSheet!$L:$L,'Budget(BG)'!$F223)</f>
        <v>0</v>
      </c>
      <c r="D223" s="181">
        <f>SUMIFS(CapitalSheet!$G:$G,CapitalSheet!$M:$M,"ކައުންސިލުގެ އާމްދަނީ",CapitalSheet!$L:$L,'Budget(BG)'!$F223)</f>
        <v>0</v>
      </c>
      <c r="E223" s="165" t="s">
        <v>736</v>
      </c>
      <c r="F223" s="171">
        <v>423999</v>
      </c>
    </row>
    <row r="224" spans="1:11" ht="22.5" customHeight="1">
      <c r="A224" s="171">
        <v>424001</v>
      </c>
      <c r="B224" s="181">
        <f>SUMIFS(CapitalSheet!$A:$A,CapitalSheet!$M:$M,"ކައުންސިލުގެ އާމްދަނީ",CapitalSheet!$L:$L,'Budget(BG)'!$F224)</f>
        <v>0</v>
      </c>
      <c r="C224" s="181">
        <f>SUMIFS(CapitalSheet!$D:$D,CapitalSheet!$M:$M,"ކައުންސިލުގެ އާމްދަނީ",CapitalSheet!$L:$L,'Budget(BG)'!$F224)</f>
        <v>0</v>
      </c>
      <c r="D224" s="181">
        <f>SUMIFS(CapitalSheet!$G:$G,CapitalSheet!$M:$M,"ކައުންސިލުގެ އާމްދަނީ",CapitalSheet!$L:$L,'Budget(BG)'!$F224)</f>
        <v>0</v>
      </c>
      <c r="E224" s="165" t="s">
        <v>737</v>
      </c>
      <c r="F224" s="171">
        <v>424001</v>
      </c>
    </row>
    <row r="225" spans="1:6" ht="22.5" customHeight="1">
      <c r="A225" s="171">
        <v>424002</v>
      </c>
      <c r="B225" s="181">
        <f>SUMIFS(CapitalSheet!$A:$A,CapitalSheet!$M:$M,"ކައުންސިލުގެ އާމްދަނީ",CapitalSheet!$L:$L,'Budget(BG)'!$F225)</f>
        <v>0</v>
      </c>
      <c r="C225" s="181">
        <f>SUMIFS(CapitalSheet!$D:$D,CapitalSheet!$M:$M,"ކައުންސިލުގެ އާމްދަނީ",CapitalSheet!$L:$L,'Budget(BG)'!$F225)</f>
        <v>0</v>
      </c>
      <c r="D225" s="181">
        <f>SUMIFS(CapitalSheet!$G:$G,CapitalSheet!$M:$M,"ކައުންސިލުގެ އާމްދަނީ",CapitalSheet!$L:$L,'Budget(BG)'!$F225)</f>
        <v>0</v>
      </c>
      <c r="E225" s="165" t="s">
        <v>557</v>
      </c>
      <c r="F225" s="171">
        <v>424002</v>
      </c>
    </row>
    <row r="226" spans="1:6" ht="22.5" customHeight="1">
      <c r="A226" s="171">
        <v>424003</v>
      </c>
      <c r="B226" s="181">
        <f>SUMIFS(CapitalSheet!$A:$A,CapitalSheet!$M:$M,"ކައުންސިލުގެ އާމްދަނީ",CapitalSheet!$L:$L,'Budget(BG)'!$F226)</f>
        <v>0</v>
      </c>
      <c r="C226" s="181">
        <f>SUMIFS(CapitalSheet!$D:$D,CapitalSheet!$M:$M,"ކައުންސިލުގެ އާމްދަނީ",CapitalSheet!$L:$L,'Budget(BG)'!$F226)</f>
        <v>0</v>
      </c>
      <c r="D226" s="181">
        <f>SUMIFS(CapitalSheet!$G:$G,CapitalSheet!$M:$M,"ކައުންސިލުގެ އާމްދަނީ",CapitalSheet!$L:$L,'Budget(BG)'!$F226)</f>
        <v>0</v>
      </c>
      <c r="E226" s="165" t="s">
        <v>558</v>
      </c>
      <c r="F226" s="171">
        <v>424003</v>
      </c>
    </row>
    <row r="227" spans="1:6" ht="22.5" customHeight="1" thickBot="1">
      <c r="A227" s="171"/>
      <c r="B227" s="168"/>
      <c r="C227" s="168"/>
      <c r="D227" s="168"/>
      <c r="E227" s="169"/>
      <c r="F227" s="171"/>
    </row>
    <row r="228" spans="1:6" ht="22.5" customHeight="1" thickBot="1">
      <c r="A228" s="177">
        <v>440</v>
      </c>
      <c r="B228" s="166">
        <f>SUM(B229:B232)</f>
        <v>0</v>
      </c>
      <c r="C228" s="166">
        <f>SUM(C229:C232)</f>
        <v>0</v>
      </c>
      <c r="D228" s="166">
        <f>SUM(D229:D232)</f>
        <v>0</v>
      </c>
      <c r="E228" s="167" t="s">
        <v>634</v>
      </c>
      <c r="F228" s="177">
        <v>440</v>
      </c>
    </row>
    <row r="229" spans="1:6" ht="22.5" customHeight="1">
      <c r="A229" s="171">
        <v>441001</v>
      </c>
      <c r="B229" s="182"/>
      <c r="C229" s="182"/>
      <c r="D229" s="182"/>
      <c r="E229" s="179" t="s">
        <v>738</v>
      </c>
      <c r="F229" s="171">
        <v>441001</v>
      </c>
    </row>
    <row r="230" spans="1:6" ht="22.5" customHeight="1">
      <c r="A230" s="171">
        <v>441003</v>
      </c>
      <c r="B230" s="183"/>
      <c r="C230" s="183"/>
      <c r="D230" s="183"/>
      <c r="E230" s="165" t="s">
        <v>560</v>
      </c>
      <c r="F230" s="171">
        <v>441003</v>
      </c>
    </row>
    <row r="231" spans="1:6" ht="22.5" customHeight="1">
      <c r="A231" s="171">
        <v>442001</v>
      </c>
      <c r="B231" s="183"/>
      <c r="C231" s="183"/>
      <c r="D231" s="183"/>
      <c r="E231" s="165" t="s">
        <v>739</v>
      </c>
      <c r="F231" s="171">
        <v>442001</v>
      </c>
    </row>
    <row r="232" spans="1:6" ht="22.5" customHeight="1">
      <c r="A232" s="171">
        <v>442002</v>
      </c>
      <c r="B232" s="183"/>
      <c r="C232" s="183"/>
      <c r="D232" s="183"/>
      <c r="E232" s="165" t="s">
        <v>562</v>
      </c>
      <c r="F232" s="171">
        <v>442002</v>
      </c>
    </row>
    <row r="233" spans="1:6" ht="22.5" customHeight="1" thickBot="1">
      <c r="A233" s="171"/>
      <c r="B233" s="168"/>
      <c r="C233" s="168"/>
      <c r="D233" s="168"/>
      <c r="E233" s="169"/>
      <c r="F233" s="171"/>
    </row>
    <row r="234" spans="1:6" ht="22.5" customHeight="1" thickBot="1">
      <c r="A234" s="177">
        <v>720</v>
      </c>
      <c r="B234" s="166">
        <f t="shared" ref="B234:C234" si="27">SUM(B235:B252)</f>
        <v>0</v>
      </c>
      <c r="C234" s="166">
        <f t="shared" si="27"/>
        <v>0</v>
      </c>
      <c r="D234" s="166">
        <f>SUM(D235:D252)</f>
        <v>0</v>
      </c>
      <c r="E234" s="167" t="s">
        <v>635</v>
      </c>
      <c r="F234" s="177">
        <v>720</v>
      </c>
    </row>
    <row r="235" spans="1:6" ht="22.5" customHeight="1">
      <c r="A235" s="171">
        <v>721001</v>
      </c>
      <c r="B235" s="182"/>
      <c r="C235" s="182"/>
      <c r="D235" s="182"/>
      <c r="E235" s="179" t="s">
        <v>565</v>
      </c>
      <c r="F235" s="171">
        <v>721001</v>
      </c>
    </row>
    <row r="236" spans="1:6" ht="22.5" customHeight="1">
      <c r="A236" s="171">
        <v>721002</v>
      </c>
      <c r="B236" s="183"/>
      <c r="C236" s="183"/>
      <c r="D236" s="183"/>
      <c r="E236" s="165" t="s">
        <v>566</v>
      </c>
      <c r="F236" s="171">
        <v>721002</v>
      </c>
    </row>
    <row r="237" spans="1:6" ht="22.5" customHeight="1">
      <c r="A237" s="171">
        <v>721003</v>
      </c>
      <c r="B237" s="183"/>
      <c r="C237" s="183"/>
      <c r="D237" s="183"/>
      <c r="E237" s="165" t="s">
        <v>567</v>
      </c>
      <c r="F237" s="171">
        <v>721003</v>
      </c>
    </row>
    <row r="238" spans="1:6" ht="22.5" customHeight="1">
      <c r="A238" s="171">
        <v>721004</v>
      </c>
      <c r="B238" s="183"/>
      <c r="C238" s="183"/>
      <c r="D238" s="183"/>
      <c r="E238" s="165" t="s">
        <v>568</v>
      </c>
      <c r="F238" s="171">
        <v>721004</v>
      </c>
    </row>
    <row r="239" spans="1:6" ht="22.5" customHeight="1">
      <c r="A239" s="171">
        <v>721005</v>
      </c>
      <c r="B239" s="183"/>
      <c r="C239" s="183"/>
      <c r="D239" s="183"/>
      <c r="E239" s="165" t="s">
        <v>569</v>
      </c>
      <c r="F239" s="171">
        <v>721005</v>
      </c>
    </row>
    <row r="240" spans="1:6" ht="22.5" customHeight="1">
      <c r="A240" s="171">
        <v>721999</v>
      </c>
      <c r="B240" s="183"/>
      <c r="C240" s="183"/>
      <c r="D240" s="183"/>
      <c r="E240" s="165" t="s">
        <v>740</v>
      </c>
      <c r="F240" s="171">
        <v>721999</v>
      </c>
    </row>
    <row r="241" spans="1:6" ht="22.5" customHeight="1">
      <c r="A241" s="171">
        <v>722001</v>
      </c>
      <c r="B241" s="183"/>
      <c r="C241" s="183"/>
      <c r="D241" s="183"/>
      <c r="E241" s="165" t="s">
        <v>571</v>
      </c>
      <c r="F241" s="171">
        <v>722001</v>
      </c>
    </row>
    <row r="242" spans="1:6" ht="22.5" customHeight="1">
      <c r="A242" s="171">
        <v>722002</v>
      </c>
      <c r="B242" s="183"/>
      <c r="C242" s="183"/>
      <c r="D242" s="183"/>
      <c r="E242" s="165" t="s">
        <v>572</v>
      </c>
      <c r="F242" s="171">
        <v>722002</v>
      </c>
    </row>
    <row r="243" spans="1:6" ht="22.5" customHeight="1">
      <c r="A243" s="171">
        <v>722003</v>
      </c>
      <c r="B243" s="183"/>
      <c r="C243" s="183"/>
      <c r="D243" s="183"/>
      <c r="E243" s="165" t="s">
        <v>573</v>
      </c>
      <c r="F243" s="171">
        <v>722003</v>
      </c>
    </row>
    <row r="244" spans="1:6" ht="22.5" customHeight="1">
      <c r="A244" s="171">
        <v>722004</v>
      </c>
      <c r="B244" s="183"/>
      <c r="C244" s="183"/>
      <c r="D244" s="183"/>
      <c r="E244" s="165" t="s">
        <v>574</v>
      </c>
      <c r="F244" s="171">
        <v>722004</v>
      </c>
    </row>
    <row r="245" spans="1:6" ht="22.5" customHeight="1">
      <c r="A245" s="171">
        <v>723001</v>
      </c>
      <c r="B245" s="183"/>
      <c r="C245" s="183"/>
      <c r="D245" s="183"/>
      <c r="E245" s="165" t="s">
        <v>576</v>
      </c>
      <c r="F245" s="171">
        <v>723001</v>
      </c>
    </row>
    <row r="246" spans="1:6" ht="22.5" customHeight="1">
      <c r="A246" s="171">
        <v>723002</v>
      </c>
      <c r="B246" s="183"/>
      <c r="C246" s="183"/>
      <c r="D246" s="183"/>
      <c r="E246" s="165" t="s">
        <v>741</v>
      </c>
      <c r="F246" s="171">
        <v>723002</v>
      </c>
    </row>
    <row r="247" spans="1:6" ht="22.5" customHeight="1">
      <c r="A247" s="171">
        <v>723003</v>
      </c>
      <c r="B247" s="183"/>
      <c r="C247" s="183"/>
      <c r="D247" s="183"/>
      <c r="E247" s="165" t="s">
        <v>742</v>
      </c>
      <c r="F247" s="171">
        <v>723003</v>
      </c>
    </row>
    <row r="248" spans="1:6" ht="22.5" customHeight="1">
      <c r="A248" s="171">
        <v>723004</v>
      </c>
      <c r="B248" s="183"/>
      <c r="C248" s="183"/>
      <c r="D248" s="183"/>
      <c r="E248" s="165" t="s">
        <v>579</v>
      </c>
      <c r="F248" s="171">
        <v>723004</v>
      </c>
    </row>
    <row r="249" spans="1:6" ht="22.5" customHeight="1">
      <c r="A249" s="171">
        <v>725001</v>
      </c>
      <c r="B249" s="183"/>
      <c r="C249" s="183"/>
      <c r="D249" s="183"/>
      <c r="E249" s="165" t="s">
        <v>743</v>
      </c>
      <c r="F249" s="171">
        <v>725001</v>
      </c>
    </row>
    <row r="250" spans="1:6" ht="22.5" customHeight="1">
      <c r="A250" s="171">
        <v>725002</v>
      </c>
      <c r="B250" s="183"/>
      <c r="C250" s="183"/>
      <c r="D250" s="183"/>
      <c r="E250" s="165" t="s">
        <v>744</v>
      </c>
      <c r="F250" s="171">
        <v>725002</v>
      </c>
    </row>
    <row r="251" spans="1:6" ht="22.5" customHeight="1">
      <c r="A251" s="171">
        <v>725003</v>
      </c>
      <c r="B251" s="183"/>
      <c r="C251" s="183"/>
      <c r="D251" s="183"/>
      <c r="E251" s="165" t="s">
        <v>745</v>
      </c>
      <c r="F251" s="171">
        <v>725003</v>
      </c>
    </row>
    <row r="252" spans="1:6" ht="22.5" customHeight="1">
      <c r="A252" s="171">
        <v>725004</v>
      </c>
      <c r="B252" s="183"/>
      <c r="C252" s="183"/>
      <c r="D252" s="183"/>
      <c r="E252" s="165" t="s">
        <v>746</v>
      </c>
      <c r="F252" s="171">
        <v>725004</v>
      </c>
    </row>
    <row r="253" spans="1:6" ht="22.5" customHeight="1" thickBot="1">
      <c r="A253" s="171"/>
      <c r="B253" s="168"/>
      <c r="C253" s="168"/>
      <c r="D253" s="168"/>
      <c r="E253" s="169"/>
      <c r="F253" s="171"/>
    </row>
    <row r="254" spans="1:6" ht="22.5" customHeight="1" thickBot="1">
      <c r="A254" s="177">
        <v>730</v>
      </c>
      <c r="B254" s="166">
        <f t="shared" ref="B254:C254" si="28">SUM(B255:B264)</f>
        <v>0</v>
      </c>
      <c r="C254" s="166">
        <f t="shared" si="28"/>
        <v>0</v>
      </c>
      <c r="D254" s="166">
        <f>SUM(D255:D264)</f>
        <v>0</v>
      </c>
      <c r="E254" s="167" t="s">
        <v>636</v>
      </c>
      <c r="F254" s="177">
        <v>730</v>
      </c>
    </row>
    <row r="255" spans="1:6" ht="22.5" customHeight="1">
      <c r="A255" s="171">
        <v>731001</v>
      </c>
      <c r="B255" s="182"/>
      <c r="C255" s="182"/>
      <c r="D255" s="182"/>
      <c r="E255" s="179" t="s">
        <v>747</v>
      </c>
      <c r="F255" s="171">
        <v>731001</v>
      </c>
    </row>
    <row r="256" spans="1:6" ht="22.5" customHeight="1">
      <c r="A256" s="171">
        <v>731002</v>
      </c>
      <c r="B256" s="184"/>
      <c r="C256" s="184"/>
      <c r="D256" s="184"/>
      <c r="E256" s="176" t="s">
        <v>592</v>
      </c>
      <c r="F256" s="171">
        <v>731002</v>
      </c>
    </row>
    <row r="257" spans="1:6" ht="22.5" customHeight="1">
      <c r="A257" s="171">
        <v>731003</v>
      </c>
      <c r="B257" s="184"/>
      <c r="C257" s="184"/>
      <c r="D257" s="184"/>
      <c r="E257" s="176" t="s">
        <v>748</v>
      </c>
      <c r="F257" s="171">
        <v>731003</v>
      </c>
    </row>
    <row r="258" spans="1:6" ht="22.5" customHeight="1">
      <c r="A258" s="171">
        <v>731004</v>
      </c>
      <c r="B258" s="184"/>
      <c r="C258" s="184"/>
      <c r="D258" s="184"/>
      <c r="E258" s="176" t="str">
        <f>INDEX(ExpenditureCodes!A:A,MATCH('Budget(CF)'!F258,ExpenditureCodes!B:B,0))</f>
        <v>ލޯން ދޫކުރުން - ރާއްޖޭގެ ޖަމްޢިއްޔާތައް</v>
      </c>
      <c r="F258" s="171">
        <v>731004</v>
      </c>
    </row>
    <row r="259" spans="1:6" ht="22.5" customHeight="1">
      <c r="A259" s="171">
        <v>731005</v>
      </c>
      <c r="B259" s="184"/>
      <c r="C259" s="184"/>
      <c r="D259" s="184"/>
      <c r="E259" s="176" t="str">
        <f>INDEX(ExpenditureCodes!A:A,MATCH('Budget(CF)'!F259,ExpenditureCodes!B:B,0))</f>
        <v>ލޯން ދޫކުރުން - ކޮމާޝަލް އިންސްޓިޓިއުޝަން</v>
      </c>
      <c r="F259" s="171">
        <v>731005</v>
      </c>
    </row>
    <row r="260" spans="1:6" ht="22.5" customHeight="1">
      <c r="A260" s="171">
        <v>731999</v>
      </c>
      <c r="B260" s="184"/>
      <c r="C260" s="184"/>
      <c r="D260" s="184"/>
      <c r="E260" s="176" t="str">
        <f>INDEX(ExpenditureCodes!A:A,MATCH('Budget(CF)'!F260,ExpenditureCodes!B:B,0))</f>
        <v>ލޯން ދޫކުރުން - ރާއްޖޭގެ އެހެނިހެން ފަރާތްތައް</v>
      </c>
      <c r="F260" s="171">
        <v>731999</v>
      </c>
    </row>
    <row r="261" spans="1:6" ht="22.5" customHeight="1">
      <c r="A261" s="171">
        <v>732002</v>
      </c>
      <c r="B261" s="184"/>
      <c r="C261" s="184"/>
      <c r="D261" s="184"/>
      <c r="E261" s="176" t="str">
        <f>INDEX(ExpenditureCodes!A:A,MATCH('Budget(CF)'!F261,ExpenditureCodes!B:B,0))</f>
        <v>ލޯން ދޫކުރުން - ބޭރުގެ ސަރުކާރުތަކަށް</v>
      </c>
      <c r="F261" s="171">
        <v>732002</v>
      </c>
    </row>
    <row r="262" spans="1:6" ht="22.5" customHeight="1">
      <c r="A262" s="171">
        <v>732003</v>
      </c>
      <c r="B262" s="184"/>
      <c r="C262" s="184"/>
      <c r="D262" s="184"/>
      <c r="E262" s="176" t="str">
        <f>INDEX(ExpenditureCodes!A:A,MATCH('Budget(CF)'!F262,ExpenditureCodes!B:B,0))</f>
        <v>ލޯން ދޫކުރުން - ބޭރުގެ މާލީ އިދާރާތަކަށް</v>
      </c>
      <c r="F262" s="171">
        <v>732003</v>
      </c>
    </row>
    <row r="263" spans="1:6" ht="22.5" customHeight="1">
      <c r="A263" s="171">
        <v>732004</v>
      </c>
      <c r="B263" s="184"/>
      <c r="C263" s="184"/>
      <c r="D263" s="184"/>
      <c r="E263" s="176" t="str">
        <f>INDEX(ExpenditureCodes!A:A,MATCH('Budget(CF)'!F263,ExpenditureCodes!B:B,0))</f>
        <v>ލޯން ދޫކުރުން - ބޭރުގެ އަމިއްލަ ފަރާތްތަކަށް</v>
      </c>
      <c r="F263" s="171">
        <v>732004</v>
      </c>
    </row>
    <row r="264" spans="1:6" ht="22.5" customHeight="1">
      <c r="A264" s="171">
        <v>732999</v>
      </c>
      <c r="B264" s="184"/>
      <c r="C264" s="184"/>
      <c r="D264" s="184"/>
      <c r="E264" s="176" t="str">
        <f>INDEX(ExpenditureCodes!A:A,MATCH('Budget(CF)'!F264,ExpenditureCodes!B:B,0))</f>
        <v>ލޯން ދޫކުރުން - ބޭރުގެ އެހެނިހެން ފަރާތްތަކަށް</v>
      </c>
      <c r="F264" s="171">
        <v>732999</v>
      </c>
    </row>
  </sheetData>
  <sheetProtection algorithmName="SHA-512" hashValue="BLutR9A0Km4kqlIYsWS5FwzVTmlYscJ/XE2p9rit5awsMSd4BdohafNm34yZ77eV6R6+vsXbREiWxbSSibNP9A==" saltValue="sCrN2Oiwah9DA0VOJxrrrg==" spinCount="100000" sheet="1" objects="1" scenarios="1" formatCells="0"/>
  <mergeCells count="3">
    <mergeCell ref="H55:K60"/>
    <mergeCell ref="H207:K208"/>
    <mergeCell ref="H220:K221"/>
  </mergeCells>
  <conditionalFormatting sqref="A44">
    <cfRule type="duplicateValues" dxfId="1" priority="2"/>
  </conditionalFormatting>
  <conditionalFormatting sqref="A2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37"/>
  <sheetViews>
    <sheetView workbookViewId="0">
      <selection activeCell="R1" sqref="R1:R37"/>
    </sheetView>
  </sheetViews>
  <sheetFormatPr defaultColWidth="8.625" defaultRowHeight="21.75"/>
  <cols>
    <col min="1" max="1" width="16.5" style="2" customWidth="1"/>
    <col min="2" max="2" width="14.375" style="1" bestFit="1" customWidth="1"/>
    <col min="3" max="3" width="11.75" style="2" bestFit="1" customWidth="1"/>
    <col min="4" max="4" width="11.375" style="1" bestFit="1" customWidth="1"/>
    <col min="5" max="7" width="8.625" style="1"/>
    <col min="8" max="8" width="6.125" style="1" customWidth="1"/>
    <col min="9" max="9" width="8.625" style="1"/>
    <col min="10" max="10" width="2.625" style="1" customWidth="1"/>
    <col min="11" max="11" width="8.625" style="1"/>
    <col min="12" max="12" width="2.875" style="1" customWidth="1"/>
    <col min="13" max="16" width="8.625" style="1"/>
    <col min="17" max="17" width="30" style="1" bestFit="1" customWidth="1"/>
    <col min="18" max="18" width="19.375" style="2" bestFit="1" customWidth="1"/>
    <col min="19" max="19" width="8.625" style="1"/>
    <col min="20" max="20" width="26.375" style="2" bestFit="1" customWidth="1"/>
    <col min="21" max="16384" width="8.625" style="1"/>
  </cols>
  <sheetData>
    <row r="1" spans="1:20">
      <c r="A1" s="2" t="s">
        <v>6</v>
      </c>
      <c r="B1" s="1" t="s">
        <v>399</v>
      </c>
      <c r="C1" s="2" t="s">
        <v>357</v>
      </c>
      <c r="D1" s="1" t="s">
        <v>358</v>
      </c>
      <c r="F1" s="3" t="s">
        <v>375</v>
      </c>
      <c r="G1" t="s">
        <v>376</v>
      </c>
      <c r="H1"/>
      <c r="I1" t="s">
        <v>377</v>
      </c>
      <c r="J1"/>
      <c r="K1" t="s">
        <v>378</v>
      </c>
      <c r="M1" s="1">
        <v>423001</v>
      </c>
      <c r="O1" s="1">
        <v>421001</v>
      </c>
      <c r="Q1" s="1" t="s">
        <v>772</v>
      </c>
      <c r="R1" s="2" t="s">
        <v>773</v>
      </c>
      <c r="T1" s="2" t="s">
        <v>841</v>
      </c>
    </row>
    <row r="2" spans="1:20">
      <c r="A2" s="2" t="s">
        <v>7</v>
      </c>
      <c r="B2" s="1" t="s">
        <v>400</v>
      </c>
      <c r="C2" s="2" t="s">
        <v>359</v>
      </c>
      <c r="D2" s="1" t="s">
        <v>360</v>
      </c>
      <c r="F2" s="3" t="s">
        <v>379</v>
      </c>
      <c r="G2" t="s">
        <v>380</v>
      </c>
      <c r="H2"/>
      <c r="I2" t="s">
        <v>381</v>
      </c>
      <c r="J2"/>
      <c r="K2" t="s">
        <v>382</v>
      </c>
      <c r="M2" s="1">
        <v>423002</v>
      </c>
      <c r="O2" s="1">
        <v>421002</v>
      </c>
      <c r="Q2" s="1" t="s">
        <v>774</v>
      </c>
      <c r="R2" s="2" t="s">
        <v>768</v>
      </c>
      <c r="T2" s="2" t="s">
        <v>842</v>
      </c>
    </row>
    <row r="3" spans="1:20">
      <c r="A3" s="2" t="s">
        <v>5</v>
      </c>
      <c r="B3" s="1" t="s">
        <v>401</v>
      </c>
      <c r="C3" s="2" t="s">
        <v>361</v>
      </c>
      <c r="D3" s="1" t="s">
        <v>362</v>
      </c>
      <c r="F3" s="3" t="s">
        <v>383</v>
      </c>
      <c r="G3" t="s">
        <v>384</v>
      </c>
      <c r="H3"/>
      <c r="I3" t="s">
        <v>385</v>
      </c>
      <c r="J3"/>
      <c r="K3"/>
      <c r="M3" s="1">
        <v>423003</v>
      </c>
      <c r="O3" s="1">
        <v>421003</v>
      </c>
      <c r="Q3" s="1" t="s">
        <v>775</v>
      </c>
      <c r="R3" s="2" t="s">
        <v>776</v>
      </c>
      <c r="T3" s="2" t="s">
        <v>843</v>
      </c>
    </row>
    <row r="4" spans="1:20">
      <c r="A4" s="2" t="s">
        <v>762</v>
      </c>
      <c r="B4" s="1" t="s">
        <v>402</v>
      </c>
      <c r="C4" s="2" t="s">
        <v>363</v>
      </c>
      <c r="D4" s="1" t="s">
        <v>364</v>
      </c>
      <c r="F4" s="3" t="s">
        <v>386</v>
      </c>
      <c r="G4" t="s">
        <v>387</v>
      </c>
      <c r="H4"/>
      <c r="I4"/>
      <c r="J4"/>
      <c r="K4"/>
      <c r="M4" s="1">
        <v>423004</v>
      </c>
      <c r="O4" s="1">
        <v>422001</v>
      </c>
      <c r="Q4" s="1" t="s">
        <v>777</v>
      </c>
      <c r="R4" s="2" t="s">
        <v>778</v>
      </c>
      <c r="T4" s="2" t="s">
        <v>844</v>
      </c>
    </row>
    <row r="5" spans="1:20">
      <c r="C5" s="2" t="s">
        <v>365</v>
      </c>
      <c r="D5" s="1" t="s">
        <v>366</v>
      </c>
      <c r="F5" s="3" t="s">
        <v>388</v>
      </c>
      <c r="G5" t="s">
        <v>389</v>
      </c>
      <c r="H5"/>
      <c r="I5"/>
      <c r="J5"/>
      <c r="K5"/>
      <c r="M5" s="1">
        <v>423005</v>
      </c>
      <c r="O5" s="1">
        <v>422002</v>
      </c>
      <c r="Q5" s="1" t="s">
        <v>779</v>
      </c>
      <c r="R5" s="2" t="s">
        <v>780</v>
      </c>
      <c r="T5" s="2" t="s">
        <v>845</v>
      </c>
    </row>
    <row r="6" spans="1:20">
      <c r="C6" s="2" t="s">
        <v>367</v>
      </c>
      <c r="D6" s="1" t="s">
        <v>368</v>
      </c>
      <c r="F6" s="3" t="s">
        <v>390</v>
      </c>
      <c r="G6" t="s">
        <v>391</v>
      </c>
      <c r="H6"/>
      <c r="I6"/>
      <c r="J6"/>
      <c r="K6"/>
      <c r="M6" s="1">
        <v>423006</v>
      </c>
      <c r="O6" s="1">
        <v>422003</v>
      </c>
      <c r="Q6" s="1" t="s">
        <v>781</v>
      </c>
      <c r="R6" s="2" t="s">
        <v>782</v>
      </c>
      <c r="T6" s="2" t="s">
        <v>846</v>
      </c>
    </row>
    <row r="7" spans="1:20">
      <c r="C7" s="2" t="s">
        <v>369</v>
      </c>
      <c r="D7" s="1" t="s">
        <v>370</v>
      </c>
      <c r="F7" s="3" t="s">
        <v>392</v>
      </c>
      <c r="G7" t="s">
        <v>393</v>
      </c>
      <c r="H7"/>
      <c r="I7"/>
      <c r="J7"/>
      <c r="K7"/>
      <c r="M7" s="1">
        <v>423007</v>
      </c>
      <c r="O7" s="1">
        <v>422004</v>
      </c>
      <c r="Q7" s="1" t="s">
        <v>783</v>
      </c>
      <c r="R7" s="2" t="s">
        <v>784</v>
      </c>
      <c r="T7" s="2" t="s">
        <v>847</v>
      </c>
    </row>
    <row r="8" spans="1:20">
      <c r="C8" s="2" t="s">
        <v>371</v>
      </c>
      <c r="D8" s="1" t="s">
        <v>372</v>
      </c>
      <c r="F8" s="3" t="s">
        <v>394</v>
      </c>
      <c r="G8" t="s">
        <v>395</v>
      </c>
      <c r="H8"/>
      <c r="I8"/>
      <c r="J8"/>
      <c r="K8"/>
      <c r="M8" s="1">
        <v>423008</v>
      </c>
      <c r="O8" s="1">
        <v>422005</v>
      </c>
      <c r="Q8" s="1" t="s">
        <v>785</v>
      </c>
      <c r="R8" s="2" t="s">
        <v>786</v>
      </c>
      <c r="T8" s="2" t="s">
        <v>848</v>
      </c>
    </row>
    <row r="9" spans="1:20">
      <c r="C9" s="2" t="s">
        <v>373</v>
      </c>
      <c r="D9" s="1" t="s">
        <v>374</v>
      </c>
      <c r="F9" s="3" t="s">
        <v>396</v>
      </c>
      <c r="G9" t="s">
        <v>397</v>
      </c>
      <c r="H9"/>
      <c r="I9"/>
      <c r="J9"/>
      <c r="K9"/>
      <c r="M9" s="1">
        <v>423999</v>
      </c>
      <c r="O9" s="1">
        <v>422999</v>
      </c>
      <c r="Q9" s="1" t="s">
        <v>787</v>
      </c>
      <c r="R9" s="2" t="s">
        <v>788</v>
      </c>
      <c r="T9" s="2" t="s">
        <v>849</v>
      </c>
    </row>
    <row r="10" spans="1:20">
      <c r="F10" s="3" t="s">
        <v>373</v>
      </c>
      <c r="G10" t="s">
        <v>374</v>
      </c>
      <c r="H10"/>
      <c r="I10"/>
      <c r="J10"/>
      <c r="K10"/>
      <c r="M10" s="1">
        <v>424001</v>
      </c>
      <c r="Q10" s="1" t="s">
        <v>789</v>
      </c>
      <c r="R10" s="2" t="s">
        <v>790</v>
      </c>
      <c r="T10" s="2" t="s">
        <v>850</v>
      </c>
    </row>
    <row r="11" spans="1:20">
      <c r="M11" s="1">
        <v>424002</v>
      </c>
      <c r="Q11" s="1" t="s">
        <v>791</v>
      </c>
      <c r="R11" s="2" t="s">
        <v>792</v>
      </c>
      <c r="T11" s="2" t="s">
        <v>851</v>
      </c>
    </row>
    <row r="12" spans="1:20">
      <c r="M12" s="1">
        <v>424003</v>
      </c>
      <c r="Q12" s="1" t="s">
        <v>793</v>
      </c>
      <c r="R12" s="2" t="s">
        <v>794</v>
      </c>
    </row>
    <row r="13" spans="1:20">
      <c r="Q13" s="1" t="s">
        <v>795</v>
      </c>
      <c r="R13" s="2" t="s">
        <v>796</v>
      </c>
    </row>
    <row r="14" spans="1:20">
      <c r="Q14" s="1" t="s">
        <v>797</v>
      </c>
      <c r="R14" s="2" t="s">
        <v>798</v>
      </c>
    </row>
    <row r="15" spans="1:20">
      <c r="Q15" s="1" t="s">
        <v>799</v>
      </c>
      <c r="R15" s="2" t="s">
        <v>800</v>
      </c>
    </row>
    <row r="16" spans="1:20">
      <c r="Q16" s="1" t="s">
        <v>801</v>
      </c>
      <c r="R16" s="2" t="s">
        <v>802</v>
      </c>
    </row>
    <row r="17" spans="17:18">
      <c r="Q17" s="1" t="s">
        <v>803</v>
      </c>
      <c r="R17" s="2" t="s">
        <v>804</v>
      </c>
    </row>
    <row r="18" spans="17:18">
      <c r="Q18" s="1" t="s">
        <v>805</v>
      </c>
      <c r="R18" s="2" t="s">
        <v>806</v>
      </c>
    </row>
    <row r="19" spans="17:18">
      <c r="Q19" s="1" t="s">
        <v>807</v>
      </c>
      <c r="R19" s="2" t="s">
        <v>808</v>
      </c>
    </row>
    <row r="20" spans="17:18">
      <c r="Q20" s="1" t="s">
        <v>809</v>
      </c>
      <c r="R20" s="2" t="s">
        <v>810</v>
      </c>
    </row>
    <row r="21" spans="17:18">
      <c r="Q21" s="1" t="s">
        <v>811</v>
      </c>
      <c r="R21" s="2" t="s">
        <v>812</v>
      </c>
    </row>
    <row r="22" spans="17:18">
      <c r="Q22" s="1" t="s">
        <v>813</v>
      </c>
      <c r="R22" s="2" t="s">
        <v>766</v>
      </c>
    </row>
    <row r="23" spans="17:18">
      <c r="Q23" s="1" t="s">
        <v>814</v>
      </c>
      <c r="R23" s="2" t="s">
        <v>815</v>
      </c>
    </row>
    <row r="24" spans="17:18">
      <c r="Q24" s="1" t="s">
        <v>816</v>
      </c>
      <c r="R24" s="2" t="s">
        <v>817</v>
      </c>
    </row>
    <row r="25" spans="17:18">
      <c r="Q25" s="1" t="s">
        <v>818</v>
      </c>
      <c r="R25" s="2" t="s">
        <v>819</v>
      </c>
    </row>
    <row r="26" spans="17:18">
      <c r="Q26" s="1" t="s">
        <v>820</v>
      </c>
      <c r="R26" s="2" t="s">
        <v>821</v>
      </c>
    </row>
    <row r="27" spans="17:18">
      <c r="Q27" s="1" t="s">
        <v>822</v>
      </c>
      <c r="R27" s="2" t="s">
        <v>770</v>
      </c>
    </row>
    <row r="28" spans="17:18">
      <c r="Q28" s="1" t="s">
        <v>823</v>
      </c>
      <c r="R28" s="2" t="s">
        <v>542</v>
      </c>
    </row>
    <row r="29" spans="17:18">
      <c r="Q29" s="1" t="s">
        <v>824</v>
      </c>
      <c r="R29" s="2" t="s">
        <v>771</v>
      </c>
    </row>
    <row r="30" spans="17:18">
      <c r="Q30" s="1" t="s">
        <v>825</v>
      </c>
      <c r="R30" s="2" t="s">
        <v>767</v>
      </c>
    </row>
    <row r="31" spans="17:18">
      <c r="Q31" s="1" t="s">
        <v>826</v>
      </c>
      <c r="R31" s="2" t="s">
        <v>827</v>
      </c>
    </row>
    <row r="32" spans="17:18">
      <c r="Q32" s="1" t="s">
        <v>828</v>
      </c>
      <c r="R32" s="2" t="s">
        <v>829</v>
      </c>
    </row>
    <row r="33" spans="17:18">
      <c r="Q33" s="1" t="s">
        <v>830</v>
      </c>
      <c r="R33" s="2" t="s">
        <v>373</v>
      </c>
    </row>
    <row r="34" spans="17:18">
      <c r="Q34" s="1" t="s">
        <v>831</v>
      </c>
      <c r="R34" s="2" t="s">
        <v>832</v>
      </c>
    </row>
    <row r="35" spans="17:18">
      <c r="Q35" s="1" t="s">
        <v>833</v>
      </c>
      <c r="R35" s="2" t="s">
        <v>834</v>
      </c>
    </row>
    <row r="36" spans="17:18">
      <c r="Q36" s="1" t="s">
        <v>835</v>
      </c>
      <c r="R36" s="2" t="s">
        <v>836</v>
      </c>
    </row>
    <row r="37" spans="17:18">
      <c r="Q37" s="1" t="s">
        <v>837</v>
      </c>
      <c r="R37" s="2" t="s">
        <v>769</v>
      </c>
    </row>
  </sheetData>
  <sheetProtection algorithmName="SHA-512" hashValue="lrFtK7R/S6wMzDWJH0j/tsJuu4kjoi/g5La1E1fqRvhVqxxHt3tLk4tPjXbx9N2Zse76lOwW41PXw3/5//A4Jg==" saltValue="vzNHNu5NyuE6+hZ5QCBx4g==" spinCount="100000" sheet="1" objects="1" scenarios="1"/>
  <pageMargins left="0.7" right="0.7" top="0.75" bottom="0.75" header="0.3" footer="0.3"/>
  <customProperties>
    <customPr name="_pios_id" r:id="rId1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G201"/>
  <sheetViews>
    <sheetView workbookViewId="0">
      <selection activeCell="D4" sqref="D4"/>
    </sheetView>
  </sheetViews>
  <sheetFormatPr defaultRowHeight="21.75"/>
  <cols>
    <col min="1" max="1" width="6.25" customWidth="1"/>
    <col min="2" max="2" width="42.25" style="3" bestFit="1" customWidth="1"/>
    <col min="3" max="5" width="15.125" style="185" customWidth="1"/>
    <col min="6" max="6" width="13.375" bestFit="1" customWidth="1"/>
    <col min="7" max="7" width="15.875" bestFit="1" customWidth="1"/>
  </cols>
  <sheetData>
    <row r="1" spans="1:7">
      <c r="C1" s="186">
        <v>2023</v>
      </c>
      <c r="D1" s="186">
        <v>2024</v>
      </c>
      <c r="E1" s="186">
        <v>2025</v>
      </c>
      <c r="F1" s="187"/>
      <c r="G1" s="185"/>
    </row>
    <row r="2" spans="1:7">
      <c r="A2">
        <v>1477</v>
      </c>
      <c r="B2" s="3" t="s">
        <v>853</v>
      </c>
      <c r="C2" s="185">
        <v>165700040</v>
      </c>
      <c r="D2" s="185">
        <v>173152879</v>
      </c>
      <c r="E2" s="185">
        <v>199625558</v>
      </c>
      <c r="G2" s="188"/>
    </row>
    <row r="3" spans="1:7">
      <c r="A3">
        <v>1277</v>
      </c>
      <c r="B3" s="3" t="s">
        <v>854</v>
      </c>
      <c r="C3" s="185">
        <v>74886088</v>
      </c>
      <c r="D3" s="185">
        <v>78254307</v>
      </c>
      <c r="E3" s="185">
        <v>90218306</v>
      </c>
      <c r="G3" s="188"/>
    </row>
    <row r="4" spans="1:7">
      <c r="A4">
        <v>1476</v>
      </c>
      <c r="B4" s="3" t="s">
        <v>855</v>
      </c>
      <c r="C4" s="185">
        <v>48036484</v>
      </c>
      <c r="D4" s="185">
        <v>50197064</v>
      </c>
      <c r="E4" s="185">
        <v>57871499</v>
      </c>
      <c r="G4" s="188"/>
    </row>
    <row r="5" spans="1:7">
      <c r="A5">
        <v>1304</v>
      </c>
      <c r="B5" s="3" t="s">
        <v>856</v>
      </c>
      <c r="C5" s="185">
        <v>35692865</v>
      </c>
      <c r="D5" s="185">
        <v>37298255</v>
      </c>
      <c r="E5" s="185">
        <v>43000641</v>
      </c>
      <c r="G5" s="188"/>
    </row>
    <row r="6" spans="1:7">
      <c r="A6">
        <v>1281</v>
      </c>
      <c r="B6" s="3" t="s">
        <v>857</v>
      </c>
      <c r="C6" s="185">
        <v>10162405</v>
      </c>
      <c r="D6" s="185">
        <v>10619489</v>
      </c>
      <c r="E6" s="185">
        <v>12243061</v>
      </c>
      <c r="G6" s="188"/>
    </row>
    <row r="7" spans="1:7">
      <c r="A7">
        <v>1282</v>
      </c>
      <c r="B7" s="3" t="s">
        <v>858</v>
      </c>
      <c r="C7" s="185">
        <v>4820939</v>
      </c>
      <c r="D7" s="185">
        <v>5037775</v>
      </c>
      <c r="E7" s="185">
        <v>5807981</v>
      </c>
      <c r="G7" s="188"/>
    </row>
    <row r="8" spans="1:7">
      <c r="A8">
        <v>1283</v>
      </c>
      <c r="B8" s="3" t="s">
        <v>859</v>
      </c>
      <c r="C8" s="185">
        <v>5022505</v>
      </c>
      <c r="D8" s="185">
        <v>5248407</v>
      </c>
      <c r="E8" s="185">
        <v>6050816</v>
      </c>
      <c r="G8" s="188"/>
    </row>
    <row r="9" spans="1:7">
      <c r="A9">
        <v>1284</v>
      </c>
      <c r="B9" s="3" t="s">
        <v>860</v>
      </c>
      <c r="C9" s="185">
        <v>4493786</v>
      </c>
      <c r="D9" s="185">
        <v>4695907</v>
      </c>
      <c r="E9" s="185">
        <v>5413846</v>
      </c>
      <c r="G9" s="188"/>
    </row>
    <row r="10" spans="1:7">
      <c r="A10">
        <v>1285</v>
      </c>
      <c r="B10" s="3" t="s">
        <v>861</v>
      </c>
      <c r="C10" s="185">
        <v>11154135</v>
      </c>
      <c r="D10" s="185">
        <v>11655824</v>
      </c>
      <c r="E10" s="185">
        <v>13437838</v>
      </c>
      <c r="G10" s="188"/>
    </row>
    <row r="11" spans="1:7">
      <c r="A11">
        <v>1286</v>
      </c>
      <c r="B11" s="3" t="s">
        <v>862</v>
      </c>
      <c r="C11" s="185">
        <v>14250479</v>
      </c>
      <c r="D11" s="185">
        <v>14891435</v>
      </c>
      <c r="E11" s="185">
        <v>17168130</v>
      </c>
      <c r="G11" s="188"/>
    </row>
    <row r="12" spans="1:7">
      <c r="A12">
        <v>1287</v>
      </c>
      <c r="B12" s="3" t="s">
        <v>863</v>
      </c>
      <c r="C12" s="185">
        <v>8777292</v>
      </c>
      <c r="D12" s="185">
        <v>9172077</v>
      </c>
      <c r="E12" s="185">
        <v>10574360</v>
      </c>
      <c r="G12" s="188"/>
    </row>
    <row r="13" spans="1:7">
      <c r="A13">
        <v>1288</v>
      </c>
      <c r="B13" s="3" t="s">
        <v>864</v>
      </c>
      <c r="C13" s="185">
        <v>4447228</v>
      </c>
      <c r="D13" s="185">
        <v>4647255</v>
      </c>
      <c r="E13" s="185">
        <v>5357755</v>
      </c>
      <c r="G13" s="188"/>
    </row>
    <row r="14" spans="1:7">
      <c r="A14">
        <v>1289</v>
      </c>
      <c r="B14" s="3" t="s">
        <v>865</v>
      </c>
      <c r="C14" s="185">
        <v>14999532</v>
      </c>
      <c r="D14" s="185">
        <v>15674180</v>
      </c>
      <c r="E14" s="185">
        <v>18070544</v>
      </c>
      <c r="G14" s="188"/>
    </row>
    <row r="15" spans="1:7">
      <c r="A15">
        <v>1290</v>
      </c>
      <c r="B15" s="3" t="s">
        <v>866</v>
      </c>
      <c r="C15" s="185">
        <v>7010982</v>
      </c>
      <c r="D15" s="185">
        <v>7326321</v>
      </c>
      <c r="E15" s="185">
        <v>8446414</v>
      </c>
      <c r="G15" s="188"/>
    </row>
    <row r="16" spans="1:7">
      <c r="A16">
        <v>1291</v>
      </c>
      <c r="B16" s="3" t="s">
        <v>867</v>
      </c>
      <c r="C16" s="185">
        <v>5715927</v>
      </c>
      <c r="D16" s="185">
        <v>5973017</v>
      </c>
      <c r="E16" s="185">
        <v>6886209</v>
      </c>
      <c r="G16" s="188"/>
    </row>
    <row r="17" spans="1:7">
      <c r="A17">
        <v>1292</v>
      </c>
      <c r="B17" s="3" t="s">
        <v>868</v>
      </c>
      <c r="C17" s="185">
        <v>4263786</v>
      </c>
      <c r="D17" s="185">
        <v>4455562</v>
      </c>
      <c r="E17" s="185">
        <v>5136756</v>
      </c>
      <c r="G17" s="188"/>
    </row>
    <row r="18" spans="1:7">
      <c r="A18">
        <v>1280</v>
      </c>
      <c r="B18" s="3" t="s">
        <v>869</v>
      </c>
      <c r="C18" s="185">
        <v>5203642</v>
      </c>
      <c r="D18" s="185">
        <v>5437691</v>
      </c>
      <c r="E18" s="185">
        <v>6269038</v>
      </c>
      <c r="G18" s="188"/>
    </row>
    <row r="19" spans="1:7">
      <c r="A19">
        <v>1293</v>
      </c>
      <c r="B19" s="3" t="s">
        <v>870</v>
      </c>
      <c r="C19" s="185">
        <v>4694728</v>
      </c>
      <c r="D19" s="185">
        <v>4905887</v>
      </c>
      <c r="E19" s="185">
        <v>5655929</v>
      </c>
      <c r="G19" s="188"/>
    </row>
    <row r="20" spans="1:7">
      <c r="A20">
        <v>1294</v>
      </c>
      <c r="B20" s="3" t="s">
        <v>871</v>
      </c>
      <c r="C20" s="185">
        <v>9722803</v>
      </c>
      <c r="D20" s="185">
        <v>10160115</v>
      </c>
      <c r="E20" s="185">
        <v>11713455</v>
      </c>
      <c r="G20" s="188"/>
    </row>
    <row r="21" spans="1:7">
      <c r="A21">
        <v>1295</v>
      </c>
      <c r="B21" s="3" t="s">
        <v>872</v>
      </c>
      <c r="C21" s="185">
        <v>9195850</v>
      </c>
      <c r="D21" s="185">
        <v>9609460</v>
      </c>
      <c r="E21" s="185">
        <v>11078613</v>
      </c>
      <c r="G21" s="188"/>
    </row>
    <row r="22" spans="1:7">
      <c r="A22">
        <v>1296</v>
      </c>
      <c r="B22" s="3" t="s">
        <v>873</v>
      </c>
      <c r="C22" s="185">
        <v>12277188</v>
      </c>
      <c r="D22" s="185">
        <v>12829390</v>
      </c>
      <c r="E22" s="185">
        <v>14790825</v>
      </c>
      <c r="G22" s="188"/>
    </row>
    <row r="23" spans="1:7">
      <c r="A23">
        <v>1297</v>
      </c>
      <c r="B23" s="3" t="s">
        <v>874</v>
      </c>
      <c r="C23" s="185">
        <v>4926006</v>
      </c>
      <c r="D23" s="185">
        <v>5147568</v>
      </c>
      <c r="E23" s="185">
        <v>5934560</v>
      </c>
      <c r="G23" s="188"/>
    </row>
    <row r="24" spans="1:7">
      <c r="A24">
        <v>1298</v>
      </c>
      <c r="B24" s="3" t="s">
        <v>875</v>
      </c>
      <c r="C24" s="185">
        <v>4477740</v>
      </c>
      <c r="D24" s="185">
        <v>4679139</v>
      </c>
      <c r="E24" s="185">
        <v>5394515</v>
      </c>
      <c r="G24" s="188"/>
    </row>
    <row r="25" spans="1:7">
      <c r="A25">
        <v>1299</v>
      </c>
      <c r="B25" s="3" t="s">
        <v>876</v>
      </c>
      <c r="C25" s="185">
        <v>3988295</v>
      </c>
      <c r="D25" s="185">
        <v>4167680</v>
      </c>
      <c r="E25" s="185">
        <v>4804861</v>
      </c>
      <c r="G25" s="188"/>
    </row>
    <row r="26" spans="1:7">
      <c r="A26">
        <v>1300</v>
      </c>
      <c r="B26" s="3" t="s">
        <v>877</v>
      </c>
      <c r="C26" s="185">
        <v>8097948</v>
      </c>
      <c r="D26" s="185">
        <v>8462177</v>
      </c>
      <c r="E26" s="185">
        <v>9755926</v>
      </c>
      <c r="G26" s="188"/>
    </row>
    <row r="27" spans="1:7">
      <c r="A27">
        <v>1301</v>
      </c>
      <c r="B27" s="3" t="s">
        <v>878</v>
      </c>
      <c r="C27" s="185">
        <v>6630431</v>
      </c>
      <c r="D27" s="185">
        <v>6928654</v>
      </c>
      <c r="E27" s="185">
        <v>7987949</v>
      </c>
      <c r="G27" s="188"/>
    </row>
    <row r="28" spans="1:7">
      <c r="A28">
        <v>1302</v>
      </c>
      <c r="B28" s="3" t="s">
        <v>879</v>
      </c>
      <c r="C28" s="185">
        <v>12210678</v>
      </c>
      <c r="D28" s="185">
        <v>12759889</v>
      </c>
      <c r="E28" s="185">
        <v>14710699</v>
      </c>
      <c r="G28" s="188"/>
    </row>
    <row r="29" spans="1:7">
      <c r="A29">
        <v>1303</v>
      </c>
      <c r="B29" s="3" t="s">
        <v>880</v>
      </c>
      <c r="C29" s="185">
        <v>4748627</v>
      </c>
      <c r="D29" s="185">
        <v>4962210</v>
      </c>
      <c r="E29" s="185">
        <v>5720863</v>
      </c>
      <c r="G29" s="188"/>
    </row>
    <row r="30" spans="1:7">
      <c r="A30">
        <v>1305</v>
      </c>
      <c r="B30" s="3" t="s">
        <v>881</v>
      </c>
      <c r="C30" s="185">
        <v>7354451</v>
      </c>
      <c r="D30" s="185">
        <v>7685239</v>
      </c>
      <c r="E30" s="185">
        <v>8860206</v>
      </c>
      <c r="G30" s="188"/>
    </row>
    <row r="31" spans="1:7">
      <c r="A31">
        <v>1306</v>
      </c>
      <c r="B31" s="3" t="s">
        <v>882</v>
      </c>
      <c r="C31" s="185">
        <v>6897334</v>
      </c>
      <c r="D31" s="185">
        <v>7207561</v>
      </c>
      <c r="E31" s="185">
        <v>8309497</v>
      </c>
      <c r="G31" s="188"/>
    </row>
    <row r="32" spans="1:7">
      <c r="A32">
        <v>1307</v>
      </c>
      <c r="B32" s="3" t="s">
        <v>883</v>
      </c>
      <c r="C32" s="185">
        <v>6628252</v>
      </c>
      <c r="D32" s="185">
        <v>6926377</v>
      </c>
      <c r="E32" s="185">
        <v>7985324</v>
      </c>
      <c r="G32" s="188"/>
    </row>
    <row r="33" spans="1:7">
      <c r="A33">
        <v>1308</v>
      </c>
      <c r="B33" s="3" t="s">
        <v>884</v>
      </c>
      <c r="C33" s="185">
        <v>8852950</v>
      </c>
      <c r="D33" s="185">
        <v>9251137</v>
      </c>
      <c r="E33" s="185">
        <v>10665507</v>
      </c>
      <c r="G33" s="188"/>
    </row>
    <row r="34" spans="1:7">
      <c r="A34">
        <v>1309</v>
      </c>
      <c r="B34" s="3" t="s">
        <v>885</v>
      </c>
      <c r="C34" s="185">
        <v>10717092</v>
      </c>
      <c r="D34" s="185">
        <v>11199124</v>
      </c>
      <c r="E34" s="185">
        <v>12911315</v>
      </c>
      <c r="G34" s="188"/>
    </row>
    <row r="35" spans="1:7">
      <c r="A35">
        <v>1310</v>
      </c>
      <c r="B35" s="3" t="s">
        <v>886</v>
      </c>
      <c r="C35" s="185">
        <v>8339616</v>
      </c>
      <c r="D35" s="185">
        <v>8714714</v>
      </c>
      <c r="E35" s="185">
        <v>10047073</v>
      </c>
      <c r="G35" s="188"/>
    </row>
    <row r="36" spans="1:7">
      <c r="A36">
        <v>1311</v>
      </c>
      <c r="B36" s="3" t="s">
        <v>887</v>
      </c>
      <c r="C36" s="185">
        <v>4199232</v>
      </c>
      <c r="D36" s="185">
        <v>4388105</v>
      </c>
      <c r="E36" s="185">
        <v>5058985</v>
      </c>
      <c r="G36" s="188"/>
    </row>
    <row r="37" spans="1:7">
      <c r="A37">
        <v>1312</v>
      </c>
      <c r="B37" s="3" t="s">
        <v>888</v>
      </c>
      <c r="C37" s="185">
        <v>5888592</v>
      </c>
      <c r="D37" s="185">
        <v>6153448</v>
      </c>
      <c r="E37" s="185">
        <v>7094225</v>
      </c>
      <c r="G37" s="188"/>
    </row>
    <row r="38" spans="1:7">
      <c r="A38">
        <v>1313</v>
      </c>
      <c r="B38" s="3" t="s">
        <v>889</v>
      </c>
      <c r="C38" s="185">
        <v>6477330</v>
      </c>
      <c r="D38" s="185">
        <v>6768667</v>
      </c>
      <c r="E38" s="185">
        <v>7803502</v>
      </c>
      <c r="G38" s="188"/>
    </row>
    <row r="39" spans="1:7">
      <c r="A39">
        <v>1314</v>
      </c>
      <c r="B39" s="3" t="s">
        <v>890</v>
      </c>
      <c r="C39" s="185">
        <v>5620774</v>
      </c>
      <c r="D39" s="185">
        <v>5873585</v>
      </c>
      <c r="E39" s="185">
        <v>6771574</v>
      </c>
      <c r="G39" s="188"/>
    </row>
    <row r="40" spans="1:7">
      <c r="A40">
        <v>1315</v>
      </c>
      <c r="B40" s="3" t="s">
        <v>891</v>
      </c>
      <c r="C40" s="185">
        <v>5276067</v>
      </c>
      <c r="D40" s="185">
        <v>5513374</v>
      </c>
      <c r="E40" s="185">
        <v>6356292</v>
      </c>
      <c r="G40" s="188"/>
    </row>
    <row r="41" spans="1:7">
      <c r="A41">
        <v>1316</v>
      </c>
      <c r="B41" s="3" t="s">
        <v>892</v>
      </c>
      <c r="C41" s="185">
        <v>9036107</v>
      </c>
      <c r="D41" s="185">
        <v>9442533</v>
      </c>
      <c r="E41" s="185">
        <v>10886165</v>
      </c>
      <c r="G41" s="188"/>
    </row>
    <row r="42" spans="1:7">
      <c r="A42">
        <v>1317</v>
      </c>
      <c r="B42" s="3" t="s">
        <v>893</v>
      </c>
      <c r="C42" s="185">
        <v>4750679</v>
      </c>
      <c r="D42" s="185">
        <v>4964355</v>
      </c>
      <c r="E42" s="185">
        <v>5723336</v>
      </c>
      <c r="G42" s="188"/>
    </row>
    <row r="43" spans="1:7">
      <c r="A43">
        <v>1318</v>
      </c>
      <c r="B43" s="3" t="s">
        <v>894</v>
      </c>
      <c r="C43" s="185">
        <v>4544962</v>
      </c>
      <c r="D43" s="185">
        <v>4749385</v>
      </c>
      <c r="E43" s="185">
        <v>5475500</v>
      </c>
      <c r="G43" s="188"/>
    </row>
    <row r="44" spans="1:7">
      <c r="A44">
        <v>1319</v>
      </c>
      <c r="B44" s="3" t="s">
        <v>895</v>
      </c>
      <c r="C44" s="185">
        <v>5034511</v>
      </c>
      <c r="D44" s="185">
        <v>5260953</v>
      </c>
      <c r="E44" s="185">
        <v>6065279</v>
      </c>
      <c r="G44" s="188"/>
    </row>
    <row r="45" spans="1:7">
      <c r="A45">
        <v>1320</v>
      </c>
      <c r="B45" s="3" t="s">
        <v>896</v>
      </c>
      <c r="C45" s="185">
        <v>7353588</v>
      </c>
      <c r="D45" s="185">
        <v>7684337</v>
      </c>
      <c r="E45" s="185">
        <v>8859166</v>
      </c>
      <c r="G45" s="188"/>
    </row>
    <row r="46" spans="1:7">
      <c r="A46">
        <v>1321</v>
      </c>
      <c r="B46" s="3" t="s">
        <v>897</v>
      </c>
      <c r="C46" s="185">
        <v>5836518</v>
      </c>
      <c r="D46" s="185">
        <v>6099032</v>
      </c>
      <c r="E46" s="185">
        <v>7031489</v>
      </c>
      <c r="G46" s="188"/>
    </row>
    <row r="47" spans="1:7">
      <c r="A47">
        <v>1322</v>
      </c>
      <c r="B47" s="3" t="s">
        <v>898</v>
      </c>
      <c r="C47" s="185">
        <v>12470296</v>
      </c>
      <c r="D47" s="185">
        <v>13031184</v>
      </c>
      <c r="E47" s="185">
        <v>15023472</v>
      </c>
      <c r="G47" s="188"/>
    </row>
    <row r="48" spans="1:7">
      <c r="A48">
        <v>1323</v>
      </c>
      <c r="B48" s="3" t="s">
        <v>899</v>
      </c>
      <c r="C48" s="185">
        <v>11509698</v>
      </c>
      <c r="D48" s="185">
        <v>12027380</v>
      </c>
      <c r="E48" s="185">
        <v>13866200</v>
      </c>
      <c r="G48" s="188"/>
    </row>
    <row r="49" spans="1:7">
      <c r="A49">
        <v>1324</v>
      </c>
      <c r="B49" s="3" t="s">
        <v>900</v>
      </c>
      <c r="C49" s="185">
        <v>8805935</v>
      </c>
      <c r="D49" s="185">
        <v>9202007</v>
      </c>
      <c r="E49" s="185">
        <v>10608866</v>
      </c>
      <c r="G49" s="188"/>
    </row>
    <row r="50" spans="1:7">
      <c r="A50">
        <v>1325</v>
      </c>
      <c r="B50" s="3" t="s">
        <v>901</v>
      </c>
      <c r="C50" s="185">
        <v>4640907</v>
      </c>
      <c r="D50" s="185">
        <v>4849646</v>
      </c>
      <c r="E50" s="185">
        <v>5591089</v>
      </c>
      <c r="G50" s="188"/>
    </row>
    <row r="51" spans="1:7">
      <c r="A51">
        <v>1326</v>
      </c>
      <c r="B51" s="3" t="s">
        <v>902</v>
      </c>
      <c r="C51" s="185">
        <v>9755655</v>
      </c>
      <c r="D51" s="185">
        <v>10194444</v>
      </c>
      <c r="E51" s="185">
        <v>11753033</v>
      </c>
      <c r="G51" s="188"/>
    </row>
    <row r="52" spans="1:7">
      <c r="A52">
        <v>1327</v>
      </c>
      <c r="B52" s="3" t="s">
        <v>903</v>
      </c>
      <c r="C52" s="185">
        <v>5333088</v>
      </c>
      <c r="D52" s="185">
        <v>5572959</v>
      </c>
      <c r="E52" s="185">
        <v>6424987</v>
      </c>
      <c r="G52" s="188"/>
    </row>
    <row r="53" spans="1:7">
      <c r="A53">
        <v>1328</v>
      </c>
      <c r="B53" s="3" t="s">
        <v>904</v>
      </c>
      <c r="C53" s="185">
        <v>4318316</v>
      </c>
      <c r="D53" s="185">
        <v>4512545</v>
      </c>
      <c r="E53" s="185">
        <v>5202450</v>
      </c>
      <c r="G53" s="188"/>
    </row>
    <row r="54" spans="1:7">
      <c r="A54">
        <v>1329</v>
      </c>
      <c r="B54" s="3" t="s">
        <v>905</v>
      </c>
      <c r="C54" s="185">
        <v>5692662</v>
      </c>
      <c r="D54" s="185">
        <v>5948706</v>
      </c>
      <c r="E54" s="185">
        <v>6858181</v>
      </c>
      <c r="G54" s="188"/>
    </row>
    <row r="55" spans="1:7">
      <c r="A55">
        <v>1330</v>
      </c>
      <c r="B55" s="3" t="s">
        <v>906</v>
      </c>
      <c r="C55" s="185">
        <v>6120866</v>
      </c>
      <c r="D55" s="185">
        <v>6396170</v>
      </c>
      <c r="E55" s="185">
        <v>7374055</v>
      </c>
      <c r="G55" s="188"/>
    </row>
    <row r="56" spans="1:7">
      <c r="A56">
        <v>1331</v>
      </c>
      <c r="B56" s="3" t="s">
        <v>907</v>
      </c>
      <c r="C56" s="185">
        <v>4955202</v>
      </c>
      <c r="D56" s="185">
        <v>5178077</v>
      </c>
      <c r="E56" s="185">
        <v>5969733</v>
      </c>
      <c r="G56" s="188"/>
    </row>
    <row r="57" spans="1:7">
      <c r="A57">
        <v>1332</v>
      </c>
      <c r="B57" s="3" t="s">
        <v>908</v>
      </c>
      <c r="C57" s="185">
        <v>5587061</v>
      </c>
      <c r="D57" s="185">
        <v>5838356</v>
      </c>
      <c r="E57" s="185">
        <v>6730959</v>
      </c>
      <c r="G57" s="188"/>
    </row>
    <row r="58" spans="1:7">
      <c r="A58">
        <v>1333</v>
      </c>
      <c r="B58" s="3" t="s">
        <v>909</v>
      </c>
      <c r="C58" s="185">
        <v>3570622</v>
      </c>
      <c r="D58" s="185">
        <v>3731221</v>
      </c>
      <c r="E58" s="185">
        <v>4301673</v>
      </c>
      <c r="G58" s="188"/>
    </row>
    <row r="59" spans="1:7">
      <c r="A59">
        <v>1334</v>
      </c>
      <c r="B59" s="3" t="s">
        <v>910</v>
      </c>
      <c r="C59" s="185">
        <v>8675066</v>
      </c>
      <c r="D59" s="185">
        <v>9065252</v>
      </c>
      <c r="E59" s="185">
        <v>10451204</v>
      </c>
      <c r="G59" s="188"/>
    </row>
    <row r="60" spans="1:7">
      <c r="A60">
        <v>1335</v>
      </c>
      <c r="B60" s="3" t="s">
        <v>911</v>
      </c>
      <c r="C60" s="185">
        <v>9513451</v>
      </c>
      <c r="D60" s="185">
        <v>9941346</v>
      </c>
      <c r="E60" s="185">
        <v>11461240</v>
      </c>
      <c r="G60" s="188"/>
    </row>
    <row r="61" spans="1:7">
      <c r="A61">
        <v>1336</v>
      </c>
      <c r="B61" s="3" t="s">
        <v>912</v>
      </c>
      <c r="C61" s="185">
        <v>3347114</v>
      </c>
      <c r="D61" s="185">
        <v>3497660</v>
      </c>
      <c r="E61" s="185">
        <v>4032404</v>
      </c>
      <c r="G61" s="188"/>
    </row>
    <row r="62" spans="1:7">
      <c r="A62">
        <v>1337</v>
      </c>
      <c r="B62" s="3" t="s">
        <v>913</v>
      </c>
      <c r="C62" s="185">
        <v>10502624</v>
      </c>
      <c r="D62" s="185">
        <v>10975010</v>
      </c>
      <c r="E62" s="185">
        <v>12652937</v>
      </c>
      <c r="G62" s="188"/>
    </row>
    <row r="63" spans="1:7">
      <c r="A63">
        <v>1338</v>
      </c>
      <c r="B63" s="3" t="s">
        <v>914</v>
      </c>
      <c r="C63" s="185">
        <v>10547979</v>
      </c>
      <c r="D63" s="185">
        <v>11022405</v>
      </c>
      <c r="E63" s="185">
        <v>12707578</v>
      </c>
      <c r="G63" s="188"/>
    </row>
    <row r="64" spans="1:7">
      <c r="A64">
        <v>1339</v>
      </c>
      <c r="B64" s="3" t="s">
        <v>915</v>
      </c>
      <c r="C64" s="185">
        <v>10155655</v>
      </c>
      <c r="D64" s="185">
        <v>10612436</v>
      </c>
      <c r="E64" s="185">
        <v>12234930</v>
      </c>
      <c r="G64" s="188"/>
    </row>
    <row r="65" spans="1:7">
      <c r="A65">
        <v>1340</v>
      </c>
      <c r="B65" s="3" t="s">
        <v>916</v>
      </c>
      <c r="C65" s="185">
        <v>4412065</v>
      </c>
      <c r="D65" s="185">
        <v>4610511</v>
      </c>
      <c r="E65" s="185">
        <v>5315394</v>
      </c>
      <c r="G65" s="188"/>
    </row>
    <row r="66" spans="1:7">
      <c r="A66">
        <v>1341</v>
      </c>
      <c r="B66" s="3" t="s">
        <v>917</v>
      </c>
      <c r="C66" s="185">
        <v>4562014</v>
      </c>
      <c r="D66" s="185">
        <v>4767204</v>
      </c>
      <c r="E66" s="185">
        <v>5496043</v>
      </c>
      <c r="G66" s="188"/>
    </row>
    <row r="67" spans="1:7">
      <c r="A67">
        <v>1342</v>
      </c>
      <c r="B67" s="3" t="s">
        <v>918</v>
      </c>
      <c r="C67" s="185">
        <v>4286290</v>
      </c>
      <c r="D67" s="185">
        <v>4479078</v>
      </c>
      <c r="E67" s="185">
        <v>5163867</v>
      </c>
      <c r="G67" s="188"/>
    </row>
    <row r="68" spans="1:7">
      <c r="A68">
        <v>1344</v>
      </c>
      <c r="B68" s="3" t="s">
        <v>919</v>
      </c>
      <c r="C68" s="185">
        <v>8485860</v>
      </c>
      <c r="D68" s="185">
        <v>8867536</v>
      </c>
      <c r="E68" s="185">
        <v>10223259</v>
      </c>
      <c r="G68" s="188"/>
    </row>
    <row r="69" spans="1:7">
      <c r="A69">
        <v>1346</v>
      </c>
      <c r="B69" s="3" t="s">
        <v>920</v>
      </c>
      <c r="C69" s="185">
        <v>5902143</v>
      </c>
      <c r="D69" s="185">
        <v>6167609</v>
      </c>
      <c r="E69" s="185">
        <v>7110551</v>
      </c>
      <c r="G69" s="188"/>
    </row>
    <row r="70" spans="1:7">
      <c r="A70">
        <v>1347</v>
      </c>
      <c r="B70" s="3" t="s">
        <v>921</v>
      </c>
      <c r="C70" s="185">
        <v>4611047</v>
      </c>
      <c r="D70" s="185">
        <v>4818442</v>
      </c>
      <c r="E70" s="185">
        <v>5555115</v>
      </c>
      <c r="G70" s="188"/>
    </row>
    <row r="71" spans="1:7">
      <c r="A71">
        <v>1348</v>
      </c>
      <c r="B71" s="3" t="s">
        <v>922</v>
      </c>
      <c r="C71" s="185">
        <v>4675379</v>
      </c>
      <c r="D71" s="185">
        <v>4885668</v>
      </c>
      <c r="E71" s="185">
        <v>5632619</v>
      </c>
      <c r="G71" s="188"/>
    </row>
    <row r="72" spans="1:7">
      <c r="A72">
        <v>1349</v>
      </c>
      <c r="B72" s="3" t="s">
        <v>923</v>
      </c>
      <c r="C72" s="185">
        <v>8791577</v>
      </c>
      <c r="D72" s="185">
        <v>9187004</v>
      </c>
      <c r="E72" s="185">
        <v>10591570</v>
      </c>
      <c r="G72" s="188"/>
    </row>
    <row r="73" spans="1:7">
      <c r="A73">
        <v>1350</v>
      </c>
      <c r="B73" s="3" t="s">
        <v>924</v>
      </c>
      <c r="C73" s="185">
        <v>7603557</v>
      </c>
      <c r="D73" s="185">
        <v>7945549</v>
      </c>
      <c r="E73" s="185">
        <v>9160313</v>
      </c>
      <c r="G73" s="188"/>
    </row>
    <row r="74" spans="1:7">
      <c r="A74">
        <v>1352</v>
      </c>
      <c r="B74" s="3" t="s">
        <v>925</v>
      </c>
      <c r="C74" s="185">
        <v>4279057</v>
      </c>
      <c r="D74" s="185">
        <v>4471520</v>
      </c>
      <c r="E74" s="185">
        <v>5155154</v>
      </c>
      <c r="G74" s="188"/>
    </row>
    <row r="75" spans="1:7">
      <c r="A75">
        <v>1351</v>
      </c>
      <c r="B75" s="3" t="s">
        <v>926</v>
      </c>
      <c r="C75" s="185">
        <v>10229089</v>
      </c>
      <c r="D75" s="185">
        <v>10689172</v>
      </c>
      <c r="E75" s="185">
        <v>12323398</v>
      </c>
      <c r="G75" s="188"/>
    </row>
    <row r="76" spans="1:7">
      <c r="A76">
        <v>1353</v>
      </c>
      <c r="B76" s="3" t="s">
        <v>927</v>
      </c>
      <c r="C76" s="185">
        <v>4855781</v>
      </c>
      <c r="D76" s="185">
        <v>5074184</v>
      </c>
      <c r="E76" s="185">
        <v>5849957</v>
      </c>
      <c r="G76" s="188"/>
    </row>
    <row r="77" spans="1:7">
      <c r="A77">
        <v>1343</v>
      </c>
      <c r="B77" s="3" t="s">
        <v>928</v>
      </c>
      <c r="C77" s="185">
        <v>7619980</v>
      </c>
      <c r="D77" s="185">
        <v>7962711</v>
      </c>
      <c r="E77" s="185">
        <v>9180099</v>
      </c>
      <c r="G77" s="188"/>
    </row>
    <row r="78" spans="1:7">
      <c r="A78">
        <v>1345</v>
      </c>
      <c r="B78" s="3" t="s">
        <v>929</v>
      </c>
      <c r="C78" s="185">
        <v>15765438</v>
      </c>
      <c r="D78" s="185">
        <v>16474535</v>
      </c>
      <c r="E78" s="185">
        <v>18993262</v>
      </c>
      <c r="G78" s="188"/>
    </row>
    <row r="79" spans="1:7">
      <c r="A79">
        <v>1354</v>
      </c>
      <c r="B79" s="3" t="s">
        <v>930</v>
      </c>
      <c r="C79" s="185">
        <v>8594565</v>
      </c>
      <c r="D79" s="185">
        <v>8981130</v>
      </c>
      <c r="E79" s="185">
        <v>10354221</v>
      </c>
      <c r="G79" s="188"/>
    </row>
    <row r="80" spans="1:7">
      <c r="A80">
        <v>1355</v>
      </c>
      <c r="B80" s="3" t="s">
        <v>931</v>
      </c>
      <c r="C80" s="185">
        <v>4293808</v>
      </c>
      <c r="D80" s="185">
        <v>4486935</v>
      </c>
      <c r="E80" s="185">
        <v>5172925</v>
      </c>
      <c r="G80" s="188"/>
    </row>
    <row r="81" spans="1:7">
      <c r="A81">
        <v>1356</v>
      </c>
      <c r="B81" s="3" t="s">
        <v>932</v>
      </c>
      <c r="C81" s="185">
        <v>3666510</v>
      </c>
      <c r="D81" s="185">
        <v>3831421</v>
      </c>
      <c r="E81" s="185">
        <v>4417193</v>
      </c>
      <c r="G81" s="188"/>
    </row>
    <row r="82" spans="1:7">
      <c r="A82">
        <v>1357</v>
      </c>
      <c r="B82" s="3" t="s">
        <v>933</v>
      </c>
      <c r="C82" s="185">
        <v>5837752</v>
      </c>
      <c r="D82" s="185">
        <v>6100322</v>
      </c>
      <c r="E82" s="185">
        <v>7032977</v>
      </c>
      <c r="G82" s="188"/>
    </row>
    <row r="83" spans="1:7">
      <c r="A83">
        <v>1358</v>
      </c>
      <c r="B83" s="3" t="s">
        <v>934</v>
      </c>
      <c r="C83" s="185">
        <v>3785604</v>
      </c>
      <c r="D83" s="185">
        <v>3955872</v>
      </c>
      <c r="E83" s="185">
        <v>4560670</v>
      </c>
      <c r="G83" s="188"/>
    </row>
    <row r="84" spans="1:7">
      <c r="A84">
        <v>1359</v>
      </c>
      <c r="B84" s="3" t="s">
        <v>935</v>
      </c>
      <c r="C84" s="185">
        <v>3741704</v>
      </c>
      <c r="D84" s="185">
        <v>3909998</v>
      </c>
      <c r="E84" s="185">
        <v>4507782</v>
      </c>
      <c r="G84" s="188"/>
    </row>
    <row r="85" spans="1:7">
      <c r="A85">
        <v>1360</v>
      </c>
      <c r="B85" s="3" t="s">
        <v>936</v>
      </c>
      <c r="C85" s="185">
        <v>5846746</v>
      </c>
      <c r="D85" s="185">
        <v>6109721</v>
      </c>
      <c r="E85" s="185">
        <v>7043812</v>
      </c>
      <c r="G85" s="188"/>
    </row>
    <row r="86" spans="1:7">
      <c r="A86">
        <v>1361</v>
      </c>
      <c r="B86" s="3" t="s">
        <v>937</v>
      </c>
      <c r="C86" s="185">
        <v>4375159</v>
      </c>
      <c r="D86" s="185">
        <v>4571944</v>
      </c>
      <c r="E86" s="185">
        <v>5270931</v>
      </c>
      <c r="G86" s="188"/>
    </row>
    <row r="87" spans="1:7">
      <c r="A87">
        <v>1362</v>
      </c>
      <c r="B87" s="3" t="s">
        <v>938</v>
      </c>
      <c r="C87" s="185">
        <v>13936142</v>
      </c>
      <c r="D87" s="185">
        <v>14562960</v>
      </c>
      <c r="E87" s="185">
        <v>16789434</v>
      </c>
      <c r="G87" s="188"/>
    </row>
    <row r="88" spans="1:7">
      <c r="A88">
        <v>1363</v>
      </c>
      <c r="B88" s="3" t="s">
        <v>939</v>
      </c>
      <c r="C88" s="185">
        <v>9092851</v>
      </c>
      <c r="D88" s="185">
        <v>9501828</v>
      </c>
      <c r="E88" s="185">
        <v>10954526</v>
      </c>
      <c r="G88" s="188"/>
    </row>
    <row r="89" spans="1:7">
      <c r="A89">
        <v>1364</v>
      </c>
      <c r="B89" s="3" t="s">
        <v>940</v>
      </c>
      <c r="C89" s="185">
        <v>5457731</v>
      </c>
      <c r="D89" s="185">
        <v>5703208</v>
      </c>
      <c r="E89" s="185">
        <v>6575150</v>
      </c>
      <c r="G89" s="188"/>
    </row>
    <row r="90" spans="1:7">
      <c r="A90">
        <v>1365</v>
      </c>
      <c r="B90" s="3" t="s">
        <v>941</v>
      </c>
      <c r="C90" s="185">
        <v>2960193</v>
      </c>
      <c r="D90" s="185">
        <v>3093336</v>
      </c>
      <c r="E90" s="185">
        <v>3566264</v>
      </c>
      <c r="G90" s="188"/>
    </row>
    <row r="91" spans="1:7">
      <c r="A91">
        <v>1366</v>
      </c>
      <c r="B91" s="3" t="s">
        <v>942</v>
      </c>
      <c r="C91" s="185">
        <v>3100200</v>
      </c>
      <c r="D91" s="185">
        <v>3239640</v>
      </c>
      <c r="E91" s="185">
        <v>3734936</v>
      </c>
      <c r="G91" s="188"/>
    </row>
    <row r="92" spans="1:7">
      <c r="A92">
        <v>1367</v>
      </c>
      <c r="B92" s="3" t="s">
        <v>943</v>
      </c>
      <c r="C92" s="185">
        <v>5816369</v>
      </c>
      <c r="D92" s="185">
        <v>6077977</v>
      </c>
      <c r="E92" s="185">
        <v>7007216</v>
      </c>
      <c r="G92" s="188"/>
    </row>
    <row r="93" spans="1:7">
      <c r="A93">
        <v>1368</v>
      </c>
      <c r="B93" s="3" t="s">
        <v>944</v>
      </c>
      <c r="C93" s="185">
        <v>7511443</v>
      </c>
      <c r="D93" s="185">
        <v>7849291</v>
      </c>
      <c r="E93" s="185">
        <v>9049339</v>
      </c>
      <c r="G93" s="188"/>
    </row>
    <row r="94" spans="1:7">
      <c r="A94">
        <v>1369</v>
      </c>
      <c r="B94" s="3" t="s">
        <v>945</v>
      </c>
      <c r="C94" s="185">
        <v>13571467</v>
      </c>
      <c r="D94" s="185">
        <v>14181883</v>
      </c>
      <c r="E94" s="185">
        <v>16350096</v>
      </c>
      <c r="G94" s="188"/>
    </row>
    <row r="95" spans="1:7">
      <c r="A95">
        <v>1370</v>
      </c>
      <c r="B95" s="3" t="s">
        <v>946</v>
      </c>
      <c r="C95" s="185">
        <v>19894042</v>
      </c>
      <c r="D95" s="185">
        <v>20788834</v>
      </c>
      <c r="E95" s="185">
        <v>23967159</v>
      </c>
      <c r="G95" s="188"/>
    </row>
    <row r="96" spans="1:7">
      <c r="A96">
        <v>1371</v>
      </c>
      <c r="B96" s="3" t="s">
        <v>947</v>
      </c>
      <c r="C96" s="185">
        <v>7807708</v>
      </c>
      <c r="D96" s="185">
        <v>8158882</v>
      </c>
      <c r="E96" s="185">
        <v>9406262</v>
      </c>
      <c r="G96" s="188"/>
    </row>
    <row r="97" spans="1:7">
      <c r="A97">
        <v>1372</v>
      </c>
      <c r="B97" s="3" t="s">
        <v>948</v>
      </c>
      <c r="C97" s="185">
        <v>4745816</v>
      </c>
      <c r="D97" s="185">
        <v>4959273</v>
      </c>
      <c r="E97" s="185">
        <v>5717477</v>
      </c>
      <c r="G97" s="188"/>
    </row>
    <row r="98" spans="1:7">
      <c r="A98">
        <v>1373</v>
      </c>
      <c r="B98" s="3" t="s">
        <v>949</v>
      </c>
      <c r="C98" s="185">
        <v>9847312</v>
      </c>
      <c r="D98" s="185">
        <v>10290223</v>
      </c>
      <c r="E98" s="185">
        <v>11863456</v>
      </c>
      <c r="G98" s="188"/>
    </row>
    <row r="99" spans="1:7">
      <c r="A99">
        <v>1279</v>
      </c>
      <c r="B99" s="3" t="s">
        <v>950</v>
      </c>
      <c r="C99" s="185">
        <v>12668079</v>
      </c>
      <c r="D99" s="185">
        <v>13237863</v>
      </c>
      <c r="E99" s="185">
        <v>15261749</v>
      </c>
      <c r="G99" s="188"/>
    </row>
    <row r="100" spans="1:7">
      <c r="A100">
        <v>1374</v>
      </c>
      <c r="B100" s="3" t="s">
        <v>951</v>
      </c>
      <c r="C100" s="185">
        <v>7194083</v>
      </c>
      <c r="D100" s="185">
        <v>7517657</v>
      </c>
      <c r="E100" s="185">
        <v>8667003</v>
      </c>
      <c r="G100" s="188"/>
    </row>
    <row r="101" spans="1:7">
      <c r="A101">
        <v>1375</v>
      </c>
      <c r="B101" s="3" t="s">
        <v>952</v>
      </c>
      <c r="C101" s="185">
        <v>6684305</v>
      </c>
      <c r="D101" s="185">
        <v>6984951</v>
      </c>
      <c r="E101" s="185">
        <v>8052854</v>
      </c>
      <c r="G101" s="188"/>
    </row>
    <row r="102" spans="1:7">
      <c r="A102">
        <v>1376</v>
      </c>
      <c r="B102" s="3" t="s">
        <v>953</v>
      </c>
      <c r="C102" s="185">
        <v>7537536</v>
      </c>
      <c r="D102" s="185">
        <v>7876559</v>
      </c>
      <c r="E102" s="185">
        <v>9080775</v>
      </c>
      <c r="G102" s="188"/>
    </row>
    <row r="103" spans="1:7">
      <c r="A103">
        <v>1377</v>
      </c>
      <c r="B103" s="3" t="s">
        <v>954</v>
      </c>
      <c r="C103" s="185">
        <v>7492857</v>
      </c>
      <c r="D103" s="185">
        <v>7829870</v>
      </c>
      <c r="E103" s="185">
        <v>9026948</v>
      </c>
      <c r="G103" s="188"/>
    </row>
    <row r="104" spans="1:7">
      <c r="A104">
        <v>1378</v>
      </c>
      <c r="B104" s="3" t="s">
        <v>955</v>
      </c>
      <c r="C104" s="185">
        <v>8712140</v>
      </c>
      <c r="D104" s="185">
        <v>9103993</v>
      </c>
      <c r="E104" s="185">
        <v>10495868</v>
      </c>
      <c r="G104" s="188"/>
    </row>
    <row r="105" spans="1:7">
      <c r="A105">
        <v>1379</v>
      </c>
      <c r="B105" s="3" t="s">
        <v>956</v>
      </c>
      <c r="C105" s="185">
        <v>5996700</v>
      </c>
      <c r="D105" s="185">
        <v>6266419</v>
      </c>
      <c r="E105" s="185">
        <v>7224468</v>
      </c>
      <c r="G105" s="188"/>
    </row>
    <row r="106" spans="1:7">
      <c r="A106">
        <v>1380</v>
      </c>
      <c r="B106" s="3" t="s">
        <v>957</v>
      </c>
      <c r="C106" s="185">
        <v>14864974</v>
      </c>
      <c r="D106" s="185">
        <v>15533569</v>
      </c>
      <c r="E106" s="185">
        <v>17908436</v>
      </c>
      <c r="G106" s="188"/>
    </row>
    <row r="107" spans="1:7">
      <c r="A107">
        <v>1381</v>
      </c>
      <c r="B107" s="3" t="s">
        <v>958</v>
      </c>
      <c r="C107" s="185">
        <v>10032063</v>
      </c>
      <c r="D107" s="185">
        <v>10483285</v>
      </c>
      <c r="E107" s="185">
        <v>12086033</v>
      </c>
      <c r="G107" s="188"/>
    </row>
    <row r="108" spans="1:7">
      <c r="A108">
        <v>1382</v>
      </c>
      <c r="B108" s="3" t="s">
        <v>959</v>
      </c>
      <c r="C108" s="185">
        <v>7539028</v>
      </c>
      <c r="D108" s="185">
        <v>7878118</v>
      </c>
      <c r="E108" s="185">
        <v>9082573</v>
      </c>
      <c r="G108" s="188"/>
    </row>
    <row r="109" spans="1:7">
      <c r="A109">
        <v>1383</v>
      </c>
      <c r="B109" s="3" t="s">
        <v>960</v>
      </c>
      <c r="C109" s="185">
        <v>9318987</v>
      </c>
      <c r="D109" s="185">
        <v>9738135</v>
      </c>
      <c r="E109" s="185">
        <v>11226961</v>
      </c>
      <c r="G109" s="188"/>
    </row>
    <row r="110" spans="1:7">
      <c r="A110">
        <v>1384</v>
      </c>
      <c r="B110" s="3" t="s">
        <v>961</v>
      </c>
      <c r="C110" s="185">
        <v>6315742</v>
      </c>
      <c r="D110" s="185">
        <v>6599810</v>
      </c>
      <c r="E110" s="185">
        <v>7608830</v>
      </c>
      <c r="G110" s="188"/>
    </row>
    <row r="111" spans="1:7">
      <c r="A111">
        <v>1385</v>
      </c>
      <c r="B111" s="3" t="s">
        <v>962</v>
      </c>
      <c r="C111" s="185">
        <v>6738309</v>
      </c>
      <c r="D111" s="185">
        <v>7041384</v>
      </c>
      <c r="E111" s="185">
        <v>8117914</v>
      </c>
      <c r="G111" s="188"/>
    </row>
    <row r="112" spans="1:7">
      <c r="A112">
        <v>1387</v>
      </c>
      <c r="B112" s="3" t="s">
        <v>963</v>
      </c>
      <c r="C112" s="185">
        <v>5210773</v>
      </c>
      <c r="D112" s="185">
        <v>5445142</v>
      </c>
      <c r="E112" s="185">
        <v>6277629</v>
      </c>
      <c r="G112" s="188"/>
    </row>
    <row r="113" spans="1:7">
      <c r="A113">
        <v>1386</v>
      </c>
      <c r="B113" s="3" t="s">
        <v>964</v>
      </c>
      <c r="C113" s="185">
        <v>5642260</v>
      </c>
      <c r="D113" s="185">
        <v>5896037</v>
      </c>
      <c r="E113" s="185">
        <v>6797459</v>
      </c>
      <c r="G113" s="188"/>
    </row>
    <row r="114" spans="1:7">
      <c r="A114">
        <v>1388</v>
      </c>
      <c r="B114" s="3" t="s">
        <v>965</v>
      </c>
      <c r="C114" s="185">
        <v>4581291</v>
      </c>
      <c r="D114" s="185">
        <v>4787348</v>
      </c>
      <c r="E114" s="185">
        <v>5519267</v>
      </c>
      <c r="G114" s="188"/>
    </row>
    <row r="115" spans="1:7">
      <c r="A115">
        <v>1389</v>
      </c>
      <c r="B115" s="3" t="s">
        <v>966</v>
      </c>
      <c r="C115" s="185">
        <v>4629315</v>
      </c>
      <c r="D115" s="185">
        <v>4837531</v>
      </c>
      <c r="E115" s="185">
        <v>5577123</v>
      </c>
      <c r="G115" s="188"/>
    </row>
    <row r="116" spans="1:7">
      <c r="A116">
        <v>1390</v>
      </c>
      <c r="B116" s="3" t="s">
        <v>967</v>
      </c>
      <c r="C116" s="185">
        <v>5791377</v>
      </c>
      <c r="D116" s="185">
        <v>6051861</v>
      </c>
      <c r="E116" s="185">
        <v>6977107</v>
      </c>
      <c r="G116" s="188"/>
    </row>
    <row r="117" spans="1:7">
      <c r="A117">
        <v>1391</v>
      </c>
      <c r="B117" s="3" t="s">
        <v>968</v>
      </c>
      <c r="C117" s="185">
        <v>8123929</v>
      </c>
      <c r="D117" s="185">
        <v>8489326</v>
      </c>
      <c r="E117" s="185">
        <v>9787227</v>
      </c>
      <c r="G117" s="188"/>
    </row>
    <row r="118" spans="1:7">
      <c r="A118">
        <v>1392</v>
      </c>
      <c r="B118" s="3" t="s">
        <v>969</v>
      </c>
      <c r="C118" s="185">
        <v>4349792</v>
      </c>
      <c r="D118" s="185">
        <v>4545436</v>
      </c>
      <c r="E118" s="185">
        <v>5240370</v>
      </c>
      <c r="G118" s="188"/>
    </row>
    <row r="119" spans="1:7">
      <c r="A119">
        <v>1393</v>
      </c>
      <c r="B119" s="3" t="s">
        <v>970</v>
      </c>
      <c r="C119" s="185">
        <v>5592968</v>
      </c>
      <c r="D119" s="185">
        <v>5844528</v>
      </c>
      <c r="E119" s="185">
        <v>6738076</v>
      </c>
      <c r="G119" s="188"/>
    </row>
    <row r="120" spans="1:7">
      <c r="A120">
        <v>1394</v>
      </c>
      <c r="B120" s="3" t="s">
        <v>971</v>
      </c>
      <c r="C120" s="185">
        <v>3628098</v>
      </c>
      <c r="D120" s="185">
        <v>3791282</v>
      </c>
      <c r="E120" s="185">
        <v>4370917</v>
      </c>
      <c r="G120" s="188"/>
    </row>
    <row r="121" spans="1:7">
      <c r="A121">
        <v>1395</v>
      </c>
      <c r="B121" s="3" t="s">
        <v>972</v>
      </c>
      <c r="C121" s="185">
        <v>10804668</v>
      </c>
      <c r="D121" s="185">
        <v>11290639</v>
      </c>
      <c r="E121" s="185">
        <v>13016821</v>
      </c>
      <c r="G121" s="188"/>
    </row>
    <row r="122" spans="1:7">
      <c r="A122">
        <v>1396</v>
      </c>
      <c r="B122" s="3" t="s">
        <v>973</v>
      </c>
      <c r="C122" s="185">
        <v>3630740</v>
      </c>
      <c r="D122" s="185">
        <v>3794043</v>
      </c>
      <c r="E122" s="185">
        <v>4374100</v>
      </c>
      <c r="G122" s="188"/>
    </row>
    <row r="123" spans="1:7">
      <c r="A123">
        <v>1397</v>
      </c>
      <c r="B123" s="3" t="s">
        <v>974</v>
      </c>
      <c r="C123" s="185">
        <v>5385450</v>
      </c>
      <c r="D123" s="185">
        <v>5627677</v>
      </c>
      <c r="E123" s="185">
        <v>6488070</v>
      </c>
      <c r="G123" s="188"/>
    </row>
    <row r="124" spans="1:7">
      <c r="A124">
        <v>1398</v>
      </c>
      <c r="B124" s="3" t="s">
        <v>975</v>
      </c>
      <c r="C124" s="185">
        <v>5271431</v>
      </c>
      <c r="D124" s="185">
        <v>5508529</v>
      </c>
      <c r="E124" s="185">
        <v>6350707</v>
      </c>
      <c r="G124" s="188"/>
    </row>
    <row r="125" spans="1:7">
      <c r="A125">
        <v>1400</v>
      </c>
      <c r="B125" s="3" t="s">
        <v>976</v>
      </c>
      <c r="C125" s="185">
        <v>5708597</v>
      </c>
      <c r="D125" s="185">
        <v>5965358</v>
      </c>
      <c r="E125" s="185">
        <v>6877379</v>
      </c>
      <c r="G125" s="188"/>
    </row>
    <row r="126" spans="1:7">
      <c r="A126">
        <v>1399</v>
      </c>
      <c r="B126" s="3" t="s">
        <v>977</v>
      </c>
      <c r="C126" s="185">
        <v>2759636</v>
      </c>
      <c r="D126" s="185">
        <v>2883759</v>
      </c>
      <c r="E126" s="185">
        <v>3324645</v>
      </c>
      <c r="G126" s="188"/>
    </row>
    <row r="127" spans="1:7">
      <c r="A127">
        <v>1401</v>
      </c>
      <c r="B127" s="3" t="s">
        <v>978</v>
      </c>
      <c r="C127" s="185">
        <v>13388037</v>
      </c>
      <c r="D127" s="185">
        <v>13990202</v>
      </c>
      <c r="E127" s="185">
        <v>16129110</v>
      </c>
      <c r="G127" s="188"/>
    </row>
    <row r="128" spans="1:7">
      <c r="A128">
        <v>1402</v>
      </c>
      <c r="B128" s="3" t="s">
        <v>979</v>
      </c>
      <c r="C128" s="185">
        <v>5318748</v>
      </c>
      <c r="D128" s="185">
        <v>5557974</v>
      </c>
      <c r="E128" s="185">
        <v>6407711</v>
      </c>
      <c r="G128" s="188"/>
    </row>
    <row r="129" spans="1:7">
      <c r="A129">
        <v>1403</v>
      </c>
      <c r="B129" s="3" t="s">
        <v>980</v>
      </c>
      <c r="C129" s="185">
        <v>3441940</v>
      </c>
      <c r="D129" s="185">
        <v>3596751</v>
      </c>
      <c r="E129" s="185">
        <v>4146644</v>
      </c>
      <c r="G129" s="188"/>
    </row>
    <row r="130" spans="1:7">
      <c r="A130">
        <v>1404</v>
      </c>
      <c r="B130" s="3" t="s">
        <v>981</v>
      </c>
      <c r="C130" s="185">
        <v>1942993</v>
      </c>
      <c r="D130" s="185">
        <v>2030384</v>
      </c>
      <c r="E130" s="185">
        <v>2340802</v>
      </c>
      <c r="G130" s="188"/>
    </row>
    <row r="131" spans="1:7">
      <c r="A131">
        <v>1405</v>
      </c>
      <c r="B131" s="3" t="s">
        <v>982</v>
      </c>
      <c r="C131" s="185">
        <v>4113032</v>
      </c>
      <c r="D131" s="185">
        <v>4298028</v>
      </c>
      <c r="E131" s="185">
        <v>4955137</v>
      </c>
      <c r="G131" s="188"/>
    </row>
    <row r="132" spans="1:7">
      <c r="A132">
        <v>1406</v>
      </c>
      <c r="B132" s="3" t="s">
        <v>983</v>
      </c>
      <c r="C132" s="185">
        <v>4895259</v>
      </c>
      <c r="D132" s="185">
        <v>5115438</v>
      </c>
      <c r="E132" s="185">
        <v>5897517</v>
      </c>
      <c r="G132" s="188"/>
    </row>
    <row r="133" spans="1:7">
      <c r="A133">
        <v>1407</v>
      </c>
      <c r="B133" s="3" t="s">
        <v>984</v>
      </c>
      <c r="C133" s="185">
        <v>2298528</v>
      </c>
      <c r="D133" s="185">
        <v>2401911</v>
      </c>
      <c r="E133" s="185">
        <v>2769130</v>
      </c>
      <c r="G133" s="188"/>
    </row>
    <row r="134" spans="1:7">
      <c r="A134">
        <v>1408</v>
      </c>
      <c r="B134" s="3" t="s">
        <v>985</v>
      </c>
      <c r="C134" s="185">
        <v>6547664</v>
      </c>
      <c r="D134" s="185">
        <v>6842164</v>
      </c>
      <c r="E134" s="185">
        <v>7888236</v>
      </c>
      <c r="G134" s="188"/>
    </row>
    <row r="135" spans="1:7">
      <c r="A135">
        <v>1409</v>
      </c>
      <c r="B135" s="3" t="s">
        <v>986</v>
      </c>
      <c r="C135" s="185">
        <v>2698247</v>
      </c>
      <c r="D135" s="185">
        <v>2819609</v>
      </c>
      <c r="E135" s="185">
        <v>3250688</v>
      </c>
      <c r="G135" s="188"/>
    </row>
    <row r="136" spans="1:7">
      <c r="A136">
        <v>1410</v>
      </c>
      <c r="B136" s="3" t="s">
        <v>987</v>
      </c>
      <c r="C136" s="185">
        <v>3153929</v>
      </c>
      <c r="D136" s="185">
        <v>3295787</v>
      </c>
      <c r="E136" s="185">
        <v>3799667</v>
      </c>
      <c r="G136" s="188"/>
    </row>
    <row r="137" spans="1:7">
      <c r="A137">
        <v>1411</v>
      </c>
      <c r="B137" s="3" t="s">
        <v>988</v>
      </c>
      <c r="C137" s="185">
        <v>7934733</v>
      </c>
      <c r="D137" s="185">
        <v>8291620</v>
      </c>
      <c r="E137" s="185">
        <v>9559294</v>
      </c>
      <c r="G137" s="188"/>
    </row>
    <row r="138" spans="1:7">
      <c r="A138">
        <v>1412</v>
      </c>
      <c r="B138" s="3" t="s">
        <v>989</v>
      </c>
      <c r="C138" s="185">
        <v>6003669</v>
      </c>
      <c r="D138" s="185">
        <v>6273701</v>
      </c>
      <c r="E138" s="185">
        <v>7232863</v>
      </c>
      <c r="G138" s="188"/>
    </row>
    <row r="139" spans="1:7">
      <c r="A139">
        <v>1413</v>
      </c>
      <c r="B139" s="3" t="s">
        <v>990</v>
      </c>
      <c r="C139" s="185">
        <v>3861946</v>
      </c>
      <c r="D139" s="185">
        <v>4035648</v>
      </c>
      <c r="E139" s="185">
        <v>4652643</v>
      </c>
      <c r="G139" s="188"/>
    </row>
    <row r="140" spans="1:7">
      <c r="A140">
        <v>1414</v>
      </c>
      <c r="B140" s="3" t="s">
        <v>991</v>
      </c>
      <c r="C140" s="185">
        <v>5890004</v>
      </c>
      <c r="D140" s="185">
        <v>6154924</v>
      </c>
      <c r="E140" s="185">
        <v>7095926</v>
      </c>
      <c r="G140" s="188"/>
    </row>
    <row r="141" spans="1:7">
      <c r="A141">
        <v>1415</v>
      </c>
      <c r="B141" s="3" t="s">
        <v>992</v>
      </c>
      <c r="C141" s="185">
        <v>6336594</v>
      </c>
      <c r="D141" s="185">
        <v>6621600</v>
      </c>
      <c r="E141" s="185">
        <v>7633951</v>
      </c>
      <c r="G141" s="188"/>
    </row>
    <row r="142" spans="1:7">
      <c r="A142">
        <v>1416</v>
      </c>
      <c r="B142" s="3" t="s">
        <v>993</v>
      </c>
      <c r="C142" s="185">
        <v>3850834</v>
      </c>
      <c r="D142" s="185">
        <v>4024037</v>
      </c>
      <c r="E142" s="185">
        <v>4639256</v>
      </c>
      <c r="G142" s="188"/>
    </row>
    <row r="143" spans="1:7">
      <c r="A143">
        <v>1417</v>
      </c>
      <c r="B143" s="3" t="s">
        <v>994</v>
      </c>
      <c r="C143" s="185">
        <v>6271944</v>
      </c>
      <c r="D143" s="185">
        <v>6554043</v>
      </c>
      <c r="E143" s="185">
        <v>7556065</v>
      </c>
      <c r="G143" s="188"/>
    </row>
    <row r="144" spans="1:7">
      <c r="A144">
        <v>1418</v>
      </c>
      <c r="B144" s="3" t="s">
        <v>995</v>
      </c>
      <c r="C144" s="185">
        <v>6198436</v>
      </c>
      <c r="D144" s="185">
        <v>6477229</v>
      </c>
      <c r="E144" s="185">
        <v>7467507</v>
      </c>
      <c r="G144" s="188"/>
    </row>
    <row r="145" spans="1:7">
      <c r="A145">
        <v>1419</v>
      </c>
      <c r="B145" s="3" t="s">
        <v>996</v>
      </c>
      <c r="C145" s="185">
        <v>6224319</v>
      </c>
      <c r="D145" s="185">
        <v>6504276</v>
      </c>
      <c r="E145" s="185">
        <v>7498689</v>
      </c>
      <c r="G145" s="188"/>
    </row>
    <row r="146" spans="1:7">
      <c r="A146">
        <v>1420</v>
      </c>
      <c r="B146" s="3" t="s">
        <v>997</v>
      </c>
      <c r="C146" s="185">
        <v>4692580</v>
      </c>
      <c r="D146" s="185">
        <v>4903642</v>
      </c>
      <c r="E146" s="185">
        <v>5653341</v>
      </c>
      <c r="G146" s="188"/>
    </row>
    <row r="147" spans="1:7">
      <c r="A147">
        <v>1421</v>
      </c>
      <c r="B147" s="3" t="s">
        <v>998</v>
      </c>
      <c r="C147" s="185">
        <v>3751753</v>
      </c>
      <c r="D147" s="185">
        <v>3920499</v>
      </c>
      <c r="E147" s="185">
        <v>4519889</v>
      </c>
      <c r="G147" s="188"/>
    </row>
    <row r="148" spans="1:7">
      <c r="A148">
        <v>1422</v>
      </c>
      <c r="B148" s="3" t="s">
        <v>999</v>
      </c>
      <c r="C148" s="185">
        <v>10358460</v>
      </c>
      <c r="D148" s="185">
        <v>10824362</v>
      </c>
      <c r="E148" s="185">
        <v>12479256</v>
      </c>
      <c r="G148" s="188"/>
    </row>
    <row r="149" spans="1:7">
      <c r="A149">
        <v>1423</v>
      </c>
      <c r="B149" s="3" t="s">
        <v>1000</v>
      </c>
      <c r="C149" s="185">
        <v>7135072</v>
      </c>
      <c r="D149" s="185">
        <v>7455992</v>
      </c>
      <c r="E149" s="185">
        <v>8595910</v>
      </c>
      <c r="G149" s="188"/>
    </row>
    <row r="150" spans="1:7">
      <c r="A150">
        <v>1424</v>
      </c>
      <c r="B150" s="3" t="s">
        <v>1001</v>
      </c>
      <c r="C150" s="185">
        <v>6343657</v>
      </c>
      <c r="D150" s="185">
        <v>6628981</v>
      </c>
      <c r="E150" s="185">
        <v>7642461</v>
      </c>
      <c r="G150" s="188"/>
    </row>
    <row r="151" spans="1:7">
      <c r="A151">
        <v>1425</v>
      </c>
      <c r="B151" s="3" t="s">
        <v>1002</v>
      </c>
      <c r="C151" s="185">
        <v>5867731</v>
      </c>
      <c r="D151" s="185">
        <v>6131649</v>
      </c>
      <c r="E151" s="185">
        <v>7069093</v>
      </c>
      <c r="G151" s="188"/>
    </row>
    <row r="152" spans="1:7">
      <c r="A152">
        <v>1426</v>
      </c>
      <c r="B152" s="3" t="s">
        <v>1003</v>
      </c>
      <c r="C152" s="185">
        <v>3715837</v>
      </c>
      <c r="D152" s="185">
        <v>3882967</v>
      </c>
      <c r="E152" s="185">
        <v>4476619</v>
      </c>
      <c r="G152" s="188"/>
    </row>
    <row r="153" spans="1:7">
      <c r="A153">
        <v>1427</v>
      </c>
      <c r="B153" s="3" t="s">
        <v>1004</v>
      </c>
      <c r="C153" s="185">
        <v>5572193</v>
      </c>
      <c r="D153" s="185">
        <v>5822818</v>
      </c>
      <c r="E153" s="185">
        <v>6713047</v>
      </c>
      <c r="G153" s="188"/>
    </row>
    <row r="154" spans="1:7">
      <c r="A154">
        <v>1429</v>
      </c>
      <c r="B154" s="3" t="s">
        <v>1005</v>
      </c>
      <c r="C154" s="185">
        <v>5038786</v>
      </c>
      <c r="D154" s="185">
        <v>5265420</v>
      </c>
      <c r="E154" s="185">
        <v>6070430</v>
      </c>
      <c r="G154" s="188"/>
    </row>
    <row r="155" spans="1:7">
      <c r="A155">
        <v>1430</v>
      </c>
      <c r="B155" s="3" t="s">
        <v>1006</v>
      </c>
      <c r="C155" s="185">
        <v>13527294</v>
      </c>
      <c r="D155" s="185">
        <v>14135723</v>
      </c>
      <c r="E155" s="185">
        <v>16296879</v>
      </c>
      <c r="G155" s="188"/>
    </row>
    <row r="156" spans="1:7">
      <c r="A156">
        <v>1431</v>
      </c>
      <c r="B156" s="3" t="s">
        <v>1007</v>
      </c>
      <c r="C156" s="185">
        <v>9141490</v>
      </c>
      <c r="D156" s="185">
        <v>9552655</v>
      </c>
      <c r="E156" s="185">
        <v>11013124</v>
      </c>
      <c r="G156" s="188"/>
    </row>
    <row r="157" spans="1:7">
      <c r="A157">
        <v>1432</v>
      </c>
      <c r="B157" s="3" t="s">
        <v>1008</v>
      </c>
      <c r="C157" s="185">
        <v>4423924</v>
      </c>
      <c r="D157" s="185">
        <v>4622903</v>
      </c>
      <c r="E157" s="185">
        <v>5329681</v>
      </c>
      <c r="G157" s="188"/>
    </row>
    <row r="158" spans="1:7">
      <c r="A158">
        <v>1433</v>
      </c>
      <c r="B158" s="3" t="s">
        <v>1009</v>
      </c>
      <c r="C158" s="185">
        <v>7490333</v>
      </c>
      <c r="D158" s="185">
        <v>7827232</v>
      </c>
      <c r="E158" s="185">
        <v>9023907</v>
      </c>
      <c r="G158" s="188"/>
    </row>
    <row r="159" spans="1:7">
      <c r="A159">
        <v>1434</v>
      </c>
      <c r="B159" s="3" t="s">
        <v>1010</v>
      </c>
      <c r="C159" s="185">
        <v>6308229</v>
      </c>
      <c r="D159" s="185">
        <v>6591959</v>
      </c>
      <c r="E159" s="185">
        <v>7599779</v>
      </c>
      <c r="G159" s="188"/>
    </row>
    <row r="160" spans="1:7">
      <c r="A160">
        <v>1435</v>
      </c>
      <c r="B160" s="3" t="s">
        <v>1011</v>
      </c>
      <c r="C160" s="185">
        <v>5066377</v>
      </c>
      <c r="D160" s="185">
        <v>5294251</v>
      </c>
      <c r="E160" s="185">
        <v>6103669</v>
      </c>
      <c r="G160" s="188"/>
    </row>
    <row r="161" spans="1:7">
      <c r="A161">
        <v>1436</v>
      </c>
      <c r="B161" s="3" t="s">
        <v>1012</v>
      </c>
      <c r="C161" s="185">
        <v>8543604</v>
      </c>
      <c r="D161" s="185">
        <v>8927878</v>
      </c>
      <c r="E161" s="185">
        <v>10292826</v>
      </c>
      <c r="G161" s="188"/>
    </row>
    <row r="162" spans="1:7">
      <c r="A162">
        <v>1437</v>
      </c>
      <c r="B162" s="3" t="s">
        <v>1013</v>
      </c>
      <c r="C162" s="185">
        <v>4879657</v>
      </c>
      <c r="D162" s="185">
        <v>5099134</v>
      </c>
      <c r="E162" s="185">
        <v>5878720</v>
      </c>
      <c r="G162" s="188"/>
    </row>
    <row r="163" spans="1:7">
      <c r="A163">
        <v>1438</v>
      </c>
      <c r="B163" s="3" t="s">
        <v>1014</v>
      </c>
      <c r="C163" s="185">
        <v>3699205</v>
      </c>
      <c r="D163" s="185">
        <v>3865587</v>
      </c>
      <c r="E163" s="185">
        <v>4456582</v>
      </c>
      <c r="G163" s="188"/>
    </row>
    <row r="164" spans="1:7">
      <c r="A164">
        <v>1439</v>
      </c>
      <c r="B164" s="3" t="s">
        <v>1015</v>
      </c>
      <c r="C164" s="185">
        <v>7131563</v>
      </c>
      <c r="D164" s="185">
        <v>7452326</v>
      </c>
      <c r="E164" s="185">
        <v>8591683</v>
      </c>
      <c r="G164" s="188"/>
    </row>
    <row r="165" spans="1:7">
      <c r="A165">
        <v>1440</v>
      </c>
      <c r="B165" s="3" t="s">
        <v>1016</v>
      </c>
      <c r="C165" s="185">
        <v>3106180</v>
      </c>
      <c r="D165" s="185">
        <v>3245889</v>
      </c>
      <c r="E165" s="185">
        <v>3742140</v>
      </c>
      <c r="G165" s="188"/>
    </row>
    <row r="166" spans="1:7">
      <c r="A166">
        <v>1441</v>
      </c>
      <c r="B166" s="3" t="s">
        <v>1017</v>
      </c>
      <c r="C166" s="185">
        <v>7673650</v>
      </c>
      <c r="D166" s="185">
        <v>8018794</v>
      </c>
      <c r="E166" s="185">
        <v>9244757</v>
      </c>
      <c r="G166" s="188"/>
    </row>
    <row r="167" spans="1:7">
      <c r="A167">
        <v>1442</v>
      </c>
      <c r="B167" s="3" t="s">
        <v>1018</v>
      </c>
      <c r="C167" s="185">
        <v>7047079</v>
      </c>
      <c r="D167" s="185">
        <v>7364042</v>
      </c>
      <c r="E167" s="185">
        <v>8489902</v>
      </c>
      <c r="G167" s="188"/>
    </row>
    <row r="168" spans="1:7">
      <c r="A168">
        <v>1443</v>
      </c>
      <c r="B168" s="3" t="s">
        <v>1019</v>
      </c>
      <c r="C168" s="185">
        <v>5795784</v>
      </c>
      <c r="D168" s="185">
        <v>6056467</v>
      </c>
      <c r="E168" s="185">
        <v>6982416</v>
      </c>
      <c r="G168" s="188"/>
    </row>
    <row r="169" spans="1:7">
      <c r="A169">
        <v>1444</v>
      </c>
      <c r="B169" s="3" t="s">
        <v>1020</v>
      </c>
      <c r="C169" s="185">
        <v>4439964</v>
      </c>
      <c r="D169" s="185">
        <v>4639665</v>
      </c>
      <c r="E169" s="185">
        <v>5349005</v>
      </c>
      <c r="G169" s="188"/>
    </row>
    <row r="170" spans="1:7">
      <c r="A170">
        <v>1445</v>
      </c>
      <c r="B170" s="3" t="s">
        <v>1021</v>
      </c>
      <c r="C170" s="185">
        <v>9679081</v>
      </c>
      <c r="D170" s="185">
        <v>10114426</v>
      </c>
      <c r="E170" s="185">
        <v>11660781</v>
      </c>
      <c r="G170" s="188"/>
    </row>
    <row r="171" spans="1:7">
      <c r="A171">
        <v>1446</v>
      </c>
      <c r="B171" s="3" t="s">
        <v>1022</v>
      </c>
      <c r="C171" s="185">
        <v>7837902</v>
      </c>
      <c r="D171" s="185">
        <v>8190435</v>
      </c>
      <c r="E171" s="185">
        <v>9442638</v>
      </c>
      <c r="G171" s="188"/>
    </row>
    <row r="172" spans="1:7">
      <c r="A172">
        <v>1447</v>
      </c>
      <c r="B172" s="3" t="s">
        <v>1023</v>
      </c>
      <c r="C172" s="185">
        <v>5721411</v>
      </c>
      <c r="D172" s="185">
        <v>5978748</v>
      </c>
      <c r="E172" s="185">
        <v>6892816</v>
      </c>
      <c r="G172" s="188"/>
    </row>
    <row r="173" spans="1:7">
      <c r="A173">
        <v>1448</v>
      </c>
      <c r="B173" s="3" t="s">
        <v>1024</v>
      </c>
      <c r="C173" s="185">
        <v>5738867</v>
      </c>
      <c r="D173" s="185">
        <v>5996989</v>
      </c>
      <c r="E173" s="185">
        <v>6913846</v>
      </c>
      <c r="G173" s="188"/>
    </row>
    <row r="174" spans="1:7">
      <c r="A174">
        <v>1449</v>
      </c>
      <c r="B174" s="3" t="s">
        <v>1025</v>
      </c>
      <c r="C174" s="185">
        <v>3768617</v>
      </c>
      <c r="D174" s="185">
        <v>3938122</v>
      </c>
      <c r="E174" s="185">
        <v>4540206</v>
      </c>
      <c r="G174" s="188"/>
    </row>
    <row r="175" spans="1:7">
      <c r="A175">
        <v>1508</v>
      </c>
      <c r="B175" s="3" t="s">
        <v>1026</v>
      </c>
      <c r="C175" s="185">
        <v>7000795</v>
      </c>
      <c r="D175" s="185">
        <v>7315676</v>
      </c>
      <c r="E175" s="185">
        <v>8434141</v>
      </c>
      <c r="G175" s="188"/>
    </row>
    <row r="176" spans="1:7">
      <c r="A176">
        <v>1450</v>
      </c>
      <c r="B176" s="3" t="s">
        <v>1027</v>
      </c>
      <c r="C176" s="185">
        <v>20182246</v>
      </c>
      <c r="D176" s="185">
        <v>21090001</v>
      </c>
      <c r="E176" s="185">
        <v>24314370</v>
      </c>
      <c r="G176" s="188"/>
    </row>
    <row r="177" spans="1:7">
      <c r="A177">
        <v>1451</v>
      </c>
      <c r="B177" s="3" t="s">
        <v>1028</v>
      </c>
      <c r="C177" s="185">
        <v>9214731</v>
      </c>
      <c r="D177" s="185">
        <v>9629190</v>
      </c>
      <c r="E177" s="185">
        <v>11101359</v>
      </c>
      <c r="G177" s="188"/>
    </row>
    <row r="178" spans="1:7">
      <c r="A178">
        <v>1452</v>
      </c>
      <c r="B178" s="3" t="s">
        <v>1029</v>
      </c>
      <c r="C178" s="185">
        <v>13933535</v>
      </c>
      <c r="D178" s="185">
        <v>14560237</v>
      </c>
      <c r="E178" s="185">
        <v>16786295</v>
      </c>
      <c r="G178" s="188"/>
    </row>
    <row r="179" spans="1:7">
      <c r="A179">
        <v>1454</v>
      </c>
      <c r="B179" s="3" t="s">
        <v>1030</v>
      </c>
      <c r="C179" s="185">
        <v>6267114</v>
      </c>
      <c r="D179" s="185">
        <v>6548995</v>
      </c>
      <c r="E179" s="185">
        <v>7550246</v>
      </c>
      <c r="G179" s="188"/>
    </row>
    <row r="180" spans="1:7">
      <c r="A180">
        <v>1455</v>
      </c>
      <c r="B180" s="3" t="s">
        <v>1031</v>
      </c>
      <c r="C180" s="185">
        <v>7364417</v>
      </c>
      <c r="D180" s="185">
        <v>7695653</v>
      </c>
      <c r="E180" s="185">
        <v>8872211</v>
      </c>
      <c r="G180" s="188"/>
    </row>
    <row r="181" spans="1:7">
      <c r="A181">
        <v>1456</v>
      </c>
      <c r="B181" s="3" t="s">
        <v>1032</v>
      </c>
      <c r="C181" s="185">
        <v>5989707</v>
      </c>
      <c r="D181" s="185">
        <v>6259111</v>
      </c>
      <c r="E181" s="185">
        <v>7216042</v>
      </c>
      <c r="G181" s="188"/>
    </row>
    <row r="182" spans="1:7">
      <c r="A182">
        <v>1457</v>
      </c>
      <c r="B182" s="3" t="s">
        <v>1033</v>
      </c>
      <c r="C182" s="185">
        <v>8528852</v>
      </c>
      <c r="D182" s="185">
        <v>8912462</v>
      </c>
      <c r="E182" s="185">
        <v>10275053</v>
      </c>
      <c r="G182" s="188"/>
    </row>
    <row r="183" spans="1:7">
      <c r="A183">
        <v>1458</v>
      </c>
      <c r="B183" s="3" t="s">
        <v>1034</v>
      </c>
      <c r="C183" s="185">
        <v>6906390</v>
      </c>
      <c r="D183" s="185">
        <v>7217025</v>
      </c>
      <c r="E183" s="185">
        <v>8320408</v>
      </c>
      <c r="G183" s="188"/>
    </row>
    <row r="184" spans="1:7">
      <c r="A184">
        <v>1459</v>
      </c>
      <c r="B184" s="3" t="s">
        <v>1035</v>
      </c>
      <c r="C184" s="185">
        <v>14595437</v>
      </c>
      <c r="D184" s="185">
        <v>15251909</v>
      </c>
      <c r="E184" s="185">
        <v>17583715</v>
      </c>
      <c r="G184" s="188"/>
    </row>
    <row r="185" spans="1:7">
      <c r="A185">
        <v>1460</v>
      </c>
      <c r="B185" s="3" t="s">
        <v>1036</v>
      </c>
      <c r="C185" s="185">
        <v>7241526</v>
      </c>
      <c r="D185" s="185">
        <v>7567234</v>
      </c>
      <c r="E185" s="185">
        <v>8724159</v>
      </c>
      <c r="G185" s="188"/>
    </row>
    <row r="186" spans="1:7">
      <c r="A186">
        <v>1461</v>
      </c>
      <c r="B186" s="3" t="s">
        <v>1037</v>
      </c>
      <c r="C186" s="185">
        <v>5307601</v>
      </c>
      <c r="D186" s="185">
        <v>5546325</v>
      </c>
      <c r="E186" s="185">
        <v>6394282</v>
      </c>
      <c r="G186" s="188"/>
    </row>
    <row r="187" spans="1:7">
      <c r="A187">
        <v>1462</v>
      </c>
      <c r="B187" s="3" t="s">
        <v>1038</v>
      </c>
      <c r="C187" s="185">
        <v>7295429</v>
      </c>
      <c r="D187" s="185">
        <v>7623562</v>
      </c>
      <c r="E187" s="185">
        <v>8789099</v>
      </c>
      <c r="G187" s="188"/>
    </row>
    <row r="188" spans="1:7">
      <c r="A188">
        <v>1463</v>
      </c>
      <c r="B188" s="3" t="s">
        <v>1039</v>
      </c>
      <c r="C188" s="185">
        <v>5239994</v>
      </c>
      <c r="D188" s="185">
        <v>5475678</v>
      </c>
      <c r="E188" s="185">
        <v>6312833</v>
      </c>
      <c r="G188" s="188"/>
    </row>
    <row r="189" spans="1:7">
      <c r="A189">
        <v>1464</v>
      </c>
      <c r="B189" s="3" t="s">
        <v>1040</v>
      </c>
      <c r="C189" s="185">
        <v>4552273</v>
      </c>
      <c r="D189" s="185">
        <v>4757024</v>
      </c>
      <c r="E189" s="185">
        <v>5484307</v>
      </c>
      <c r="G189" s="188"/>
    </row>
    <row r="190" spans="1:7">
      <c r="A190">
        <v>1465</v>
      </c>
      <c r="B190" s="3" t="s">
        <v>1041</v>
      </c>
      <c r="C190" s="185">
        <v>8380579</v>
      </c>
      <c r="D190" s="185">
        <v>8757520</v>
      </c>
      <c r="E190" s="185">
        <v>10096424</v>
      </c>
      <c r="G190" s="188"/>
    </row>
    <row r="191" spans="1:7">
      <c r="A191">
        <v>1466</v>
      </c>
      <c r="B191" s="3" t="s">
        <v>1042</v>
      </c>
      <c r="C191" s="185">
        <v>5449871</v>
      </c>
      <c r="D191" s="185">
        <v>5694995</v>
      </c>
      <c r="E191" s="185">
        <v>6565681</v>
      </c>
      <c r="G191" s="188"/>
    </row>
    <row r="192" spans="1:7">
      <c r="A192">
        <v>1278</v>
      </c>
      <c r="B192" s="3" t="s">
        <v>1043</v>
      </c>
      <c r="C192" s="185">
        <v>9954733</v>
      </c>
      <c r="D192" s="185">
        <v>10402476</v>
      </c>
      <c r="E192" s="185">
        <v>11992871</v>
      </c>
      <c r="G192" s="188"/>
    </row>
    <row r="193" spans="1:7">
      <c r="A193">
        <v>1467</v>
      </c>
      <c r="B193" s="3" t="s">
        <v>1044</v>
      </c>
      <c r="C193" s="185">
        <v>8054357</v>
      </c>
      <c r="D193" s="185">
        <v>8416625</v>
      </c>
      <c r="E193" s="185">
        <v>9703410</v>
      </c>
      <c r="G193" s="188"/>
    </row>
    <row r="194" spans="1:7">
      <c r="A194">
        <v>1468</v>
      </c>
      <c r="B194" s="3" t="s">
        <v>1045</v>
      </c>
      <c r="C194" s="185">
        <v>7041283</v>
      </c>
      <c r="D194" s="185">
        <v>7357985</v>
      </c>
      <c r="E194" s="185">
        <v>8482919</v>
      </c>
      <c r="G194" s="188"/>
    </row>
    <row r="195" spans="1:7">
      <c r="A195">
        <v>1469</v>
      </c>
      <c r="B195" s="3" t="s">
        <v>1046</v>
      </c>
      <c r="C195" s="185">
        <v>6462483</v>
      </c>
      <c r="D195" s="185">
        <v>6753152</v>
      </c>
      <c r="E195" s="185">
        <v>7785615</v>
      </c>
      <c r="G195" s="188"/>
    </row>
    <row r="196" spans="1:7">
      <c r="A196">
        <v>1470</v>
      </c>
      <c r="B196" s="3" t="s">
        <v>1047</v>
      </c>
      <c r="C196" s="185">
        <v>9863227</v>
      </c>
      <c r="D196" s="185">
        <v>10306855</v>
      </c>
      <c r="E196" s="185">
        <v>11882630</v>
      </c>
      <c r="G196" s="188"/>
    </row>
    <row r="197" spans="1:7">
      <c r="A197">
        <v>1471</v>
      </c>
      <c r="B197" s="3" t="s">
        <v>1048</v>
      </c>
      <c r="C197" s="185">
        <v>5157149</v>
      </c>
      <c r="D197" s="185">
        <v>5389107</v>
      </c>
      <c r="E197" s="185">
        <v>6213027</v>
      </c>
      <c r="G197" s="188"/>
    </row>
    <row r="198" spans="1:7">
      <c r="A198">
        <v>1472</v>
      </c>
      <c r="B198" s="3" t="s">
        <v>1049</v>
      </c>
      <c r="C198" s="185">
        <v>7475699</v>
      </c>
      <c r="D198" s="185">
        <v>7811940</v>
      </c>
      <c r="E198" s="185">
        <v>9006277</v>
      </c>
      <c r="G198" s="188"/>
    </row>
    <row r="199" spans="1:7">
      <c r="A199">
        <v>1473</v>
      </c>
      <c r="B199" s="3" t="s">
        <v>1050</v>
      </c>
      <c r="C199" s="185">
        <v>6458102</v>
      </c>
      <c r="D199" s="185">
        <v>6748574</v>
      </c>
      <c r="E199" s="185">
        <v>7780337</v>
      </c>
      <c r="G199" s="188"/>
    </row>
    <row r="200" spans="1:7">
      <c r="A200">
        <v>1474</v>
      </c>
      <c r="B200" s="3" t="s">
        <v>1051</v>
      </c>
      <c r="C200" s="185">
        <v>8064692</v>
      </c>
      <c r="D200" s="185">
        <v>8427425</v>
      </c>
      <c r="E200" s="185">
        <v>9715861</v>
      </c>
      <c r="G200" s="188"/>
    </row>
    <row r="201" spans="1:7">
      <c r="A201">
        <v>1475</v>
      </c>
      <c r="B201" s="3" t="s">
        <v>1052</v>
      </c>
      <c r="C201" s="185">
        <v>24988020</v>
      </c>
      <c r="D201" s="185">
        <v>26111928</v>
      </c>
      <c r="E201" s="185">
        <v>30104080</v>
      </c>
      <c r="G201" s="188"/>
    </row>
  </sheetData>
  <sheetProtection algorithmName="SHA-512" hashValue="45O0iiaWbvWArjxdR+ub2bnQYcNt46fdmOAgU6dCoBZ9LwekWfQOSiuaGPILAqgDUmomEjwfm5V94PGedwoCAw==" saltValue="kftrFFoGWyzawFsDVy5zJA==" spinCount="100000" sheet="1" objects="1" scenarios="1"/>
  <pageMargins left="0.7" right="0.7" top="0.75" bottom="0.75" header="0.3" footer="0.3"/>
  <customProperties>
    <customPr name="_pios_id" r:id="rId1"/>
  </customProperti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79998168889431442"/>
    <pageSetUpPr fitToPage="1"/>
  </sheetPr>
  <dimension ref="A1:B202"/>
  <sheetViews>
    <sheetView showGridLines="0" zoomScaleNormal="100" workbookViewId="0">
      <pane ySplit="2" topLeftCell="A3" activePane="bottomLeft" state="frozen"/>
      <selection activeCell="H30" sqref="H30"/>
      <selection pane="bottomLeft" activeCell="F98" sqref="F98"/>
    </sheetView>
  </sheetViews>
  <sheetFormatPr defaultColWidth="8.625" defaultRowHeight="22.5" customHeight="1"/>
  <cols>
    <col min="1" max="1" width="47.25" style="2" customWidth="1"/>
    <col min="2" max="2" width="15" style="2" bestFit="1" customWidth="1"/>
    <col min="3" max="16384" width="8.625" style="2"/>
  </cols>
  <sheetData>
    <row r="1" spans="1:2" ht="38.25">
      <c r="A1" s="4" t="s">
        <v>852</v>
      </c>
      <c r="B1" s="5"/>
    </row>
    <row r="2" spans="1:2" ht="22.5" customHeight="1">
      <c r="A2" s="8" t="s">
        <v>1053</v>
      </c>
      <c r="B2" s="8" t="s">
        <v>1054</v>
      </c>
    </row>
    <row r="3" spans="1:2" ht="22.5" customHeight="1">
      <c r="A3" s="7" t="s">
        <v>853</v>
      </c>
      <c r="B3" s="6">
        <v>1477</v>
      </c>
    </row>
    <row r="4" spans="1:2" ht="22.5" customHeight="1">
      <c r="A4" s="7" t="s">
        <v>854</v>
      </c>
      <c r="B4" s="6">
        <v>1277</v>
      </c>
    </row>
    <row r="5" spans="1:2" ht="22.5" customHeight="1">
      <c r="A5" s="7" t="s">
        <v>855</v>
      </c>
      <c r="B5" s="6">
        <v>1476</v>
      </c>
    </row>
    <row r="6" spans="1:2" ht="22.5" customHeight="1">
      <c r="A6" s="7" t="s">
        <v>856</v>
      </c>
      <c r="B6" s="6">
        <v>1304</v>
      </c>
    </row>
    <row r="7" spans="1:2" ht="22.5" customHeight="1">
      <c r="A7" s="7" t="s">
        <v>857</v>
      </c>
      <c r="B7" s="6">
        <v>1281</v>
      </c>
    </row>
    <row r="8" spans="1:2" ht="22.5" customHeight="1">
      <c r="A8" s="7" t="s">
        <v>858</v>
      </c>
      <c r="B8" s="6">
        <v>1282</v>
      </c>
    </row>
    <row r="9" spans="1:2" ht="22.5" customHeight="1">
      <c r="A9" s="7" t="s">
        <v>859</v>
      </c>
      <c r="B9" s="6">
        <v>1283</v>
      </c>
    </row>
    <row r="10" spans="1:2" ht="22.5" customHeight="1">
      <c r="A10" s="7" t="s">
        <v>860</v>
      </c>
      <c r="B10" s="6">
        <v>1284</v>
      </c>
    </row>
    <row r="11" spans="1:2" ht="22.5" customHeight="1">
      <c r="A11" s="7" t="s">
        <v>861</v>
      </c>
      <c r="B11" s="6">
        <v>1285</v>
      </c>
    </row>
    <row r="12" spans="1:2" ht="22.5" customHeight="1">
      <c r="A12" s="7" t="s">
        <v>862</v>
      </c>
      <c r="B12" s="6">
        <v>1286</v>
      </c>
    </row>
    <row r="13" spans="1:2" ht="22.5" customHeight="1">
      <c r="A13" s="7" t="s">
        <v>863</v>
      </c>
      <c r="B13" s="6">
        <v>1287</v>
      </c>
    </row>
    <row r="14" spans="1:2" ht="22.5" customHeight="1">
      <c r="A14" s="7" t="s">
        <v>864</v>
      </c>
      <c r="B14" s="6">
        <v>1288</v>
      </c>
    </row>
    <row r="15" spans="1:2" ht="22.5" customHeight="1">
      <c r="A15" s="7" t="s">
        <v>865</v>
      </c>
      <c r="B15" s="6">
        <v>1289</v>
      </c>
    </row>
    <row r="16" spans="1:2" ht="22.5" customHeight="1">
      <c r="A16" s="7" t="s">
        <v>866</v>
      </c>
      <c r="B16" s="6">
        <v>1290</v>
      </c>
    </row>
    <row r="17" spans="1:2" ht="22.5" customHeight="1">
      <c r="A17" s="7" t="s">
        <v>867</v>
      </c>
      <c r="B17" s="6">
        <v>1291</v>
      </c>
    </row>
    <row r="18" spans="1:2" ht="22.5" customHeight="1">
      <c r="A18" s="7" t="s">
        <v>868</v>
      </c>
      <c r="B18" s="6">
        <v>1292</v>
      </c>
    </row>
    <row r="19" spans="1:2" ht="22.5" customHeight="1">
      <c r="A19" s="7" t="s">
        <v>869</v>
      </c>
      <c r="B19" s="6">
        <v>1280</v>
      </c>
    </row>
    <row r="20" spans="1:2" ht="22.5" customHeight="1">
      <c r="A20" s="7" t="s">
        <v>870</v>
      </c>
      <c r="B20" s="6">
        <v>1293</v>
      </c>
    </row>
    <row r="21" spans="1:2" ht="22.5" customHeight="1">
      <c r="A21" s="7" t="s">
        <v>871</v>
      </c>
      <c r="B21" s="6">
        <v>1294</v>
      </c>
    </row>
    <row r="22" spans="1:2" ht="22.5" customHeight="1">
      <c r="A22" s="7" t="s">
        <v>872</v>
      </c>
      <c r="B22" s="6">
        <v>1295</v>
      </c>
    </row>
    <row r="23" spans="1:2" ht="22.5" customHeight="1">
      <c r="A23" s="7" t="s">
        <v>873</v>
      </c>
      <c r="B23" s="6">
        <v>1296</v>
      </c>
    </row>
    <row r="24" spans="1:2" ht="22.5" customHeight="1">
      <c r="A24" s="7" t="s">
        <v>874</v>
      </c>
      <c r="B24" s="6">
        <v>1297</v>
      </c>
    </row>
    <row r="25" spans="1:2" ht="22.5" customHeight="1">
      <c r="A25" s="7" t="s">
        <v>875</v>
      </c>
      <c r="B25" s="6">
        <v>1298</v>
      </c>
    </row>
    <row r="26" spans="1:2" ht="22.5" customHeight="1">
      <c r="A26" s="7" t="s">
        <v>876</v>
      </c>
      <c r="B26" s="6">
        <v>1299</v>
      </c>
    </row>
    <row r="27" spans="1:2" ht="22.5" customHeight="1">
      <c r="A27" s="7" t="s">
        <v>877</v>
      </c>
      <c r="B27" s="6">
        <v>1300</v>
      </c>
    </row>
    <row r="28" spans="1:2" ht="22.5" customHeight="1">
      <c r="A28" s="7" t="s">
        <v>878</v>
      </c>
      <c r="B28" s="6">
        <v>1301</v>
      </c>
    </row>
    <row r="29" spans="1:2" ht="22.5" customHeight="1">
      <c r="A29" s="7" t="s">
        <v>879</v>
      </c>
      <c r="B29" s="6">
        <v>1302</v>
      </c>
    </row>
    <row r="30" spans="1:2" ht="22.5" customHeight="1">
      <c r="A30" s="7" t="s">
        <v>880</v>
      </c>
      <c r="B30" s="6">
        <v>1303</v>
      </c>
    </row>
    <row r="31" spans="1:2" ht="22.5" customHeight="1">
      <c r="A31" s="7" t="s">
        <v>881</v>
      </c>
      <c r="B31" s="6">
        <v>1305</v>
      </c>
    </row>
    <row r="32" spans="1:2" ht="22.5" customHeight="1">
      <c r="A32" s="7" t="s">
        <v>882</v>
      </c>
      <c r="B32" s="6">
        <v>1306</v>
      </c>
    </row>
    <row r="33" spans="1:2" ht="22.5" customHeight="1">
      <c r="A33" s="7" t="s">
        <v>883</v>
      </c>
      <c r="B33" s="6">
        <v>1307</v>
      </c>
    </row>
    <row r="34" spans="1:2" ht="22.5" customHeight="1">
      <c r="A34" s="7" t="s">
        <v>884</v>
      </c>
      <c r="B34" s="6">
        <v>1308</v>
      </c>
    </row>
    <row r="35" spans="1:2" ht="22.5" customHeight="1">
      <c r="A35" s="7" t="s">
        <v>885</v>
      </c>
      <c r="B35" s="6">
        <v>1309</v>
      </c>
    </row>
    <row r="36" spans="1:2" ht="22.5" customHeight="1">
      <c r="A36" s="7" t="s">
        <v>886</v>
      </c>
      <c r="B36" s="6">
        <v>1310</v>
      </c>
    </row>
    <row r="37" spans="1:2" ht="22.5" customHeight="1">
      <c r="A37" s="7" t="s">
        <v>887</v>
      </c>
      <c r="B37" s="6">
        <v>1311</v>
      </c>
    </row>
    <row r="38" spans="1:2" ht="22.5" customHeight="1">
      <c r="A38" s="7" t="s">
        <v>888</v>
      </c>
      <c r="B38" s="6">
        <v>1312</v>
      </c>
    </row>
    <row r="39" spans="1:2" ht="22.5" customHeight="1">
      <c r="A39" s="7" t="s">
        <v>889</v>
      </c>
      <c r="B39" s="6">
        <v>1313</v>
      </c>
    </row>
    <row r="40" spans="1:2" ht="22.5" customHeight="1">
      <c r="A40" s="7" t="s">
        <v>890</v>
      </c>
      <c r="B40" s="6">
        <v>1314</v>
      </c>
    </row>
    <row r="41" spans="1:2" ht="22.5" customHeight="1">
      <c r="A41" s="7" t="s">
        <v>891</v>
      </c>
      <c r="B41" s="6">
        <v>1315</v>
      </c>
    </row>
    <row r="42" spans="1:2" ht="22.5" customHeight="1">
      <c r="A42" s="7" t="s">
        <v>892</v>
      </c>
      <c r="B42" s="6">
        <v>1316</v>
      </c>
    </row>
    <row r="43" spans="1:2" ht="22.5" customHeight="1">
      <c r="A43" s="7" t="s">
        <v>893</v>
      </c>
      <c r="B43" s="6">
        <v>1317</v>
      </c>
    </row>
    <row r="44" spans="1:2" ht="22.5" customHeight="1">
      <c r="A44" s="7" t="s">
        <v>894</v>
      </c>
      <c r="B44" s="6">
        <v>1318</v>
      </c>
    </row>
    <row r="45" spans="1:2" ht="22.5" customHeight="1">
      <c r="A45" s="7" t="s">
        <v>895</v>
      </c>
      <c r="B45" s="6">
        <v>1319</v>
      </c>
    </row>
    <row r="46" spans="1:2" ht="22.5" customHeight="1">
      <c r="A46" s="7" t="s">
        <v>896</v>
      </c>
      <c r="B46" s="6">
        <v>1320</v>
      </c>
    </row>
    <row r="47" spans="1:2" ht="22.5" customHeight="1">
      <c r="A47" s="7" t="s">
        <v>897</v>
      </c>
      <c r="B47" s="6">
        <v>1321</v>
      </c>
    </row>
    <row r="48" spans="1:2" ht="22.5" customHeight="1">
      <c r="A48" s="7" t="s">
        <v>898</v>
      </c>
      <c r="B48" s="6">
        <v>1322</v>
      </c>
    </row>
    <row r="49" spans="1:2" ht="22.5" customHeight="1">
      <c r="A49" s="7" t="s">
        <v>899</v>
      </c>
      <c r="B49" s="6">
        <v>1323</v>
      </c>
    </row>
    <row r="50" spans="1:2" ht="22.5" customHeight="1">
      <c r="A50" s="7" t="s">
        <v>900</v>
      </c>
      <c r="B50" s="6">
        <v>1324</v>
      </c>
    </row>
    <row r="51" spans="1:2" ht="22.5" customHeight="1">
      <c r="A51" s="7" t="s">
        <v>901</v>
      </c>
      <c r="B51" s="6">
        <v>1325</v>
      </c>
    </row>
    <row r="52" spans="1:2" ht="22.5" customHeight="1">
      <c r="A52" s="7" t="s">
        <v>902</v>
      </c>
      <c r="B52" s="6">
        <v>1326</v>
      </c>
    </row>
    <row r="53" spans="1:2" ht="22.5" customHeight="1">
      <c r="A53" s="7" t="s">
        <v>903</v>
      </c>
      <c r="B53" s="6">
        <v>1327</v>
      </c>
    </row>
    <row r="54" spans="1:2" ht="22.5" customHeight="1">
      <c r="A54" s="7" t="s">
        <v>904</v>
      </c>
      <c r="B54" s="6">
        <v>1328</v>
      </c>
    </row>
    <row r="55" spans="1:2" ht="22.5" customHeight="1">
      <c r="A55" s="7" t="s">
        <v>905</v>
      </c>
      <c r="B55" s="6">
        <v>1329</v>
      </c>
    </row>
    <row r="56" spans="1:2" ht="22.5" customHeight="1">
      <c r="A56" s="7" t="s">
        <v>906</v>
      </c>
      <c r="B56" s="6">
        <v>1330</v>
      </c>
    </row>
    <row r="57" spans="1:2" ht="22.5" customHeight="1">
      <c r="A57" s="7" t="s">
        <v>907</v>
      </c>
      <c r="B57" s="6">
        <v>1331</v>
      </c>
    </row>
    <row r="58" spans="1:2" ht="22.5" customHeight="1">
      <c r="A58" s="7" t="s">
        <v>908</v>
      </c>
      <c r="B58" s="6">
        <v>1332</v>
      </c>
    </row>
    <row r="59" spans="1:2" ht="22.5" customHeight="1">
      <c r="A59" s="7" t="s">
        <v>909</v>
      </c>
      <c r="B59" s="6">
        <v>1333</v>
      </c>
    </row>
    <row r="60" spans="1:2" ht="22.5" customHeight="1">
      <c r="A60" s="7" t="s">
        <v>910</v>
      </c>
      <c r="B60" s="6">
        <v>1334</v>
      </c>
    </row>
    <row r="61" spans="1:2" ht="22.5" customHeight="1">
      <c r="A61" s="7" t="s">
        <v>911</v>
      </c>
      <c r="B61" s="6">
        <v>1335</v>
      </c>
    </row>
    <row r="62" spans="1:2" ht="22.5" customHeight="1">
      <c r="A62" s="7" t="s">
        <v>912</v>
      </c>
      <c r="B62" s="6">
        <v>1336</v>
      </c>
    </row>
    <row r="63" spans="1:2" ht="22.5" customHeight="1">
      <c r="A63" s="7" t="s">
        <v>913</v>
      </c>
      <c r="B63" s="6">
        <v>1337</v>
      </c>
    </row>
    <row r="64" spans="1:2" ht="22.5" customHeight="1">
      <c r="A64" s="7" t="s">
        <v>914</v>
      </c>
      <c r="B64" s="6">
        <v>1338</v>
      </c>
    </row>
    <row r="65" spans="1:2" ht="22.5" customHeight="1">
      <c r="A65" s="7" t="s">
        <v>915</v>
      </c>
      <c r="B65" s="6">
        <v>1339</v>
      </c>
    </row>
    <row r="66" spans="1:2" ht="22.5" customHeight="1">
      <c r="A66" s="7" t="s">
        <v>916</v>
      </c>
      <c r="B66" s="6">
        <v>1340</v>
      </c>
    </row>
    <row r="67" spans="1:2" ht="22.5" customHeight="1">
      <c r="A67" s="7" t="s">
        <v>917</v>
      </c>
      <c r="B67" s="6">
        <v>1341</v>
      </c>
    </row>
    <row r="68" spans="1:2" ht="22.5" customHeight="1">
      <c r="A68" s="7" t="s">
        <v>918</v>
      </c>
      <c r="B68" s="6">
        <v>1342</v>
      </c>
    </row>
    <row r="69" spans="1:2" ht="22.5" customHeight="1">
      <c r="A69" s="7" t="s">
        <v>919</v>
      </c>
      <c r="B69" s="6">
        <v>1344</v>
      </c>
    </row>
    <row r="70" spans="1:2" ht="22.5" customHeight="1">
      <c r="A70" s="7" t="s">
        <v>920</v>
      </c>
      <c r="B70" s="6">
        <v>1346</v>
      </c>
    </row>
    <row r="71" spans="1:2" ht="22.5" customHeight="1">
      <c r="A71" s="7" t="s">
        <v>921</v>
      </c>
      <c r="B71" s="6">
        <v>1347</v>
      </c>
    </row>
    <row r="72" spans="1:2" ht="22.5" customHeight="1">
      <c r="A72" s="7" t="s">
        <v>922</v>
      </c>
      <c r="B72" s="6">
        <v>1348</v>
      </c>
    </row>
    <row r="73" spans="1:2" ht="22.5" customHeight="1">
      <c r="A73" s="7" t="s">
        <v>923</v>
      </c>
      <c r="B73" s="6">
        <v>1349</v>
      </c>
    </row>
    <row r="74" spans="1:2" ht="22.5" customHeight="1">
      <c r="A74" s="7" t="s">
        <v>924</v>
      </c>
      <c r="B74" s="6">
        <v>1350</v>
      </c>
    </row>
    <row r="75" spans="1:2" ht="22.5" customHeight="1">
      <c r="A75" s="7" t="s">
        <v>925</v>
      </c>
      <c r="B75" s="6">
        <v>1352</v>
      </c>
    </row>
    <row r="76" spans="1:2" ht="22.5" customHeight="1">
      <c r="A76" s="7" t="s">
        <v>926</v>
      </c>
      <c r="B76" s="6">
        <v>1351</v>
      </c>
    </row>
    <row r="77" spans="1:2" ht="22.5" customHeight="1">
      <c r="A77" s="7" t="s">
        <v>927</v>
      </c>
      <c r="B77" s="6">
        <v>1353</v>
      </c>
    </row>
    <row r="78" spans="1:2" ht="22.5" customHeight="1">
      <c r="A78" s="7" t="s">
        <v>928</v>
      </c>
      <c r="B78" s="6">
        <v>1343</v>
      </c>
    </row>
    <row r="79" spans="1:2" ht="22.5" customHeight="1">
      <c r="A79" s="7" t="s">
        <v>929</v>
      </c>
      <c r="B79" s="6">
        <v>1345</v>
      </c>
    </row>
    <row r="80" spans="1:2" ht="22.5" customHeight="1">
      <c r="A80" s="7" t="s">
        <v>930</v>
      </c>
      <c r="B80" s="6">
        <v>1354</v>
      </c>
    </row>
    <row r="81" spans="1:2" ht="22.5" customHeight="1">
      <c r="A81" s="7" t="s">
        <v>931</v>
      </c>
      <c r="B81" s="6">
        <v>1355</v>
      </c>
    </row>
    <row r="82" spans="1:2" ht="22.5" customHeight="1">
      <c r="A82" s="7" t="s">
        <v>932</v>
      </c>
      <c r="B82" s="6">
        <v>1356</v>
      </c>
    </row>
    <row r="83" spans="1:2" ht="22.5" customHeight="1">
      <c r="A83" s="7" t="s">
        <v>933</v>
      </c>
      <c r="B83" s="6">
        <v>1357</v>
      </c>
    </row>
    <row r="84" spans="1:2" ht="22.5" customHeight="1">
      <c r="A84" s="7" t="s">
        <v>934</v>
      </c>
      <c r="B84" s="6">
        <v>1358</v>
      </c>
    </row>
    <row r="85" spans="1:2" ht="22.5" customHeight="1">
      <c r="A85" s="7" t="s">
        <v>935</v>
      </c>
      <c r="B85" s="6">
        <v>1359</v>
      </c>
    </row>
    <row r="86" spans="1:2" ht="22.5" customHeight="1">
      <c r="A86" s="7" t="s">
        <v>936</v>
      </c>
      <c r="B86" s="6">
        <v>1360</v>
      </c>
    </row>
    <row r="87" spans="1:2" ht="22.5" customHeight="1">
      <c r="A87" s="7" t="s">
        <v>937</v>
      </c>
      <c r="B87" s="6">
        <v>1361</v>
      </c>
    </row>
    <row r="88" spans="1:2" ht="22.5" customHeight="1">
      <c r="A88" s="7" t="s">
        <v>938</v>
      </c>
      <c r="B88" s="6">
        <v>1362</v>
      </c>
    </row>
    <row r="89" spans="1:2" ht="22.5" customHeight="1">
      <c r="A89" s="7" t="s">
        <v>939</v>
      </c>
      <c r="B89" s="6">
        <v>1363</v>
      </c>
    </row>
    <row r="90" spans="1:2" ht="22.5" customHeight="1">
      <c r="A90" s="7" t="s">
        <v>940</v>
      </c>
      <c r="B90" s="6">
        <v>1364</v>
      </c>
    </row>
    <row r="91" spans="1:2" ht="22.5" customHeight="1">
      <c r="A91" s="7" t="s">
        <v>941</v>
      </c>
      <c r="B91" s="6">
        <v>1365</v>
      </c>
    </row>
    <row r="92" spans="1:2" ht="22.5" customHeight="1">
      <c r="A92" s="7" t="s">
        <v>942</v>
      </c>
      <c r="B92" s="6">
        <v>1366</v>
      </c>
    </row>
    <row r="93" spans="1:2" ht="22.5" customHeight="1">
      <c r="A93" s="7" t="s">
        <v>943</v>
      </c>
      <c r="B93" s="6">
        <v>1367</v>
      </c>
    </row>
    <row r="94" spans="1:2" ht="22.5" customHeight="1">
      <c r="A94" s="7" t="s">
        <v>1127</v>
      </c>
      <c r="B94" s="6">
        <v>1368</v>
      </c>
    </row>
    <row r="95" spans="1:2" ht="22.5" customHeight="1">
      <c r="A95" s="7" t="s">
        <v>1128</v>
      </c>
      <c r="B95" s="6">
        <v>1369</v>
      </c>
    </row>
    <row r="96" spans="1:2" ht="22.5" customHeight="1">
      <c r="A96" s="7" t="s">
        <v>1129</v>
      </c>
      <c r="B96" s="6">
        <v>1370</v>
      </c>
    </row>
    <row r="97" spans="1:2" ht="22.5" customHeight="1">
      <c r="A97" s="7" t="s">
        <v>1130</v>
      </c>
      <c r="B97" s="6">
        <v>1371</v>
      </c>
    </row>
    <row r="98" spans="1:2" ht="22.5" customHeight="1">
      <c r="A98" s="7" t="s">
        <v>1131</v>
      </c>
      <c r="B98" s="6">
        <v>1372</v>
      </c>
    </row>
    <row r="99" spans="1:2" ht="22.5" customHeight="1">
      <c r="A99" s="7" t="s">
        <v>949</v>
      </c>
      <c r="B99" s="6">
        <v>1373</v>
      </c>
    </row>
    <row r="100" spans="1:2" ht="22.5" customHeight="1">
      <c r="A100" s="7" t="s">
        <v>950</v>
      </c>
      <c r="B100" s="6">
        <v>1279</v>
      </c>
    </row>
    <row r="101" spans="1:2" ht="22.5" customHeight="1">
      <c r="A101" s="7" t="s">
        <v>951</v>
      </c>
      <c r="B101" s="6">
        <v>1374</v>
      </c>
    </row>
    <row r="102" spans="1:2" ht="22.5" customHeight="1">
      <c r="A102" s="7" t="s">
        <v>952</v>
      </c>
      <c r="B102" s="6">
        <v>1375</v>
      </c>
    </row>
    <row r="103" spans="1:2" ht="22.5" customHeight="1">
      <c r="A103" s="7" t="s">
        <v>953</v>
      </c>
      <c r="B103" s="6">
        <v>1376</v>
      </c>
    </row>
    <row r="104" spans="1:2" ht="22.5" customHeight="1">
      <c r="A104" s="7" t="s">
        <v>954</v>
      </c>
      <c r="B104" s="6">
        <v>1377</v>
      </c>
    </row>
    <row r="105" spans="1:2" ht="22.5" customHeight="1">
      <c r="A105" s="7" t="s">
        <v>955</v>
      </c>
      <c r="B105" s="6">
        <v>1378</v>
      </c>
    </row>
    <row r="106" spans="1:2" ht="22.5" customHeight="1">
      <c r="A106" s="7" t="s">
        <v>956</v>
      </c>
      <c r="B106" s="6">
        <v>1379</v>
      </c>
    </row>
    <row r="107" spans="1:2" ht="22.5" customHeight="1">
      <c r="A107" s="7" t="s">
        <v>957</v>
      </c>
      <c r="B107" s="6">
        <v>1380</v>
      </c>
    </row>
    <row r="108" spans="1:2" ht="22.5" customHeight="1">
      <c r="A108" s="7" t="s">
        <v>958</v>
      </c>
      <c r="B108" s="6">
        <v>1381</v>
      </c>
    </row>
    <row r="109" spans="1:2" ht="22.5" customHeight="1">
      <c r="A109" s="7" t="s">
        <v>959</v>
      </c>
      <c r="B109" s="6">
        <v>1382</v>
      </c>
    </row>
    <row r="110" spans="1:2" ht="22.5" customHeight="1">
      <c r="A110" s="7" t="s">
        <v>960</v>
      </c>
      <c r="B110" s="6">
        <v>1383</v>
      </c>
    </row>
    <row r="111" spans="1:2" ht="22.5" customHeight="1">
      <c r="A111" s="7" t="s">
        <v>961</v>
      </c>
      <c r="B111" s="6">
        <v>1384</v>
      </c>
    </row>
    <row r="112" spans="1:2" ht="22.5" customHeight="1">
      <c r="A112" s="7" t="s">
        <v>962</v>
      </c>
      <c r="B112" s="6">
        <v>1385</v>
      </c>
    </row>
    <row r="113" spans="1:2" ht="22.5" customHeight="1">
      <c r="A113" s="7" t="s">
        <v>963</v>
      </c>
      <c r="B113" s="6">
        <v>1387</v>
      </c>
    </row>
    <row r="114" spans="1:2" ht="22.5" customHeight="1">
      <c r="A114" s="7" t="s">
        <v>964</v>
      </c>
      <c r="B114" s="6">
        <v>1386</v>
      </c>
    </row>
    <row r="115" spans="1:2" ht="22.5" customHeight="1">
      <c r="A115" s="7" t="s">
        <v>965</v>
      </c>
      <c r="B115" s="6">
        <v>1388</v>
      </c>
    </row>
    <row r="116" spans="1:2" ht="22.5" customHeight="1">
      <c r="A116" s="7" t="s">
        <v>966</v>
      </c>
      <c r="B116" s="6">
        <v>1389</v>
      </c>
    </row>
    <row r="117" spans="1:2" ht="22.5" customHeight="1">
      <c r="A117" s="7" t="s">
        <v>967</v>
      </c>
      <c r="B117" s="6">
        <v>1390</v>
      </c>
    </row>
    <row r="118" spans="1:2" ht="22.5" customHeight="1">
      <c r="A118" s="7" t="s">
        <v>968</v>
      </c>
      <c r="B118" s="6">
        <v>1391</v>
      </c>
    </row>
    <row r="119" spans="1:2" ht="22.5" customHeight="1">
      <c r="A119" s="7" t="s">
        <v>969</v>
      </c>
      <c r="B119" s="6">
        <v>1392</v>
      </c>
    </row>
    <row r="120" spans="1:2" ht="22.5" customHeight="1">
      <c r="A120" s="7" t="s">
        <v>970</v>
      </c>
      <c r="B120" s="6">
        <v>1393</v>
      </c>
    </row>
    <row r="121" spans="1:2" ht="22.5" customHeight="1">
      <c r="A121" s="7" t="s">
        <v>971</v>
      </c>
      <c r="B121" s="6">
        <v>1394</v>
      </c>
    </row>
    <row r="122" spans="1:2" ht="22.5" customHeight="1">
      <c r="A122" s="7" t="s">
        <v>972</v>
      </c>
      <c r="B122" s="6">
        <v>1395</v>
      </c>
    </row>
    <row r="123" spans="1:2" ht="22.5" customHeight="1">
      <c r="A123" s="7" t="s">
        <v>973</v>
      </c>
      <c r="B123" s="6">
        <v>1396</v>
      </c>
    </row>
    <row r="124" spans="1:2" ht="22.5" customHeight="1">
      <c r="A124" s="7" t="s">
        <v>974</v>
      </c>
      <c r="B124" s="6">
        <v>1397</v>
      </c>
    </row>
    <row r="125" spans="1:2" ht="22.5" customHeight="1">
      <c r="A125" s="7" t="s">
        <v>975</v>
      </c>
      <c r="B125" s="6">
        <v>1398</v>
      </c>
    </row>
    <row r="126" spans="1:2" ht="22.5" customHeight="1">
      <c r="A126" s="7" t="s">
        <v>976</v>
      </c>
      <c r="B126" s="6">
        <v>1400</v>
      </c>
    </row>
    <row r="127" spans="1:2" ht="22.5" customHeight="1">
      <c r="A127" s="7" t="s">
        <v>977</v>
      </c>
      <c r="B127" s="6">
        <v>1399</v>
      </c>
    </row>
    <row r="128" spans="1:2" ht="22.5" customHeight="1">
      <c r="A128" s="7" t="s">
        <v>978</v>
      </c>
      <c r="B128" s="6">
        <v>1401</v>
      </c>
    </row>
    <row r="129" spans="1:2" ht="22.5" customHeight="1">
      <c r="A129" s="7" t="s">
        <v>979</v>
      </c>
      <c r="B129" s="6">
        <v>1402</v>
      </c>
    </row>
    <row r="130" spans="1:2" ht="22.5" customHeight="1">
      <c r="A130" s="7" t="s">
        <v>980</v>
      </c>
      <c r="B130" s="6">
        <v>1403</v>
      </c>
    </row>
    <row r="131" spans="1:2" ht="22.5" customHeight="1">
      <c r="A131" s="7" t="s">
        <v>981</v>
      </c>
      <c r="B131" s="6">
        <v>1404</v>
      </c>
    </row>
    <row r="132" spans="1:2" ht="22.5" customHeight="1">
      <c r="A132" s="7" t="s">
        <v>982</v>
      </c>
      <c r="B132" s="6">
        <v>1405</v>
      </c>
    </row>
    <row r="133" spans="1:2" ht="22.5" customHeight="1">
      <c r="A133" s="7" t="s">
        <v>983</v>
      </c>
      <c r="B133" s="6">
        <v>1406</v>
      </c>
    </row>
    <row r="134" spans="1:2" ht="22.5" customHeight="1">
      <c r="A134" s="7" t="s">
        <v>984</v>
      </c>
      <c r="B134" s="6">
        <v>1407</v>
      </c>
    </row>
    <row r="135" spans="1:2" ht="22.5" customHeight="1">
      <c r="A135" s="7" t="s">
        <v>985</v>
      </c>
      <c r="B135" s="6">
        <v>1408</v>
      </c>
    </row>
    <row r="136" spans="1:2" ht="22.5" customHeight="1">
      <c r="A136" s="7" t="s">
        <v>986</v>
      </c>
      <c r="B136" s="6">
        <v>1409</v>
      </c>
    </row>
    <row r="137" spans="1:2" ht="22.5" customHeight="1">
      <c r="A137" s="7" t="s">
        <v>987</v>
      </c>
      <c r="B137" s="6">
        <v>1410</v>
      </c>
    </row>
    <row r="138" spans="1:2" ht="22.5" customHeight="1">
      <c r="A138" s="7" t="s">
        <v>988</v>
      </c>
      <c r="B138" s="6">
        <v>1411</v>
      </c>
    </row>
    <row r="139" spans="1:2" ht="22.5" customHeight="1">
      <c r="A139" s="7" t="s">
        <v>989</v>
      </c>
      <c r="B139" s="6">
        <v>1412</v>
      </c>
    </row>
    <row r="140" spans="1:2" ht="22.5" customHeight="1">
      <c r="A140" s="7" t="s">
        <v>990</v>
      </c>
      <c r="B140" s="6">
        <v>1413</v>
      </c>
    </row>
    <row r="141" spans="1:2" ht="22.5" customHeight="1">
      <c r="A141" s="7" t="s">
        <v>991</v>
      </c>
      <c r="B141" s="6">
        <v>1414</v>
      </c>
    </row>
    <row r="142" spans="1:2" ht="22.5" customHeight="1">
      <c r="A142" s="7" t="s">
        <v>992</v>
      </c>
      <c r="B142" s="6">
        <v>1415</v>
      </c>
    </row>
    <row r="143" spans="1:2" ht="22.5" customHeight="1">
      <c r="A143" s="7" t="s">
        <v>993</v>
      </c>
      <c r="B143" s="6">
        <v>1416</v>
      </c>
    </row>
    <row r="144" spans="1:2" ht="22.5" customHeight="1">
      <c r="A144" s="7" t="s">
        <v>994</v>
      </c>
      <c r="B144" s="6">
        <v>1417</v>
      </c>
    </row>
    <row r="145" spans="1:2" ht="22.5" customHeight="1">
      <c r="A145" s="7" t="s">
        <v>995</v>
      </c>
      <c r="B145" s="6">
        <v>1418</v>
      </c>
    </row>
    <row r="146" spans="1:2" ht="22.5" customHeight="1">
      <c r="A146" s="7" t="s">
        <v>996</v>
      </c>
      <c r="B146" s="6">
        <v>1419</v>
      </c>
    </row>
    <row r="147" spans="1:2" ht="22.5" customHeight="1">
      <c r="A147" s="7" t="s">
        <v>997</v>
      </c>
      <c r="B147" s="6">
        <v>1420</v>
      </c>
    </row>
    <row r="148" spans="1:2" ht="22.5" customHeight="1">
      <c r="A148" s="7" t="s">
        <v>998</v>
      </c>
      <c r="B148" s="6">
        <v>1421</v>
      </c>
    </row>
    <row r="149" spans="1:2" ht="22.5" customHeight="1">
      <c r="A149" s="7" t="s">
        <v>999</v>
      </c>
      <c r="B149" s="6">
        <v>1422</v>
      </c>
    </row>
    <row r="150" spans="1:2" ht="22.5" customHeight="1">
      <c r="A150" s="7" t="s">
        <v>1000</v>
      </c>
      <c r="B150" s="6">
        <v>1423</v>
      </c>
    </row>
    <row r="151" spans="1:2" ht="22.5" customHeight="1">
      <c r="A151" s="7" t="s">
        <v>1001</v>
      </c>
      <c r="B151" s="6">
        <v>1424</v>
      </c>
    </row>
    <row r="152" spans="1:2" ht="22.5" customHeight="1">
      <c r="A152" s="7" t="s">
        <v>1002</v>
      </c>
      <c r="B152" s="6">
        <v>1425</v>
      </c>
    </row>
    <row r="153" spans="1:2" ht="22.5" customHeight="1">
      <c r="A153" s="7" t="s">
        <v>1003</v>
      </c>
      <c r="B153" s="6">
        <v>1426</v>
      </c>
    </row>
    <row r="154" spans="1:2" ht="22.5" customHeight="1">
      <c r="A154" s="7" t="s">
        <v>1004</v>
      </c>
      <c r="B154" s="6">
        <v>1427</v>
      </c>
    </row>
    <row r="155" spans="1:2" ht="22.5" customHeight="1">
      <c r="A155" s="7" t="s">
        <v>1005</v>
      </c>
      <c r="B155" s="6">
        <v>1429</v>
      </c>
    </row>
    <row r="156" spans="1:2" ht="22.5" customHeight="1">
      <c r="A156" s="7" t="s">
        <v>1006</v>
      </c>
      <c r="B156" s="6">
        <v>1430</v>
      </c>
    </row>
    <row r="157" spans="1:2" ht="22.5" customHeight="1">
      <c r="A157" s="7" t="s">
        <v>1007</v>
      </c>
      <c r="B157" s="6">
        <v>1431</v>
      </c>
    </row>
    <row r="158" spans="1:2" ht="22.5" customHeight="1">
      <c r="A158" s="7" t="s">
        <v>1008</v>
      </c>
      <c r="B158" s="6">
        <v>1432</v>
      </c>
    </row>
    <row r="159" spans="1:2" ht="22.5" customHeight="1">
      <c r="A159" s="7" t="s">
        <v>1009</v>
      </c>
      <c r="B159" s="6">
        <v>1433</v>
      </c>
    </row>
    <row r="160" spans="1:2" ht="22.5" customHeight="1">
      <c r="A160" s="7" t="s">
        <v>1010</v>
      </c>
      <c r="B160" s="6">
        <v>1434</v>
      </c>
    </row>
    <row r="161" spans="1:2" ht="22.5" customHeight="1">
      <c r="A161" s="7" t="s">
        <v>1011</v>
      </c>
      <c r="B161" s="6">
        <v>1435</v>
      </c>
    </row>
    <row r="162" spans="1:2" ht="22.5" customHeight="1">
      <c r="A162" s="7" t="s">
        <v>1012</v>
      </c>
      <c r="B162" s="6">
        <v>1436</v>
      </c>
    </row>
    <row r="163" spans="1:2" ht="22.5" customHeight="1">
      <c r="A163" s="7" t="s">
        <v>1013</v>
      </c>
      <c r="B163" s="6">
        <v>1437</v>
      </c>
    </row>
    <row r="164" spans="1:2" ht="22.5" customHeight="1">
      <c r="A164" s="7" t="s">
        <v>1014</v>
      </c>
      <c r="B164" s="6">
        <v>1438</v>
      </c>
    </row>
    <row r="165" spans="1:2" ht="22.5" customHeight="1">
      <c r="A165" s="7" t="s">
        <v>1015</v>
      </c>
      <c r="B165" s="6">
        <v>1439</v>
      </c>
    </row>
    <row r="166" spans="1:2" ht="22.5" customHeight="1">
      <c r="A166" s="7" t="s">
        <v>1016</v>
      </c>
      <c r="B166" s="6">
        <v>1440</v>
      </c>
    </row>
    <row r="167" spans="1:2" ht="22.5" customHeight="1">
      <c r="A167" s="7" t="s">
        <v>1017</v>
      </c>
      <c r="B167" s="6">
        <v>1441</v>
      </c>
    </row>
    <row r="168" spans="1:2" ht="22.5" customHeight="1">
      <c r="A168" s="7" t="s">
        <v>1018</v>
      </c>
      <c r="B168" s="6">
        <v>1442</v>
      </c>
    </row>
    <row r="169" spans="1:2" ht="22.5" customHeight="1">
      <c r="A169" s="7" t="s">
        <v>1019</v>
      </c>
      <c r="B169" s="6">
        <v>1443</v>
      </c>
    </row>
    <row r="170" spans="1:2" ht="22.5" customHeight="1">
      <c r="A170" s="7" t="s">
        <v>1020</v>
      </c>
      <c r="B170" s="6">
        <v>1444</v>
      </c>
    </row>
    <row r="171" spans="1:2" ht="22.5" customHeight="1">
      <c r="A171" s="7" t="s">
        <v>1021</v>
      </c>
      <c r="B171" s="6">
        <v>1445</v>
      </c>
    </row>
    <row r="172" spans="1:2" ht="22.5" customHeight="1">
      <c r="A172" s="7" t="s">
        <v>1022</v>
      </c>
      <c r="B172" s="6">
        <v>1446</v>
      </c>
    </row>
    <row r="173" spans="1:2" ht="22.5" customHeight="1">
      <c r="A173" s="7" t="s">
        <v>1023</v>
      </c>
      <c r="B173" s="6">
        <v>1447</v>
      </c>
    </row>
    <row r="174" spans="1:2" ht="22.5" customHeight="1">
      <c r="A174" s="7" t="s">
        <v>1024</v>
      </c>
      <c r="B174" s="6">
        <v>1448</v>
      </c>
    </row>
    <row r="175" spans="1:2" ht="22.5" customHeight="1">
      <c r="A175" s="7" t="s">
        <v>1025</v>
      </c>
      <c r="B175" s="6">
        <v>1449</v>
      </c>
    </row>
    <row r="176" spans="1:2" ht="22.5" customHeight="1">
      <c r="A176" s="7" t="s">
        <v>1026</v>
      </c>
      <c r="B176" s="6">
        <v>1508</v>
      </c>
    </row>
    <row r="177" spans="1:2" ht="22.5" customHeight="1">
      <c r="A177" s="7" t="s">
        <v>1027</v>
      </c>
      <c r="B177" s="6">
        <v>1450</v>
      </c>
    </row>
    <row r="178" spans="1:2" ht="22.5" customHeight="1">
      <c r="A178" s="7" t="s">
        <v>1028</v>
      </c>
      <c r="B178" s="6">
        <v>1451</v>
      </c>
    </row>
    <row r="179" spans="1:2" ht="22.5" customHeight="1">
      <c r="A179" s="7" t="s">
        <v>1029</v>
      </c>
      <c r="B179" s="6">
        <v>1452</v>
      </c>
    </row>
    <row r="180" spans="1:2" ht="22.5" customHeight="1">
      <c r="A180" s="7" t="s">
        <v>1030</v>
      </c>
      <c r="B180" s="6">
        <v>1454</v>
      </c>
    </row>
    <row r="181" spans="1:2" ht="22.5" customHeight="1">
      <c r="A181" s="7" t="s">
        <v>1031</v>
      </c>
      <c r="B181" s="6">
        <v>1455</v>
      </c>
    </row>
    <row r="182" spans="1:2" ht="22.5" customHeight="1">
      <c r="A182" s="7" t="s">
        <v>1032</v>
      </c>
      <c r="B182" s="6">
        <v>1456</v>
      </c>
    </row>
    <row r="183" spans="1:2" ht="22.5" customHeight="1">
      <c r="A183" s="7" t="s">
        <v>1033</v>
      </c>
      <c r="B183" s="6">
        <v>1457</v>
      </c>
    </row>
    <row r="184" spans="1:2" ht="22.5" customHeight="1">
      <c r="A184" s="7" t="s">
        <v>1034</v>
      </c>
      <c r="B184" s="6">
        <v>1458</v>
      </c>
    </row>
    <row r="185" spans="1:2" ht="22.5" customHeight="1">
      <c r="A185" s="7" t="s">
        <v>1035</v>
      </c>
      <c r="B185" s="6">
        <v>1459</v>
      </c>
    </row>
    <row r="186" spans="1:2" ht="22.5" customHeight="1">
      <c r="A186" s="7" t="s">
        <v>1036</v>
      </c>
      <c r="B186" s="6">
        <v>1460</v>
      </c>
    </row>
    <row r="187" spans="1:2" ht="22.5" customHeight="1">
      <c r="A187" s="7" t="s">
        <v>1037</v>
      </c>
      <c r="B187" s="6">
        <v>1461</v>
      </c>
    </row>
    <row r="188" spans="1:2" ht="22.5" customHeight="1">
      <c r="A188" s="7" t="s">
        <v>1038</v>
      </c>
      <c r="B188" s="6">
        <v>1462</v>
      </c>
    </row>
    <row r="189" spans="1:2" ht="22.5" customHeight="1">
      <c r="A189" s="7" t="s">
        <v>1039</v>
      </c>
      <c r="B189" s="6">
        <v>1463</v>
      </c>
    </row>
    <row r="190" spans="1:2" ht="22.5" customHeight="1">
      <c r="A190" s="7" t="s">
        <v>1040</v>
      </c>
      <c r="B190" s="6">
        <v>1464</v>
      </c>
    </row>
    <row r="191" spans="1:2" ht="22.5" customHeight="1">
      <c r="A191" s="7" t="s">
        <v>1041</v>
      </c>
      <c r="B191" s="6">
        <v>1465</v>
      </c>
    </row>
    <row r="192" spans="1:2" ht="22.5" customHeight="1">
      <c r="A192" s="7" t="s">
        <v>1042</v>
      </c>
      <c r="B192" s="6">
        <v>1466</v>
      </c>
    </row>
    <row r="193" spans="1:2" ht="22.5" customHeight="1">
      <c r="A193" s="7" t="s">
        <v>1043</v>
      </c>
      <c r="B193" s="6">
        <v>1278</v>
      </c>
    </row>
    <row r="194" spans="1:2" ht="22.5" customHeight="1">
      <c r="A194" s="7" t="s">
        <v>1044</v>
      </c>
      <c r="B194" s="6">
        <v>1467</v>
      </c>
    </row>
    <row r="195" spans="1:2" ht="22.5" customHeight="1">
      <c r="A195" s="7" t="s">
        <v>1045</v>
      </c>
      <c r="B195" s="6">
        <v>1468</v>
      </c>
    </row>
    <row r="196" spans="1:2" ht="22.5" customHeight="1">
      <c r="A196" s="7" t="s">
        <v>1046</v>
      </c>
      <c r="B196" s="6">
        <v>1469</v>
      </c>
    </row>
    <row r="197" spans="1:2" ht="22.5" customHeight="1">
      <c r="A197" s="7" t="s">
        <v>1047</v>
      </c>
      <c r="B197" s="6">
        <v>1470</v>
      </c>
    </row>
    <row r="198" spans="1:2" ht="22.5" customHeight="1">
      <c r="A198" s="7" t="s">
        <v>1048</v>
      </c>
      <c r="B198" s="6">
        <v>1471</v>
      </c>
    </row>
    <row r="199" spans="1:2" ht="22.5" customHeight="1">
      <c r="A199" s="7" t="s">
        <v>1049</v>
      </c>
      <c r="B199" s="6">
        <v>1472</v>
      </c>
    </row>
    <row r="200" spans="1:2" ht="22.5" customHeight="1">
      <c r="A200" s="7" t="s">
        <v>1050</v>
      </c>
      <c r="B200" s="6">
        <v>1473</v>
      </c>
    </row>
    <row r="201" spans="1:2" ht="22.5" customHeight="1">
      <c r="A201" s="7" t="s">
        <v>1051</v>
      </c>
      <c r="B201" s="6">
        <v>1474</v>
      </c>
    </row>
    <row r="202" spans="1:2" ht="22.5" customHeight="1">
      <c r="A202" s="7" t="s">
        <v>1052</v>
      </c>
      <c r="B202" s="6">
        <v>1475</v>
      </c>
    </row>
  </sheetData>
  <autoFilter ref="A2:B200"/>
  <conditionalFormatting sqref="D3:D11 B1:B200 B203:B1048576">
    <cfRule type="duplicateValues" dxfId="21" priority="2"/>
  </conditionalFormatting>
  <conditionalFormatting sqref="B201:B202">
    <cfRule type="duplicateValues" dxfId="20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79998168889431442"/>
    <pageSetUpPr fitToPage="1"/>
  </sheetPr>
  <dimension ref="A1:C281"/>
  <sheetViews>
    <sheetView showGridLines="0" zoomScaleNormal="100" workbookViewId="0">
      <pane ySplit="2" topLeftCell="A3" activePane="bottomLeft" state="frozen"/>
      <selection activeCell="H30" sqref="H30"/>
      <selection pane="bottomLeft" activeCell="E7" sqref="E7"/>
    </sheetView>
  </sheetViews>
  <sheetFormatPr defaultColWidth="8.625" defaultRowHeight="22.5" customHeight="1"/>
  <cols>
    <col min="1" max="1" width="48.375" style="2" customWidth="1"/>
    <col min="2" max="2" width="11.875" style="2" customWidth="1"/>
    <col min="3" max="3" width="31.125" style="2" customWidth="1"/>
    <col min="4" max="16384" width="8.625" style="2"/>
  </cols>
  <sheetData>
    <row r="1" spans="1:3" ht="38.25">
      <c r="A1" s="4" t="s">
        <v>9</v>
      </c>
      <c r="B1" s="5"/>
      <c r="C1" s="4"/>
    </row>
    <row r="2" spans="1:3" ht="22.5" customHeight="1">
      <c r="A2" s="8" t="s">
        <v>291</v>
      </c>
      <c r="B2" s="8" t="s">
        <v>289</v>
      </c>
      <c r="C2" s="8" t="s">
        <v>290</v>
      </c>
    </row>
    <row r="3" spans="1:3" ht="22.5" customHeight="1">
      <c r="A3" s="7" t="s">
        <v>10</v>
      </c>
      <c r="B3" s="6">
        <v>111001</v>
      </c>
      <c r="C3" s="7" t="s">
        <v>292</v>
      </c>
    </row>
    <row r="4" spans="1:3" ht="22.5" customHeight="1">
      <c r="A4" s="7" t="s">
        <v>11</v>
      </c>
      <c r="B4" s="6">
        <v>111002</v>
      </c>
      <c r="C4" s="7" t="s">
        <v>292</v>
      </c>
    </row>
    <row r="5" spans="1:3" ht="22.5" customHeight="1">
      <c r="A5" s="7" t="s">
        <v>12</v>
      </c>
      <c r="B5" s="6">
        <v>112001</v>
      </c>
      <c r="C5" s="7" t="s">
        <v>293</v>
      </c>
    </row>
    <row r="6" spans="1:3" ht="22.5" customHeight="1">
      <c r="A6" s="7" t="s">
        <v>13</v>
      </c>
      <c r="B6" s="6">
        <v>112002</v>
      </c>
      <c r="C6" s="7" t="s">
        <v>293</v>
      </c>
    </row>
    <row r="7" spans="1:3" ht="22.5" customHeight="1">
      <c r="A7" s="7" t="s">
        <v>14</v>
      </c>
      <c r="B7" s="6">
        <v>113001</v>
      </c>
      <c r="C7" s="7" t="s">
        <v>294</v>
      </c>
    </row>
    <row r="8" spans="1:3" ht="22.5" customHeight="1">
      <c r="A8" s="7" t="s">
        <v>15</v>
      </c>
      <c r="B8" s="6">
        <v>113002</v>
      </c>
      <c r="C8" s="7" t="s">
        <v>294</v>
      </c>
    </row>
    <row r="9" spans="1:3" ht="22.5" customHeight="1">
      <c r="A9" s="7" t="s">
        <v>16</v>
      </c>
      <c r="B9" s="6">
        <v>113003</v>
      </c>
      <c r="C9" s="7" t="s">
        <v>294</v>
      </c>
    </row>
    <row r="10" spans="1:3" ht="22.5" customHeight="1">
      <c r="A10" s="7" t="s">
        <v>17</v>
      </c>
      <c r="B10" s="6">
        <v>113004</v>
      </c>
      <c r="C10" s="7" t="s">
        <v>294</v>
      </c>
    </row>
    <row r="11" spans="1:3" ht="22.5" customHeight="1">
      <c r="A11" s="7" t="s">
        <v>18</v>
      </c>
      <c r="B11" s="6">
        <v>113005</v>
      </c>
      <c r="C11" s="7" t="s">
        <v>294</v>
      </c>
    </row>
    <row r="12" spans="1:3" ht="22.5" customHeight="1">
      <c r="A12" s="7" t="s">
        <v>19</v>
      </c>
      <c r="B12" s="6">
        <v>113006</v>
      </c>
      <c r="C12" s="7" t="s">
        <v>294</v>
      </c>
    </row>
    <row r="13" spans="1:3" ht="22.5" customHeight="1">
      <c r="A13" s="7" t="s">
        <v>20</v>
      </c>
      <c r="B13" s="6">
        <v>113007</v>
      </c>
      <c r="C13" s="7" t="s">
        <v>294</v>
      </c>
    </row>
    <row r="14" spans="1:3" ht="22.5" customHeight="1">
      <c r="A14" s="7" t="s">
        <v>21</v>
      </c>
      <c r="B14" s="6">
        <v>113008</v>
      </c>
      <c r="C14" s="7" t="s">
        <v>294</v>
      </c>
    </row>
    <row r="15" spans="1:3" ht="22.5" customHeight="1">
      <c r="A15" s="7" t="s">
        <v>22</v>
      </c>
      <c r="B15" s="6">
        <v>114001</v>
      </c>
      <c r="C15" s="7" t="s">
        <v>295</v>
      </c>
    </row>
    <row r="16" spans="1:3" ht="22.5" customHeight="1">
      <c r="A16" s="7" t="s">
        <v>23</v>
      </c>
      <c r="B16" s="6">
        <v>114002</v>
      </c>
      <c r="C16" s="7" t="s">
        <v>295</v>
      </c>
    </row>
    <row r="17" spans="1:3" ht="22.5" customHeight="1">
      <c r="A17" s="7" t="s">
        <v>24</v>
      </c>
      <c r="B17" s="6">
        <v>118001</v>
      </c>
      <c r="C17" s="7" t="s">
        <v>296</v>
      </c>
    </row>
    <row r="18" spans="1:3" ht="22.5" customHeight="1">
      <c r="A18" s="7" t="s">
        <v>25</v>
      </c>
      <c r="B18" s="6">
        <v>118002</v>
      </c>
      <c r="C18" s="7" t="s">
        <v>296</v>
      </c>
    </row>
    <row r="19" spans="1:3" ht="22.5" customHeight="1">
      <c r="A19" s="7" t="s">
        <v>26</v>
      </c>
      <c r="B19" s="6">
        <v>118003</v>
      </c>
      <c r="C19" s="7" t="s">
        <v>296</v>
      </c>
    </row>
    <row r="20" spans="1:3" ht="22.5" customHeight="1">
      <c r="A20" s="7" t="s">
        <v>27</v>
      </c>
      <c r="B20" s="6">
        <v>118004</v>
      </c>
      <c r="C20" s="7" t="s">
        <v>296</v>
      </c>
    </row>
    <row r="21" spans="1:3" ht="22.5" customHeight="1">
      <c r="A21" s="7" t="s">
        <v>28</v>
      </c>
      <c r="B21" s="6">
        <v>118005</v>
      </c>
      <c r="C21" s="7" t="s">
        <v>296</v>
      </c>
    </row>
    <row r="22" spans="1:3" ht="22.5" customHeight="1">
      <c r="A22" s="7" t="s">
        <v>29</v>
      </c>
      <c r="B22" s="6">
        <v>118006</v>
      </c>
      <c r="C22" s="7" t="s">
        <v>296</v>
      </c>
    </row>
    <row r="23" spans="1:3" ht="22.5" customHeight="1">
      <c r="A23" s="7" t="s">
        <v>30</v>
      </c>
      <c r="B23" s="6">
        <v>118007</v>
      </c>
      <c r="C23" s="7" t="s">
        <v>296</v>
      </c>
    </row>
    <row r="24" spans="1:3" ht="22.5" customHeight="1">
      <c r="A24" s="7" t="s">
        <v>31</v>
      </c>
      <c r="B24" s="6">
        <v>118008</v>
      </c>
      <c r="C24" s="7" t="s">
        <v>296</v>
      </c>
    </row>
    <row r="25" spans="1:3" ht="22.5" customHeight="1">
      <c r="A25" s="7" t="s">
        <v>32</v>
      </c>
      <c r="B25" s="6">
        <v>118009</v>
      </c>
      <c r="C25" s="7" t="s">
        <v>296</v>
      </c>
    </row>
    <row r="26" spans="1:3" ht="22.5" customHeight="1">
      <c r="A26" s="7" t="s">
        <v>33</v>
      </c>
      <c r="B26" s="6">
        <v>118010</v>
      </c>
      <c r="C26" s="7" t="s">
        <v>296</v>
      </c>
    </row>
    <row r="27" spans="1:3" ht="22.5" customHeight="1">
      <c r="A27" s="7" t="s">
        <v>34</v>
      </c>
      <c r="B27" s="6">
        <v>119001</v>
      </c>
      <c r="C27" s="7" t="s">
        <v>39</v>
      </c>
    </row>
    <row r="28" spans="1:3" ht="22.5" customHeight="1">
      <c r="A28" s="7" t="s">
        <v>35</v>
      </c>
      <c r="B28" s="6">
        <v>119002</v>
      </c>
      <c r="C28" s="7" t="s">
        <v>39</v>
      </c>
    </row>
    <row r="29" spans="1:3" ht="22.5" customHeight="1">
      <c r="A29" s="7" t="s">
        <v>36</v>
      </c>
      <c r="B29" s="6">
        <v>119003</v>
      </c>
      <c r="C29" s="7" t="s">
        <v>39</v>
      </c>
    </row>
    <row r="30" spans="1:3" ht="22.5" customHeight="1">
      <c r="A30" s="7" t="s">
        <v>37</v>
      </c>
      <c r="B30" s="6">
        <v>119004</v>
      </c>
      <c r="C30" s="7" t="s">
        <v>39</v>
      </c>
    </row>
    <row r="31" spans="1:3" ht="22.5" customHeight="1">
      <c r="A31" s="7" t="s">
        <v>38</v>
      </c>
      <c r="B31" s="6">
        <v>119005</v>
      </c>
      <c r="C31" s="7" t="s">
        <v>39</v>
      </c>
    </row>
    <row r="32" spans="1:3" ht="22.5" customHeight="1">
      <c r="A32" s="7" t="s">
        <v>39</v>
      </c>
      <c r="B32" s="6">
        <v>119999</v>
      </c>
      <c r="C32" s="7" t="s">
        <v>39</v>
      </c>
    </row>
    <row r="33" spans="1:3" ht="22.5" customHeight="1">
      <c r="A33" s="7" t="s">
        <v>40</v>
      </c>
      <c r="B33" s="6">
        <v>121001</v>
      </c>
      <c r="C33" s="7" t="s">
        <v>297</v>
      </c>
    </row>
    <row r="34" spans="1:3" ht="22.5" customHeight="1">
      <c r="A34" s="7" t="s">
        <v>41</v>
      </c>
      <c r="B34" s="6">
        <v>121002</v>
      </c>
      <c r="C34" s="7" t="s">
        <v>297</v>
      </c>
    </row>
    <row r="35" spans="1:3" ht="22.5" customHeight="1">
      <c r="A35" s="7" t="s">
        <v>42</v>
      </c>
      <c r="B35" s="6">
        <v>121003</v>
      </c>
      <c r="C35" s="7" t="s">
        <v>297</v>
      </c>
    </row>
    <row r="36" spans="1:3" ht="22.5" customHeight="1">
      <c r="A36" s="7" t="s">
        <v>43</v>
      </c>
      <c r="B36" s="6">
        <v>121004</v>
      </c>
      <c r="C36" s="7" t="s">
        <v>297</v>
      </c>
    </row>
    <row r="37" spans="1:3" ht="22.5" customHeight="1">
      <c r="A37" s="7" t="s">
        <v>44</v>
      </c>
      <c r="B37" s="6">
        <v>121005</v>
      </c>
      <c r="C37" s="7" t="s">
        <v>297</v>
      </c>
    </row>
    <row r="38" spans="1:3" ht="22.5" customHeight="1">
      <c r="A38" s="7" t="s">
        <v>45</v>
      </c>
      <c r="B38" s="6">
        <v>121006</v>
      </c>
      <c r="C38" s="7" t="s">
        <v>297</v>
      </c>
    </row>
    <row r="39" spans="1:3" ht="22.5" customHeight="1">
      <c r="A39" s="7" t="s">
        <v>46</v>
      </c>
      <c r="B39" s="6">
        <v>121007</v>
      </c>
      <c r="C39" s="7" t="s">
        <v>297</v>
      </c>
    </row>
    <row r="40" spans="1:3" ht="22.5" customHeight="1">
      <c r="A40" s="7" t="s">
        <v>47</v>
      </c>
      <c r="B40" s="6">
        <v>121008</v>
      </c>
      <c r="C40" s="7" t="s">
        <v>297</v>
      </c>
    </row>
    <row r="41" spans="1:3" ht="22.5" customHeight="1">
      <c r="A41" s="7" t="s">
        <v>48</v>
      </c>
      <c r="B41" s="6">
        <v>121009</v>
      </c>
      <c r="C41" s="7" t="s">
        <v>297</v>
      </c>
    </row>
    <row r="42" spans="1:3" ht="22.5" customHeight="1">
      <c r="A42" s="7" t="s">
        <v>49</v>
      </c>
      <c r="B42" s="6">
        <v>121010</v>
      </c>
      <c r="C42" s="7" t="s">
        <v>297</v>
      </c>
    </row>
    <row r="43" spans="1:3" ht="22.5" customHeight="1">
      <c r="A43" s="7" t="s">
        <v>50</v>
      </c>
      <c r="B43" s="6">
        <v>121011</v>
      </c>
      <c r="C43" s="7" t="s">
        <v>297</v>
      </c>
    </row>
    <row r="44" spans="1:3" ht="22.5" customHeight="1">
      <c r="A44" s="7" t="s">
        <v>51</v>
      </c>
      <c r="B44" s="6">
        <v>121012</v>
      </c>
      <c r="C44" s="7" t="s">
        <v>297</v>
      </c>
    </row>
    <row r="45" spans="1:3" ht="22.5" customHeight="1">
      <c r="A45" s="7" t="s">
        <v>52</v>
      </c>
      <c r="B45" s="6">
        <v>121013</v>
      </c>
      <c r="C45" s="7" t="s">
        <v>297</v>
      </c>
    </row>
    <row r="46" spans="1:3" ht="22.5" customHeight="1">
      <c r="A46" s="7" t="s">
        <v>53</v>
      </c>
      <c r="B46" s="6">
        <v>121014</v>
      </c>
      <c r="C46" s="7" t="s">
        <v>297</v>
      </c>
    </row>
    <row r="47" spans="1:3" ht="22.5" customHeight="1">
      <c r="A47" s="7" t="s">
        <v>54</v>
      </c>
      <c r="B47" s="6">
        <v>121015</v>
      </c>
      <c r="C47" s="7" t="s">
        <v>297</v>
      </c>
    </row>
    <row r="48" spans="1:3" ht="22.5" customHeight="1">
      <c r="A48" s="7" t="s">
        <v>55</v>
      </c>
      <c r="B48" s="6">
        <v>121016</v>
      </c>
      <c r="C48" s="7" t="s">
        <v>297</v>
      </c>
    </row>
    <row r="49" spans="1:3" ht="22.5" customHeight="1">
      <c r="A49" s="7" t="s">
        <v>56</v>
      </c>
      <c r="B49" s="6">
        <v>121017</v>
      </c>
      <c r="C49" s="7" t="s">
        <v>297</v>
      </c>
    </row>
    <row r="50" spans="1:3" ht="22.5" customHeight="1">
      <c r="A50" s="7" t="s">
        <v>57</v>
      </c>
      <c r="B50" s="6">
        <v>121018</v>
      </c>
      <c r="C50" s="7" t="s">
        <v>297</v>
      </c>
    </row>
    <row r="51" spans="1:3" ht="22.5" customHeight="1">
      <c r="A51" s="7" t="s">
        <v>58</v>
      </c>
      <c r="B51" s="6">
        <v>121019</v>
      </c>
      <c r="C51" s="7" t="s">
        <v>297</v>
      </c>
    </row>
    <row r="52" spans="1:3" ht="22.5" customHeight="1">
      <c r="A52" s="7" t="s">
        <v>59</v>
      </c>
      <c r="B52" s="6">
        <v>121020</v>
      </c>
      <c r="C52" s="7" t="s">
        <v>297</v>
      </c>
    </row>
    <row r="53" spans="1:3" ht="22.5" customHeight="1">
      <c r="A53" s="7" t="s">
        <v>60</v>
      </c>
      <c r="B53" s="6">
        <v>121021</v>
      </c>
      <c r="C53" s="7" t="s">
        <v>297</v>
      </c>
    </row>
    <row r="54" spans="1:3" ht="22.5" customHeight="1">
      <c r="A54" s="7" t="s">
        <v>61</v>
      </c>
      <c r="B54" s="6">
        <v>121022</v>
      </c>
      <c r="C54" s="7" t="s">
        <v>297</v>
      </c>
    </row>
    <row r="55" spans="1:3" ht="22.5" customHeight="1">
      <c r="A55" s="7" t="s">
        <v>62</v>
      </c>
      <c r="B55" s="6">
        <v>121023</v>
      </c>
      <c r="C55" s="7" t="s">
        <v>297</v>
      </c>
    </row>
    <row r="56" spans="1:3" ht="22.5" customHeight="1">
      <c r="A56" s="7" t="s">
        <v>63</v>
      </c>
      <c r="B56" s="6">
        <v>121024</v>
      </c>
      <c r="C56" s="7" t="s">
        <v>297</v>
      </c>
    </row>
    <row r="57" spans="1:3" ht="22.5" customHeight="1">
      <c r="A57" s="7" t="s">
        <v>64</v>
      </c>
      <c r="B57" s="6">
        <v>121025</v>
      </c>
      <c r="C57" s="7" t="s">
        <v>297</v>
      </c>
    </row>
    <row r="58" spans="1:3" ht="22.5" customHeight="1">
      <c r="A58" s="7" t="s">
        <v>65</v>
      </c>
      <c r="B58" s="6">
        <v>121026</v>
      </c>
      <c r="C58" s="7" t="s">
        <v>297</v>
      </c>
    </row>
    <row r="59" spans="1:3" ht="22.5" customHeight="1">
      <c r="A59" s="7" t="s">
        <v>66</v>
      </c>
      <c r="B59" s="6">
        <v>121027</v>
      </c>
      <c r="C59" s="7" t="s">
        <v>297</v>
      </c>
    </row>
    <row r="60" spans="1:3" ht="22.5" customHeight="1">
      <c r="A60" s="7" t="s">
        <v>67</v>
      </c>
      <c r="B60" s="6">
        <v>121028</v>
      </c>
      <c r="C60" s="7" t="s">
        <v>297</v>
      </c>
    </row>
    <row r="61" spans="1:3" ht="22.5" customHeight="1">
      <c r="A61" s="7" t="s">
        <v>68</v>
      </c>
      <c r="B61" s="6">
        <v>121029</v>
      </c>
      <c r="C61" s="7" t="s">
        <v>297</v>
      </c>
    </row>
    <row r="62" spans="1:3" ht="22.5" customHeight="1">
      <c r="A62" s="7" t="s">
        <v>69</v>
      </c>
      <c r="B62" s="6">
        <v>121030</v>
      </c>
      <c r="C62" s="7" t="s">
        <v>297</v>
      </c>
    </row>
    <row r="63" spans="1:3" ht="22.5" customHeight="1">
      <c r="A63" s="7" t="s">
        <v>70</v>
      </c>
      <c r="B63" s="6">
        <v>121031</v>
      </c>
      <c r="C63" s="7" t="s">
        <v>297</v>
      </c>
    </row>
    <row r="64" spans="1:3" ht="22.5" customHeight="1">
      <c r="A64" s="7" t="s">
        <v>71</v>
      </c>
      <c r="B64" s="6">
        <v>121032</v>
      </c>
      <c r="C64" s="7" t="s">
        <v>297</v>
      </c>
    </row>
    <row r="65" spans="1:3" ht="22.5" customHeight="1">
      <c r="A65" s="7" t="s">
        <v>72</v>
      </c>
      <c r="B65" s="6">
        <v>121033</v>
      </c>
      <c r="C65" s="7" t="s">
        <v>297</v>
      </c>
    </row>
    <row r="66" spans="1:3" ht="22.5" customHeight="1">
      <c r="A66" s="7" t="s">
        <v>73</v>
      </c>
      <c r="B66" s="6">
        <v>121034</v>
      </c>
      <c r="C66" s="7" t="s">
        <v>297</v>
      </c>
    </row>
    <row r="67" spans="1:3" ht="22.5" customHeight="1">
      <c r="A67" s="7" t="s">
        <v>74</v>
      </c>
      <c r="B67" s="6">
        <v>121035</v>
      </c>
      <c r="C67" s="7" t="s">
        <v>297</v>
      </c>
    </row>
    <row r="68" spans="1:3" ht="22.5" customHeight="1">
      <c r="A68" s="7" t="s">
        <v>75</v>
      </c>
      <c r="B68" s="6">
        <v>121036</v>
      </c>
      <c r="C68" s="7" t="s">
        <v>297</v>
      </c>
    </row>
    <row r="69" spans="1:3" ht="22.5" customHeight="1">
      <c r="A69" s="7" t="s">
        <v>76</v>
      </c>
      <c r="B69" s="6">
        <v>121037</v>
      </c>
      <c r="C69" s="7" t="s">
        <v>297</v>
      </c>
    </row>
    <row r="70" spans="1:3" ht="22.5" customHeight="1">
      <c r="A70" s="7" t="s">
        <v>77</v>
      </c>
      <c r="B70" s="6">
        <v>121038</v>
      </c>
      <c r="C70" s="7" t="s">
        <v>297</v>
      </c>
    </row>
    <row r="71" spans="1:3" ht="22.5" customHeight="1">
      <c r="A71" s="7" t="s">
        <v>78</v>
      </c>
      <c r="B71" s="6">
        <v>121039</v>
      </c>
      <c r="C71" s="7" t="s">
        <v>297</v>
      </c>
    </row>
    <row r="72" spans="1:3" ht="22.5" customHeight="1">
      <c r="A72" s="7" t="s">
        <v>79</v>
      </c>
      <c r="B72" s="6">
        <v>121040</v>
      </c>
      <c r="C72" s="7" t="s">
        <v>297</v>
      </c>
    </row>
    <row r="73" spans="1:3" ht="22.5" customHeight="1">
      <c r="A73" s="7" t="s">
        <v>80</v>
      </c>
      <c r="B73" s="6">
        <v>121041</v>
      </c>
      <c r="C73" s="7" t="s">
        <v>297</v>
      </c>
    </row>
    <row r="74" spans="1:3" ht="22.5" customHeight="1">
      <c r="A74" s="7" t="s">
        <v>81</v>
      </c>
      <c r="B74" s="6">
        <v>121042</v>
      </c>
      <c r="C74" s="7" t="s">
        <v>297</v>
      </c>
    </row>
    <row r="75" spans="1:3" ht="22.5" customHeight="1">
      <c r="A75" s="7" t="s">
        <v>82</v>
      </c>
      <c r="B75" s="6">
        <v>121043</v>
      </c>
      <c r="C75" s="7" t="s">
        <v>297</v>
      </c>
    </row>
    <row r="76" spans="1:3" ht="22.5" customHeight="1">
      <c r="A76" s="7" t="s">
        <v>83</v>
      </c>
      <c r="B76" s="6">
        <v>121044</v>
      </c>
      <c r="C76" s="7" t="s">
        <v>297</v>
      </c>
    </row>
    <row r="77" spans="1:3" ht="22.5" customHeight="1">
      <c r="A77" s="7" t="s">
        <v>84</v>
      </c>
      <c r="B77" s="6">
        <v>121045</v>
      </c>
      <c r="C77" s="7" t="s">
        <v>297</v>
      </c>
    </row>
    <row r="78" spans="1:3" ht="22.5" customHeight="1">
      <c r="A78" s="7" t="s">
        <v>85</v>
      </c>
      <c r="B78" s="6">
        <v>121046</v>
      </c>
      <c r="C78" s="7" t="s">
        <v>297</v>
      </c>
    </row>
    <row r="79" spans="1:3" ht="22.5" customHeight="1">
      <c r="A79" s="7" t="s">
        <v>86</v>
      </c>
      <c r="B79" s="6">
        <v>121047</v>
      </c>
      <c r="C79" s="7" t="s">
        <v>297</v>
      </c>
    </row>
    <row r="80" spans="1:3" ht="22.5" customHeight="1">
      <c r="A80" s="7" t="s">
        <v>87</v>
      </c>
      <c r="B80" s="6">
        <v>121048</v>
      </c>
      <c r="C80" s="7" t="s">
        <v>297</v>
      </c>
    </row>
    <row r="81" spans="1:3" ht="22.5" customHeight="1">
      <c r="A81" s="7" t="s">
        <v>88</v>
      </c>
      <c r="B81" s="6">
        <v>121049</v>
      </c>
      <c r="C81" s="7" t="s">
        <v>297</v>
      </c>
    </row>
    <row r="82" spans="1:3" ht="22.5" customHeight="1">
      <c r="A82" s="7" t="s">
        <v>89</v>
      </c>
      <c r="B82" s="6">
        <v>121050</v>
      </c>
      <c r="C82" s="7" t="s">
        <v>297</v>
      </c>
    </row>
    <row r="83" spans="1:3" ht="22.5" customHeight="1">
      <c r="A83" s="7" t="s">
        <v>90</v>
      </c>
      <c r="B83" s="6">
        <v>121051</v>
      </c>
      <c r="C83" s="7" t="s">
        <v>297</v>
      </c>
    </row>
    <row r="84" spans="1:3" ht="22.5" customHeight="1">
      <c r="A84" s="7" t="s">
        <v>91</v>
      </c>
      <c r="B84" s="6">
        <v>121052</v>
      </c>
      <c r="C84" s="7" t="s">
        <v>297</v>
      </c>
    </row>
    <row r="85" spans="1:3" ht="22.5" customHeight="1">
      <c r="A85" s="7" t="s">
        <v>92</v>
      </c>
      <c r="B85" s="6">
        <v>121053</v>
      </c>
      <c r="C85" s="7" t="s">
        <v>297</v>
      </c>
    </row>
    <row r="86" spans="1:3" ht="22.5" customHeight="1">
      <c r="A86" s="7" t="s">
        <v>93</v>
      </c>
      <c r="B86" s="6">
        <v>121054</v>
      </c>
      <c r="C86" s="7" t="s">
        <v>297</v>
      </c>
    </row>
    <row r="87" spans="1:3" ht="22.5" customHeight="1">
      <c r="A87" s="7" t="s">
        <v>94</v>
      </c>
      <c r="B87" s="6">
        <v>121055</v>
      </c>
      <c r="C87" s="7" t="s">
        <v>297</v>
      </c>
    </row>
    <row r="88" spans="1:3" ht="22.5" customHeight="1">
      <c r="A88" s="7" t="s">
        <v>95</v>
      </c>
      <c r="B88" s="6">
        <v>121056</v>
      </c>
      <c r="C88" s="7" t="s">
        <v>297</v>
      </c>
    </row>
    <row r="89" spans="1:3" ht="22.5" customHeight="1">
      <c r="A89" s="7" t="s">
        <v>96</v>
      </c>
      <c r="B89" s="6">
        <v>121057</v>
      </c>
      <c r="C89" s="7" t="s">
        <v>297</v>
      </c>
    </row>
    <row r="90" spans="1:3" ht="22.5" customHeight="1">
      <c r="A90" s="7" t="s">
        <v>97</v>
      </c>
      <c r="B90" s="6">
        <v>121058</v>
      </c>
      <c r="C90" s="7" t="s">
        <v>297</v>
      </c>
    </row>
    <row r="91" spans="1:3" ht="22.5" customHeight="1">
      <c r="A91" s="7" t="s">
        <v>98</v>
      </c>
      <c r="B91" s="6">
        <v>121059</v>
      </c>
      <c r="C91" s="7" t="s">
        <v>297</v>
      </c>
    </row>
    <row r="92" spans="1:3" ht="22.5" customHeight="1">
      <c r="A92" s="7" t="s">
        <v>99</v>
      </c>
      <c r="B92" s="6">
        <v>121060</v>
      </c>
      <c r="C92" s="7" t="s">
        <v>297</v>
      </c>
    </row>
    <row r="93" spans="1:3" ht="22.5" customHeight="1">
      <c r="A93" s="7" t="s">
        <v>100</v>
      </c>
      <c r="B93" s="6">
        <v>121061</v>
      </c>
      <c r="C93" s="7" t="s">
        <v>297</v>
      </c>
    </row>
    <row r="94" spans="1:3" ht="22.5" customHeight="1">
      <c r="A94" s="7" t="s">
        <v>101</v>
      </c>
      <c r="B94" s="6">
        <v>121062</v>
      </c>
      <c r="C94" s="7" t="s">
        <v>297</v>
      </c>
    </row>
    <row r="95" spans="1:3" ht="22.5" customHeight="1">
      <c r="A95" s="7" t="s">
        <v>102</v>
      </c>
      <c r="B95" s="6">
        <v>121063</v>
      </c>
      <c r="C95" s="7" t="s">
        <v>297</v>
      </c>
    </row>
    <row r="96" spans="1:3" ht="22.5" customHeight="1">
      <c r="A96" s="7" t="s">
        <v>103</v>
      </c>
      <c r="B96" s="6">
        <v>121064</v>
      </c>
      <c r="C96" s="7" t="s">
        <v>297</v>
      </c>
    </row>
    <row r="97" spans="1:3" ht="22.5" customHeight="1">
      <c r="A97" s="7" t="s">
        <v>104</v>
      </c>
      <c r="B97" s="6">
        <v>121065</v>
      </c>
      <c r="C97" s="7" t="s">
        <v>297</v>
      </c>
    </row>
    <row r="98" spans="1:3" ht="22.5" customHeight="1">
      <c r="A98" s="7" t="s">
        <v>105</v>
      </c>
      <c r="B98" s="6">
        <v>121066</v>
      </c>
      <c r="C98" s="7" t="s">
        <v>297</v>
      </c>
    </row>
    <row r="99" spans="1:3" ht="22.5" customHeight="1">
      <c r="A99" s="7" t="s">
        <v>106</v>
      </c>
      <c r="B99" s="6">
        <v>121067</v>
      </c>
      <c r="C99" s="7" t="s">
        <v>297</v>
      </c>
    </row>
    <row r="100" spans="1:3" ht="22.5" customHeight="1">
      <c r="A100" s="7" t="s">
        <v>107</v>
      </c>
      <c r="B100" s="6">
        <v>121068</v>
      </c>
      <c r="C100" s="7" t="s">
        <v>297</v>
      </c>
    </row>
    <row r="101" spans="1:3" ht="22.5" customHeight="1">
      <c r="A101" s="7" t="s">
        <v>108</v>
      </c>
      <c r="B101" s="6">
        <v>121069</v>
      </c>
      <c r="C101" s="7" t="s">
        <v>297</v>
      </c>
    </row>
    <row r="102" spans="1:3" ht="22.5" customHeight="1">
      <c r="A102" s="7" t="s">
        <v>109</v>
      </c>
      <c r="B102" s="6">
        <v>121070</v>
      </c>
      <c r="C102" s="7" t="s">
        <v>297</v>
      </c>
    </row>
    <row r="103" spans="1:3" ht="22.5" customHeight="1">
      <c r="A103" s="7" t="s">
        <v>110</v>
      </c>
      <c r="B103" s="6">
        <v>121071</v>
      </c>
      <c r="C103" s="7" t="s">
        <v>297</v>
      </c>
    </row>
    <row r="104" spans="1:3" ht="22.5" customHeight="1">
      <c r="A104" s="7" t="s">
        <v>111</v>
      </c>
      <c r="B104" s="6">
        <v>121072</v>
      </c>
      <c r="C104" s="7" t="s">
        <v>297</v>
      </c>
    </row>
    <row r="105" spans="1:3" ht="22.5" customHeight="1">
      <c r="A105" s="7" t="s">
        <v>112</v>
      </c>
      <c r="B105" s="6">
        <v>121073</v>
      </c>
      <c r="C105" s="7" t="s">
        <v>297</v>
      </c>
    </row>
    <row r="106" spans="1:3" ht="22.5" customHeight="1">
      <c r="A106" s="7" t="s">
        <v>113</v>
      </c>
      <c r="B106" s="6">
        <v>121074</v>
      </c>
      <c r="C106" s="7" t="s">
        <v>297</v>
      </c>
    </row>
    <row r="107" spans="1:3" ht="22.5" customHeight="1">
      <c r="A107" s="7" t="s">
        <v>114</v>
      </c>
      <c r="B107" s="6">
        <v>121075</v>
      </c>
      <c r="C107" s="7" t="s">
        <v>297</v>
      </c>
    </row>
    <row r="108" spans="1:3" ht="22.5" customHeight="1">
      <c r="A108" s="7" t="s">
        <v>115</v>
      </c>
      <c r="B108" s="6">
        <v>121076</v>
      </c>
      <c r="C108" s="7" t="s">
        <v>297</v>
      </c>
    </row>
    <row r="109" spans="1:3" ht="22.5" customHeight="1">
      <c r="A109" s="7" t="s">
        <v>116</v>
      </c>
      <c r="B109" s="6">
        <v>121077</v>
      </c>
      <c r="C109" s="7" t="s">
        <v>297</v>
      </c>
    </row>
    <row r="110" spans="1:3" ht="22.5" customHeight="1">
      <c r="A110" s="7" t="s">
        <v>117</v>
      </c>
      <c r="B110" s="6">
        <v>121078</v>
      </c>
      <c r="C110" s="7" t="s">
        <v>297</v>
      </c>
    </row>
    <row r="111" spans="1:3" ht="22.5" customHeight="1">
      <c r="A111" s="7" t="s">
        <v>118</v>
      </c>
      <c r="B111" s="6">
        <v>121079</v>
      </c>
      <c r="C111" s="7" t="s">
        <v>297</v>
      </c>
    </row>
    <row r="112" spans="1:3" ht="22.5" customHeight="1">
      <c r="A112" s="7" t="s">
        <v>119</v>
      </c>
      <c r="B112" s="6">
        <v>121080</v>
      </c>
      <c r="C112" s="7" t="s">
        <v>297</v>
      </c>
    </row>
    <row r="113" spans="1:3" ht="22.5" customHeight="1">
      <c r="A113" s="7" t="s">
        <v>120</v>
      </c>
      <c r="B113" s="6">
        <v>121081</v>
      </c>
      <c r="C113" s="7" t="s">
        <v>297</v>
      </c>
    </row>
    <row r="114" spans="1:3" ht="22.5" customHeight="1">
      <c r="A114" s="7" t="s">
        <v>121</v>
      </c>
      <c r="B114" s="6">
        <v>121082</v>
      </c>
      <c r="C114" s="7" t="s">
        <v>297</v>
      </c>
    </row>
    <row r="115" spans="1:3" ht="22.5" customHeight="1">
      <c r="A115" s="7" t="s">
        <v>122</v>
      </c>
      <c r="B115" s="6">
        <v>121083</v>
      </c>
      <c r="C115" s="7" t="s">
        <v>297</v>
      </c>
    </row>
    <row r="116" spans="1:3" ht="22.5" customHeight="1">
      <c r="A116" s="7" t="s">
        <v>123</v>
      </c>
      <c r="B116" s="6">
        <v>121084</v>
      </c>
      <c r="C116" s="7" t="s">
        <v>297</v>
      </c>
    </row>
    <row r="117" spans="1:3" ht="22.5" customHeight="1">
      <c r="A117" s="7" t="s">
        <v>124</v>
      </c>
      <c r="B117" s="6">
        <v>121085</v>
      </c>
      <c r="C117" s="7" t="s">
        <v>297</v>
      </c>
    </row>
    <row r="118" spans="1:3" ht="22.5" customHeight="1">
      <c r="A118" s="7" t="s">
        <v>125</v>
      </c>
      <c r="B118" s="6">
        <v>121086</v>
      </c>
      <c r="C118" s="7" t="s">
        <v>297</v>
      </c>
    </row>
    <row r="119" spans="1:3" ht="22.5" customHeight="1">
      <c r="A119" s="7" t="s">
        <v>126</v>
      </c>
      <c r="B119" s="6">
        <v>121087</v>
      </c>
      <c r="C119" s="7" t="s">
        <v>297</v>
      </c>
    </row>
    <row r="120" spans="1:3" ht="22.5" customHeight="1">
      <c r="A120" s="7" t="s">
        <v>127</v>
      </c>
      <c r="B120" s="6">
        <v>121088</v>
      </c>
      <c r="C120" s="7" t="s">
        <v>297</v>
      </c>
    </row>
    <row r="121" spans="1:3" ht="22.5" customHeight="1">
      <c r="A121" s="7" t="s">
        <v>128</v>
      </c>
      <c r="B121" s="6">
        <v>121089</v>
      </c>
      <c r="C121" s="7" t="s">
        <v>297</v>
      </c>
    </row>
    <row r="122" spans="1:3" ht="22.5" customHeight="1">
      <c r="A122" s="7" t="s">
        <v>129</v>
      </c>
      <c r="B122" s="6">
        <v>121090</v>
      </c>
      <c r="C122" s="7" t="s">
        <v>297</v>
      </c>
    </row>
    <row r="123" spans="1:3" ht="22.5" customHeight="1">
      <c r="A123" s="7" t="s">
        <v>130</v>
      </c>
      <c r="B123" s="6">
        <v>121091</v>
      </c>
      <c r="C123" s="7" t="s">
        <v>297</v>
      </c>
    </row>
    <row r="124" spans="1:3" ht="22.5" customHeight="1">
      <c r="A124" s="7" t="s">
        <v>131</v>
      </c>
      <c r="B124" s="6">
        <v>121092</v>
      </c>
      <c r="C124" s="7" t="s">
        <v>297</v>
      </c>
    </row>
    <row r="125" spans="1:3" ht="22.5" customHeight="1">
      <c r="A125" s="7" t="s">
        <v>132</v>
      </c>
      <c r="B125" s="6">
        <v>121093</v>
      </c>
      <c r="C125" s="7" t="s">
        <v>297</v>
      </c>
    </row>
    <row r="126" spans="1:3" ht="22.5" customHeight="1">
      <c r="A126" s="7" t="s">
        <v>133</v>
      </c>
      <c r="B126" s="6">
        <v>121094</v>
      </c>
      <c r="C126" s="7" t="s">
        <v>297</v>
      </c>
    </row>
    <row r="127" spans="1:3" ht="22.5" customHeight="1">
      <c r="A127" s="7" t="s">
        <v>134</v>
      </c>
      <c r="B127" s="6">
        <v>121095</v>
      </c>
      <c r="C127" s="7" t="s">
        <v>297</v>
      </c>
    </row>
    <row r="128" spans="1:3" ht="22.5" customHeight="1">
      <c r="A128" s="7" t="s">
        <v>135</v>
      </c>
      <c r="B128" s="6">
        <v>121096</v>
      </c>
      <c r="C128" s="7" t="s">
        <v>297</v>
      </c>
    </row>
    <row r="129" spans="1:3" ht="22.5" customHeight="1">
      <c r="A129" s="7" t="s">
        <v>136</v>
      </c>
      <c r="B129" s="6">
        <v>121097</v>
      </c>
      <c r="C129" s="7" t="s">
        <v>297</v>
      </c>
    </row>
    <row r="130" spans="1:3" ht="22.5" customHeight="1">
      <c r="A130" s="7" t="s">
        <v>137</v>
      </c>
      <c r="B130" s="6">
        <v>121098</v>
      </c>
      <c r="C130" s="7" t="s">
        <v>297</v>
      </c>
    </row>
    <row r="131" spans="1:3" ht="22.5" customHeight="1">
      <c r="A131" s="7" t="s">
        <v>138</v>
      </c>
      <c r="B131" s="6">
        <v>121099</v>
      </c>
      <c r="C131" s="7" t="s">
        <v>297</v>
      </c>
    </row>
    <row r="132" spans="1:3" ht="22.5" customHeight="1">
      <c r="A132" s="7" t="s">
        <v>139</v>
      </c>
      <c r="B132" s="6">
        <v>121100</v>
      </c>
      <c r="C132" s="7" t="s">
        <v>297</v>
      </c>
    </row>
    <row r="133" spans="1:3" ht="22.5" customHeight="1">
      <c r="A133" s="7" t="s">
        <v>140</v>
      </c>
      <c r="B133" s="6">
        <v>121101</v>
      </c>
      <c r="C133" s="7" t="s">
        <v>297</v>
      </c>
    </row>
    <row r="134" spans="1:3" ht="22.5" customHeight="1">
      <c r="A134" s="7" t="s">
        <v>141</v>
      </c>
      <c r="B134" s="6">
        <v>121102</v>
      </c>
      <c r="C134" s="7" t="s">
        <v>297</v>
      </c>
    </row>
    <row r="135" spans="1:3" ht="22.5" customHeight="1">
      <c r="A135" s="7" t="s">
        <v>142</v>
      </c>
      <c r="B135" s="6">
        <v>121103</v>
      </c>
      <c r="C135" s="7" t="s">
        <v>297</v>
      </c>
    </row>
    <row r="136" spans="1:3" ht="22.5" customHeight="1">
      <c r="A136" s="7" t="s">
        <v>143</v>
      </c>
      <c r="B136" s="6">
        <v>121104</v>
      </c>
      <c r="C136" s="7" t="s">
        <v>297</v>
      </c>
    </row>
    <row r="137" spans="1:3" ht="22.5" customHeight="1">
      <c r="A137" s="7" t="s">
        <v>144</v>
      </c>
      <c r="B137" s="6">
        <v>121105</v>
      </c>
      <c r="C137" s="7" t="s">
        <v>297</v>
      </c>
    </row>
    <row r="138" spans="1:3" ht="22.5" customHeight="1">
      <c r="A138" s="7" t="s">
        <v>145</v>
      </c>
      <c r="B138" s="6">
        <v>121106</v>
      </c>
      <c r="C138" s="7" t="s">
        <v>297</v>
      </c>
    </row>
    <row r="139" spans="1:3" ht="22.5" customHeight="1">
      <c r="A139" s="7" t="s">
        <v>147</v>
      </c>
      <c r="B139" s="6">
        <v>121999</v>
      </c>
      <c r="C139" s="7" t="s">
        <v>297</v>
      </c>
    </row>
    <row r="140" spans="1:3" ht="22.5" customHeight="1">
      <c r="A140" s="7" t="s">
        <v>148</v>
      </c>
      <c r="B140" s="6">
        <v>123001</v>
      </c>
      <c r="C140" s="7" t="s">
        <v>298</v>
      </c>
    </row>
    <row r="141" spans="1:3" ht="22.5" customHeight="1">
      <c r="A141" s="7" t="s">
        <v>149</v>
      </c>
      <c r="B141" s="6">
        <v>123002</v>
      </c>
      <c r="C141" s="7" t="s">
        <v>298</v>
      </c>
    </row>
    <row r="142" spans="1:3" ht="22.5" customHeight="1">
      <c r="A142" s="7" t="s">
        <v>150</v>
      </c>
      <c r="B142" s="6">
        <v>123003</v>
      </c>
      <c r="C142" s="7" t="s">
        <v>298</v>
      </c>
    </row>
    <row r="143" spans="1:3" ht="22.5" customHeight="1">
      <c r="A143" s="7" t="s">
        <v>151</v>
      </c>
      <c r="B143" s="6">
        <v>123004</v>
      </c>
      <c r="C143" s="7" t="s">
        <v>298</v>
      </c>
    </row>
    <row r="144" spans="1:3" ht="22.5" customHeight="1">
      <c r="A144" s="7" t="s">
        <v>152</v>
      </c>
      <c r="B144" s="6">
        <v>123005</v>
      </c>
      <c r="C144" s="7" t="s">
        <v>298</v>
      </c>
    </row>
    <row r="145" spans="1:3" ht="22.5" customHeight="1">
      <c r="A145" s="7" t="s">
        <v>153</v>
      </c>
      <c r="B145" s="6">
        <v>123006</v>
      </c>
      <c r="C145" s="7" t="s">
        <v>298</v>
      </c>
    </row>
    <row r="146" spans="1:3" ht="22.5" customHeight="1">
      <c r="A146" s="7" t="s">
        <v>154</v>
      </c>
      <c r="B146" s="6">
        <v>123007</v>
      </c>
      <c r="C146" s="7" t="s">
        <v>298</v>
      </c>
    </row>
    <row r="147" spans="1:3" ht="22.5" customHeight="1">
      <c r="A147" s="7" t="s">
        <v>155</v>
      </c>
      <c r="B147" s="6">
        <v>123008</v>
      </c>
      <c r="C147" s="7" t="s">
        <v>298</v>
      </c>
    </row>
    <row r="148" spans="1:3" ht="22.5" customHeight="1">
      <c r="A148" s="7" t="s">
        <v>156</v>
      </c>
      <c r="B148" s="6">
        <v>123009</v>
      </c>
      <c r="C148" s="7" t="s">
        <v>298</v>
      </c>
    </row>
    <row r="149" spans="1:3" ht="22.5" customHeight="1">
      <c r="A149" s="7" t="s">
        <v>157</v>
      </c>
      <c r="B149" s="6">
        <v>123010</v>
      </c>
      <c r="C149" s="7" t="s">
        <v>298</v>
      </c>
    </row>
    <row r="150" spans="1:3" ht="22.5" customHeight="1">
      <c r="A150" s="7" t="s">
        <v>158</v>
      </c>
      <c r="B150" s="6">
        <v>123011</v>
      </c>
      <c r="C150" s="7" t="s">
        <v>298</v>
      </c>
    </row>
    <row r="151" spans="1:3" ht="22.5" customHeight="1">
      <c r="A151" s="7" t="s">
        <v>159</v>
      </c>
      <c r="B151" s="6">
        <v>123012</v>
      </c>
      <c r="C151" s="7" t="s">
        <v>298</v>
      </c>
    </row>
    <row r="152" spans="1:3" ht="22.5" customHeight="1">
      <c r="A152" s="7" t="s">
        <v>160</v>
      </c>
      <c r="B152" s="6">
        <v>123013</v>
      </c>
      <c r="C152" s="7" t="s">
        <v>298</v>
      </c>
    </row>
    <row r="153" spans="1:3" ht="22.5" customHeight="1">
      <c r="A153" s="7" t="s">
        <v>161</v>
      </c>
      <c r="B153" s="6">
        <v>123014</v>
      </c>
      <c r="C153" s="7" t="s">
        <v>298</v>
      </c>
    </row>
    <row r="154" spans="1:3" ht="22.5" customHeight="1">
      <c r="A154" s="7" t="s">
        <v>162</v>
      </c>
      <c r="B154" s="6">
        <v>123015</v>
      </c>
      <c r="C154" s="7" t="s">
        <v>298</v>
      </c>
    </row>
    <row r="155" spans="1:3" ht="22.5" customHeight="1">
      <c r="A155" s="7" t="s">
        <v>163</v>
      </c>
      <c r="B155" s="6">
        <v>123016</v>
      </c>
      <c r="C155" s="7" t="s">
        <v>298</v>
      </c>
    </row>
    <row r="156" spans="1:3" ht="22.5" customHeight="1">
      <c r="A156" s="7" t="s">
        <v>164</v>
      </c>
      <c r="B156" s="6">
        <v>123017</v>
      </c>
      <c r="C156" s="7" t="s">
        <v>298</v>
      </c>
    </row>
    <row r="157" spans="1:3" ht="22.5" customHeight="1">
      <c r="A157" s="7" t="s">
        <v>165</v>
      </c>
      <c r="B157" s="6">
        <v>123018</v>
      </c>
      <c r="C157" s="7" t="s">
        <v>298</v>
      </c>
    </row>
    <row r="158" spans="1:3" ht="22.5" customHeight="1">
      <c r="A158" s="7" t="s">
        <v>166</v>
      </c>
      <c r="B158" s="6">
        <v>123019</v>
      </c>
      <c r="C158" s="7" t="s">
        <v>298</v>
      </c>
    </row>
    <row r="159" spans="1:3" ht="22.5" customHeight="1">
      <c r="A159" s="7" t="s">
        <v>167</v>
      </c>
      <c r="B159" s="6">
        <v>123020</v>
      </c>
      <c r="C159" s="7" t="s">
        <v>298</v>
      </c>
    </row>
    <row r="160" spans="1:3" ht="22.5" customHeight="1">
      <c r="A160" s="7" t="s">
        <v>168</v>
      </c>
      <c r="B160" s="6">
        <v>123021</v>
      </c>
      <c r="C160" s="7" t="s">
        <v>298</v>
      </c>
    </row>
    <row r="161" spans="1:3" ht="22.5" customHeight="1">
      <c r="A161" s="7" t="s">
        <v>169</v>
      </c>
      <c r="B161" s="6">
        <v>123022</v>
      </c>
      <c r="C161" s="7" t="s">
        <v>298</v>
      </c>
    </row>
    <row r="162" spans="1:3" ht="22.5" customHeight="1">
      <c r="A162" s="7" t="s">
        <v>170</v>
      </c>
      <c r="B162" s="6">
        <v>123023</v>
      </c>
      <c r="C162" s="7" t="s">
        <v>298</v>
      </c>
    </row>
    <row r="163" spans="1:3" ht="22.5" customHeight="1">
      <c r="A163" s="7" t="s">
        <v>171</v>
      </c>
      <c r="B163" s="6">
        <v>123024</v>
      </c>
      <c r="C163" s="7" t="s">
        <v>298</v>
      </c>
    </row>
    <row r="164" spans="1:3" ht="22.5" customHeight="1">
      <c r="A164" s="7" t="s">
        <v>172</v>
      </c>
      <c r="B164" s="6">
        <v>123025</v>
      </c>
      <c r="C164" s="7" t="s">
        <v>298</v>
      </c>
    </row>
    <row r="165" spans="1:3" ht="22.5" customHeight="1">
      <c r="A165" s="7" t="s">
        <v>173</v>
      </c>
      <c r="B165" s="6">
        <v>123026</v>
      </c>
      <c r="C165" s="7" t="s">
        <v>298</v>
      </c>
    </row>
    <row r="166" spans="1:3" ht="22.5" customHeight="1">
      <c r="A166" s="7" t="s">
        <v>174</v>
      </c>
      <c r="B166" s="6">
        <v>123027</v>
      </c>
      <c r="C166" s="7" t="s">
        <v>298</v>
      </c>
    </row>
    <row r="167" spans="1:3" ht="22.5" customHeight="1">
      <c r="A167" s="7" t="s">
        <v>175</v>
      </c>
      <c r="B167" s="6">
        <v>123028</v>
      </c>
      <c r="C167" s="7" t="s">
        <v>298</v>
      </c>
    </row>
    <row r="168" spans="1:3" ht="22.5" customHeight="1">
      <c r="A168" s="7" t="s">
        <v>176</v>
      </c>
      <c r="B168" s="6">
        <v>123029</v>
      </c>
      <c r="C168" s="7" t="s">
        <v>298</v>
      </c>
    </row>
    <row r="169" spans="1:3" ht="22.5" customHeight="1">
      <c r="A169" s="7" t="s">
        <v>177</v>
      </c>
      <c r="B169" s="6">
        <v>123030</v>
      </c>
      <c r="C169" s="7" t="s">
        <v>298</v>
      </c>
    </row>
    <row r="170" spans="1:3" ht="22.5" customHeight="1">
      <c r="A170" s="7" t="s">
        <v>178</v>
      </c>
      <c r="B170" s="6">
        <v>123031</v>
      </c>
      <c r="C170" s="7" t="s">
        <v>298</v>
      </c>
    </row>
    <row r="171" spans="1:3" ht="22.5" customHeight="1">
      <c r="A171" s="7" t="s">
        <v>179</v>
      </c>
      <c r="B171" s="6">
        <v>123032</v>
      </c>
      <c r="C171" s="7" t="s">
        <v>298</v>
      </c>
    </row>
    <row r="172" spans="1:3" ht="22.5" customHeight="1">
      <c r="A172" s="7" t="s">
        <v>180</v>
      </c>
      <c r="B172" s="6">
        <v>123033</v>
      </c>
      <c r="C172" s="7" t="s">
        <v>298</v>
      </c>
    </row>
    <row r="173" spans="1:3" ht="22.5" customHeight="1">
      <c r="A173" s="7" t="s">
        <v>181</v>
      </c>
      <c r="B173" s="6">
        <v>123034</v>
      </c>
      <c r="C173" s="7" t="s">
        <v>298</v>
      </c>
    </row>
    <row r="174" spans="1:3" ht="22.5" customHeight="1">
      <c r="A174" s="7" t="s">
        <v>182</v>
      </c>
      <c r="B174" s="6">
        <v>123035</v>
      </c>
      <c r="C174" s="7" t="s">
        <v>298</v>
      </c>
    </row>
    <row r="175" spans="1:3" ht="22.5" customHeight="1">
      <c r="A175" s="7" t="s">
        <v>183</v>
      </c>
      <c r="B175" s="6">
        <v>123036</v>
      </c>
      <c r="C175" s="7" t="s">
        <v>298</v>
      </c>
    </row>
    <row r="176" spans="1:3" ht="22.5" customHeight="1">
      <c r="A176" s="7" t="s">
        <v>184</v>
      </c>
      <c r="B176" s="6">
        <v>123999</v>
      </c>
      <c r="C176" s="7" t="s">
        <v>298</v>
      </c>
    </row>
    <row r="177" spans="1:3" ht="22.5" customHeight="1">
      <c r="A177" s="7" t="s">
        <v>185</v>
      </c>
      <c r="B177" s="6">
        <v>124001</v>
      </c>
      <c r="C177" s="7" t="s">
        <v>299</v>
      </c>
    </row>
    <row r="178" spans="1:3" ht="22.5" customHeight="1">
      <c r="A178" s="7" t="s">
        <v>186</v>
      </c>
      <c r="B178" s="6">
        <v>124002</v>
      </c>
      <c r="C178" s="7" t="s">
        <v>299</v>
      </c>
    </row>
    <row r="179" spans="1:3" ht="22.5" customHeight="1">
      <c r="A179" s="7" t="s">
        <v>187</v>
      </c>
      <c r="B179" s="6">
        <v>124003</v>
      </c>
      <c r="C179" s="7" t="s">
        <v>299</v>
      </c>
    </row>
    <row r="180" spans="1:3" ht="22.5" customHeight="1">
      <c r="A180" s="7" t="s">
        <v>188</v>
      </c>
      <c r="B180" s="6">
        <v>124004</v>
      </c>
      <c r="C180" s="7" t="s">
        <v>299</v>
      </c>
    </row>
    <row r="181" spans="1:3" ht="22.5" customHeight="1">
      <c r="A181" s="7" t="s">
        <v>189</v>
      </c>
      <c r="B181" s="6">
        <v>124005</v>
      </c>
      <c r="C181" s="7" t="s">
        <v>299</v>
      </c>
    </row>
    <row r="182" spans="1:3" ht="22.5" customHeight="1">
      <c r="A182" s="7" t="s">
        <v>190</v>
      </c>
      <c r="B182" s="6">
        <v>124006</v>
      </c>
      <c r="C182" s="7" t="s">
        <v>299</v>
      </c>
    </row>
    <row r="183" spans="1:3" ht="22.5" customHeight="1">
      <c r="A183" s="7" t="s">
        <v>191</v>
      </c>
      <c r="B183" s="6">
        <v>124007</v>
      </c>
      <c r="C183" s="7" t="s">
        <v>299</v>
      </c>
    </row>
    <row r="184" spans="1:3" ht="22.5" customHeight="1">
      <c r="A184" s="7" t="s">
        <v>192</v>
      </c>
      <c r="B184" s="6">
        <v>124008</v>
      </c>
      <c r="C184" s="7" t="s">
        <v>299</v>
      </c>
    </row>
    <row r="185" spans="1:3" ht="22.5" customHeight="1">
      <c r="A185" s="7" t="s">
        <v>193</v>
      </c>
      <c r="B185" s="6">
        <v>124009</v>
      </c>
      <c r="C185" s="7" t="s">
        <v>299</v>
      </c>
    </row>
    <row r="186" spans="1:3" ht="22.5" customHeight="1">
      <c r="A186" s="7" t="s">
        <v>194</v>
      </c>
      <c r="B186" s="6">
        <v>124010</v>
      </c>
      <c r="C186" s="7" t="s">
        <v>299</v>
      </c>
    </row>
    <row r="187" spans="1:3" ht="22.5" customHeight="1">
      <c r="A187" s="7" t="s">
        <v>195</v>
      </c>
      <c r="B187" s="6">
        <v>124999</v>
      </c>
      <c r="C187" s="7" t="s">
        <v>299</v>
      </c>
    </row>
    <row r="188" spans="1:3" ht="22.5" customHeight="1">
      <c r="A188" s="7" t="s">
        <v>196</v>
      </c>
      <c r="B188" s="6">
        <v>125001</v>
      </c>
      <c r="C188" s="7" t="s">
        <v>300</v>
      </c>
    </row>
    <row r="189" spans="1:3" ht="22.5" customHeight="1">
      <c r="A189" s="7" t="s">
        <v>197</v>
      </c>
      <c r="B189" s="6">
        <v>125002</v>
      </c>
      <c r="C189" s="7" t="s">
        <v>300</v>
      </c>
    </row>
    <row r="190" spans="1:3" ht="22.5" customHeight="1">
      <c r="A190" s="7" t="s">
        <v>198</v>
      </c>
      <c r="B190" s="6">
        <v>125003</v>
      </c>
      <c r="C190" s="7" t="s">
        <v>300</v>
      </c>
    </row>
    <row r="191" spans="1:3" ht="22.5" customHeight="1">
      <c r="A191" s="7" t="s">
        <v>199</v>
      </c>
      <c r="B191" s="6">
        <v>125004</v>
      </c>
      <c r="C191" s="7" t="s">
        <v>300</v>
      </c>
    </row>
    <row r="192" spans="1:3" ht="22.5" customHeight="1">
      <c r="A192" s="7" t="s">
        <v>200</v>
      </c>
      <c r="B192" s="6">
        <v>125005</v>
      </c>
      <c r="C192" s="7" t="s">
        <v>300</v>
      </c>
    </row>
    <row r="193" spans="1:3" ht="22.5" customHeight="1">
      <c r="A193" s="7" t="s">
        <v>201</v>
      </c>
      <c r="B193" s="6">
        <v>125006</v>
      </c>
      <c r="C193" s="7" t="s">
        <v>300</v>
      </c>
    </row>
    <row r="194" spans="1:3" ht="22.5" customHeight="1">
      <c r="A194" s="7" t="s">
        <v>202</v>
      </c>
      <c r="B194" s="6">
        <v>125007</v>
      </c>
      <c r="C194" s="7" t="s">
        <v>300</v>
      </c>
    </row>
    <row r="195" spans="1:3" ht="22.5" customHeight="1">
      <c r="A195" s="7" t="s">
        <v>203</v>
      </c>
      <c r="B195" s="6">
        <v>125008</v>
      </c>
      <c r="C195" s="7" t="s">
        <v>300</v>
      </c>
    </row>
    <row r="196" spans="1:3" ht="22.5" customHeight="1">
      <c r="A196" s="7" t="s">
        <v>204</v>
      </c>
      <c r="B196" s="6">
        <v>125009</v>
      </c>
      <c r="C196" s="7" t="s">
        <v>300</v>
      </c>
    </row>
    <row r="197" spans="1:3" ht="22.5" customHeight="1">
      <c r="A197" s="7" t="s">
        <v>205</v>
      </c>
      <c r="B197" s="6">
        <v>125010</v>
      </c>
      <c r="C197" s="7" t="s">
        <v>300</v>
      </c>
    </row>
    <row r="198" spans="1:3" ht="22.5" customHeight="1">
      <c r="A198" s="7" t="s">
        <v>206</v>
      </c>
      <c r="B198" s="6">
        <v>125011</v>
      </c>
      <c r="C198" s="7" t="s">
        <v>300</v>
      </c>
    </row>
    <row r="199" spans="1:3" ht="22.5" customHeight="1">
      <c r="A199" s="7" t="s">
        <v>207</v>
      </c>
      <c r="B199" s="6">
        <v>125012</v>
      </c>
      <c r="C199" s="7" t="s">
        <v>300</v>
      </c>
    </row>
    <row r="200" spans="1:3" ht="22.5" customHeight="1">
      <c r="A200" s="7" t="s">
        <v>208</v>
      </c>
      <c r="B200" s="6">
        <v>125013</v>
      </c>
      <c r="C200" s="7" t="s">
        <v>300</v>
      </c>
    </row>
    <row r="201" spans="1:3" ht="22.5" customHeight="1">
      <c r="A201" s="7" t="s">
        <v>209</v>
      </c>
      <c r="B201" s="6">
        <v>125999</v>
      </c>
      <c r="C201" s="7" t="s">
        <v>300</v>
      </c>
    </row>
    <row r="202" spans="1:3" ht="22.5" customHeight="1">
      <c r="A202" s="7" t="s">
        <v>210</v>
      </c>
      <c r="B202" s="6">
        <v>126001</v>
      </c>
      <c r="C202" s="7" t="s">
        <v>301</v>
      </c>
    </row>
    <row r="203" spans="1:3" ht="22.5" customHeight="1">
      <c r="A203" s="7" t="s">
        <v>211</v>
      </c>
      <c r="B203" s="6">
        <v>126002</v>
      </c>
      <c r="C203" s="7" t="s">
        <v>301</v>
      </c>
    </row>
    <row r="204" spans="1:3" ht="22.5" customHeight="1">
      <c r="A204" s="7" t="s">
        <v>212</v>
      </c>
      <c r="B204" s="6">
        <v>126003</v>
      </c>
      <c r="C204" s="7" t="s">
        <v>301</v>
      </c>
    </row>
    <row r="205" spans="1:3" ht="22.5" customHeight="1">
      <c r="A205" s="7" t="s">
        <v>213</v>
      </c>
      <c r="B205" s="6">
        <v>126004</v>
      </c>
      <c r="C205" s="7" t="s">
        <v>301</v>
      </c>
    </row>
    <row r="206" spans="1:3" ht="22.5" customHeight="1">
      <c r="A206" s="7" t="s">
        <v>214</v>
      </c>
      <c r="B206" s="6">
        <v>126005</v>
      </c>
      <c r="C206" s="7" t="s">
        <v>301</v>
      </c>
    </row>
    <row r="207" spans="1:3" ht="22.5" customHeight="1">
      <c r="A207" s="7" t="s">
        <v>215</v>
      </c>
      <c r="B207" s="6">
        <v>126006</v>
      </c>
      <c r="C207" s="7" t="s">
        <v>301</v>
      </c>
    </row>
    <row r="208" spans="1:3" ht="22.5" customHeight="1">
      <c r="A208" s="7" t="s">
        <v>216</v>
      </c>
      <c r="B208" s="6">
        <v>126007</v>
      </c>
      <c r="C208" s="7" t="s">
        <v>301</v>
      </c>
    </row>
    <row r="209" spans="1:3" ht="22.5" customHeight="1">
      <c r="A209" s="7" t="s">
        <v>217</v>
      </c>
      <c r="B209" s="6">
        <v>126999</v>
      </c>
      <c r="C209" s="7" t="s">
        <v>301</v>
      </c>
    </row>
    <row r="210" spans="1:3" ht="22.5" customHeight="1">
      <c r="A210" s="7" t="s">
        <v>218</v>
      </c>
      <c r="B210" s="6">
        <v>127001</v>
      </c>
      <c r="C210" s="7" t="s">
        <v>302</v>
      </c>
    </row>
    <row r="211" spans="1:3" ht="22.5" customHeight="1">
      <c r="A211" s="7" t="s">
        <v>219</v>
      </c>
      <c r="B211" s="6">
        <v>127002</v>
      </c>
      <c r="C211" s="7" t="s">
        <v>302</v>
      </c>
    </row>
    <row r="212" spans="1:3" ht="22.5" customHeight="1">
      <c r="A212" s="7" t="s">
        <v>220</v>
      </c>
      <c r="B212" s="6">
        <v>127003</v>
      </c>
      <c r="C212" s="7" t="s">
        <v>302</v>
      </c>
    </row>
    <row r="213" spans="1:3" ht="22.5" customHeight="1">
      <c r="A213" s="7" t="s">
        <v>221</v>
      </c>
      <c r="B213" s="6">
        <v>127004</v>
      </c>
      <c r="C213" s="7" t="s">
        <v>302</v>
      </c>
    </row>
    <row r="214" spans="1:3" ht="22.5" customHeight="1">
      <c r="A214" s="7" t="s">
        <v>222</v>
      </c>
      <c r="B214" s="6">
        <v>127005</v>
      </c>
      <c r="C214" s="7" t="s">
        <v>302</v>
      </c>
    </row>
    <row r="215" spans="1:3" ht="22.5" customHeight="1">
      <c r="A215" s="7" t="s">
        <v>223</v>
      </c>
      <c r="B215" s="6">
        <v>127006</v>
      </c>
      <c r="C215" s="7" t="s">
        <v>302</v>
      </c>
    </row>
    <row r="216" spans="1:3" ht="22.5" customHeight="1">
      <c r="A216" s="7" t="s">
        <v>224</v>
      </c>
      <c r="B216" s="6">
        <v>127007</v>
      </c>
      <c r="C216" s="7" t="s">
        <v>302</v>
      </c>
    </row>
    <row r="217" spans="1:3" ht="22.5" customHeight="1">
      <c r="A217" s="7" t="s">
        <v>225</v>
      </c>
      <c r="B217" s="6">
        <v>127008</v>
      </c>
      <c r="C217" s="7" t="s">
        <v>302</v>
      </c>
    </row>
    <row r="218" spans="1:3" ht="22.5" customHeight="1">
      <c r="A218" s="7" t="s">
        <v>226</v>
      </c>
      <c r="B218" s="6">
        <v>127009</v>
      </c>
      <c r="C218" s="7" t="s">
        <v>302</v>
      </c>
    </row>
    <row r="219" spans="1:3" ht="22.5" customHeight="1">
      <c r="A219" s="7" t="s">
        <v>227</v>
      </c>
      <c r="B219" s="6">
        <v>127010</v>
      </c>
      <c r="C219" s="7" t="s">
        <v>302</v>
      </c>
    </row>
    <row r="220" spans="1:3" ht="22.5" customHeight="1">
      <c r="A220" s="7" t="s">
        <v>228</v>
      </c>
      <c r="B220" s="6">
        <v>127011</v>
      </c>
      <c r="C220" s="7" t="s">
        <v>302</v>
      </c>
    </row>
    <row r="221" spans="1:3" ht="22.5" customHeight="1">
      <c r="A221" s="7" t="s">
        <v>229</v>
      </c>
      <c r="B221" s="6">
        <v>127012</v>
      </c>
      <c r="C221" s="7" t="s">
        <v>302</v>
      </c>
    </row>
    <row r="222" spans="1:3" ht="22.5" customHeight="1">
      <c r="A222" s="7" t="s">
        <v>230</v>
      </c>
      <c r="B222" s="6">
        <v>127013</v>
      </c>
      <c r="C222" s="7" t="s">
        <v>302</v>
      </c>
    </row>
    <row r="223" spans="1:3" ht="22.5" customHeight="1">
      <c r="A223" s="7" t="s">
        <v>231</v>
      </c>
      <c r="B223" s="6">
        <v>127014</v>
      </c>
      <c r="C223" s="7" t="s">
        <v>302</v>
      </c>
    </row>
    <row r="224" spans="1:3" ht="22.5" customHeight="1">
      <c r="A224" s="7" t="s">
        <v>232</v>
      </c>
      <c r="B224" s="6">
        <v>127015</v>
      </c>
      <c r="C224" s="7" t="s">
        <v>302</v>
      </c>
    </row>
    <row r="225" spans="1:3" ht="22.5" customHeight="1">
      <c r="A225" s="7" t="s">
        <v>233</v>
      </c>
      <c r="B225" s="6">
        <v>127016</v>
      </c>
      <c r="C225" s="7" t="s">
        <v>302</v>
      </c>
    </row>
    <row r="226" spans="1:3" ht="22.5" customHeight="1">
      <c r="A226" s="7" t="s">
        <v>234</v>
      </c>
      <c r="B226" s="6">
        <v>127017</v>
      </c>
      <c r="C226" s="7" t="s">
        <v>302</v>
      </c>
    </row>
    <row r="227" spans="1:3" ht="22.5" customHeight="1">
      <c r="A227" s="7" t="s">
        <v>235</v>
      </c>
      <c r="B227" s="6">
        <v>127018</v>
      </c>
      <c r="C227" s="7" t="s">
        <v>302</v>
      </c>
    </row>
    <row r="228" spans="1:3" ht="22.5" customHeight="1">
      <c r="A228" s="7" t="s">
        <v>236</v>
      </c>
      <c r="B228" s="6">
        <v>127019</v>
      </c>
      <c r="C228" s="7" t="s">
        <v>302</v>
      </c>
    </row>
    <row r="229" spans="1:3" ht="22.5" customHeight="1">
      <c r="A229" s="7" t="s">
        <v>237</v>
      </c>
      <c r="B229" s="6">
        <v>127020</v>
      </c>
      <c r="C229" s="7" t="s">
        <v>302</v>
      </c>
    </row>
    <row r="230" spans="1:3" ht="22.5" customHeight="1">
      <c r="A230" s="7" t="s">
        <v>238</v>
      </c>
      <c r="B230" s="6">
        <v>127021</v>
      </c>
      <c r="C230" s="7" t="s">
        <v>302</v>
      </c>
    </row>
    <row r="231" spans="1:3" ht="22.5" customHeight="1">
      <c r="A231" s="7" t="s">
        <v>239</v>
      </c>
      <c r="B231" s="6">
        <v>127022</v>
      </c>
      <c r="C231" s="7" t="s">
        <v>302</v>
      </c>
    </row>
    <row r="232" spans="1:3" ht="22.5" customHeight="1">
      <c r="A232" s="7" t="s">
        <v>240</v>
      </c>
      <c r="B232" s="6">
        <v>127023</v>
      </c>
      <c r="C232" s="7" t="s">
        <v>302</v>
      </c>
    </row>
    <row r="233" spans="1:3" ht="22.5" customHeight="1">
      <c r="A233" s="7" t="s">
        <v>241</v>
      </c>
      <c r="B233" s="6">
        <v>127024</v>
      </c>
      <c r="C233" s="7" t="s">
        <v>302</v>
      </c>
    </row>
    <row r="234" spans="1:3" ht="22.5" customHeight="1">
      <c r="A234" s="7" t="s">
        <v>242</v>
      </c>
      <c r="B234" s="6">
        <v>127025</v>
      </c>
      <c r="C234" s="7" t="s">
        <v>302</v>
      </c>
    </row>
    <row r="235" spans="1:3" ht="22.5" customHeight="1">
      <c r="A235" s="7" t="s">
        <v>243</v>
      </c>
      <c r="B235" s="6">
        <v>127026</v>
      </c>
      <c r="C235" s="7" t="s">
        <v>302</v>
      </c>
    </row>
    <row r="236" spans="1:3" ht="22.5" customHeight="1">
      <c r="A236" s="7" t="s">
        <v>244</v>
      </c>
      <c r="B236" s="6">
        <v>127027</v>
      </c>
      <c r="C236" s="7" t="s">
        <v>302</v>
      </c>
    </row>
    <row r="237" spans="1:3" ht="22.5" customHeight="1">
      <c r="A237" s="7" t="s">
        <v>245</v>
      </c>
      <c r="B237" s="6">
        <v>127028</v>
      </c>
      <c r="C237" s="7" t="s">
        <v>302</v>
      </c>
    </row>
    <row r="238" spans="1:3" ht="22.5" customHeight="1">
      <c r="A238" s="7" t="s">
        <v>246</v>
      </c>
      <c r="B238" s="6">
        <v>127029</v>
      </c>
      <c r="C238" s="7" t="s">
        <v>302</v>
      </c>
    </row>
    <row r="239" spans="1:3" ht="22.5" customHeight="1">
      <c r="A239" s="7" t="s">
        <v>247</v>
      </c>
      <c r="B239" s="6">
        <v>127030</v>
      </c>
      <c r="C239" s="7" t="s">
        <v>302</v>
      </c>
    </row>
    <row r="240" spans="1:3" ht="22.5" customHeight="1">
      <c r="A240" s="7" t="s">
        <v>248</v>
      </c>
      <c r="B240" s="6">
        <v>127999</v>
      </c>
      <c r="C240" s="7" t="s">
        <v>302</v>
      </c>
    </row>
    <row r="241" spans="1:3" ht="22.5" customHeight="1">
      <c r="A241" s="7" t="s">
        <v>249</v>
      </c>
      <c r="B241" s="6">
        <v>129001</v>
      </c>
      <c r="C241" s="7" t="s">
        <v>303</v>
      </c>
    </row>
    <row r="242" spans="1:3" ht="22.5" customHeight="1">
      <c r="A242" s="7" t="s">
        <v>250</v>
      </c>
      <c r="B242" s="6">
        <v>129002</v>
      </c>
      <c r="C242" s="7" t="s">
        <v>303</v>
      </c>
    </row>
    <row r="243" spans="1:3" ht="22.5" customHeight="1">
      <c r="A243" s="7" t="s">
        <v>251</v>
      </c>
      <c r="B243" s="6">
        <v>129003</v>
      </c>
      <c r="C243" s="7" t="s">
        <v>303</v>
      </c>
    </row>
    <row r="244" spans="1:3" ht="22.5" customHeight="1">
      <c r="A244" s="7" t="s">
        <v>252</v>
      </c>
      <c r="B244" s="6">
        <v>129004</v>
      </c>
      <c r="C244" s="7" t="s">
        <v>303</v>
      </c>
    </row>
    <row r="245" spans="1:3" ht="22.5" customHeight="1">
      <c r="A245" s="7" t="s">
        <v>253</v>
      </c>
      <c r="B245" s="6">
        <v>129005</v>
      </c>
      <c r="C245" s="7" t="s">
        <v>303</v>
      </c>
    </row>
    <row r="246" spans="1:3" ht="22.5" customHeight="1">
      <c r="A246" s="7" t="s">
        <v>254</v>
      </c>
      <c r="B246" s="6">
        <v>129006</v>
      </c>
      <c r="C246" s="7" t="s">
        <v>303</v>
      </c>
    </row>
    <row r="247" spans="1:3" ht="22.5" customHeight="1">
      <c r="A247" s="7" t="s">
        <v>255</v>
      </c>
      <c r="B247" s="6">
        <v>129007</v>
      </c>
      <c r="C247" s="7" t="s">
        <v>303</v>
      </c>
    </row>
    <row r="248" spans="1:3" ht="22.5" customHeight="1">
      <c r="A248" s="7" t="s">
        <v>256</v>
      </c>
      <c r="B248" s="6">
        <v>129008</v>
      </c>
      <c r="C248" s="7" t="s">
        <v>303</v>
      </c>
    </row>
    <row r="249" spans="1:3" ht="22.5" customHeight="1">
      <c r="A249" s="7" t="s">
        <v>257</v>
      </c>
      <c r="B249" s="6">
        <v>129009</v>
      </c>
      <c r="C249" s="7" t="s">
        <v>303</v>
      </c>
    </row>
    <row r="250" spans="1:3" ht="22.5" customHeight="1">
      <c r="A250" s="7" t="s">
        <v>258</v>
      </c>
      <c r="B250" s="6">
        <v>129010</v>
      </c>
      <c r="C250" s="7" t="s">
        <v>303</v>
      </c>
    </row>
    <row r="251" spans="1:3" ht="22.5" customHeight="1">
      <c r="A251" s="7" t="s">
        <v>259</v>
      </c>
      <c r="B251" s="6">
        <v>129011</v>
      </c>
      <c r="C251" s="7" t="s">
        <v>303</v>
      </c>
    </row>
    <row r="252" spans="1:3" ht="22.5" customHeight="1">
      <c r="A252" s="7" t="s">
        <v>260</v>
      </c>
      <c r="B252" s="6">
        <v>129012</v>
      </c>
      <c r="C252" s="7" t="s">
        <v>303</v>
      </c>
    </row>
    <row r="253" spans="1:3" ht="22.5" customHeight="1">
      <c r="A253" s="7" t="s">
        <v>261</v>
      </c>
      <c r="B253" s="6">
        <v>129013</v>
      </c>
      <c r="C253" s="7" t="s">
        <v>303</v>
      </c>
    </row>
    <row r="254" spans="1:3" ht="22.5" customHeight="1">
      <c r="A254" s="7" t="s">
        <v>262</v>
      </c>
      <c r="B254" s="6">
        <v>129014</v>
      </c>
      <c r="C254" s="7" t="s">
        <v>303</v>
      </c>
    </row>
    <row r="255" spans="1:3" ht="22.5" customHeight="1">
      <c r="A255" s="7" t="s">
        <v>146</v>
      </c>
      <c r="B255" s="6">
        <v>129998</v>
      </c>
      <c r="C255" s="7" t="s">
        <v>297</v>
      </c>
    </row>
    <row r="256" spans="1:3" ht="22.5" customHeight="1">
      <c r="A256" s="7" t="s">
        <v>263</v>
      </c>
      <c r="B256" s="6">
        <v>129999</v>
      </c>
      <c r="C256" s="7" t="s">
        <v>303</v>
      </c>
    </row>
    <row r="257" spans="1:3" ht="22.5" customHeight="1">
      <c r="A257" s="7" t="s">
        <v>264</v>
      </c>
      <c r="B257" s="6">
        <v>131001</v>
      </c>
      <c r="C257" s="7" t="s">
        <v>304</v>
      </c>
    </row>
    <row r="258" spans="1:3" ht="22.5" customHeight="1">
      <c r="A258" s="7" t="s">
        <v>265</v>
      </c>
      <c r="B258" s="6">
        <v>131002</v>
      </c>
      <c r="C258" s="7" t="s">
        <v>304</v>
      </c>
    </row>
    <row r="259" spans="1:3" ht="22.5" customHeight="1">
      <c r="A259" s="7" t="s">
        <v>266</v>
      </c>
      <c r="B259" s="6">
        <v>131003</v>
      </c>
      <c r="C259" s="7" t="s">
        <v>304</v>
      </c>
    </row>
    <row r="260" spans="1:3" ht="22.5" customHeight="1">
      <c r="A260" s="7" t="s">
        <v>267</v>
      </c>
      <c r="B260" s="6">
        <v>131004</v>
      </c>
      <c r="C260" s="7" t="s">
        <v>304</v>
      </c>
    </row>
    <row r="261" spans="1:3" ht="22.5" customHeight="1">
      <c r="A261" s="7" t="s">
        <v>268</v>
      </c>
      <c r="B261" s="6">
        <v>131999</v>
      </c>
      <c r="C261" s="7" t="s">
        <v>304</v>
      </c>
    </row>
    <row r="262" spans="1:3" ht="22.5" customHeight="1">
      <c r="A262" s="7" t="s">
        <v>269</v>
      </c>
      <c r="B262" s="6">
        <v>141001</v>
      </c>
      <c r="C262" s="7" t="s">
        <v>305</v>
      </c>
    </row>
    <row r="263" spans="1:3" ht="22.5" customHeight="1">
      <c r="A263" s="7" t="s">
        <v>270</v>
      </c>
      <c r="B263" s="6">
        <v>141002</v>
      </c>
      <c r="C263" s="7" t="s">
        <v>305</v>
      </c>
    </row>
    <row r="264" spans="1:3" ht="22.5" customHeight="1">
      <c r="A264" s="7" t="s">
        <v>271</v>
      </c>
      <c r="B264" s="6">
        <v>141003</v>
      </c>
      <c r="C264" s="7" t="s">
        <v>305</v>
      </c>
    </row>
    <row r="265" spans="1:3" ht="22.5" customHeight="1">
      <c r="A265" s="7" t="s">
        <v>272</v>
      </c>
      <c r="B265" s="6">
        <v>142001</v>
      </c>
      <c r="C265" s="7" t="s">
        <v>306</v>
      </c>
    </row>
    <row r="266" spans="1:3" ht="22.5" customHeight="1">
      <c r="A266" s="7" t="s">
        <v>273</v>
      </c>
      <c r="B266" s="6">
        <v>142002</v>
      </c>
      <c r="C266" s="7" t="s">
        <v>306</v>
      </c>
    </row>
    <row r="267" spans="1:3" ht="22.5" customHeight="1">
      <c r="A267" s="7" t="s">
        <v>274</v>
      </c>
      <c r="B267" s="6">
        <v>142003</v>
      </c>
      <c r="C267" s="7" t="s">
        <v>306</v>
      </c>
    </row>
    <row r="268" spans="1:3" ht="22.5" customHeight="1">
      <c r="A268" s="7" t="s">
        <v>275</v>
      </c>
      <c r="B268" s="6">
        <v>143001</v>
      </c>
      <c r="C268" s="7" t="s">
        <v>307</v>
      </c>
    </row>
    <row r="269" spans="1:3" ht="22.5" customHeight="1">
      <c r="A269" s="7" t="s">
        <v>276</v>
      </c>
      <c r="B269" s="6">
        <v>143002</v>
      </c>
      <c r="C269" s="7" t="s">
        <v>307</v>
      </c>
    </row>
    <row r="270" spans="1:3" ht="22.5" customHeight="1">
      <c r="A270" s="7" t="s">
        <v>277</v>
      </c>
      <c r="B270" s="6">
        <v>143003</v>
      </c>
      <c r="C270" s="7" t="s">
        <v>307</v>
      </c>
    </row>
    <row r="271" spans="1:3" ht="22.5" customHeight="1">
      <c r="A271" s="7" t="s">
        <v>278</v>
      </c>
      <c r="B271" s="6">
        <v>144001</v>
      </c>
      <c r="C271" s="7" t="s">
        <v>308</v>
      </c>
    </row>
    <row r="272" spans="1:3" ht="22.5" customHeight="1">
      <c r="A272" s="7" t="s">
        <v>279</v>
      </c>
      <c r="B272" s="6">
        <v>144002</v>
      </c>
      <c r="C272" s="7" t="s">
        <v>308</v>
      </c>
    </row>
    <row r="273" spans="1:3" ht="22.5" customHeight="1">
      <c r="A273" s="7" t="s">
        <v>280</v>
      </c>
      <c r="B273" s="6">
        <v>144003</v>
      </c>
      <c r="C273" s="7" t="s">
        <v>308</v>
      </c>
    </row>
    <row r="274" spans="1:3" ht="22.5" customHeight="1">
      <c r="A274" s="7" t="s">
        <v>281</v>
      </c>
      <c r="B274" s="6">
        <v>181003</v>
      </c>
      <c r="C274" s="7" t="s">
        <v>309</v>
      </c>
    </row>
    <row r="275" spans="1:3" ht="22.5" customHeight="1">
      <c r="A275" s="7" t="s">
        <v>282</v>
      </c>
      <c r="B275" s="6">
        <v>181004</v>
      </c>
      <c r="C275" s="7" t="s">
        <v>309</v>
      </c>
    </row>
    <row r="276" spans="1:3" ht="22.5" customHeight="1">
      <c r="A276" s="7" t="s">
        <v>283</v>
      </c>
      <c r="B276" s="6">
        <v>181005</v>
      </c>
      <c r="C276" s="7" t="s">
        <v>309</v>
      </c>
    </row>
    <row r="277" spans="1:3" ht="22.5" customHeight="1">
      <c r="A277" s="7" t="s">
        <v>284</v>
      </c>
      <c r="B277" s="6">
        <v>181006</v>
      </c>
      <c r="C277" s="7" t="s">
        <v>309</v>
      </c>
    </row>
    <row r="278" spans="1:3" ht="22.5" customHeight="1">
      <c r="A278" s="7" t="s">
        <v>285</v>
      </c>
      <c r="B278" s="6">
        <v>181007</v>
      </c>
      <c r="C278" s="7" t="s">
        <v>309</v>
      </c>
    </row>
    <row r="279" spans="1:3" ht="22.5" customHeight="1">
      <c r="A279" s="7" t="s">
        <v>286</v>
      </c>
      <c r="B279" s="6">
        <v>181008</v>
      </c>
      <c r="C279" s="7" t="s">
        <v>309</v>
      </c>
    </row>
    <row r="280" spans="1:3" ht="22.5" customHeight="1">
      <c r="A280" s="7" t="s">
        <v>287</v>
      </c>
      <c r="B280" s="6">
        <v>181009</v>
      </c>
      <c r="C280" s="7" t="s">
        <v>309</v>
      </c>
    </row>
    <row r="281" spans="1:3" ht="22.5" customHeight="1">
      <c r="A281" s="7" t="s">
        <v>288</v>
      </c>
      <c r="B281" s="6">
        <v>181999</v>
      </c>
      <c r="C281" s="7" t="s">
        <v>309</v>
      </c>
    </row>
  </sheetData>
  <autoFilter ref="A2:C281"/>
  <sortState ref="A3:B281">
    <sortCondition ref="B3:B281"/>
  </sortState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79998168889431442"/>
    <pageSetUpPr fitToPage="1"/>
  </sheetPr>
  <dimension ref="A1:C203"/>
  <sheetViews>
    <sheetView showGridLines="0" tabSelected="1" zoomScaleNormal="100" workbookViewId="0">
      <pane ySplit="2" topLeftCell="A3" activePane="bottomLeft" state="frozen"/>
      <selection activeCell="H30" sqref="H30"/>
      <selection pane="bottomLeft" activeCell="A40" sqref="A40"/>
    </sheetView>
  </sheetViews>
  <sheetFormatPr defaultColWidth="8.625" defaultRowHeight="22.5" customHeight="1"/>
  <cols>
    <col min="1" max="1" width="48.375" style="2" customWidth="1"/>
    <col min="2" max="2" width="11.875" style="2" customWidth="1"/>
    <col min="3" max="3" width="31.125" style="2" customWidth="1"/>
    <col min="4" max="16384" width="8.625" style="2"/>
  </cols>
  <sheetData>
    <row r="1" spans="1:3" ht="38.25">
      <c r="A1" s="4" t="s">
        <v>403</v>
      </c>
      <c r="B1" s="5"/>
      <c r="C1" s="4"/>
    </row>
    <row r="2" spans="1:3" ht="22.5" customHeight="1">
      <c r="A2" s="8" t="s">
        <v>622</v>
      </c>
      <c r="B2" s="8" t="s">
        <v>621</v>
      </c>
      <c r="C2" s="8" t="s">
        <v>620</v>
      </c>
    </row>
    <row r="3" spans="1:3" ht="22.5" customHeight="1">
      <c r="A3" s="7" t="s">
        <v>404</v>
      </c>
      <c r="B3" s="6">
        <v>211001</v>
      </c>
      <c r="C3" s="7" t="s">
        <v>601</v>
      </c>
    </row>
    <row r="4" spans="1:3" ht="22.5" customHeight="1">
      <c r="A4" s="7" t="s">
        <v>405</v>
      </c>
      <c r="B4" s="6">
        <v>211002</v>
      </c>
      <c r="C4" s="7" t="s">
        <v>601</v>
      </c>
    </row>
    <row r="5" spans="1:3" ht="22.5" customHeight="1">
      <c r="A5" s="7" t="s">
        <v>406</v>
      </c>
      <c r="B5" s="6">
        <v>212001</v>
      </c>
      <c r="C5" s="7" t="s">
        <v>602</v>
      </c>
    </row>
    <row r="6" spans="1:3" ht="22.5" customHeight="1">
      <c r="A6" s="7" t="s">
        <v>407</v>
      </c>
      <c r="B6" s="6">
        <v>212002</v>
      </c>
      <c r="C6" s="7" t="s">
        <v>602</v>
      </c>
    </row>
    <row r="7" spans="1:3" ht="22.5" customHeight="1">
      <c r="A7" s="7" t="s">
        <v>408</v>
      </c>
      <c r="B7" s="6">
        <v>212003</v>
      </c>
      <c r="C7" s="7" t="s">
        <v>602</v>
      </c>
    </row>
    <row r="8" spans="1:3" ht="22.5" customHeight="1">
      <c r="A8" s="7" t="s">
        <v>409</v>
      </c>
      <c r="B8" s="6">
        <v>212004</v>
      </c>
      <c r="C8" s="7" t="s">
        <v>602</v>
      </c>
    </row>
    <row r="9" spans="1:3" ht="22.5" customHeight="1">
      <c r="A9" s="7" t="s">
        <v>410</v>
      </c>
      <c r="B9" s="6">
        <v>212005</v>
      </c>
      <c r="C9" s="7" t="s">
        <v>602</v>
      </c>
    </row>
    <row r="10" spans="1:3" ht="22.5" customHeight="1">
      <c r="A10" s="7" t="s">
        <v>411</v>
      </c>
      <c r="B10" s="6">
        <v>212006</v>
      </c>
      <c r="C10" s="7" t="s">
        <v>602</v>
      </c>
    </row>
    <row r="11" spans="1:3" ht="22.5" customHeight="1">
      <c r="A11" s="7" t="s">
        <v>412</v>
      </c>
      <c r="B11" s="6">
        <v>212007</v>
      </c>
      <c r="C11" s="7" t="s">
        <v>602</v>
      </c>
    </row>
    <row r="12" spans="1:3" ht="22.5" customHeight="1">
      <c r="A12" s="7" t="s">
        <v>413</v>
      </c>
      <c r="B12" s="6">
        <v>212008</v>
      </c>
      <c r="C12" s="7" t="s">
        <v>602</v>
      </c>
    </row>
    <row r="13" spans="1:3" ht="22.5" customHeight="1">
      <c r="A13" s="7" t="s">
        <v>414</v>
      </c>
      <c r="B13" s="6">
        <v>212009</v>
      </c>
      <c r="C13" s="7" t="s">
        <v>602</v>
      </c>
    </row>
    <row r="14" spans="1:3" ht="22.5" customHeight="1">
      <c r="A14" s="7" t="s">
        <v>415</v>
      </c>
      <c r="B14" s="6">
        <v>212010</v>
      </c>
      <c r="C14" s="7" t="s">
        <v>602</v>
      </c>
    </row>
    <row r="15" spans="1:3" ht="22.5" customHeight="1">
      <c r="A15" s="7" t="s">
        <v>416</v>
      </c>
      <c r="B15" s="6">
        <v>212011</v>
      </c>
      <c r="C15" s="7" t="s">
        <v>602</v>
      </c>
    </row>
    <row r="16" spans="1:3" ht="22.5" customHeight="1">
      <c r="A16" s="7" t="s">
        <v>417</v>
      </c>
      <c r="B16" s="6">
        <v>212012</v>
      </c>
      <c r="C16" s="7" t="s">
        <v>602</v>
      </c>
    </row>
    <row r="17" spans="1:3" ht="22.5" customHeight="1">
      <c r="A17" s="7" t="s">
        <v>418</v>
      </c>
      <c r="B17" s="6">
        <v>212013</v>
      </c>
      <c r="C17" s="7" t="s">
        <v>602</v>
      </c>
    </row>
    <row r="18" spans="1:3" ht="22.5" customHeight="1">
      <c r="A18" s="7" t="s">
        <v>419</v>
      </c>
      <c r="B18" s="6">
        <v>212014</v>
      </c>
      <c r="C18" s="7" t="s">
        <v>602</v>
      </c>
    </row>
    <row r="19" spans="1:3" ht="22.5" customHeight="1">
      <c r="A19" s="7" t="s">
        <v>420</v>
      </c>
      <c r="B19" s="6">
        <v>212015</v>
      </c>
      <c r="C19" s="7" t="s">
        <v>602</v>
      </c>
    </row>
    <row r="20" spans="1:3" ht="22.5" customHeight="1">
      <c r="A20" s="7" t="s">
        <v>421</v>
      </c>
      <c r="B20" s="6">
        <v>212016</v>
      </c>
      <c r="C20" s="7" t="s">
        <v>602</v>
      </c>
    </row>
    <row r="21" spans="1:3" ht="22.5" customHeight="1">
      <c r="A21" s="7" t="s">
        <v>422</v>
      </c>
      <c r="B21" s="6">
        <v>212017</v>
      </c>
      <c r="C21" s="7" t="s">
        <v>602</v>
      </c>
    </row>
    <row r="22" spans="1:3" ht="22.5" customHeight="1">
      <c r="A22" s="7" t="s">
        <v>423</v>
      </c>
      <c r="B22" s="6">
        <v>212018</v>
      </c>
      <c r="C22" s="7" t="s">
        <v>602</v>
      </c>
    </row>
    <row r="23" spans="1:3" ht="22.5" customHeight="1">
      <c r="A23" s="7" t="s">
        <v>424</v>
      </c>
      <c r="B23" s="6">
        <v>212019</v>
      </c>
      <c r="C23" s="7" t="s">
        <v>602</v>
      </c>
    </row>
    <row r="24" spans="1:3" ht="22.5" customHeight="1">
      <c r="A24" s="7" t="s">
        <v>425</v>
      </c>
      <c r="B24" s="6">
        <v>212020</v>
      </c>
      <c r="C24" s="7" t="s">
        <v>602</v>
      </c>
    </row>
    <row r="25" spans="1:3" ht="22.5" customHeight="1">
      <c r="A25" s="7" t="s">
        <v>426</v>
      </c>
      <c r="B25" s="6">
        <v>212021</v>
      </c>
      <c r="C25" s="7" t="s">
        <v>602</v>
      </c>
    </row>
    <row r="26" spans="1:3" ht="22.5" customHeight="1">
      <c r="A26" s="7" t="s">
        <v>427</v>
      </c>
      <c r="B26" s="6">
        <v>212022</v>
      </c>
      <c r="C26" s="7" t="s">
        <v>602</v>
      </c>
    </row>
    <row r="27" spans="1:3" ht="22.5" customHeight="1">
      <c r="A27" s="7" t="s">
        <v>428</v>
      </c>
      <c r="B27" s="6">
        <v>212023</v>
      </c>
      <c r="C27" s="7" t="s">
        <v>602</v>
      </c>
    </row>
    <row r="28" spans="1:3" ht="22.5" customHeight="1">
      <c r="A28" s="7" t="s">
        <v>429</v>
      </c>
      <c r="B28" s="6">
        <v>212024</v>
      </c>
      <c r="C28" s="7" t="s">
        <v>602</v>
      </c>
    </row>
    <row r="29" spans="1:3" ht="22.5" customHeight="1">
      <c r="A29" s="7" t="s">
        <v>430</v>
      </c>
      <c r="B29" s="6">
        <v>212025</v>
      </c>
      <c r="C29" s="7" t="s">
        <v>602</v>
      </c>
    </row>
    <row r="30" spans="1:3" ht="22.5" customHeight="1">
      <c r="A30" s="7" t="s">
        <v>431</v>
      </c>
      <c r="B30" s="6">
        <v>212026</v>
      </c>
      <c r="C30" s="7" t="s">
        <v>602</v>
      </c>
    </row>
    <row r="31" spans="1:3" ht="22.5" customHeight="1">
      <c r="A31" s="7" t="s">
        <v>432</v>
      </c>
      <c r="B31" s="6">
        <v>212027</v>
      </c>
      <c r="C31" s="7" t="s">
        <v>602</v>
      </c>
    </row>
    <row r="32" spans="1:3" ht="22.5" customHeight="1">
      <c r="A32" s="7" t="s">
        <v>433</v>
      </c>
      <c r="B32" s="6">
        <v>212028</v>
      </c>
      <c r="C32" s="7" t="s">
        <v>602</v>
      </c>
    </row>
    <row r="33" spans="1:3" ht="22.5" customHeight="1">
      <c r="A33" s="7" t="s">
        <v>434</v>
      </c>
      <c r="B33" s="6">
        <v>212029</v>
      </c>
      <c r="C33" s="7" t="s">
        <v>602</v>
      </c>
    </row>
    <row r="34" spans="1:3" ht="22.5" customHeight="1">
      <c r="A34" s="7" t="s">
        <v>435</v>
      </c>
      <c r="B34" s="6">
        <v>212030</v>
      </c>
      <c r="C34" s="7" t="s">
        <v>602</v>
      </c>
    </row>
    <row r="35" spans="1:3" ht="22.5" customHeight="1">
      <c r="A35" s="7" t="s">
        <v>436</v>
      </c>
      <c r="B35" s="6">
        <v>212031</v>
      </c>
      <c r="C35" s="7" t="s">
        <v>602</v>
      </c>
    </row>
    <row r="36" spans="1:3" ht="22.5" customHeight="1">
      <c r="A36" s="7" t="s">
        <v>437</v>
      </c>
      <c r="B36" s="6">
        <v>212032</v>
      </c>
      <c r="C36" s="7" t="s">
        <v>602</v>
      </c>
    </row>
    <row r="37" spans="1:3" ht="22.5" customHeight="1">
      <c r="A37" s="7" t="s">
        <v>1112</v>
      </c>
      <c r="B37" s="6">
        <v>212033</v>
      </c>
      <c r="C37" s="7" t="s">
        <v>602</v>
      </c>
    </row>
    <row r="38" spans="1:3" ht="22.5" customHeight="1">
      <c r="A38" s="7" t="s">
        <v>1113</v>
      </c>
      <c r="B38" s="6">
        <v>212034</v>
      </c>
      <c r="C38" s="7" t="s">
        <v>602</v>
      </c>
    </row>
    <row r="39" spans="1:3" ht="22.5" customHeight="1">
      <c r="A39" s="7" t="s">
        <v>1142</v>
      </c>
      <c r="B39" s="6">
        <v>212035</v>
      </c>
      <c r="C39" s="7" t="s">
        <v>602</v>
      </c>
    </row>
    <row r="40" spans="1:3" ht="22.5" customHeight="1">
      <c r="A40" s="7" t="s">
        <v>438</v>
      </c>
      <c r="B40" s="6">
        <v>212999</v>
      </c>
      <c r="C40" s="7" t="s">
        <v>602</v>
      </c>
    </row>
    <row r="41" spans="1:3" ht="22.5" customHeight="1">
      <c r="A41" s="7" t="s">
        <v>439</v>
      </c>
      <c r="B41" s="6">
        <v>213006</v>
      </c>
      <c r="C41" s="7" t="s">
        <v>603</v>
      </c>
    </row>
    <row r="42" spans="1:3" ht="22.5" customHeight="1">
      <c r="A42" s="7" t="s">
        <v>440</v>
      </c>
      <c r="B42" s="6">
        <v>221001</v>
      </c>
      <c r="C42" s="7" t="s">
        <v>604</v>
      </c>
    </row>
    <row r="43" spans="1:3" ht="22.5" customHeight="1">
      <c r="A43" s="7" t="s">
        <v>441</v>
      </c>
      <c r="B43" s="6">
        <v>221002</v>
      </c>
      <c r="C43" s="7" t="s">
        <v>604</v>
      </c>
    </row>
    <row r="44" spans="1:3" ht="22.5" customHeight="1">
      <c r="A44" s="7" t="s">
        <v>442</v>
      </c>
      <c r="B44" s="6">
        <v>221003</v>
      </c>
      <c r="C44" s="7" t="s">
        <v>604</v>
      </c>
    </row>
    <row r="45" spans="1:3" ht="22.5" customHeight="1">
      <c r="A45" s="7" t="s">
        <v>443</v>
      </c>
      <c r="B45" s="6">
        <v>221004</v>
      </c>
      <c r="C45" s="7" t="s">
        <v>604</v>
      </c>
    </row>
    <row r="46" spans="1:3" ht="22.5" customHeight="1">
      <c r="A46" s="7" t="s">
        <v>444</v>
      </c>
      <c r="B46" s="6">
        <v>221005</v>
      </c>
      <c r="C46" s="7" t="s">
        <v>604</v>
      </c>
    </row>
    <row r="47" spans="1:3" ht="22.5" customHeight="1">
      <c r="A47" s="7" t="s">
        <v>445</v>
      </c>
      <c r="B47" s="6">
        <v>221999</v>
      </c>
      <c r="C47" s="7" t="s">
        <v>604</v>
      </c>
    </row>
    <row r="48" spans="1:3" ht="22.5" customHeight="1">
      <c r="A48" s="7" t="s">
        <v>446</v>
      </c>
      <c r="B48" s="6">
        <v>222001</v>
      </c>
      <c r="C48" s="7" t="s">
        <v>605</v>
      </c>
    </row>
    <row r="49" spans="1:3" ht="22.5" customHeight="1">
      <c r="A49" s="7" t="s">
        <v>447</v>
      </c>
      <c r="B49" s="6">
        <v>222002</v>
      </c>
      <c r="C49" s="7" t="s">
        <v>605</v>
      </c>
    </row>
    <row r="50" spans="1:3" ht="22.5" customHeight="1">
      <c r="A50" s="7" t="s">
        <v>448</v>
      </c>
      <c r="B50" s="6">
        <v>222003</v>
      </c>
      <c r="C50" s="7" t="s">
        <v>605</v>
      </c>
    </row>
    <row r="51" spans="1:3" ht="22.5" customHeight="1">
      <c r="A51" s="7" t="s">
        <v>449</v>
      </c>
      <c r="B51" s="6">
        <v>222004</v>
      </c>
      <c r="C51" s="7" t="s">
        <v>605</v>
      </c>
    </row>
    <row r="52" spans="1:3" ht="22.5" customHeight="1">
      <c r="A52" s="7" t="s">
        <v>450</v>
      </c>
      <c r="B52" s="6">
        <v>222005</v>
      </c>
      <c r="C52" s="7" t="s">
        <v>605</v>
      </c>
    </row>
    <row r="53" spans="1:3" ht="22.5" customHeight="1">
      <c r="A53" s="7" t="s">
        <v>451</v>
      </c>
      <c r="B53" s="6">
        <v>222006</v>
      </c>
      <c r="C53" s="7" t="s">
        <v>605</v>
      </c>
    </row>
    <row r="54" spans="1:3" ht="22.5" customHeight="1">
      <c r="A54" s="7" t="s">
        <v>452</v>
      </c>
      <c r="B54" s="6">
        <v>222007</v>
      </c>
      <c r="C54" s="7" t="s">
        <v>605</v>
      </c>
    </row>
    <row r="55" spans="1:3" ht="22.5" customHeight="1">
      <c r="A55" s="7" t="s">
        <v>453</v>
      </c>
      <c r="B55" s="6">
        <v>222008</v>
      </c>
      <c r="C55" s="7" t="s">
        <v>605</v>
      </c>
    </row>
    <row r="56" spans="1:3" ht="22.5" customHeight="1">
      <c r="A56" s="7" t="s">
        <v>454</v>
      </c>
      <c r="B56" s="6">
        <v>222009</v>
      </c>
      <c r="C56" s="7" t="s">
        <v>605</v>
      </c>
    </row>
    <row r="57" spans="1:3" ht="22.5" customHeight="1">
      <c r="A57" s="7" t="s">
        <v>455</v>
      </c>
      <c r="B57" s="6">
        <v>222010</v>
      </c>
      <c r="C57" s="7" t="s">
        <v>605</v>
      </c>
    </row>
    <row r="58" spans="1:3" ht="22.5" customHeight="1">
      <c r="A58" s="7" t="s">
        <v>456</v>
      </c>
      <c r="B58" s="6">
        <v>222011</v>
      </c>
      <c r="C58" s="7" t="s">
        <v>605</v>
      </c>
    </row>
    <row r="59" spans="1:3" ht="22.5" customHeight="1">
      <c r="A59" s="7" t="s">
        <v>457</v>
      </c>
      <c r="B59" s="6">
        <v>222999</v>
      </c>
      <c r="C59" s="7" t="s">
        <v>605</v>
      </c>
    </row>
    <row r="60" spans="1:3" ht="22.5" customHeight="1">
      <c r="A60" s="7" t="s">
        <v>458</v>
      </c>
      <c r="B60" s="6">
        <v>223001</v>
      </c>
      <c r="C60" s="7" t="s">
        <v>606</v>
      </c>
    </row>
    <row r="61" spans="1:3" ht="22.5" customHeight="1">
      <c r="A61" s="7" t="s">
        <v>459</v>
      </c>
      <c r="B61" s="6">
        <v>223002</v>
      </c>
      <c r="C61" s="7" t="s">
        <v>606</v>
      </c>
    </row>
    <row r="62" spans="1:3" ht="22.5" customHeight="1">
      <c r="A62" s="7" t="s">
        <v>460</v>
      </c>
      <c r="B62" s="6">
        <v>223003</v>
      </c>
      <c r="C62" s="7" t="s">
        <v>606</v>
      </c>
    </row>
    <row r="63" spans="1:3" ht="22.5" customHeight="1">
      <c r="A63" s="7" t="s">
        <v>461</v>
      </c>
      <c r="B63" s="6">
        <v>223004</v>
      </c>
      <c r="C63" s="7" t="s">
        <v>606</v>
      </c>
    </row>
    <row r="64" spans="1:3" ht="22.5" customHeight="1">
      <c r="A64" s="7" t="s">
        <v>462</v>
      </c>
      <c r="B64" s="6">
        <v>223005</v>
      </c>
      <c r="C64" s="7" t="s">
        <v>606</v>
      </c>
    </row>
    <row r="65" spans="1:3" ht="22.5" customHeight="1">
      <c r="A65" s="7" t="s">
        <v>463</v>
      </c>
      <c r="B65" s="6">
        <v>223006</v>
      </c>
      <c r="C65" s="7" t="s">
        <v>606</v>
      </c>
    </row>
    <row r="66" spans="1:3" ht="22.5" customHeight="1">
      <c r="A66" s="7" t="s">
        <v>464</v>
      </c>
      <c r="B66" s="6">
        <v>223007</v>
      </c>
      <c r="C66" s="7" t="s">
        <v>606</v>
      </c>
    </row>
    <row r="67" spans="1:3" ht="22.5" customHeight="1">
      <c r="A67" s="7" t="s">
        <v>465</v>
      </c>
      <c r="B67" s="6">
        <v>223008</v>
      </c>
      <c r="C67" s="7" t="s">
        <v>606</v>
      </c>
    </row>
    <row r="68" spans="1:3" ht="22.5" customHeight="1">
      <c r="A68" s="7" t="s">
        <v>466</v>
      </c>
      <c r="B68" s="6">
        <v>223009</v>
      </c>
      <c r="C68" s="7" t="s">
        <v>606</v>
      </c>
    </row>
    <row r="69" spans="1:3" ht="22.5" customHeight="1">
      <c r="A69" s="7" t="s">
        <v>467</v>
      </c>
      <c r="B69" s="6">
        <v>223010</v>
      </c>
      <c r="C69" s="7" t="s">
        <v>606</v>
      </c>
    </row>
    <row r="70" spans="1:3" ht="22.5" customHeight="1">
      <c r="A70" s="7" t="s">
        <v>468</v>
      </c>
      <c r="B70" s="6">
        <v>223011</v>
      </c>
      <c r="C70" s="7" t="s">
        <v>606</v>
      </c>
    </row>
    <row r="71" spans="1:3" ht="22.5" customHeight="1">
      <c r="A71" s="7" t="s">
        <v>469</v>
      </c>
      <c r="B71" s="6">
        <v>223012</v>
      </c>
      <c r="C71" s="7" t="s">
        <v>606</v>
      </c>
    </row>
    <row r="72" spans="1:3" ht="22.5" customHeight="1">
      <c r="A72" s="7" t="s">
        <v>470</v>
      </c>
      <c r="B72" s="6">
        <v>223013</v>
      </c>
      <c r="C72" s="7" t="s">
        <v>606</v>
      </c>
    </row>
    <row r="73" spans="1:3" ht="22.5" customHeight="1">
      <c r="A73" s="7" t="s">
        <v>471</v>
      </c>
      <c r="B73" s="6">
        <v>223014</v>
      </c>
      <c r="C73" s="7" t="s">
        <v>606</v>
      </c>
    </row>
    <row r="74" spans="1:3" ht="22.5" customHeight="1">
      <c r="A74" s="7" t="s">
        <v>472</v>
      </c>
      <c r="B74" s="6">
        <v>223015</v>
      </c>
      <c r="C74" s="7" t="s">
        <v>606</v>
      </c>
    </row>
    <row r="75" spans="1:3" ht="22.5" customHeight="1">
      <c r="A75" s="7" t="s">
        <v>473</v>
      </c>
      <c r="B75" s="6">
        <v>223016</v>
      </c>
      <c r="C75" s="7" t="s">
        <v>606</v>
      </c>
    </row>
    <row r="76" spans="1:3" ht="22.5" customHeight="1">
      <c r="A76" s="7" t="s">
        <v>474</v>
      </c>
      <c r="B76" s="6">
        <v>223017</v>
      </c>
      <c r="C76" s="7" t="s">
        <v>606</v>
      </c>
    </row>
    <row r="77" spans="1:3" ht="22.5" customHeight="1">
      <c r="A77" s="7" t="s">
        <v>475</v>
      </c>
      <c r="B77" s="6">
        <v>223018</v>
      </c>
      <c r="C77" s="7" t="s">
        <v>606</v>
      </c>
    </row>
    <row r="78" spans="1:3" ht="22.5" customHeight="1">
      <c r="A78" s="7" t="s">
        <v>476</v>
      </c>
      <c r="B78" s="6">
        <v>223019</v>
      </c>
      <c r="C78" s="7" t="s">
        <v>606</v>
      </c>
    </row>
    <row r="79" spans="1:3" ht="22.5" customHeight="1">
      <c r="A79" s="7" t="s">
        <v>477</v>
      </c>
      <c r="B79" s="6">
        <v>223020</v>
      </c>
      <c r="C79" s="7" t="s">
        <v>606</v>
      </c>
    </row>
    <row r="80" spans="1:3" ht="22.5" customHeight="1">
      <c r="A80" s="7" t="s">
        <v>478</v>
      </c>
      <c r="B80" s="6">
        <v>223021</v>
      </c>
      <c r="C80" s="7" t="s">
        <v>606</v>
      </c>
    </row>
    <row r="81" spans="1:3" ht="22.5" customHeight="1">
      <c r="A81" s="7" t="s">
        <v>479</v>
      </c>
      <c r="B81" s="6">
        <v>223022</v>
      </c>
      <c r="C81" s="7" t="s">
        <v>606</v>
      </c>
    </row>
    <row r="82" spans="1:3" ht="22.5" customHeight="1">
      <c r="A82" s="7" t="s">
        <v>480</v>
      </c>
      <c r="B82" s="6">
        <v>223023</v>
      </c>
      <c r="C82" s="7" t="s">
        <v>606</v>
      </c>
    </row>
    <row r="83" spans="1:3" ht="22.5" customHeight="1">
      <c r="A83" s="7" t="s">
        <v>481</v>
      </c>
      <c r="B83" s="6">
        <v>223024</v>
      </c>
      <c r="C83" s="7" t="s">
        <v>606</v>
      </c>
    </row>
    <row r="84" spans="1:3" ht="22.5" customHeight="1">
      <c r="A84" s="7" t="s">
        <v>482</v>
      </c>
      <c r="B84" s="6">
        <v>223025</v>
      </c>
      <c r="C84" s="7" t="s">
        <v>606</v>
      </c>
    </row>
    <row r="85" spans="1:3" ht="22.5" customHeight="1">
      <c r="A85" s="7" t="s">
        <v>483</v>
      </c>
      <c r="B85" s="6">
        <v>223999</v>
      </c>
      <c r="C85" s="7" t="s">
        <v>606</v>
      </c>
    </row>
    <row r="86" spans="1:3" ht="22.5" customHeight="1">
      <c r="A86" s="7" t="s">
        <v>484</v>
      </c>
      <c r="B86" s="6">
        <v>224001</v>
      </c>
      <c r="C86" s="7" t="s">
        <v>607</v>
      </c>
    </row>
    <row r="87" spans="1:3" ht="22.5" customHeight="1">
      <c r="A87" s="7" t="s">
        <v>485</v>
      </c>
      <c r="B87" s="6">
        <v>224011</v>
      </c>
      <c r="C87" s="7" t="s">
        <v>607</v>
      </c>
    </row>
    <row r="88" spans="1:3" ht="22.5" customHeight="1">
      <c r="A88" s="7" t="s">
        <v>486</v>
      </c>
      <c r="B88" s="6">
        <v>224021</v>
      </c>
      <c r="C88" s="7" t="s">
        <v>607</v>
      </c>
    </row>
    <row r="89" spans="1:3" ht="22.5" customHeight="1">
      <c r="A89" s="7" t="s">
        <v>487</v>
      </c>
      <c r="B89" s="6">
        <v>224022</v>
      </c>
      <c r="C89" s="7" t="s">
        <v>607</v>
      </c>
    </row>
    <row r="90" spans="1:3" ht="22.5" customHeight="1">
      <c r="A90" s="7" t="s">
        <v>488</v>
      </c>
      <c r="B90" s="6">
        <v>224999</v>
      </c>
      <c r="C90" s="7" t="s">
        <v>607</v>
      </c>
    </row>
    <row r="91" spans="1:3" ht="22.5" customHeight="1">
      <c r="A91" s="7" t="s">
        <v>489</v>
      </c>
      <c r="B91" s="6">
        <v>225001</v>
      </c>
      <c r="C91" s="7" t="s">
        <v>608</v>
      </c>
    </row>
    <row r="92" spans="1:3" ht="22.5" customHeight="1">
      <c r="A92" s="7" t="s">
        <v>490</v>
      </c>
      <c r="B92" s="6">
        <v>225002</v>
      </c>
      <c r="C92" s="7" t="s">
        <v>608</v>
      </c>
    </row>
    <row r="93" spans="1:3" ht="22.5" customHeight="1">
      <c r="A93" s="7" t="s">
        <v>491</v>
      </c>
      <c r="B93" s="6">
        <v>225003</v>
      </c>
      <c r="C93" s="7" t="s">
        <v>608</v>
      </c>
    </row>
    <row r="94" spans="1:3" ht="22.5" customHeight="1">
      <c r="A94" s="7" t="s">
        <v>492</v>
      </c>
      <c r="B94" s="6">
        <v>225004</v>
      </c>
      <c r="C94" s="7" t="s">
        <v>608</v>
      </c>
    </row>
    <row r="95" spans="1:3" ht="22.5" customHeight="1">
      <c r="A95" s="7" t="s">
        <v>493</v>
      </c>
      <c r="B95" s="6">
        <v>225005</v>
      </c>
      <c r="C95" s="7" t="s">
        <v>608</v>
      </c>
    </row>
    <row r="96" spans="1:3" ht="22.5" customHeight="1">
      <c r="A96" s="7" t="s">
        <v>494</v>
      </c>
      <c r="B96" s="6">
        <v>225006</v>
      </c>
      <c r="C96" s="7" t="s">
        <v>608</v>
      </c>
    </row>
    <row r="97" spans="1:3" ht="22.5" customHeight="1">
      <c r="A97" s="7" t="s">
        <v>495</v>
      </c>
      <c r="B97" s="6">
        <v>226001</v>
      </c>
      <c r="C97" s="7" t="s">
        <v>609</v>
      </c>
    </row>
    <row r="98" spans="1:3" ht="22.5" customHeight="1">
      <c r="A98" s="7" t="s">
        <v>496</v>
      </c>
      <c r="B98" s="6">
        <v>226002</v>
      </c>
      <c r="C98" s="7" t="s">
        <v>609</v>
      </c>
    </row>
    <row r="99" spans="1:3" ht="22.5" customHeight="1">
      <c r="A99" s="7" t="s">
        <v>497</v>
      </c>
      <c r="B99" s="6">
        <v>226003</v>
      </c>
      <c r="C99" s="7" t="s">
        <v>609</v>
      </c>
    </row>
    <row r="100" spans="1:3" ht="22.5" customHeight="1">
      <c r="A100" s="7" t="s">
        <v>498</v>
      </c>
      <c r="B100" s="6">
        <v>226004</v>
      </c>
      <c r="C100" s="7" t="s">
        <v>609</v>
      </c>
    </row>
    <row r="101" spans="1:3" ht="22.5" customHeight="1">
      <c r="A101" s="7" t="s">
        <v>499</v>
      </c>
      <c r="B101" s="6">
        <v>226005</v>
      </c>
      <c r="C101" s="7" t="s">
        <v>609</v>
      </c>
    </row>
    <row r="102" spans="1:3" ht="22.5" customHeight="1">
      <c r="A102" s="7" t="s">
        <v>500</v>
      </c>
      <c r="B102" s="6">
        <v>226006</v>
      </c>
      <c r="C102" s="7" t="s">
        <v>609</v>
      </c>
    </row>
    <row r="103" spans="1:3" ht="22.5" customHeight="1">
      <c r="A103" s="7" t="s">
        <v>501</v>
      </c>
      <c r="B103" s="6">
        <v>226007</v>
      </c>
      <c r="C103" s="7" t="s">
        <v>609</v>
      </c>
    </row>
    <row r="104" spans="1:3" ht="22.5" customHeight="1">
      <c r="A104" s="7" t="s">
        <v>502</v>
      </c>
      <c r="B104" s="6">
        <v>226008</v>
      </c>
      <c r="C104" s="7" t="s">
        <v>609</v>
      </c>
    </row>
    <row r="105" spans="1:3" ht="22.5" customHeight="1">
      <c r="A105" s="7" t="s">
        <v>503</v>
      </c>
      <c r="B105" s="6">
        <v>226009</v>
      </c>
      <c r="C105" s="7" t="s">
        <v>609</v>
      </c>
    </row>
    <row r="106" spans="1:3" ht="22.5" customHeight="1">
      <c r="A106" s="7" t="s">
        <v>504</v>
      </c>
      <c r="B106" s="6">
        <v>226010</v>
      </c>
      <c r="C106" s="7" t="s">
        <v>609</v>
      </c>
    </row>
    <row r="107" spans="1:3" ht="22.5" customHeight="1">
      <c r="A107" s="7" t="s">
        <v>505</v>
      </c>
      <c r="B107" s="6">
        <v>226011</v>
      </c>
      <c r="C107" s="7" t="s">
        <v>609</v>
      </c>
    </row>
    <row r="108" spans="1:3" ht="22.5" customHeight="1">
      <c r="A108" s="7" t="s">
        <v>506</v>
      </c>
      <c r="B108" s="6">
        <v>226012</v>
      </c>
      <c r="C108" s="7" t="s">
        <v>609</v>
      </c>
    </row>
    <row r="109" spans="1:3" ht="22.5" customHeight="1">
      <c r="A109" s="7" t="s">
        <v>507</v>
      </c>
      <c r="B109" s="6">
        <v>226013</v>
      </c>
      <c r="C109" s="7" t="s">
        <v>609</v>
      </c>
    </row>
    <row r="110" spans="1:3" ht="22.5" customHeight="1">
      <c r="A110" s="7" t="s">
        <v>508</v>
      </c>
      <c r="B110" s="6">
        <v>226014</v>
      </c>
      <c r="C110" s="7" t="s">
        <v>609</v>
      </c>
    </row>
    <row r="111" spans="1:3" ht="22.5" customHeight="1">
      <c r="A111" s="7" t="s">
        <v>509</v>
      </c>
      <c r="B111" s="6">
        <v>226015</v>
      </c>
      <c r="C111" s="7" t="s">
        <v>609</v>
      </c>
    </row>
    <row r="112" spans="1:3" ht="22.5" customHeight="1">
      <c r="A112" s="7" t="s">
        <v>510</v>
      </c>
      <c r="B112" s="6">
        <v>226016</v>
      </c>
      <c r="C112" s="7" t="s">
        <v>609</v>
      </c>
    </row>
    <row r="113" spans="1:3" ht="22.5" customHeight="1">
      <c r="A113" s="7" t="s">
        <v>511</v>
      </c>
      <c r="B113" s="6">
        <v>226017</v>
      </c>
      <c r="C113" s="7" t="s">
        <v>609</v>
      </c>
    </row>
    <row r="114" spans="1:3" ht="22.5" customHeight="1">
      <c r="A114" s="7" t="s">
        <v>512</v>
      </c>
      <c r="B114" s="6">
        <v>226018</v>
      </c>
      <c r="C114" s="7" t="s">
        <v>609</v>
      </c>
    </row>
    <row r="115" spans="1:3" ht="22.5" customHeight="1">
      <c r="A115" s="7" t="s">
        <v>513</v>
      </c>
      <c r="B115" s="6">
        <v>227001</v>
      </c>
      <c r="C115" s="7" t="s">
        <v>610</v>
      </c>
    </row>
    <row r="116" spans="1:3" ht="22.5" customHeight="1">
      <c r="A116" s="7" t="s">
        <v>514</v>
      </c>
      <c r="B116" s="6">
        <v>227002</v>
      </c>
      <c r="C116" s="7" t="s">
        <v>610</v>
      </c>
    </row>
    <row r="117" spans="1:3" ht="22.5" customHeight="1">
      <c r="A117" s="7" t="s">
        <v>515</v>
      </c>
      <c r="B117" s="6">
        <v>227003</v>
      </c>
      <c r="C117" s="7" t="s">
        <v>610</v>
      </c>
    </row>
    <row r="118" spans="1:3" ht="22.5" customHeight="1">
      <c r="A118" s="7" t="s">
        <v>516</v>
      </c>
      <c r="B118" s="6">
        <v>227011</v>
      </c>
      <c r="C118" s="7" t="s">
        <v>610</v>
      </c>
    </row>
    <row r="119" spans="1:3" ht="22.5" customHeight="1">
      <c r="A119" s="7" t="s">
        <v>517</v>
      </c>
      <c r="B119" s="6">
        <v>228002</v>
      </c>
      <c r="C119" s="7" t="s">
        <v>611</v>
      </c>
    </row>
    <row r="120" spans="1:3" ht="22.5" customHeight="1">
      <c r="A120" s="7" t="s">
        <v>518</v>
      </c>
      <c r="B120" s="6">
        <v>228003</v>
      </c>
      <c r="C120" s="7" t="s">
        <v>611</v>
      </c>
    </row>
    <row r="121" spans="1:3" ht="22.5" customHeight="1">
      <c r="A121" s="7" t="s">
        <v>519</v>
      </c>
      <c r="B121" s="6">
        <v>228004</v>
      </c>
      <c r="C121" s="7" t="s">
        <v>611</v>
      </c>
    </row>
    <row r="122" spans="1:3" ht="22.5" customHeight="1">
      <c r="A122" s="7" t="s">
        <v>520</v>
      </c>
      <c r="B122" s="6">
        <v>228005</v>
      </c>
      <c r="C122" s="7" t="s">
        <v>611</v>
      </c>
    </row>
    <row r="123" spans="1:3" ht="22.5" customHeight="1">
      <c r="A123" s="7" t="s">
        <v>521</v>
      </c>
      <c r="B123" s="6">
        <v>228006</v>
      </c>
      <c r="C123" s="7" t="s">
        <v>611</v>
      </c>
    </row>
    <row r="124" spans="1:3" ht="22.5" customHeight="1">
      <c r="A124" s="7" t="s">
        <v>522</v>
      </c>
      <c r="B124" s="6">
        <v>228007</v>
      </c>
      <c r="C124" s="7" t="s">
        <v>611</v>
      </c>
    </row>
    <row r="125" spans="1:3" ht="22.5" customHeight="1">
      <c r="A125" s="7" t="s">
        <v>523</v>
      </c>
      <c r="B125" s="6">
        <v>228008</v>
      </c>
      <c r="C125" s="7" t="s">
        <v>611</v>
      </c>
    </row>
    <row r="126" spans="1:3" ht="22.5" customHeight="1">
      <c r="A126" s="7" t="s">
        <v>524</v>
      </c>
      <c r="B126" s="6">
        <v>228009</v>
      </c>
      <c r="C126" s="7" t="s">
        <v>611</v>
      </c>
    </row>
    <row r="127" spans="1:3" ht="22.5" customHeight="1">
      <c r="A127" s="7" t="s">
        <v>525</v>
      </c>
      <c r="B127" s="6">
        <v>228010</v>
      </c>
      <c r="C127" s="7" t="s">
        <v>611</v>
      </c>
    </row>
    <row r="128" spans="1:3" ht="22.5" customHeight="1">
      <c r="A128" s="7" t="s">
        <v>526</v>
      </c>
      <c r="B128" s="6">
        <v>228014</v>
      </c>
      <c r="C128" s="7" t="s">
        <v>611</v>
      </c>
    </row>
    <row r="129" spans="1:3" ht="22.5" customHeight="1">
      <c r="A129" s="7" t="s">
        <v>527</v>
      </c>
      <c r="B129" s="6">
        <v>228015</v>
      </c>
      <c r="C129" s="7" t="s">
        <v>611</v>
      </c>
    </row>
    <row r="130" spans="1:3" ht="22.5" customHeight="1">
      <c r="A130" s="7" t="s">
        <v>528</v>
      </c>
      <c r="B130" s="6">
        <v>228016</v>
      </c>
      <c r="C130" s="7" t="s">
        <v>611</v>
      </c>
    </row>
    <row r="131" spans="1:3" ht="22.5" customHeight="1">
      <c r="A131" s="7" t="s">
        <v>529</v>
      </c>
      <c r="B131" s="6">
        <v>228017</v>
      </c>
      <c r="C131" s="7" t="s">
        <v>611</v>
      </c>
    </row>
    <row r="132" spans="1:3" ht="22.5" customHeight="1">
      <c r="A132" s="7" t="s">
        <v>530</v>
      </c>
      <c r="B132" s="6">
        <v>228019</v>
      </c>
      <c r="C132" s="7" t="s">
        <v>611</v>
      </c>
    </row>
    <row r="133" spans="1:3" ht="22.5" customHeight="1">
      <c r="A133" s="7" t="s">
        <v>531</v>
      </c>
      <c r="B133" s="6">
        <v>228022</v>
      </c>
      <c r="C133" s="7" t="s">
        <v>611</v>
      </c>
    </row>
    <row r="134" spans="1:3" ht="22.5" customHeight="1">
      <c r="A134" s="7" t="s">
        <v>532</v>
      </c>
      <c r="B134" s="6">
        <v>228024</v>
      </c>
      <c r="C134" s="7" t="s">
        <v>611</v>
      </c>
    </row>
    <row r="135" spans="1:3" ht="22.5" customHeight="1">
      <c r="A135" s="7" t="s">
        <v>533</v>
      </c>
      <c r="B135" s="6">
        <v>228027</v>
      </c>
      <c r="C135" s="7" t="s">
        <v>611</v>
      </c>
    </row>
    <row r="136" spans="1:3" ht="22.5" customHeight="1">
      <c r="A136" s="7" t="s">
        <v>534</v>
      </c>
      <c r="B136" s="6">
        <v>228999</v>
      </c>
      <c r="C136" s="7" t="s">
        <v>611</v>
      </c>
    </row>
    <row r="137" spans="1:3" ht="22.5" customHeight="1">
      <c r="A137" s="7" t="s">
        <v>535</v>
      </c>
      <c r="B137" s="6">
        <v>281001</v>
      </c>
      <c r="C137" s="7" t="s">
        <v>616</v>
      </c>
    </row>
    <row r="138" spans="1:3" ht="22.5" customHeight="1">
      <c r="A138" s="7" t="s">
        <v>536</v>
      </c>
      <c r="B138" s="6">
        <v>281002</v>
      </c>
      <c r="C138" s="7" t="s">
        <v>616</v>
      </c>
    </row>
    <row r="139" spans="1:3" ht="22.5" customHeight="1">
      <c r="A139" s="7" t="s">
        <v>537</v>
      </c>
      <c r="B139" s="6">
        <v>281003</v>
      </c>
      <c r="C139" s="7" t="s">
        <v>616</v>
      </c>
    </row>
    <row r="140" spans="1:3" ht="22.5" customHeight="1">
      <c r="A140" s="7" t="s">
        <v>538</v>
      </c>
      <c r="B140" s="6">
        <v>281999</v>
      </c>
      <c r="C140" s="7" t="s">
        <v>616</v>
      </c>
    </row>
    <row r="141" spans="1:3" ht="22.5" customHeight="1">
      <c r="A141" s="7" t="s">
        <v>751</v>
      </c>
      <c r="B141" s="6">
        <v>421001</v>
      </c>
      <c r="C141" s="7" t="s">
        <v>612</v>
      </c>
    </row>
    <row r="142" spans="1:3" ht="22.5" customHeight="1">
      <c r="A142" s="7" t="s">
        <v>539</v>
      </c>
      <c r="B142" s="6">
        <v>421002</v>
      </c>
      <c r="C142" s="7" t="s">
        <v>612</v>
      </c>
    </row>
    <row r="143" spans="1:3" ht="22.5" customHeight="1">
      <c r="A143" s="7" t="s">
        <v>540</v>
      </c>
      <c r="B143" s="6">
        <v>421003</v>
      </c>
      <c r="C143" s="7" t="s">
        <v>612</v>
      </c>
    </row>
    <row r="144" spans="1:3" ht="22.5" customHeight="1">
      <c r="A144" s="7" t="s">
        <v>541</v>
      </c>
      <c r="B144" s="6">
        <v>422001</v>
      </c>
      <c r="C144" s="7" t="s">
        <v>613</v>
      </c>
    </row>
    <row r="145" spans="1:3" ht="22.5" customHeight="1">
      <c r="A145" s="7" t="s">
        <v>542</v>
      </c>
      <c r="B145" s="6">
        <v>422002</v>
      </c>
      <c r="C145" s="7" t="s">
        <v>613</v>
      </c>
    </row>
    <row r="146" spans="1:3" ht="22.5" customHeight="1">
      <c r="A146" s="7" t="s">
        <v>543</v>
      </c>
      <c r="B146" s="6">
        <v>422003</v>
      </c>
      <c r="C146" s="7" t="s">
        <v>613</v>
      </c>
    </row>
    <row r="147" spans="1:3" ht="22.5" customHeight="1">
      <c r="A147" s="7" t="s">
        <v>544</v>
      </c>
      <c r="B147" s="6">
        <v>422004</v>
      </c>
      <c r="C147" s="7" t="s">
        <v>613</v>
      </c>
    </row>
    <row r="148" spans="1:3" ht="22.5" customHeight="1">
      <c r="A148" s="7" t="s">
        <v>545</v>
      </c>
      <c r="B148" s="6">
        <v>422005</v>
      </c>
      <c r="C148" s="7" t="s">
        <v>613</v>
      </c>
    </row>
    <row r="149" spans="1:3" ht="22.5" customHeight="1">
      <c r="A149" s="7" t="s">
        <v>546</v>
      </c>
      <c r="B149" s="6">
        <v>422999</v>
      </c>
      <c r="C149" s="7" t="s">
        <v>613</v>
      </c>
    </row>
    <row r="150" spans="1:3" ht="22.5" customHeight="1">
      <c r="A150" s="7" t="s">
        <v>547</v>
      </c>
      <c r="B150" s="6">
        <v>423001</v>
      </c>
      <c r="C150" s="7" t="s">
        <v>614</v>
      </c>
    </row>
    <row r="151" spans="1:3" ht="22.5" customHeight="1">
      <c r="A151" s="7" t="s">
        <v>548</v>
      </c>
      <c r="B151" s="6">
        <v>423002</v>
      </c>
      <c r="C151" s="7" t="s">
        <v>614</v>
      </c>
    </row>
    <row r="152" spans="1:3" ht="22.5" customHeight="1">
      <c r="A152" s="7" t="s">
        <v>549</v>
      </c>
      <c r="B152" s="6">
        <v>423003</v>
      </c>
      <c r="C152" s="7" t="s">
        <v>614</v>
      </c>
    </row>
    <row r="153" spans="1:3" ht="22.5" customHeight="1">
      <c r="A153" s="7" t="s">
        <v>550</v>
      </c>
      <c r="B153" s="6">
        <v>423004</v>
      </c>
      <c r="C153" s="7" t="s">
        <v>614</v>
      </c>
    </row>
    <row r="154" spans="1:3" ht="22.5" customHeight="1">
      <c r="A154" s="7" t="s">
        <v>551</v>
      </c>
      <c r="B154" s="6">
        <v>423005</v>
      </c>
      <c r="C154" s="7" t="s">
        <v>614</v>
      </c>
    </row>
    <row r="155" spans="1:3" ht="22.5" customHeight="1">
      <c r="A155" s="7" t="s">
        <v>552</v>
      </c>
      <c r="B155" s="6">
        <v>423006</v>
      </c>
      <c r="C155" s="7" t="s">
        <v>614</v>
      </c>
    </row>
    <row r="156" spans="1:3" ht="22.5" customHeight="1">
      <c r="A156" s="7" t="s">
        <v>553</v>
      </c>
      <c r="B156" s="6">
        <v>423007</v>
      </c>
      <c r="C156" s="7" t="s">
        <v>614</v>
      </c>
    </row>
    <row r="157" spans="1:3" ht="22.5" customHeight="1">
      <c r="A157" s="7" t="s">
        <v>554</v>
      </c>
      <c r="B157" s="6">
        <v>423008</v>
      </c>
      <c r="C157" s="7" t="s">
        <v>614</v>
      </c>
    </row>
    <row r="158" spans="1:3" ht="22.5" customHeight="1">
      <c r="A158" s="7" t="s">
        <v>555</v>
      </c>
      <c r="B158" s="6">
        <v>423999</v>
      </c>
      <c r="C158" s="7" t="s">
        <v>614</v>
      </c>
    </row>
    <row r="159" spans="1:3" ht="22.5" customHeight="1">
      <c r="A159" s="7" t="s">
        <v>556</v>
      </c>
      <c r="B159" s="6">
        <v>424001</v>
      </c>
      <c r="C159" s="7" t="s">
        <v>615</v>
      </c>
    </row>
    <row r="160" spans="1:3" ht="22.5" customHeight="1">
      <c r="A160" s="7" t="s">
        <v>557</v>
      </c>
      <c r="B160" s="6">
        <v>424002</v>
      </c>
      <c r="C160" s="7" t="s">
        <v>615</v>
      </c>
    </row>
    <row r="161" spans="1:3" ht="22.5" customHeight="1">
      <c r="A161" s="7" t="s">
        <v>558</v>
      </c>
      <c r="B161" s="6">
        <v>424003</v>
      </c>
      <c r="C161" s="7" t="s">
        <v>615</v>
      </c>
    </row>
    <row r="162" spans="1:3" ht="22.5" customHeight="1">
      <c r="A162" s="7" t="s">
        <v>559</v>
      </c>
      <c r="B162" s="6">
        <v>441001</v>
      </c>
      <c r="C162" s="7" t="s">
        <v>617</v>
      </c>
    </row>
    <row r="163" spans="1:3" ht="22.5" customHeight="1">
      <c r="A163" s="7" t="s">
        <v>560</v>
      </c>
      <c r="B163" s="6">
        <v>441003</v>
      </c>
      <c r="C163" s="7" t="s">
        <v>617</v>
      </c>
    </row>
    <row r="164" spans="1:3" ht="22.5" customHeight="1">
      <c r="A164" s="7" t="s">
        <v>561</v>
      </c>
      <c r="B164" s="6">
        <v>442001</v>
      </c>
      <c r="C164" s="7" t="s">
        <v>618</v>
      </c>
    </row>
    <row r="165" spans="1:3" ht="22.5" customHeight="1">
      <c r="A165" s="7" t="s">
        <v>562</v>
      </c>
      <c r="B165" s="6">
        <v>442002</v>
      </c>
      <c r="C165" s="7" t="s">
        <v>618</v>
      </c>
    </row>
    <row r="166" spans="1:3" ht="22.5" customHeight="1">
      <c r="A166" s="7" t="s">
        <v>563</v>
      </c>
      <c r="B166" s="6">
        <v>451011</v>
      </c>
      <c r="C166" s="7" t="s">
        <v>619</v>
      </c>
    </row>
    <row r="167" spans="1:3" ht="22.5" customHeight="1">
      <c r="A167" s="7" t="s">
        <v>564</v>
      </c>
      <c r="B167" s="6">
        <v>451012</v>
      </c>
      <c r="C167" s="7" t="s">
        <v>619</v>
      </c>
    </row>
    <row r="168" spans="1:3" ht="22.5" customHeight="1">
      <c r="A168" s="7" t="s">
        <v>565</v>
      </c>
      <c r="B168" s="6">
        <v>721001</v>
      </c>
      <c r="C168" s="7" t="s">
        <v>623</v>
      </c>
    </row>
    <row r="169" spans="1:3" ht="22.5" customHeight="1">
      <c r="A169" s="7" t="s">
        <v>566</v>
      </c>
      <c r="B169" s="6">
        <v>721002</v>
      </c>
      <c r="C169" s="7" t="s">
        <v>623</v>
      </c>
    </row>
    <row r="170" spans="1:3" ht="22.5" customHeight="1">
      <c r="A170" s="7" t="s">
        <v>567</v>
      </c>
      <c r="B170" s="6">
        <v>721003</v>
      </c>
      <c r="C170" s="7" t="s">
        <v>623</v>
      </c>
    </row>
    <row r="171" spans="1:3" ht="22.5" customHeight="1">
      <c r="A171" s="7" t="s">
        <v>568</v>
      </c>
      <c r="B171" s="6">
        <v>721004</v>
      </c>
      <c r="C171" s="7" t="s">
        <v>623</v>
      </c>
    </row>
    <row r="172" spans="1:3" ht="22.5" customHeight="1">
      <c r="A172" s="7" t="s">
        <v>569</v>
      </c>
      <c r="B172" s="6">
        <v>721005</v>
      </c>
      <c r="C172" s="7" t="s">
        <v>623</v>
      </c>
    </row>
    <row r="173" spans="1:3" ht="22.5" customHeight="1">
      <c r="A173" s="7" t="s">
        <v>570</v>
      </c>
      <c r="B173" s="6">
        <v>721999</v>
      </c>
      <c r="C173" s="7" t="s">
        <v>623</v>
      </c>
    </row>
    <row r="174" spans="1:3" ht="22.5" customHeight="1">
      <c r="A174" s="7" t="s">
        <v>571</v>
      </c>
      <c r="B174" s="6">
        <v>722001</v>
      </c>
      <c r="C174" s="7" t="s">
        <v>623</v>
      </c>
    </row>
    <row r="175" spans="1:3" ht="22.5" customHeight="1">
      <c r="A175" s="7" t="s">
        <v>572</v>
      </c>
      <c r="B175" s="6">
        <v>722002</v>
      </c>
      <c r="C175" s="7" t="s">
        <v>623</v>
      </c>
    </row>
    <row r="176" spans="1:3" ht="22.5" customHeight="1">
      <c r="A176" s="7" t="s">
        <v>573</v>
      </c>
      <c r="B176" s="6">
        <v>722003</v>
      </c>
      <c r="C176" s="7" t="s">
        <v>623</v>
      </c>
    </row>
    <row r="177" spans="1:3" ht="22.5" customHeight="1">
      <c r="A177" s="7" t="s">
        <v>574</v>
      </c>
      <c r="B177" s="6">
        <v>722004</v>
      </c>
      <c r="C177" s="7" t="s">
        <v>623</v>
      </c>
    </row>
    <row r="178" spans="1:3" ht="22.5" customHeight="1">
      <c r="A178" s="7" t="s">
        <v>575</v>
      </c>
      <c r="B178" s="6">
        <v>722999</v>
      </c>
      <c r="C178" s="7" t="s">
        <v>623</v>
      </c>
    </row>
    <row r="179" spans="1:3" ht="22.5" customHeight="1">
      <c r="A179" s="7" t="s">
        <v>576</v>
      </c>
      <c r="B179" s="6">
        <v>723001</v>
      </c>
      <c r="C179" s="7" t="s">
        <v>623</v>
      </c>
    </row>
    <row r="180" spans="1:3" ht="22.5" customHeight="1">
      <c r="A180" s="7" t="s">
        <v>577</v>
      </c>
      <c r="B180" s="6">
        <v>723002</v>
      </c>
      <c r="C180" s="7" t="s">
        <v>623</v>
      </c>
    </row>
    <row r="181" spans="1:3" ht="22.5" customHeight="1">
      <c r="A181" s="7" t="s">
        <v>578</v>
      </c>
      <c r="B181" s="6">
        <v>723003</v>
      </c>
      <c r="C181" s="7" t="s">
        <v>623</v>
      </c>
    </row>
    <row r="182" spans="1:3" ht="22.5" customHeight="1">
      <c r="A182" s="7" t="s">
        <v>579</v>
      </c>
      <c r="B182" s="6">
        <v>723004</v>
      </c>
      <c r="C182" s="7" t="s">
        <v>623</v>
      </c>
    </row>
    <row r="183" spans="1:3" ht="22.5" customHeight="1">
      <c r="A183" s="7" t="s">
        <v>580</v>
      </c>
      <c r="B183" s="6">
        <v>724001</v>
      </c>
      <c r="C183" s="7" t="s">
        <v>623</v>
      </c>
    </row>
    <row r="184" spans="1:3" ht="22.5" customHeight="1">
      <c r="A184" s="7" t="s">
        <v>581</v>
      </c>
      <c r="B184" s="6">
        <v>724002</v>
      </c>
      <c r="C184" s="7" t="s">
        <v>623</v>
      </c>
    </row>
    <row r="185" spans="1:3" ht="22.5" customHeight="1">
      <c r="A185" s="7" t="s">
        <v>582</v>
      </c>
      <c r="B185" s="6">
        <v>724003</v>
      </c>
      <c r="C185" s="7" t="s">
        <v>623</v>
      </c>
    </row>
    <row r="186" spans="1:3" ht="22.5" customHeight="1">
      <c r="A186" s="7" t="s">
        <v>583</v>
      </c>
      <c r="B186" s="6">
        <v>724004</v>
      </c>
      <c r="C186" s="7" t="s">
        <v>623</v>
      </c>
    </row>
    <row r="187" spans="1:3" ht="22.5" customHeight="1">
      <c r="A187" s="7" t="s">
        <v>584</v>
      </c>
      <c r="B187" s="6">
        <v>724999</v>
      </c>
      <c r="C187" s="7" t="s">
        <v>623</v>
      </c>
    </row>
    <row r="188" spans="1:3" ht="22.5" customHeight="1">
      <c r="A188" s="7" t="s">
        <v>585</v>
      </c>
      <c r="B188" s="6">
        <v>725001</v>
      </c>
      <c r="C188" s="7" t="s">
        <v>623</v>
      </c>
    </row>
    <row r="189" spans="1:3" ht="22.5" customHeight="1">
      <c r="A189" s="7" t="s">
        <v>586</v>
      </c>
      <c r="B189" s="6">
        <v>725002</v>
      </c>
      <c r="C189" s="7" t="s">
        <v>623</v>
      </c>
    </row>
    <row r="190" spans="1:3" ht="22.5" customHeight="1">
      <c r="A190" s="7" t="s">
        <v>587</v>
      </c>
      <c r="B190" s="6">
        <v>725003</v>
      </c>
      <c r="C190" s="7" t="s">
        <v>623</v>
      </c>
    </row>
    <row r="191" spans="1:3" ht="22.5" customHeight="1">
      <c r="A191" s="7" t="s">
        <v>588</v>
      </c>
      <c r="B191" s="6">
        <v>725004</v>
      </c>
      <c r="C191" s="7" t="s">
        <v>623</v>
      </c>
    </row>
    <row r="192" spans="1:3" ht="22.5" customHeight="1">
      <c r="A192" s="7" t="s">
        <v>589</v>
      </c>
      <c r="B192" s="6">
        <v>725005</v>
      </c>
      <c r="C192" s="7" t="s">
        <v>623</v>
      </c>
    </row>
    <row r="193" spans="1:3" ht="22.5" customHeight="1">
      <c r="A193" s="7" t="s">
        <v>590</v>
      </c>
      <c r="B193" s="6">
        <v>725999</v>
      </c>
      <c r="C193" s="7" t="s">
        <v>623</v>
      </c>
    </row>
    <row r="194" spans="1:3" ht="22.5" customHeight="1">
      <c r="A194" s="7" t="s">
        <v>591</v>
      </c>
      <c r="B194" s="6">
        <v>731001</v>
      </c>
      <c r="C194" s="7" t="s">
        <v>624</v>
      </c>
    </row>
    <row r="195" spans="1:3" ht="22.5" customHeight="1">
      <c r="A195" s="7" t="s">
        <v>592</v>
      </c>
      <c r="B195" s="6">
        <v>731002</v>
      </c>
      <c r="C195" s="7" t="s">
        <v>624</v>
      </c>
    </row>
    <row r="196" spans="1:3" ht="22.5" customHeight="1">
      <c r="A196" s="7" t="s">
        <v>593</v>
      </c>
      <c r="B196" s="6">
        <v>731003</v>
      </c>
      <c r="C196" s="7" t="s">
        <v>624</v>
      </c>
    </row>
    <row r="197" spans="1:3" ht="22.5" customHeight="1">
      <c r="A197" s="7" t="s">
        <v>594</v>
      </c>
      <c r="B197" s="6">
        <v>731004</v>
      </c>
      <c r="C197" s="7" t="s">
        <v>624</v>
      </c>
    </row>
    <row r="198" spans="1:3" ht="22.5" customHeight="1">
      <c r="A198" s="7" t="s">
        <v>595</v>
      </c>
      <c r="B198" s="6">
        <v>731005</v>
      </c>
      <c r="C198" s="7" t="s">
        <v>624</v>
      </c>
    </row>
    <row r="199" spans="1:3" ht="22.5" customHeight="1">
      <c r="A199" s="7" t="s">
        <v>596</v>
      </c>
      <c r="B199" s="6">
        <v>731999</v>
      </c>
      <c r="C199" s="7" t="s">
        <v>624</v>
      </c>
    </row>
    <row r="200" spans="1:3" ht="22.5" customHeight="1">
      <c r="A200" s="7" t="s">
        <v>597</v>
      </c>
      <c r="B200" s="6">
        <v>732002</v>
      </c>
      <c r="C200" s="7" t="s">
        <v>624</v>
      </c>
    </row>
    <row r="201" spans="1:3" ht="22.5" customHeight="1">
      <c r="A201" s="7" t="s">
        <v>598</v>
      </c>
      <c r="B201" s="6">
        <v>732003</v>
      </c>
      <c r="C201" s="7" t="s">
        <v>624</v>
      </c>
    </row>
    <row r="202" spans="1:3" ht="22.5" customHeight="1">
      <c r="A202" s="7" t="s">
        <v>599</v>
      </c>
      <c r="B202" s="6">
        <v>732004</v>
      </c>
      <c r="C202" s="7" t="s">
        <v>624</v>
      </c>
    </row>
    <row r="203" spans="1:3" ht="22.5" customHeight="1">
      <c r="A203" s="7" t="s">
        <v>600</v>
      </c>
      <c r="B203" s="6">
        <v>732999</v>
      </c>
      <c r="C203" s="7" t="s">
        <v>624</v>
      </c>
    </row>
  </sheetData>
  <autoFilter ref="A2:C203"/>
  <conditionalFormatting sqref="E3:E11 B1:B36 B40:B1048576">
    <cfRule type="duplicateValues" dxfId="19" priority="2"/>
  </conditionalFormatting>
  <conditionalFormatting sqref="B37:B39">
    <cfRule type="duplicateValues" dxfId="18" priority="1"/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79998168889431442"/>
    <pageSetUpPr fitToPage="1"/>
  </sheetPr>
  <dimension ref="A1:A39"/>
  <sheetViews>
    <sheetView showGridLines="0" zoomScaleNormal="100" workbookViewId="0">
      <pane ySplit="2" topLeftCell="A3" activePane="bottomLeft" state="frozen"/>
      <selection activeCell="H30" sqref="H30"/>
      <selection pane="bottomLeft" activeCell="A2" sqref="A2"/>
    </sheetView>
  </sheetViews>
  <sheetFormatPr defaultColWidth="8.625" defaultRowHeight="22.5" customHeight="1"/>
  <cols>
    <col min="1" max="1" width="49.875" style="2" customWidth="1"/>
    <col min="2" max="16384" width="8.625" style="2"/>
  </cols>
  <sheetData>
    <row r="1" spans="1:1" ht="38.25">
      <c r="A1" s="4" t="s">
        <v>838</v>
      </c>
    </row>
    <row r="2" spans="1:1" ht="22.5" customHeight="1">
      <c r="A2" s="8" t="s">
        <v>622</v>
      </c>
    </row>
    <row r="3" spans="1:1" ht="22.5" customHeight="1">
      <c r="A3" s="7" t="s">
        <v>773</v>
      </c>
    </row>
    <row r="4" spans="1:1" ht="22.5" customHeight="1">
      <c r="A4" s="7" t="s">
        <v>768</v>
      </c>
    </row>
    <row r="5" spans="1:1" ht="22.5" customHeight="1">
      <c r="A5" s="7" t="s">
        <v>776</v>
      </c>
    </row>
    <row r="6" spans="1:1" ht="22.5" customHeight="1">
      <c r="A6" s="7" t="s">
        <v>778</v>
      </c>
    </row>
    <row r="7" spans="1:1" ht="22.5" customHeight="1">
      <c r="A7" s="7" t="s">
        <v>780</v>
      </c>
    </row>
    <row r="8" spans="1:1" ht="22.5" customHeight="1">
      <c r="A8" s="7" t="s">
        <v>782</v>
      </c>
    </row>
    <row r="9" spans="1:1" ht="22.5" customHeight="1">
      <c r="A9" s="7" t="s">
        <v>784</v>
      </c>
    </row>
    <row r="10" spans="1:1" ht="22.5" customHeight="1">
      <c r="A10" s="7" t="s">
        <v>786</v>
      </c>
    </row>
    <row r="11" spans="1:1" ht="22.5" customHeight="1">
      <c r="A11" s="7" t="s">
        <v>788</v>
      </c>
    </row>
    <row r="12" spans="1:1" ht="22.5" customHeight="1">
      <c r="A12" s="7" t="s">
        <v>790</v>
      </c>
    </row>
    <row r="13" spans="1:1" ht="22.5" customHeight="1">
      <c r="A13" s="7" t="s">
        <v>792</v>
      </c>
    </row>
    <row r="14" spans="1:1" ht="22.5" customHeight="1">
      <c r="A14" s="7" t="s">
        <v>794</v>
      </c>
    </row>
    <row r="15" spans="1:1" ht="22.5" customHeight="1">
      <c r="A15" s="7" t="s">
        <v>796</v>
      </c>
    </row>
    <row r="16" spans="1:1" ht="22.5" customHeight="1">
      <c r="A16" s="7" t="s">
        <v>798</v>
      </c>
    </row>
    <row r="17" spans="1:1" ht="22.5" customHeight="1">
      <c r="A17" s="7" t="s">
        <v>800</v>
      </c>
    </row>
    <row r="18" spans="1:1" ht="22.5" customHeight="1">
      <c r="A18" s="7" t="s">
        <v>802</v>
      </c>
    </row>
    <row r="19" spans="1:1" ht="22.5" customHeight="1">
      <c r="A19" s="7" t="s">
        <v>804</v>
      </c>
    </row>
    <row r="20" spans="1:1" ht="22.5" customHeight="1">
      <c r="A20" s="7" t="s">
        <v>806</v>
      </c>
    </row>
    <row r="21" spans="1:1" ht="22.5" customHeight="1">
      <c r="A21" s="7" t="s">
        <v>808</v>
      </c>
    </row>
    <row r="22" spans="1:1" ht="22.5" customHeight="1">
      <c r="A22" s="7" t="s">
        <v>810</v>
      </c>
    </row>
    <row r="23" spans="1:1" ht="22.5" customHeight="1">
      <c r="A23" s="7" t="s">
        <v>812</v>
      </c>
    </row>
    <row r="24" spans="1:1" ht="22.5" customHeight="1">
      <c r="A24" s="7" t="s">
        <v>766</v>
      </c>
    </row>
    <row r="25" spans="1:1" ht="22.5" customHeight="1">
      <c r="A25" s="7" t="s">
        <v>815</v>
      </c>
    </row>
    <row r="26" spans="1:1" ht="22.5" customHeight="1">
      <c r="A26" s="7" t="s">
        <v>817</v>
      </c>
    </row>
    <row r="27" spans="1:1" ht="22.5" customHeight="1">
      <c r="A27" s="7" t="s">
        <v>819</v>
      </c>
    </row>
    <row r="28" spans="1:1" ht="22.5" customHeight="1">
      <c r="A28" s="7" t="s">
        <v>821</v>
      </c>
    </row>
    <row r="29" spans="1:1" ht="22.5" customHeight="1">
      <c r="A29" s="7" t="s">
        <v>770</v>
      </c>
    </row>
    <row r="30" spans="1:1" ht="22.5" customHeight="1">
      <c r="A30" s="7" t="s">
        <v>542</v>
      </c>
    </row>
    <row r="31" spans="1:1" ht="22.5" customHeight="1">
      <c r="A31" s="7" t="s">
        <v>771</v>
      </c>
    </row>
    <row r="32" spans="1:1" ht="22.5" customHeight="1">
      <c r="A32" s="7" t="s">
        <v>767</v>
      </c>
    </row>
    <row r="33" spans="1:1" ht="22.5" customHeight="1">
      <c r="A33" s="7" t="s">
        <v>827</v>
      </c>
    </row>
    <row r="34" spans="1:1" ht="22.5" customHeight="1">
      <c r="A34" s="7" t="s">
        <v>829</v>
      </c>
    </row>
    <row r="35" spans="1:1" ht="22.5" customHeight="1">
      <c r="A35" s="7" t="s">
        <v>373</v>
      </c>
    </row>
    <row r="36" spans="1:1" ht="22.5" customHeight="1">
      <c r="A36" s="7" t="s">
        <v>832</v>
      </c>
    </row>
    <row r="37" spans="1:1" ht="22.5" customHeight="1">
      <c r="A37" s="7" t="s">
        <v>834</v>
      </c>
    </row>
    <row r="38" spans="1:1" ht="22.5" customHeight="1">
      <c r="A38" s="7" t="s">
        <v>836</v>
      </c>
    </row>
    <row r="39" spans="1:1" ht="22.5" customHeight="1">
      <c r="A39" s="7" t="s">
        <v>769</v>
      </c>
    </row>
  </sheetData>
  <autoFilter ref="A2:A39"/>
  <conditionalFormatting sqref="C3:C11">
    <cfRule type="duplicateValues" dxfId="17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7" tint="0.79998168889431442"/>
    <pageSetUpPr fitToPage="1"/>
  </sheetPr>
  <dimension ref="B1:R92"/>
  <sheetViews>
    <sheetView showGridLines="0" zoomScaleNormal="100" workbookViewId="0">
      <selection activeCell="O41" sqref="O41"/>
    </sheetView>
  </sheetViews>
  <sheetFormatPr defaultColWidth="9" defaultRowHeight="22.5" customHeight="1"/>
  <cols>
    <col min="1" max="2" width="2.5" style="11" customWidth="1"/>
    <col min="3" max="3" width="13.375" style="12" customWidth="1"/>
    <col min="4" max="9" width="9" style="11"/>
    <col min="10" max="10" width="9" style="11" customWidth="1"/>
    <col min="11" max="11" width="9" style="11"/>
    <col min="12" max="12" width="2.5" style="11" customWidth="1"/>
    <col min="13" max="13" width="9" style="11"/>
    <col min="14" max="14" width="3.375" style="11" customWidth="1"/>
    <col min="15" max="15" width="26.75" style="11" bestFit="1" customWidth="1"/>
    <col min="16" max="16384" width="9" style="11"/>
  </cols>
  <sheetData>
    <row r="1" spans="2:18" ht="15" customHeight="1"/>
    <row r="2" spans="2:18" ht="15" customHeight="1">
      <c r="B2" s="13"/>
      <c r="C2" s="14"/>
      <c r="D2" s="15"/>
      <c r="E2" s="15"/>
      <c r="F2" s="15"/>
      <c r="G2" s="15"/>
      <c r="H2" s="15"/>
      <c r="I2" s="15"/>
      <c r="J2" s="15"/>
      <c r="K2" s="15"/>
      <c r="L2" s="16"/>
    </row>
    <row r="3" spans="2:18" s="12" customFormat="1" ht="22.5" customHeight="1">
      <c r="B3" s="17"/>
      <c r="C3" s="18" t="s">
        <v>1115</v>
      </c>
      <c r="D3" s="19"/>
      <c r="E3" s="19"/>
      <c r="F3" s="19"/>
      <c r="G3" s="19"/>
      <c r="H3" s="19"/>
      <c r="I3" s="19"/>
      <c r="J3" s="19"/>
      <c r="K3" s="18"/>
      <c r="L3" s="20"/>
    </row>
    <row r="4" spans="2:18" s="12" customFormat="1" ht="38.25">
      <c r="B4" s="21"/>
      <c r="C4" s="22" t="s">
        <v>1132</v>
      </c>
      <c r="D4" s="23"/>
      <c r="E4" s="19"/>
      <c r="F4" s="19"/>
      <c r="G4" s="19"/>
      <c r="H4" s="19"/>
      <c r="I4" s="19"/>
      <c r="J4" s="19"/>
      <c r="K4" s="22"/>
      <c r="L4" s="20"/>
    </row>
    <row r="5" spans="2:18" s="12" customFormat="1" ht="15" customHeight="1" thickBot="1">
      <c r="B5" s="21"/>
      <c r="C5" s="22"/>
      <c r="D5" s="23"/>
      <c r="E5" s="19"/>
      <c r="F5" s="19"/>
      <c r="G5" s="19"/>
      <c r="H5" s="19"/>
      <c r="I5" s="19"/>
      <c r="J5" s="19"/>
      <c r="K5" s="22"/>
      <c r="L5" s="20"/>
    </row>
    <row r="6" spans="2:18" s="12" customFormat="1" ht="23.1" customHeight="1" thickBot="1">
      <c r="B6" s="24"/>
      <c r="C6" s="25"/>
      <c r="D6" s="19"/>
      <c r="E6" s="19"/>
      <c r="F6" s="19"/>
      <c r="G6" s="19"/>
      <c r="H6" s="19"/>
      <c r="I6" s="19"/>
      <c r="J6" s="26" t="str">
        <f>INDEX(BusinessAreaCodes!A:A,MATCH(RashuBudget!K6,BusinessAreaCodes!B:B,0))</f>
        <v>މާލޭ ސިޓީ ކައުންސިލްގެ އިދާރާ</v>
      </c>
      <c r="K6" s="69">
        <v>1477</v>
      </c>
      <c r="L6" s="20"/>
      <c r="O6" s="27" t="s">
        <v>1072</v>
      </c>
    </row>
    <row r="7" spans="2:18" ht="15" customHeight="1"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</row>
    <row r="8" spans="2:18" ht="36">
      <c r="B8" s="28"/>
      <c r="C8" s="29"/>
      <c r="D8" s="29"/>
      <c r="E8" s="29"/>
      <c r="F8" s="29"/>
      <c r="G8" s="29"/>
      <c r="H8" s="29"/>
      <c r="I8" s="29"/>
      <c r="J8" s="29"/>
      <c r="K8" s="31"/>
      <c r="L8" s="30"/>
    </row>
    <row r="9" spans="2:18" ht="30" customHeight="1">
      <c r="B9" s="28"/>
      <c r="C9" s="32" t="s">
        <v>1055</v>
      </c>
      <c r="D9" s="33"/>
      <c r="E9" s="33"/>
      <c r="F9" s="33"/>
      <c r="G9" s="33"/>
      <c r="H9" s="33"/>
      <c r="I9" s="33"/>
      <c r="J9" s="33"/>
      <c r="K9" s="33"/>
      <c r="L9" s="30"/>
    </row>
    <row r="10" spans="2:18" ht="22.5" customHeight="1">
      <c r="B10" s="28"/>
      <c r="C10" s="34">
        <f>SUM(C11:C14)</f>
        <v>165700040</v>
      </c>
      <c r="D10" s="35"/>
      <c r="E10" s="35"/>
      <c r="F10" s="35"/>
      <c r="G10" s="35"/>
      <c r="H10" s="35"/>
      <c r="I10" s="35"/>
      <c r="J10" s="35"/>
      <c r="K10" s="36" t="s">
        <v>1056</v>
      </c>
      <c r="L10" s="30"/>
    </row>
    <row r="11" spans="2:18" ht="22.5" customHeight="1">
      <c r="B11" s="28"/>
      <c r="C11" s="37">
        <f>SUMIF(Revenue!$F:$F,$K11,Revenue!$C:$C)</f>
        <v>165700040</v>
      </c>
      <c r="D11" s="38"/>
      <c r="E11" s="38"/>
      <c r="F11" s="38"/>
      <c r="G11" s="38"/>
      <c r="H11" s="38"/>
      <c r="I11" s="38"/>
      <c r="J11" s="38"/>
      <c r="K11" s="39" t="s">
        <v>6</v>
      </c>
      <c r="L11" s="30"/>
      <c r="R11" s="19"/>
    </row>
    <row r="12" spans="2:18" ht="22.5" customHeight="1">
      <c r="B12" s="28"/>
      <c r="C12" s="40">
        <f>SUMIF(Revenue!$F:$F,$K12,Revenue!$C:$C)</f>
        <v>0</v>
      </c>
      <c r="D12" s="41"/>
      <c r="E12" s="41"/>
      <c r="F12" s="41"/>
      <c r="G12" s="41"/>
      <c r="H12" s="41"/>
      <c r="I12" s="41"/>
      <c r="J12" s="41"/>
      <c r="K12" s="42" t="s">
        <v>7</v>
      </c>
      <c r="L12" s="30"/>
    </row>
    <row r="13" spans="2:18" ht="22.5" customHeight="1">
      <c r="B13" s="28"/>
      <c r="C13" s="40">
        <f>SUMIF(Revenue!$F:$F,$K13,Revenue!$C:$C)</f>
        <v>0</v>
      </c>
      <c r="D13" s="41"/>
      <c r="E13" s="41"/>
      <c r="F13" s="41"/>
      <c r="G13" s="41"/>
      <c r="H13" s="41"/>
      <c r="I13" s="41"/>
      <c r="J13" s="41"/>
      <c r="K13" s="42" t="s">
        <v>5</v>
      </c>
      <c r="L13" s="30"/>
    </row>
    <row r="14" spans="2:18" ht="22.5" customHeight="1">
      <c r="B14" s="28"/>
      <c r="C14" s="40">
        <f>SUMIF(Revenue!$F:$F,$K14,Revenue!$C:$C)</f>
        <v>0</v>
      </c>
      <c r="D14" s="41"/>
      <c r="E14" s="41"/>
      <c r="F14" s="41"/>
      <c r="G14" s="41"/>
      <c r="H14" s="41"/>
      <c r="I14" s="41"/>
      <c r="J14" s="41"/>
      <c r="K14" s="42" t="s">
        <v>762</v>
      </c>
      <c r="L14" s="30"/>
    </row>
    <row r="15" spans="2:18" ht="15" customHeight="1">
      <c r="B15" s="28"/>
      <c r="C15" s="43"/>
      <c r="D15" s="29"/>
      <c r="E15" s="29"/>
      <c r="F15" s="29"/>
      <c r="G15" s="29"/>
      <c r="H15" s="29"/>
      <c r="I15" s="29"/>
      <c r="J15" s="29"/>
      <c r="K15" s="44"/>
      <c r="L15" s="30"/>
    </row>
    <row r="16" spans="2:18" ht="22.5" customHeight="1">
      <c r="B16" s="28"/>
      <c r="C16" s="34">
        <f>C17+C22+C27+C32</f>
        <v>0</v>
      </c>
      <c r="D16" s="35"/>
      <c r="E16" s="35"/>
      <c r="F16" s="35"/>
      <c r="G16" s="35"/>
      <c r="H16" s="35"/>
      <c r="I16" s="35"/>
      <c r="J16" s="35"/>
      <c r="K16" s="36" t="s">
        <v>1057</v>
      </c>
      <c r="L16" s="30"/>
    </row>
    <row r="17" spans="2:12" ht="22.5" customHeight="1">
      <c r="B17" s="28"/>
      <c r="C17" s="45">
        <f>SUM(C18:C20)</f>
        <v>0</v>
      </c>
      <c r="D17" s="46"/>
      <c r="E17" s="46"/>
      <c r="F17" s="46"/>
      <c r="G17" s="46"/>
      <c r="H17" s="46"/>
      <c r="I17" s="46"/>
      <c r="J17" s="46"/>
      <c r="K17" s="47" t="s">
        <v>6</v>
      </c>
      <c r="L17" s="30"/>
    </row>
    <row r="18" spans="2:12" ht="22.5" customHeight="1">
      <c r="B18" s="28"/>
      <c r="C18" s="37">
        <f>'Budget(BG)'!D10</f>
        <v>0</v>
      </c>
      <c r="D18" s="38"/>
      <c r="E18" s="38"/>
      <c r="F18" s="38"/>
      <c r="G18" s="38"/>
      <c r="H18" s="38"/>
      <c r="I18" s="38"/>
      <c r="J18" s="38"/>
      <c r="K18" s="48" t="s">
        <v>1058</v>
      </c>
      <c r="L18" s="30"/>
    </row>
    <row r="19" spans="2:12" ht="22.5" customHeight="1">
      <c r="B19" s="28"/>
      <c r="C19" s="40">
        <f>'Budget(BG)'!D11-C20</f>
        <v>0</v>
      </c>
      <c r="D19" s="41"/>
      <c r="E19" s="41"/>
      <c r="F19" s="41"/>
      <c r="G19" s="41"/>
      <c r="H19" s="41"/>
      <c r="I19" s="41"/>
      <c r="J19" s="41"/>
      <c r="K19" s="49" t="s">
        <v>1059</v>
      </c>
      <c r="L19" s="30"/>
    </row>
    <row r="20" spans="2:12" ht="22.5" customHeight="1">
      <c r="B20" s="28"/>
      <c r="C20" s="40">
        <f>SUMIF(PSIP!$G:$G,K17,PSIP!$C:$C)</f>
        <v>0</v>
      </c>
      <c r="D20" s="41"/>
      <c r="E20" s="41"/>
      <c r="F20" s="41"/>
      <c r="G20" s="41"/>
      <c r="H20" s="41"/>
      <c r="I20" s="41"/>
      <c r="J20" s="41"/>
      <c r="K20" s="49" t="s">
        <v>1060</v>
      </c>
      <c r="L20" s="30"/>
    </row>
    <row r="21" spans="2:12" ht="15" customHeight="1">
      <c r="B21" s="28"/>
      <c r="C21" s="43"/>
      <c r="D21" s="29"/>
      <c r="E21" s="29"/>
      <c r="F21" s="29"/>
      <c r="G21" s="29"/>
      <c r="H21" s="29"/>
      <c r="I21" s="29"/>
      <c r="J21" s="29"/>
      <c r="K21" s="44"/>
      <c r="L21" s="30"/>
    </row>
    <row r="22" spans="2:12" ht="22.5" customHeight="1">
      <c r="B22" s="28"/>
      <c r="C22" s="45">
        <f>SUM(C23:C25)</f>
        <v>0</v>
      </c>
      <c r="D22" s="46"/>
      <c r="E22" s="46"/>
      <c r="F22" s="46"/>
      <c r="G22" s="46"/>
      <c r="H22" s="46"/>
      <c r="I22" s="46"/>
      <c r="J22" s="46"/>
      <c r="K22" s="47" t="s">
        <v>7</v>
      </c>
      <c r="L22" s="30"/>
    </row>
    <row r="23" spans="2:12" ht="22.5" customHeight="1">
      <c r="B23" s="28"/>
      <c r="C23" s="50">
        <f>'Budget(CG)'!D10</f>
        <v>0</v>
      </c>
      <c r="D23" s="51"/>
      <c r="E23" s="51"/>
      <c r="F23" s="51"/>
      <c r="G23" s="51"/>
      <c r="H23" s="51"/>
      <c r="I23" s="51"/>
      <c r="J23" s="51"/>
      <c r="K23" s="52" t="s">
        <v>1058</v>
      </c>
      <c r="L23" s="30"/>
    </row>
    <row r="24" spans="2:12" ht="22.5" customHeight="1">
      <c r="B24" s="28"/>
      <c r="C24" s="40">
        <f>'Budget(CG)'!D11-C25</f>
        <v>0</v>
      </c>
      <c r="D24" s="41"/>
      <c r="E24" s="41"/>
      <c r="F24" s="41"/>
      <c r="G24" s="41"/>
      <c r="H24" s="41"/>
      <c r="I24" s="41"/>
      <c r="J24" s="41"/>
      <c r="K24" s="49" t="s">
        <v>1059</v>
      </c>
      <c r="L24" s="30"/>
    </row>
    <row r="25" spans="2:12" ht="22.5" customHeight="1">
      <c r="B25" s="28"/>
      <c r="C25" s="40">
        <f>SUMIF(PSIP!$G:$G,K22,PSIP!$C:$C)</f>
        <v>0</v>
      </c>
      <c r="D25" s="41"/>
      <c r="E25" s="41"/>
      <c r="F25" s="41"/>
      <c r="G25" s="41"/>
      <c r="H25" s="41"/>
      <c r="I25" s="41"/>
      <c r="J25" s="41"/>
      <c r="K25" s="49" t="s">
        <v>1060</v>
      </c>
      <c r="L25" s="30"/>
    </row>
    <row r="26" spans="2:12" ht="15" customHeight="1">
      <c r="B26" s="28"/>
      <c r="C26" s="43"/>
      <c r="D26" s="29"/>
      <c r="E26" s="29"/>
      <c r="F26" s="29"/>
      <c r="G26" s="29"/>
      <c r="H26" s="29"/>
      <c r="I26" s="29"/>
      <c r="J26" s="29"/>
      <c r="K26" s="44"/>
      <c r="L26" s="30"/>
    </row>
    <row r="27" spans="2:12" ht="22.5" customHeight="1">
      <c r="B27" s="28"/>
      <c r="C27" s="45">
        <f>SUM(C28:C30)</f>
        <v>0</v>
      </c>
      <c r="D27" s="46"/>
      <c r="E27" s="46"/>
      <c r="F27" s="46"/>
      <c r="G27" s="46"/>
      <c r="H27" s="46"/>
      <c r="I27" s="46"/>
      <c r="J27" s="46"/>
      <c r="K27" s="47" t="s">
        <v>5</v>
      </c>
      <c r="L27" s="30"/>
    </row>
    <row r="28" spans="2:12" ht="22.5" customHeight="1">
      <c r="B28" s="28"/>
      <c r="C28" s="50">
        <f>'Budget(TF)'!D10</f>
        <v>0</v>
      </c>
      <c r="D28" s="51"/>
      <c r="E28" s="51"/>
      <c r="F28" s="51"/>
      <c r="G28" s="51"/>
      <c r="H28" s="51"/>
      <c r="I28" s="51"/>
      <c r="J28" s="51"/>
      <c r="K28" s="52" t="s">
        <v>1058</v>
      </c>
      <c r="L28" s="30"/>
    </row>
    <row r="29" spans="2:12" ht="22.5" customHeight="1">
      <c r="B29" s="28"/>
      <c r="C29" s="40">
        <f>'Budget(TF)'!D11-C30</f>
        <v>0</v>
      </c>
      <c r="D29" s="41"/>
      <c r="E29" s="41"/>
      <c r="F29" s="41"/>
      <c r="G29" s="41"/>
      <c r="H29" s="41"/>
      <c r="I29" s="41"/>
      <c r="J29" s="41"/>
      <c r="K29" s="49" t="s">
        <v>1059</v>
      </c>
      <c r="L29" s="30"/>
    </row>
    <row r="30" spans="2:12" ht="22.5" customHeight="1">
      <c r="B30" s="28"/>
      <c r="C30" s="40">
        <f>SUMIF(PSIP!$G:$G,K27,PSIP!$C:$C)</f>
        <v>0</v>
      </c>
      <c r="D30" s="41"/>
      <c r="E30" s="41"/>
      <c r="F30" s="41"/>
      <c r="G30" s="41"/>
      <c r="H30" s="41"/>
      <c r="I30" s="41"/>
      <c r="J30" s="41"/>
      <c r="K30" s="49" t="s">
        <v>1060</v>
      </c>
      <c r="L30" s="30"/>
    </row>
    <row r="31" spans="2:12" ht="15" customHeight="1">
      <c r="B31" s="28"/>
      <c r="C31" s="43"/>
      <c r="D31" s="29"/>
      <c r="E31" s="29"/>
      <c r="F31" s="29"/>
      <c r="G31" s="29"/>
      <c r="H31" s="29"/>
      <c r="I31" s="29"/>
      <c r="J31" s="29"/>
      <c r="K31" s="44"/>
      <c r="L31" s="30"/>
    </row>
    <row r="32" spans="2:12" ht="22.5" customHeight="1">
      <c r="B32" s="28"/>
      <c r="C32" s="45">
        <f>SUM(C33:C35)</f>
        <v>0</v>
      </c>
      <c r="D32" s="46"/>
      <c r="E32" s="46"/>
      <c r="F32" s="46"/>
      <c r="G32" s="46"/>
      <c r="H32" s="46"/>
      <c r="I32" s="46"/>
      <c r="J32" s="46"/>
      <c r="K32" s="47" t="s">
        <v>762</v>
      </c>
      <c r="L32" s="30"/>
    </row>
    <row r="33" spans="2:12" ht="22.5" customHeight="1">
      <c r="B33" s="28"/>
      <c r="C33" s="50">
        <f>'Budget(CF)'!D10</f>
        <v>0</v>
      </c>
      <c r="D33" s="51"/>
      <c r="E33" s="51"/>
      <c r="F33" s="51"/>
      <c r="G33" s="51"/>
      <c r="H33" s="51"/>
      <c r="I33" s="51"/>
      <c r="J33" s="51"/>
      <c r="K33" s="52" t="s">
        <v>1058</v>
      </c>
      <c r="L33" s="30"/>
    </row>
    <row r="34" spans="2:12" ht="22.5" customHeight="1">
      <c r="B34" s="28"/>
      <c r="C34" s="40">
        <f>'Budget(CF)'!D11-C35</f>
        <v>0</v>
      </c>
      <c r="D34" s="41"/>
      <c r="E34" s="41"/>
      <c r="F34" s="41"/>
      <c r="G34" s="41"/>
      <c r="H34" s="41"/>
      <c r="I34" s="41"/>
      <c r="J34" s="41"/>
      <c r="K34" s="49" t="s">
        <v>1059</v>
      </c>
      <c r="L34" s="30"/>
    </row>
    <row r="35" spans="2:12" ht="22.5" customHeight="1">
      <c r="B35" s="28"/>
      <c r="C35" s="40">
        <f>SUMIF(PSIP!$G:$G,K32,PSIP!$C:$C)</f>
        <v>0</v>
      </c>
      <c r="D35" s="41"/>
      <c r="E35" s="41"/>
      <c r="F35" s="41"/>
      <c r="G35" s="41"/>
      <c r="H35" s="41"/>
      <c r="I35" s="41"/>
      <c r="J35" s="41"/>
      <c r="K35" s="49" t="s">
        <v>1060</v>
      </c>
      <c r="L35" s="30"/>
    </row>
    <row r="36" spans="2:12" ht="22.5" customHeight="1">
      <c r="B36" s="28"/>
      <c r="C36" s="43"/>
      <c r="D36" s="29"/>
      <c r="E36" s="29"/>
      <c r="F36" s="29"/>
      <c r="G36" s="29"/>
      <c r="H36" s="29"/>
      <c r="I36" s="29"/>
      <c r="J36" s="29"/>
      <c r="K36" s="29"/>
      <c r="L36" s="30"/>
    </row>
    <row r="37" spans="2:12" ht="22.5" customHeight="1">
      <c r="B37" s="28"/>
      <c r="C37" s="34">
        <f>C10-C16</f>
        <v>165700040</v>
      </c>
      <c r="D37" s="35"/>
      <c r="E37" s="35"/>
      <c r="F37" s="35"/>
      <c r="G37" s="35"/>
      <c r="H37" s="35"/>
      <c r="I37" s="35"/>
      <c r="J37" s="35"/>
      <c r="K37" s="36" t="str">
        <f>IF(C37&lt;0,"ޑެފިސިޓް","ސަރޕްލަސް")</f>
        <v>ސަރޕްލަސް</v>
      </c>
      <c r="L37" s="30"/>
    </row>
    <row r="38" spans="2:12" ht="15" customHeight="1">
      <c r="B38" s="53"/>
      <c r="C38" s="54"/>
      <c r="D38" s="55"/>
      <c r="E38" s="55"/>
      <c r="F38" s="55"/>
      <c r="G38" s="55"/>
      <c r="H38" s="55"/>
      <c r="I38" s="55"/>
      <c r="J38" s="55"/>
      <c r="K38" s="55"/>
      <c r="L38" s="56"/>
    </row>
    <row r="39" spans="2:12" ht="55.5" customHeight="1">
      <c r="B39" s="13"/>
      <c r="C39" s="15"/>
      <c r="D39" s="15"/>
      <c r="E39" s="15"/>
      <c r="F39" s="15"/>
      <c r="G39" s="15"/>
      <c r="H39" s="197"/>
      <c r="I39" s="15"/>
      <c r="J39" s="15"/>
      <c r="K39" s="198"/>
      <c r="L39" s="16"/>
    </row>
    <row r="40" spans="2:12" ht="21.75">
      <c r="B40" s="28"/>
      <c r="C40" s="29"/>
      <c r="D40" s="29"/>
      <c r="E40" s="29"/>
      <c r="F40" s="29"/>
      <c r="G40" s="29"/>
      <c r="H40" s="193"/>
      <c r="I40" s="29"/>
      <c r="J40" s="29"/>
      <c r="K40" s="194" t="s">
        <v>1143</v>
      </c>
      <c r="L40" s="30"/>
    </row>
    <row r="41" spans="2:12" ht="22.5" customHeight="1">
      <c r="B41" s="28"/>
      <c r="C41" s="34">
        <f>SUM(C42:C43)</f>
        <v>0</v>
      </c>
      <c r="D41" s="57"/>
      <c r="E41" s="57"/>
      <c r="F41" s="57"/>
      <c r="G41" s="57"/>
      <c r="H41" s="57"/>
      <c r="I41" s="57"/>
      <c r="J41" s="57"/>
      <c r="K41" s="36" t="s">
        <v>1076</v>
      </c>
      <c r="L41" s="30"/>
    </row>
    <row r="42" spans="2:12" ht="22.5" customHeight="1">
      <c r="B42" s="28"/>
      <c r="C42" s="70"/>
      <c r="D42" s="38"/>
      <c r="E42" s="38"/>
      <c r="F42" s="38"/>
      <c r="G42" s="38"/>
      <c r="H42" s="38"/>
      <c r="I42" s="38"/>
      <c r="J42" s="38"/>
      <c r="K42" s="48" t="s">
        <v>1061</v>
      </c>
      <c r="L42" s="30"/>
    </row>
    <row r="43" spans="2:12" ht="22.5" customHeight="1">
      <c r="B43" s="28"/>
      <c r="C43" s="71"/>
      <c r="D43" s="41"/>
      <c r="E43" s="41"/>
      <c r="F43" s="41"/>
      <c r="G43" s="41"/>
      <c r="H43" s="41"/>
      <c r="I43" s="41"/>
      <c r="J43" s="41"/>
      <c r="K43" s="49" t="s">
        <v>1062</v>
      </c>
      <c r="L43" s="30"/>
    </row>
    <row r="44" spans="2:12" ht="15" customHeight="1">
      <c r="B44" s="28"/>
      <c r="C44" s="43"/>
      <c r="D44" s="29"/>
      <c r="E44" s="29"/>
      <c r="F44" s="29"/>
      <c r="G44" s="29"/>
      <c r="H44" s="29"/>
      <c r="I44" s="29"/>
      <c r="J44" s="29"/>
      <c r="K44" s="44"/>
      <c r="L44" s="30"/>
    </row>
    <row r="45" spans="2:12" ht="22.5" customHeight="1">
      <c r="B45" s="28"/>
      <c r="C45" s="34">
        <f>C46+C49</f>
        <v>0</v>
      </c>
      <c r="D45" s="57"/>
      <c r="E45" s="57"/>
      <c r="F45" s="57"/>
      <c r="G45" s="57"/>
      <c r="H45" s="57"/>
      <c r="I45" s="57"/>
      <c r="J45" s="57"/>
      <c r="K45" s="36" t="s">
        <v>1077</v>
      </c>
      <c r="L45" s="30"/>
    </row>
    <row r="46" spans="2:12" ht="22.5" customHeight="1">
      <c r="B46" s="28"/>
      <c r="C46" s="58">
        <f>SUM(C47:C48)</f>
        <v>0</v>
      </c>
      <c r="D46" s="59"/>
      <c r="E46" s="59"/>
      <c r="F46" s="59"/>
      <c r="G46" s="59"/>
      <c r="H46" s="59"/>
      <c r="I46" s="59"/>
      <c r="J46" s="59"/>
      <c r="K46" s="60" t="s">
        <v>1063</v>
      </c>
      <c r="L46" s="30"/>
    </row>
    <row r="47" spans="2:12" ht="22.5" customHeight="1">
      <c r="B47" s="28"/>
      <c r="C47" s="71"/>
      <c r="D47" s="41"/>
      <c r="E47" s="41"/>
      <c r="F47" s="41"/>
      <c r="G47" s="41"/>
      <c r="H47" s="41"/>
      <c r="I47" s="41"/>
      <c r="J47" s="41"/>
      <c r="K47" s="196" t="s">
        <v>1061</v>
      </c>
      <c r="L47" s="30"/>
    </row>
    <row r="48" spans="2:12" ht="22.5" customHeight="1">
      <c r="B48" s="28"/>
      <c r="C48" s="71"/>
      <c r="D48" s="41"/>
      <c r="E48" s="41"/>
      <c r="F48" s="41"/>
      <c r="G48" s="41"/>
      <c r="H48" s="41"/>
      <c r="I48" s="41"/>
      <c r="J48" s="41"/>
      <c r="K48" s="196" t="s">
        <v>1062</v>
      </c>
      <c r="L48" s="30"/>
    </row>
    <row r="49" spans="2:12" ht="22.5" customHeight="1">
      <c r="B49" s="28"/>
      <c r="C49" s="61">
        <f>SUM(C50:C51)</f>
        <v>0</v>
      </c>
      <c r="D49" s="62"/>
      <c r="E49" s="62"/>
      <c r="F49" s="62"/>
      <c r="G49" s="62"/>
      <c r="H49" s="62"/>
      <c r="I49" s="62"/>
      <c r="J49" s="62"/>
      <c r="K49" s="63" t="s">
        <v>1064</v>
      </c>
      <c r="L49" s="30"/>
    </row>
    <row r="50" spans="2:12" ht="22.5" customHeight="1">
      <c r="B50" s="28"/>
      <c r="C50" s="71"/>
      <c r="D50" s="41"/>
      <c r="E50" s="41"/>
      <c r="F50" s="41"/>
      <c r="G50" s="41"/>
      <c r="H50" s="41"/>
      <c r="I50" s="41"/>
      <c r="J50" s="41"/>
      <c r="K50" s="196" t="s">
        <v>1061</v>
      </c>
      <c r="L50" s="30"/>
    </row>
    <row r="51" spans="2:12" ht="22.5" customHeight="1">
      <c r="B51" s="28"/>
      <c r="C51" s="71"/>
      <c r="D51" s="41"/>
      <c r="E51" s="41"/>
      <c r="F51" s="41"/>
      <c r="G51" s="41"/>
      <c r="H51" s="41"/>
      <c r="I51" s="41"/>
      <c r="J51" s="41"/>
      <c r="K51" s="196" t="s">
        <v>1062</v>
      </c>
      <c r="L51" s="30"/>
    </row>
    <row r="52" spans="2:12" ht="15" customHeight="1">
      <c r="B52" s="28"/>
      <c r="C52" s="43"/>
      <c r="D52" s="29"/>
      <c r="E52" s="29"/>
      <c r="F52" s="29"/>
      <c r="G52" s="29"/>
      <c r="H52" s="29"/>
      <c r="I52" s="29"/>
      <c r="J52" s="29"/>
      <c r="K52" s="44"/>
      <c r="L52" s="30"/>
    </row>
    <row r="53" spans="2:12" ht="22.5" customHeight="1">
      <c r="B53" s="28"/>
      <c r="C53" s="34"/>
      <c r="D53" s="57"/>
      <c r="E53" s="57"/>
      <c r="F53" s="57"/>
      <c r="G53" s="57"/>
      <c r="H53" s="57"/>
      <c r="I53" s="57"/>
      <c r="J53" s="57"/>
      <c r="K53" s="64" t="s">
        <v>1078</v>
      </c>
      <c r="L53" s="30"/>
    </row>
    <row r="54" spans="2:12" ht="22.5" customHeight="1">
      <c r="B54" s="28"/>
      <c r="C54" s="70"/>
      <c r="D54" s="38"/>
      <c r="E54" s="38"/>
      <c r="F54" s="38"/>
      <c r="G54" s="38"/>
      <c r="H54" s="38"/>
      <c r="I54" s="38"/>
      <c r="J54" s="38"/>
      <c r="K54" s="195" t="s">
        <v>1073</v>
      </c>
      <c r="L54" s="30"/>
    </row>
    <row r="55" spans="2:12" ht="22.5" customHeight="1">
      <c r="B55" s="28"/>
      <c r="C55" s="70"/>
      <c r="D55" s="38"/>
      <c r="E55" s="38"/>
      <c r="F55" s="38"/>
      <c r="G55" s="38"/>
      <c r="H55" s="38"/>
      <c r="I55" s="38"/>
      <c r="J55" s="38"/>
      <c r="K55" s="195" t="s">
        <v>1083</v>
      </c>
      <c r="L55" s="30"/>
    </row>
    <row r="56" spans="2:12" ht="22.5" customHeight="1">
      <c r="B56" s="28"/>
      <c r="C56" s="70"/>
      <c r="D56" s="38"/>
      <c r="E56" s="38"/>
      <c r="F56" s="38"/>
      <c r="G56" s="38"/>
      <c r="H56" s="38"/>
      <c r="I56" s="38"/>
      <c r="J56" s="38"/>
      <c r="K56" s="195" t="s">
        <v>1084</v>
      </c>
      <c r="L56" s="30"/>
    </row>
    <row r="57" spans="2:12" ht="22.5" customHeight="1">
      <c r="B57" s="28"/>
      <c r="C57" s="70"/>
      <c r="D57" s="38"/>
      <c r="E57" s="38"/>
      <c r="F57" s="38"/>
      <c r="G57" s="38"/>
      <c r="H57" s="38"/>
      <c r="I57" s="38"/>
      <c r="J57" s="38"/>
      <c r="K57" s="195" t="s">
        <v>1085</v>
      </c>
      <c r="L57" s="30"/>
    </row>
    <row r="58" spans="2:12" ht="22.5" customHeight="1">
      <c r="B58" s="28"/>
      <c r="C58" s="70"/>
      <c r="D58" s="38"/>
      <c r="E58" s="38"/>
      <c r="F58" s="38"/>
      <c r="G58" s="38"/>
      <c r="H58" s="38"/>
      <c r="I58" s="38"/>
      <c r="J58" s="38"/>
      <c r="K58" s="195" t="s">
        <v>1086</v>
      </c>
      <c r="L58" s="30"/>
    </row>
    <row r="59" spans="2:12" ht="22.5" customHeight="1">
      <c r="B59" s="28"/>
      <c r="C59" s="70"/>
      <c r="D59" s="38"/>
      <c r="E59" s="38"/>
      <c r="F59" s="38"/>
      <c r="G59" s="38"/>
      <c r="H59" s="38"/>
      <c r="I59" s="38"/>
      <c r="J59" s="38"/>
      <c r="K59" s="195" t="s">
        <v>1079</v>
      </c>
      <c r="L59" s="30"/>
    </row>
    <row r="60" spans="2:12" ht="22.5" customHeight="1">
      <c r="B60" s="28"/>
      <c r="C60" s="71"/>
      <c r="D60" s="41"/>
      <c r="E60" s="41"/>
      <c r="F60" s="41"/>
      <c r="G60" s="41"/>
      <c r="H60" s="41"/>
      <c r="I60" s="41"/>
      <c r="J60" s="41"/>
      <c r="K60" s="65" t="s">
        <v>1080</v>
      </c>
      <c r="L60" s="30"/>
    </row>
    <row r="61" spans="2:12" ht="22.5" customHeight="1">
      <c r="B61" s="28"/>
      <c r="C61" s="71"/>
      <c r="D61" s="41"/>
      <c r="E61" s="41"/>
      <c r="F61" s="41"/>
      <c r="G61" s="41"/>
      <c r="H61" s="41"/>
      <c r="I61" s="41"/>
      <c r="J61" s="41"/>
      <c r="K61" s="65" t="s">
        <v>1081</v>
      </c>
      <c r="L61" s="30"/>
    </row>
    <row r="62" spans="2:12" ht="22.5" customHeight="1">
      <c r="B62" s="28"/>
      <c r="C62" s="71"/>
      <c r="D62" s="41"/>
      <c r="E62" s="41"/>
      <c r="F62" s="41"/>
      <c r="G62" s="41"/>
      <c r="H62" s="41"/>
      <c r="I62" s="41"/>
      <c r="J62" s="41"/>
      <c r="K62" s="65" t="s">
        <v>1082</v>
      </c>
      <c r="L62" s="30"/>
    </row>
    <row r="63" spans="2:12" ht="22.5" customHeight="1">
      <c r="B63" s="28"/>
      <c r="C63" s="71"/>
      <c r="D63" s="41"/>
      <c r="E63" s="41"/>
      <c r="F63" s="41"/>
      <c r="G63" s="41"/>
      <c r="H63" s="41"/>
      <c r="I63" s="41"/>
      <c r="J63" s="41"/>
      <c r="K63" s="65" t="s">
        <v>1065</v>
      </c>
      <c r="L63" s="30"/>
    </row>
    <row r="64" spans="2:12" ht="22.5" customHeight="1">
      <c r="B64" s="28"/>
      <c r="C64" s="71"/>
      <c r="D64" s="41"/>
      <c r="E64" s="41"/>
      <c r="F64" s="41"/>
      <c r="G64" s="41"/>
      <c r="H64" s="41"/>
      <c r="I64" s="41"/>
      <c r="J64" s="41"/>
      <c r="K64" s="65" t="s">
        <v>1066</v>
      </c>
      <c r="L64" s="30"/>
    </row>
    <row r="65" spans="2:12" ht="22.5" customHeight="1">
      <c r="B65" s="28"/>
      <c r="C65" s="71"/>
      <c r="D65" s="41"/>
      <c r="E65" s="41"/>
      <c r="F65" s="41"/>
      <c r="G65" s="41"/>
      <c r="H65" s="41"/>
      <c r="I65" s="41"/>
      <c r="J65" s="41"/>
      <c r="K65" s="65" t="s">
        <v>1067</v>
      </c>
      <c r="L65" s="30"/>
    </row>
    <row r="66" spans="2:12" ht="22.5" customHeight="1">
      <c r="B66" s="28"/>
      <c r="C66" s="71"/>
      <c r="D66" s="41"/>
      <c r="E66" s="41"/>
      <c r="F66" s="41"/>
      <c r="G66" s="41"/>
      <c r="H66" s="41"/>
      <c r="I66" s="41"/>
      <c r="J66" s="41"/>
      <c r="K66" s="65" t="s">
        <v>1068</v>
      </c>
      <c r="L66" s="30"/>
    </row>
    <row r="67" spans="2:12" ht="22.5" customHeight="1">
      <c r="B67" s="28"/>
      <c r="C67" s="71"/>
      <c r="D67" s="41"/>
      <c r="E67" s="41"/>
      <c r="F67" s="41"/>
      <c r="G67" s="41"/>
      <c r="H67" s="41"/>
      <c r="I67" s="41"/>
      <c r="J67" s="41"/>
      <c r="K67" s="65" t="s">
        <v>1069</v>
      </c>
      <c r="L67" s="30"/>
    </row>
    <row r="68" spans="2:12" ht="22.5" customHeight="1">
      <c r="B68" s="28"/>
      <c r="C68" s="71"/>
      <c r="D68" s="41"/>
      <c r="E68" s="41"/>
      <c r="F68" s="41"/>
      <c r="G68" s="41"/>
      <c r="H68" s="41"/>
      <c r="I68" s="41"/>
      <c r="J68" s="41"/>
      <c r="K68" s="65" t="s">
        <v>1070</v>
      </c>
      <c r="L68" s="30"/>
    </row>
    <row r="69" spans="2:12" ht="22.5" customHeight="1">
      <c r="B69" s="28"/>
      <c r="C69" s="71"/>
      <c r="D69" s="41"/>
      <c r="E69" s="41"/>
      <c r="F69" s="41"/>
      <c r="G69" s="41"/>
      <c r="H69" s="41"/>
      <c r="I69" s="41"/>
      <c r="J69" s="41"/>
      <c r="K69" s="65" t="s">
        <v>1071</v>
      </c>
      <c r="L69" s="30"/>
    </row>
    <row r="70" spans="2:12" ht="22.5" customHeight="1">
      <c r="B70" s="28"/>
      <c r="C70" s="71"/>
      <c r="D70" s="41"/>
      <c r="E70" s="41"/>
      <c r="F70" s="41"/>
      <c r="G70" s="41"/>
      <c r="H70" s="41"/>
      <c r="I70" s="41"/>
      <c r="J70" s="41"/>
      <c r="K70" s="65" t="s">
        <v>1090</v>
      </c>
      <c r="L70" s="30"/>
    </row>
    <row r="71" spans="2:12" ht="22.5" customHeight="1">
      <c r="B71" s="28"/>
      <c r="C71" s="71"/>
      <c r="D71" s="41"/>
      <c r="E71" s="41"/>
      <c r="F71" s="41"/>
      <c r="G71" s="41"/>
      <c r="H71" s="41"/>
      <c r="I71" s="41"/>
      <c r="J71" s="41"/>
      <c r="K71" s="65" t="s">
        <v>1087</v>
      </c>
      <c r="L71" s="30"/>
    </row>
    <row r="72" spans="2:12" ht="22.5" customHeight="1">
      <c r="B72" s="28"/>
      <c r="C72" s="71"/>
      <c r="D72" s="41"/>
      <c r="E72" s="41"/>
      <c r="F72" s="41"/>
      <c r="G72" s="41"/>
      <c r="H72" s="41"/>
      <c r="I72" s="41"/>
      <c r="J72" s="41"/>
      <c r="K72" s="65" t="s">
        <v>1088</v>
      </c>
      <c r="L72" s="30"/>
    </row>
    <row r="73" spans="2:12" ht="22.5" customHeight="1">
      <c r="B73" s="28"/>
      <c r="C73" s="71"/>
      <c r="D73" s="41"/>
      <c r="E73" s="41"/>
      <c r="F73" s="41"/>
      <c r="G73" s="41"/>
      <c r="H73" s="41"/>
      <c r="I73" s="41"/>
      <c r="J73" s="41"/>
      <c r="K73" s="65" t="s">
        <v>1089</v>
      </c>
      <c r="L73" s="30"/>
    </row>
    <row r="74" spans="2:12" ht="15" customHeight="1">
      <c r="B74" s="53"/>
      <c r="C74" s="54"/>
      <c r="D74" s="55"/>
      <c r="E74" s="55"/>
      <c r="F74" s="55"/>
      <c r="G74" s="55"/>
      <c r="H74" s="55"/>
      <c r="I74" s="55"/>
      <c r="J74" s="55"/>
      <c r="K74" s="66"/>
      <c r="L74" s="56"/>
    </row>
    <row r="75" spans="2:12" ht="22.5" customHeight="1">
      <c r="C75" s="67"/>
      <c r="K75" s="68"/>
    </row>
    <row r="76" spans="2:12" ht="22.5" customHeight="1">
      <c r="C76" s="67"/>
      <c r="K76" s="68"/>
    </row>
    <row r="77" spans="2:12" ht="22.5" customHeight="1">
      <c r="C77" s="67"/>
      <c r="K77" s="68"/>
    </row>
    <row r="78" spans="2:12" ht="22.5" customHeight="1">
      <c r="C78" s="67"/>
      <c r="K78" s="68"/>
    </row>
    <row r="79" spans="2:12" ht="22.5" customHeight="1">
      <c r="C79" s="67"/>
      <c r="K79" s="68"/>
    </row>
    <row r="80" spans="2:12" ht="22.5" customHeight="1">
      <c r="C80" s="67"/>
      <c r="K80" s="68"/>
    </row>
    <row r="81" spans="3:11" ht="22.5" customHeight="1">
      <c r="C81" s="67"/>
      <c r="K81" s="68"/>
    </row>
    <row r="82" spans="3:11" ht="22.5" customHeight="1">
      <c r="C82" s="67"/>
      <c r="K82" s="68"/>
    </row>
    <row r="83" spans="3:11" ht="22.5" customHeight="1">
      <c r="C83" s="67"/>
      <c r="K83" s="68"/>
    </row>
    <row r="84" spans="3:11" ht="22.5" customHeight="1">
      <c r="C84" s="67"/>
      <c r="K84" s="68"/>
    </row>
    <row r="85" spans="3:11" ht="22.5" customHeight="1">
      <c r="C85" s="67"/>
      <c r="K85" s="68"/>
    </row>
    <row r="86" spans="3:11" ht="22.5" customHeight="1">
      <c r="C86" s="67"/>
      <c r="K86" s="68"/>
    </row>
    <row r="87" spans="3:11" ht="22.5" customHeight="1">
      <c r="C87" s="67"/>
      <c r="K87" s="68"/>
    </row>
    <row r="88" spans="3:11" ht="22.5" customHeight="1">
      <c r="C88" s="67"/>
      <c r="K88" s="68"/>
    </row>
    <row r="89" spans="3:11" ht="22.5" customHeight="1">
      <c r="C89" s="67"/>
      <c r="K89" s="68"/>
    </row>
    <row r="90" spans="3:11" ht="22.5" customHeight="1">
      <c r="K90" s="68"/>
    </row>
    <row r="91" spans="3:11" ht="22.5" customHeight="1">
      <c r="K91" s="68"/>
    </row>
    <row r="92" spans="3:11" ht="22.5" customHeight="1">
      <c r="K92" s="68"/>
    </row>
  </sheetData>
  <sheetProtection algorithmName="SHA-512" hashValue="UPsJ04FMDw5EY6gBt8ZKelDxBD+HYIx9ny83+x0JaVqi4mntHi6pWNK3xbp+1qUEfKovRqHsNrzrOg4aTKVn/A==" saltValue="0xTbEs8C9TpF2OrRu9X7jg==" spinCount="100000" sheet="1" objects="1" scenarios="1" formatCells="0"/>
  <conditionalFormatting sqref="C37:K37">
    <cfRule type="expression" dxfId="16" priority="1">
      <formula>$C$37&gt;0</formula>
    </cfRule>
    <cfRule type="expression" dxfId="15" priority="3">
      <formula>$C$37&lt;0</formula>
    </cfRule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371475</xdr:colOff>
                    <xdr:row>70</xdr:row>
                    <xdr:rowOff>19050</xdr:rowOff>
                  </from>
                  <to>
                    <xdr:col>2</xdr:col>
                    <xdr:colOff>628650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371475</xdr:colOff>
                    <xdr:row>71</xdr:row>
                    <xdr:rowOff>9525</xdr:rowOff>
                  </from>
                  <to>
                    <xdr:col>2</xdr:col>
                    <xdr:colOff>628650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361950</xdr:colOff>
                    <xdr:row>72</xdr:row>
                    <xdr:rowOff>9525</xdr:rowOff>
                  </from>
                  <to>
                    <xdr:col>2</xdr:col>
                    <xdr:colOff>619125</xdr:colOff>
                    <xdr:row>72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79998168889431442"/>
    <pageSetUpPr fitToPage="1"/>
  </sheetPr>
  <dimension ref="A1:F103"/>
  <sheetViews>
    <sheetView showGridLines="0" zoomScaleNormal="100" workbookViewId="0">
      <selection activeCell="E10" sqref="E10"/>
    </sheetView>
  </sheetViews>
  <sheetFormatPr defaultColWidth="8.625" defaultRowHeight="23.1" customHeight="1"/>
  <cols>
    <col min="1" max="3" width="15.375" style="12" customWidth="1"/>
    <col min="4" max="4" width="42.75" style="12" customWidth="1"/>
    <col min="5" max="5" width="11" style="12" customWidth="1"/>
    <col min="6" max="6" width="25.625" style="12" customWidth="1"/>
    <col min="7" max="16384" width="8.625" style="12"/>
  </cols>
  <sheetData>
    <row r="1" spans="1:6" ht="22.5" customHeight="1">
      <c r="A1" s="72" t="s">
        <v>1115</v>
      </c>
      <c r="B1" s="73"/>
      <c r="C1" s="73"/>
      <c r="D1" s="73"/>
      <c r="E1" s="73"/>
      <c r="F1" s="72"/>
    </row>
    <row r="2" spans="1:6" ht="38.25">
      <c r="A2" s="74" t="s">
        <v>8</v>
      </c>
      <c r="B2" s="73"/>
      <c r="C2" s="75"/>
      <c r="D2" s="73"/>
      <c r="E2" s="73"/>
      <c r="F2" s="74"/>
    </row>
    <row r="3" spans="1:6" ht="23.1" customHeight="1">
      <c r="A3" s="76" t="str">
        <f>RashuBudget!J6</f>
        <v>މާލޭ ސިޓީ ކައުންސިލްގެ އިދާރާ</v>
      </c>
      <c r="B3" s="73"/>
      <c r="C3" s="73"/>
      <c r="D3" s="73"/>
      <c r="E3" s="73"/>
      <c r="F3" s="76"/>
    </row>
    <row r="4" spans="1:6" ht="7.5" customHeight="1" thickBot="1"/>
    <row r="5" spans="1:6" ht="23.1" customHeight="1">
      <c r="A5" s="77">
        <v>2025</v>
      </c>
      <c r="B5" s="78">
        <v>2024</v>
      </c>
      <c r="C5" s="78">
        <v>2023</v>
      </c>
      <c r="D5" s="238" t="s">
        <v>2</v>
      </c>
      <c r="E5" s="235" t="s">
        <v>1</v>
      </c>
      <c r="F5" s="235" t="s">
        <v>3</v>
      </c>
    </row>
    <row r="6" spans="1:6" ht="23.1" customHeight="1">
      <c r="A6" s="233" t="s">
        <v>0</v>
      </c>
      <c r="B6" s="231" t="s">
        <v>0</v>
      </c>
      <c r="C6" s="231" t="s">
        <v>0</v>
      </c>
      <c r="D6" s="239"/>
      <c r="E6" s="236" t="s">
        <v>1</v>
      </c>
      <c r="F6" s="236" t="s">
        <v>1</v>
      </c>
    </row>
    <row r="7" spans="1:6" ht="23.1" customHeight="1" thickBot="1">
      <c r="A7" s="234"/>
      <c r="B7" s="232"/>
      <c r="C7" s="232"/>
      <c r="D7" s="240"/>
      <c r="E7" s="237"/>
      <c r="F7" s="237"/>
    </row>
    <row r="8" spans="1:6" ht="23.1" customHeight="1" thickBot="1">
      <c r="A8" s="199">
        <f t="shared" ref="A8:C8" si="0">SUM(A9:A100)</f>
        <v>199625558</v>
      </c>
      <c r="B8" s="199">
        <f t="shared" si="0"/>
        <v>173152879</v>
      </c>
      <c r="C8" s="199">
        <f t="shared" si="0"/>
        <v>165700040</v>
      </c>
      <c r="D8" s="80" t="s">
        <v>4</v>
      </c>
      <c r="E8" s="81"/>
      <c r="F8" s="82"/>
    </row>
    <row r="9" spans="1:6" ht="23.1" customHeight="1">
      <c r="A9" s="203">
        <f>SUMIF(Ceiling!$A:$A,RashuBudget!$K$6,Ceiling!E:E)</f>
        <v>199625558</v>
      </c>
      <c r="B9" s="204">
        <f>SUMIF(Ceiling!$A:$A,RashuBudget!$K$6,Ceiling!D:D)</f>
        <v>173152879</v>
      </c>
      <c r="C9" s="204">
        <f>SUMIF(Ceiling!$A:$A,RashuBudget!$K$6,Ceiling!C:C)</f>
        <v>165700040</v>
      </c>
      <c r="D9" s="85" t="str">
        <f>IFERROR(INDEX(RevenueCodes!A:A,MATCH(Revenue!E9,RevenueCodes!B:B,0)),"")</f>
        <v>ފައިސާގެ ހިލޭ އެހީ - ބައިލެޓްރަލް</v>
      </c>
      <c r="E9" s="205">
        <v>141001</v>
      </c>
      <c r="F9" s="206" t="s">
        <v>6</v>
      </c>
    </row>
    <row r="10" spans="1:6" ht="23.1" customHeight="1">
      <c r="A10" s="200"/>
      <c r="B10" s="121"/>
      <c r="C10" s="121"/>
      <c r="D10" s="85" t="str">
        <f>IFERROR(INDEX(RevenueCodes!A:A,MATCH(Revenue!E10,RevenueCodes!B:B,0)),"")</f>
        <v/>
      </c>
      <c r="E10" s="89"/>
      <c r="F10" s="87"/>
    </row>
    <row r="11" spans="1:6" ht="23.1" customHeight="1">
      <c r="A11" s="200"/>
      <c r="B11" s="121"/>
      <c r="C11" s="121"/>
      <c r="D11" s="85" t="str">
        <f>IFERROR(INDEX(RevenueCodes!A:A,MATCH(Revenue!E11,RevenueCodes!B:B,0)),"")</f>
        <v/>
      </c>
      <c r="E11" s="89"/>
      <c r="F11" s="87"/>
    </row>
    <row r="12" spans="1:6" ht="23.1" customHeight="1">
      <c r="A12" s="200"/>
      <c r="B12" s="121"/>
      <c r="C12" s="121"/>
      <c r="D12" s="85" t="str">
        <f>IFERROR(INDEX(RevenueCodes!A:A,MATCH(Revenue!E12,RevenueCodes!B:B,0)),"")</f>
        <v/>
      </c>
      <c r="E12" s="89"/>
      <c r="F12" s="87"/>
    </row>
    <row r="13" spans="1:6" ht="23.1" customHeight="1">
      <c r="A13" s="200"/>
      <c r="B13" s="121"/>
      <c r="C13" s="121"/>
      <c r="D13" s="85" t="str">
        <f>IFERROR(INDEX(RevenueCodes!A:A,MATCH(Revenue!E13,RevenueCodes!B:B,0)),"")</f>
        <v/>
      </c>
      <c r="E13" s="89"/>
      <c r="F13" s="87"/>
    </row>
    <row r="14" spans="1:6" ht="23.1" customHeight="1">
      <c r="A14" s="200"/>
      <c r="B14" s="121"/>
      <c r="C14" s="121"/>
      <c r="D14" s="85" t="str">
        <f>IFERROR(INDEX(RevenueCodes!A:A,MATCH(Revenue!E14,RevenueCodes!B:B,0)),"")</f>
        <v/>
      </c>
      <c r="E14" s="89"/>
      <c r="F14" s="87"/>
    </row>
    <row r="15" spans="1:6" ht="23.1" customHeight="1">
      <c r="A15" s="200"/>
      <c r="B15" s="121"/>
      <c r="C15" s="121"/>
      <c r="D15" s="85" t="str">
        <f>IFERROR(INDEX(RevenueCodes!A:A,MATCH(Revenue!E15,RevenueCodes!B:B,0)),"")</f>
        <v/>
      </c>
      <c r="E15" s="89"/>
      <c r="F15" s="87"/>
    </row>
    <row r="16" spans="1:6" ht="23.1" customHeight="1">
      <c r="A16" s="200"/>
      <c r="B16" s="121"/>
      <c r="C16" s="121"/>
      <c r="D16" s="85" t="str">
        <f>IFERROR(INDEX(RevenueCodes!A:A,MATCH(Revenue!E16,RevenueCodes!B:B,0)),"")</f>
        <v/>
      </c>
      <c r="E16" s="89"/>
      <c r="F16" s="87"/>
    </row>
    <row r="17" spans="1:6" ht="23.1" customHeight="1">
      <c r="A17" s="200"/>
      <c r="B17" s="121"/>
      <c r="C17" s="121"/>
      <c r="D17" s="85" t="str">
        <f>IFERROR(INDEX(RevenueCodes!A:A,MATCH(Revenue!E17,RevenueCodes!B:B,0)),"")</f>
        <v/>
      </c>
      <c r="E17" s="89"/>
      <c r="F17" s="87"/>
    </row>
    <row r="18" spans="1:6" ht="23.1" customHeight="1">
      <c r="A18" s="200"/>
      <c r="B18" s="121"/>
      <c r="C18" s="121"/>
      <c r="D18" s="85" t="str">
        <f>IFERROR(INDEX(RevenueCodes!A:A,MATCH(Revenue!E18,RevenueCodes!B:B,0)),"")</f>
        <v/>
      </c>
      <c r="E18" s="89"/>
      <c r="F18" s="87"/>
    </row>
    <row r="19" spans="1:6" ht="23.1" customHeight="1">
      <c r="A19" s="200"/>
      <c r="B19" s="121"/>
      <c r="C19" s="121"/>
      <c r="D19" s="85" t="str">
        <f>IFERROR(INDEX(RevenueCodes!A:A,MATCH(Revenue!E19,RevenueCodes!B:B,0)),"")</f>
        <v/>
      </c>
      <c r="E19" s="89"/>
      <c r="F19" s="87"/>
    </row>
    <row r="20" spans="1:6" ht="23.1" customHeight="1">
      <c r="A20" s="200"/>
      <c r="B20" s="121"/>
      <c r="C20" s="121"/>
      <c r="D20" s="85" t="str">
        <f>IFERROR(INDEX(RevenueCodes!A:A,MATCH(Revenue!E20,RevenueCodes!B:B,0)),"")</f>
        <v/>
      </c>
      <c r="E20" s="89"/>
      <c r="F20" s="87"/>
    </row>
    <row r="21" spans="1:6" ht="23.1" customHeight="1">
      <c r="A21" s="200"/>
      <c r="B21" s="121"/>
      <c r="C21" s="121"/>
      <c r="D21" s="85" t="str">
        <f>IFERROR(INDEX(RevenueCodes!A:A,MATCH(Revenue!E21,RevenueCodes!B:B,0)),"")</f>
        <v/>
      </c>
      <c r="E21" s="89"/>
      <c r="F21" s="87"/>
    </row>
    <row r="22" spans="1:6" ht="23.1" customHeight="1">
      <c r="A22" s="200"/>
      <c r="B22" s="121"/>
      <c r="C22" s="121"/>
      <c r="D22" s="85" t="str">
        <f>IFERROR(INDEX(RevenueCodes!A:A,MATCH(Revenue!E22,RevenueCodes!B:B,0)),"")</f>
        <v/>
      </c>
      <c r="E22" s="89"/>
      <c r="F22" s="87"/>
    </row>
    <row r="23" spans="1:6" ht="23.1" customHeight="1">
      <c r="A23" s="200"/>
      <c r="B23" s="121"/>
      <c r="C23" s="121"/>
      <c r="D23" s="85" t="str">
        <f>IFERROR(INDEX(RevenueCodes!A:A,MATCH(Revenue!E23,RevenueCodes!B:B,0)),"")</f>
        <v/>
      </c>
      <c r="E23" s="89"/>
      <c r="F23" s="87"/>
    </row>
    <row r="24" spans="1:6" ht="23.1" customHeight="1">
      <c r="A24" s="200"/>
      <c r="B24" s="121"/>
      <c r="C24" s="121"/>
      <c r="D24" s="85" t="str">
        <f>IFERROR(INDEX(RevenueCodes!A:A,MATCH(Revenue!E24,RevenueCodes!B:B,0)),"")</f>
        <v/>
      </c>
      <c r="E24" s="89"/>
      <c r="F24" s="87"/>
    </row>
    <row r="25" spans="1:6" ht="23.1" customHeight="1">
      <c r="A25" s="200"/>
      <c r="B25" s="121"/>
      <c r="C25" s="121"/>
      <c r="D25" s="85" t="str">
        <f>IFERROR(INDEX(RevenueCodes!A:A,MATCH(Revenue!E25,RevenueCodes!B:B,0)),"")</f>
        <v/>
      </c>
      <c r="E25" s="89"/>
      <c r="F25" s="87"/>
    </row>
    <row r="26" spans="1:6" ht="23.1" customHeight="1">
      <c r="A26" s="200"/>
      <c r="B26" s="121"/>
      <c r="C26" s="121"/>
      <c r="D26" s="85" t="str">
        <f>IFERROR(INDEX(RevenueCodes!A:A,MATCH(Revenue!E26,RevenueCodes!B:B,0)),"")</f>
        <v/>
      </c>
      <c r="E26" s="89"/>
      <c r="F26" s="87"/>
    </row>
    <row r="27" spans="1:6" ht="23.1" customHeight="1">
      <c r="A27" s="200"/>
      <c r="B27" s="121"/>
      <c r="C27" s="121"/>
      <c r="D27" s="85" t="str">
        <f>IFERROR(INDEX(RevenueCodes!A:A,MATCH(Revenue!E27,RevenueCodes!B:B,0)),"")</f>
        <v/>
      </c>
      <c r="E27" s="89"/>
      <c r="F27" s="87"/>
    </row>
    <row r="28" spans="1:6" ht="23.1" customHeight="1">
      <c r="A28" s="200"/>
      <c r="B28" s="121"/>
      <c r="C28" s="121"/>
      <c r="D28" s="85" t="str">
        <f>IFERROR(INDEX(RevenueCodes!A:A,MATCH(Revenue!E28,RevenueCodes!B:B,0)),"")</f>
        <v/>
      </c>
      <c r="E28" s="89"/>
      <c r="F28" s="87"/>
    </row>
    <row r="29" spans="1:6" ht="23.1" customHeight="1">
      <c r="A29" s="200"/>
      <c r="B29" s="121"/>
      <c r="C29" s="121"/>
      <c r="D29" s="85" t="str">
        <f>IFERROR(INDEX(RevenueCodes!A:A,MATCH(Revenue!E29,RevenueCodes!B:B,0)),"")</f>
        <v/>
      </c>
      <c r="E29" s="89"/>
      <c r="F29" s="87"/>
    </row>
    <row r="30" spans="1:6" ht="23.1" customHeight="1">
      <c r="A30" s="200"/>
      <c r="B30" s="121"/>
      <c r="C30" s="121"/>
      <c r="D30" s="85" t="str">
        <f>IFERROR(INDEX(RevenueCodes!A:A,MATCH(Revenue!E30,RevenueCodes!B:B,0)),"")</f>
        <v/>
      </c>
      <c r="E30" s="89"/>
      <c r="F30" s="87"/>
    </row>
    <row r="31" spans="1:6" ht="23.1" customHeight="1">
      <c r="A31" s="200"/>
      <c r="B31" s="121"/>
      <c r="C31" s="121"/>
      <c r="D31" s="85" t="str">
        <f>IFERROR(INDEX(RevenueCodes!A:A,MATCH(Revenue!E31,RevenueCodes!B:B,0)),"")</f>
        <v/>
      </c>
      <c r="E31" s="89"/>
      <c r="F31" s="87"/>
    </row>
    <row r="32" spans="1:6" ht="23.1" customHeight="1">
      <c r="A32" s="200"/>
      <c r="B32" s="121"/>
      <c r="C32" s="121"/>
      <c r="D32" s="85" t="str">
        <f>IFERROR(INDEX(RevenueCodes!A:A,MATCH(Revenue!E32,RevenueCodes!B:B,0)),"")</f>
        <v/>
      </c>
      <c r="E32" s="89"/>
      <c r="F32" s="87"/>
    </row>
    <row r="33" spans="1:6" ht="23.1" customHeight="1">
      <c r="A33" s="200"/>
      <c r="B33" s="121"/>
      <c r="C33" s="121"/>
      <c r="D33" s="85" t="str">
        <f>IFERROR(INDEX(RevenueCodes!A:A,MATCH(Revenue!E33,RevenueCodes!B:B,0)),"")</f>
        <v/>
      </c>
      <c r="E33" s="89"/>
      <c r="F33" s="87"/>
    </row>
    <row r="34" spans="1:6" ht="23.1" customHeight="1">
      <c r="A34" s="200"/>
      <c r="B34" s="121"/>
      <c r="C34" s="121"/>
      <c r="D34" s="85" t="str">
        <f>IFERROR(INDEX(RevenueCodes!A:A,MATCH(Revenue!E34,RevenueCodes!B:B,0)),"")</f>
        <v/>
      </c>
      <c r="E34" s="89"/>
      <c r="F34" s="87"/>
    </row>
    <row r="35" spans="1:6" ht="23.1" customHeight="1">
      <c r="A35" s="200"/>
      <c r="B35" s="121"/>
      <c r="C35" s="121"/>
      <c r="D35" s="85" t="str">
        <f>IFERROR(INDEX(RevenueCodes!A:A,MATCH(Revenue!E35,RevenueCodes!B:B,0)),"")</f>
        <v/>
      </c>
      <c r="E35" s="89"/>
      <c r="F35" s="87"/>
    </row>
    <row r="36" spans="1:6" ht="23.1" customHeight="1">
      <c r="A36" s="200"/>
      <c r="B36" s="121"/>
      <c r="C36" s="121"/>
      <c r="D36" s="85" t="str">
        <f>IFERROR(INDEX(RevenueCodes!A:A,MATCH(Revenue!E36,RevenueCodes!B:B,0)),"")</f>
        <v/>
      </c>
      <c r="E36" s="89"/>
      <c r="F36" s="87"/>
    </row>
    <row r="37" spans="1:6" ht="23.1" customHeight="1">
      <c r="A37" s="200"/>
      <c r="B37" s="121"/>
      <c r="C37" s="121"/>
      <c r="D37" s="85" t="str">
        <f>IFERROR(INDEX(RevenueCodes!A:A,MATCH(Revenue!E37,RevenueCodes!B:B,0)),"")</f>
        <v/>
      </c>
      <c r="E37" s="89"/>
      <c r="F37" s="87"/>
    </row>
    <row r="38" spans="1:6" ht="23.1" customHeight="1">
      <c r="A38" s="200"/>
      <c r="B38" s="121"/>
      <c r="C38" s="121"/>
      <c r="D38" s="85" t="str">
        <f>IFERROR(INDEX(RevenueCodes!A:A,MATCH(Revenue!E38,RevenueCodes!B:B,0)),"")</f>
        <v/>
      </c>
      <c r="E38" s="89"/>
      <c r="F38" s="87"/>
    </row>
    <row r="39" spans="1:6" ht="23.1" customHeight="1">
      <c r="A39" s="200"/>
      <c r="B39" s="121"/>
      <c r="C39" s="121"/>
      <c r="D39" s="85" t="str">
        <f>IFERROR(INDEX(RevenueCodes!A:A,MATCH(Revenue!E39,RevenueCodes!B:B,0)),"")</f>
        <v/>
      </c>
      <c r="E39" s="89"/>
      <c r="F39" s="87"/>
    </row>
    <row r="40" spans="1:6" ht="23.1" customHeight="1">
      <c r="A40" s="200"/>
      <c r="B40" s="121"/>
      <c r="C40" s="121"/>
      <c r="D40" s="85" t="str">
        <f>IFERROR(INDEX(RevenueCodes!A:A,MATCH(Revenue!E40,RevenueCodes!B:B,0)),"")</f>
        <v/>
      </c>
      <c r="E40" s="89"/>
      <c r="F40" s="87"/>
    </row>
    <row r="41" spans="1:6" ht="23.1" customHeight="1">
      <c r="A41" s="200"/>
      <c r="B41" s="121"/>
      <c r="C41" s="121"/>
      <c r="D41" s="85" t="str">
        <f>IFERROR(INDEX(RevenueCodes!A:A,MATCH(Revenue!E41,RevenueCodes!B:B,0)),"")</f>
        <v/>
      </c>
      <c r="E41" s="89"/>
      <c r="F41" s="87"/>
    </row>
    <row r="42" spans="1:6" ht="23.1" customHeight="1">
      <c r="A42" s="200"/>
      <c r="B42" s="121"/>
      <c r="C42" s="121"/>
      <c r="D42" s="85" t="str">
        <f>IFERROR(INDEX(RevenueCodes!A:A,MATCH(Revenue!E42,RevenueCodes!B:B,0)),"")</f>
        <v/>
      </c>
      <c r="E42" s="89"/>
      <c r="F42" s="87"/>
    </row>
    <row r="43" spans="1:6" ht="23.1" customHeight="1">
      <c r="A43" s="200"/>
      <c r="B43" s="121"/>
      <c r="C43" s="121"/>
      <c r="D43" s="85" t="str">
        <f>IFERROR(INDEX(RevenueCodes!A:A,MATCH(Revenue!E43,RevenueCodes!B:B,0)),"")</f>
        <v/>
      </c>
      <c r="E43" s="89"/>
      <c r="F43" s="87"/>
    </row>
    <row r="44" spans="1:6" ht="23.1" customHeight="1">
      <c r="A44" s="200"/>
      <c r="B44" s="121"/>
      <c r="C44" s="121"/>
      <c r="D44" s="85" t="str">
        <f>IFERROR(INDEX(RevenueCodes!A:A,MATCH(Revenue!E44,RevenueCodes!B:B,0)),"")</f>
        <v/>
      </c>
      <c r="E44" s="89"/>
      <c r="F44" s="87"/>
    </row>
    <row r="45" spans="1:6" ht="23.1" customHeight="1">
      <c r="A45" s="200"/>
      <c r="B45" s="121"/>
      <c r="C45" s="121"/>
      <c r="D45" s="85" t="str">
        <f>IFERROR(INDEX(RevenueCodes!A:A,MATCH(Revenue!E45,RevenueCodes!B:B,0)),"")</f>
        <v/>
      </c>
      <c r="E45" s="89"/>
      <c r="F45" s="87"/>
    </row>
    <row r="46" spans="1:6" ht="23.1" customHeight="1">
      <c r="A46" s="200"/>
      <c r="B46" s="121"/>
      <c r="C46" s="121"/>
      <c r="D46" s="85" t="str">
        <f>IFERROR(INDEX(RevenueCodes!A:A,MATCH(Revenue!E46,RevenueCodes!B:B,0)),"")</f>
        <v/>
      </c>
      <c r="E46" s="89"/>
      <c r="F46" s="87"/>
    </row>
    <row r="47" spans="1:6" ht="23.1" customHeight="1">
      <c r="A47" s="200"/>
      <c r="B47" s="121"/>
      <c r="C47" s="121"/>
      <c r="D47" s="85" t="str">
        <f>IFERROR(INDEX(RevenueCodes!A:A,MATCH(Revenue!E47,RevenueCodes!B:B,0)),"")</f>
        <v/>
      </c>
      <c r="E47" s="89"/>
      <c r="F47" s="87"/>
    </row>
    <row r="48" spans="1:6" ht="23.1" customHeight="1">
      <c r="A48" s="200"/>
      <c r="B48" s="121"/>
      <c r="C48" s="121"/>
      <c r="D48" s="85" t="str">
        <f>IFERROR(INDEX(RevenueCodes!A:A,MATCH(Revenue!E48,RevenueCodes!B:B,0)),"")</f>
        <v/>
      </c>
      <c r="E48" s="89"/>
      <c r="F48" s="87"/>
    </row>
    <row r="49" spans="1:6" ht="23.1" customHeight="1">
      <c r="A49" s="200"/>
      <c r="B49" s="121"/>
      <c r="C49" s="121"/>
      <c r="D49" s="85" t="str">
        <f>IFERROR(INDEX(RevenueCodes!A:A,MATCH(Revenue!E49,RevenueCodes!B:B,0)),"")</f>
        <v/>
      </c>
      <c r="E49" s="89"/>
      <c r="F49" s="87"/>
    </row>
    <row r="50" spans="1:6" ht="23.1" customHeight="1">
      <c r="A50" s="200"/>
      <c r="B50" s="121"/>
      <c r="C50" s="121"/>
      <c r="D50" s="85" t="str">
        <f>IFERROR(INDEX(RevenueCodes!A:A,MATCH(Revenue!E50,RevenueCodes!B:B,0)),"")</f>
        <v/>
      </c>
      <c r="E50" s="89"/>
      <c r="F50" s="87"/>
    </row>
    <row r="51" spans="1:6" ht="23.1" customHeight="1">
      <c r="A51" s="200"/>
      <c r="B51" s="121"/>
      <c r="C51" s="121"/>
      <c r="D51" s="85" t="str">
        <f>IFERROR(INDEX(RevenueCodes!A:A,MATCH(Revenue!E51,RevenueCodes!B:B,0)),"")</f>
        <v/>
      </c>
      <c r="E51" s="89"/>
      <c r="F51" s="87"/>
    </row>
    <row r="52" spans="1:6" ht="23.1" customHeight="1">
      <c r="A52" s="200"/>
      <c r="B52" s="121"/>
      <c r="C52" s="121"/>
      <c r="D52" s="85" t="str">
        <f>IFERROR(INDEX(RevenueCodes!A:A,MATCH(Revenue!E52,RevenueCodes!B:B,0)),"")</f>
        <v/>
      </c>
      <c r="E52" s="89"/>
      <c r="F52" s="87"/>
    </row>
    <row r="53" spans="1:6" ht="23.1" customHeight="1">
      <c r="A53" s="200"/>
      <c r="B53" s="121"/>
      <c r="C53" s="121"/>
      <c r="D53" s="85" t="str">
        <f>IFERROR(INDEX(RevenueCodes!A:A,MATCH(Revenue!E53,RevenueCodes!B:B,0)),"")</f>
        <v/>
      </c>
      <c r="E53" s="89"/>
      <c r="F53" s="87"/>
    </row>
    <row r="54" spans="1:6" ht="23.1" customHeight="1">
      <c r="A54" s="200"/>
      <c r="B54" s="121"/>
      <c r="C54" s="121"/>
      <c r="D54" s="85" t="str">
        <f>IFERROR(INDEX(RevenueCodes!A:A,MATCH(Revenue!E54,RevenueCodes!B:B,0)),"")</f>
        <v/>
      </c>
      <c r="E54" s="89"/>
      <c r="F54" s="87"/>
    </row>
    <row r="55" spans="1:6" ht="23.1" customHeight="1">
      <c r="A55" s="200"/>
      <c r="B55" s="121"/>
      <c r="C55" s="121"/>
      <c r="D55" s="85" t="str">
        <f>IFERROR(INDEX(RevenueCodes!A:A,MATCH(Revenue!E55,RevenueCodes!B:B,0)),"")</f>
        <v/>
      </c>
      <c r="E55" s="89"/>
      <c r="F55" s="87"/>
    </row>
    <row r="56" spans="1:6" ht="23.1" customHeight="1">
      <c r="A56" s="200"/>
      <c r="B56" s="121"/>
      <c r="C56" s="121"/>
      <c r="D56" s="85" t="str">
        <f>IFERROR(INDEX(RevenueCodes!A:A,MATCH(Revenue!E56,RevenueCodes!B:B,0)),"")</f>
        <v/>
      </c>
      <c r="E56" s="89"/>
      <c r="F56" s="87"/>
    </row>
    <row r="57" spans="1:6" ht="23.1" customHeight="1">
      <c r="A57" s="200"/>
      <c r="B57" s="121"/>
      <c r="C57" s="121"/>
      <c r="D57" s="85" t="str">
        <f>IFERROR(INDEX(RevenueCodes!A:A,MATCH(Revenue!E57,RevenueCodes!B:B,0)),"")</f>
        <v/>
      </c>
      <c r="E57" s="89"/>
      <c r="F57" s="87"/>
    </row>
    <row r="58" spans="1:6" ht="23.1" customHeight="1">
      <c r="A58" s="200"/>
      <c r="B58" s="121"/>
      <c r="C58" s="121"/>
      <c r="D58" s="85" t="str">
        <f>IFERROR(INDEX(RevenueCodes!A:A,MATCH(Revenue!E58,RevenueCodes!B:B,0)),"")</f>
        <v/>
      </c>
      <c r="E58" s="89"/>
      <c r="F58" s="87"/>
    </row>
    <row r="59" spans="1:6" ht="23.1" customHeight="1">
      <c r="A59" s="200"/>
      <c r="B59" s="121"/>
      <c r="C59" s="121"/>
      <c r="D59" s="85" t="str">
        <f>IFERROR(INDEX(RevenueCodes!A:A,MATCH(Revenue!E59,RevenueCodes!B:B,0)),"")</f>
        <v/>
      </c>
      <c r="E59" s="89"/>
      <c r="F59" s="87"/>
    </row>
    <row r="60" spans="1:6" ht="23.1" customHeight="1">
      <c r="A60" s="200"/>
      <c r="B60" s="121"/>
      <c r="C60" s="121"/>
      <c r="D60" s="85" t="str">
        <f>IFERROR(INDEX(RevenueCodes!A:A,MATCH(Revenue!E60,RevenueCodes!B:B,0)),"")</f>
        <v/>
      </c>
      <c r="E60" s="89"/>
      <c r="F60" s="87"/>
    </row>
    <row r="61" spans="1:6" ht="23.1" customHeight="1">
      <c r="A61" s="200"/>
      <c r="B61" s="121"/>
      <c r="C61" s="121"/>
      <c r="D61" s="85" t="str">
        <f>IFERROR(INDEX(RevenueCodes!A:A,MATCH(Revenue!E61,RevenueCodes!B:B,0)),"")</f>
        <v/>
      </c>
      <c r="E61" s="89"/>
      <c r="F61" s="87"/>
    </row>
    <row r="62" spans="1:6" ht="23.1" customHeight="1">
      <c r="A62" s="200"/>
      <c r="B62" s="121"/>
      <c r="C62" s="121"/>
      <c r="D62" s="85" t="str">
        <f>IFERROR(INDEX(RevenueCodes!A:A,MATCH(Revenue!E62,RevenueCodes!B:B,0)),"")</f>
        <v/>
      </c>
      <c r="E62" s="89"/>
      <c r="F62" s="87"/>
    </row>
    <row r="63" spans="1:6" ht="23.1" customHeight="1">
      <c r="A63" s="200"/>
      <c r="B63" s="121"/>
      <c r="C63" s="121"/>
      <c r="D63" s="85" t="str">
        <f>IFERROR(INDEX(RevenueCodes!A:A,MATCH(Revenue!E63,RevenueCodes!B:B,0)),"")</f>
        <v/>
      </c>
      <c r="E63" s="89"/>
      <c r="F63" s="87"/>
    </row>
    <row r="64" spans="1:6" ht="23.1" customHeight="1">
      <c r="A64" s="200"/>
      <c r="B64" s="121"/>
      <c r="C64" s="121"/>
      <c r="D64" s="85" t="str">
        <f>IFERROR(INDEX(RevenueCodes!A:A,MATCH(Revenue!E64,RevenueCodes!B:B,0)),"")</f>
        <v/>
      </c>
      <c r="E64" s="89"/>
      <c r="F64" s="87"/>
    </row>
    <row r="65" spans="1:6" ht="23.1" customHeight="1">
      <c r="A65" s="200"/>
      <c r="B65" s="121"/>
      <c r="C65" s="121"/>
      <c r="D65" s="85" t="str">
        <f>IFERROR(INDEX(RevenueCodes!A:A,MATCH(Revenue!E65,RevenueCodes!B:B,0)),"")</f>
        <v/>
      </c>
      <c r="E65" s="89"/>
      <c r="F65" s="87"/>
    </row>
    <row r="66" spans="1:6" ht="23.1" customHeight="1">
      <c r="A66" s="200"/>
      <c r="B66" s="121"/>
      <c r="C66" s="121"/>
      <c r="D66" s="85" t="str">
        <f>IFERROR(INDEX(RevenueCodes!A:A,MATCH(Revenue!E66,RevenueCodes!B:B,0)),"")</f>
        <v/>
      </c>
      <c r="E66" s="89"/>
      <c r="F66" s="87"/>
    </row>
    <row r="67" spans="1:6" ht="23.1" customHeight="1">
      <c r="A67" s="200"/>
      <c r="B67" s="121"/>
      <c r="C67" s="121"/>
      <c r="D67" s="85" t="str">
        <f>IFERROR(INDEX(RevenueCodes!A:A,MATCH(Revenue!E67,RevenueCodes!B:B,0)),"")</f>
        <v/>
      </c>
      <c r="E67" s="89"/>
      <c r="F67" s="87"/>
    </row>
    <row r="68" spans="1:6" ht="23.1" customHeight="1">
      <c r="A68" s="200"/>
      <c r="B68" s="121"/>
      <c r="C68" s="121"/>
      <c r="D68" s="85" t="str">
        <f>IFERROR(INDEX(RevenueCodes!A:A,MATCH(Revenue!E68,RevenueCodes!B:B,0)),"")</f>
        <v/>
      </c>
      <c r="E68" s="89"/>
      <c r="F68" s="87"/>
    </row>
    <row r="69" spans="1:6" ht="23.1" customHeight="1">
      <c r="A69" s="200"/>
      <c r="B69" s="121"/>
      <c r="C69" s="121"/>
      <c r="D69" s="85" t="str">
        <f>IFERROR(INDEX(RevenueCodes!A:A,MATCH(Revenue!E69,RevenueCodes!B:B,0)),"")</f>
        <v/>
      </c>
      <c r="E69" s="89"/>
      <c r="F69" s="87"/>
    </row>
    <row r="70" spans="1:6" ht="23.1" customHeight="1">
      <c r="A70" s="200"/>
      <c r="B70" s="121"/>
      <c r="C70" s="121"/>
      <c r="D70" s="85" t="str">
        <f>IFERROR(INDEX(RevenueCodes!A:A,MATCH(Revenue!E70,RevenueCodes!B:B,0)),"")</f>
        <v/>
      </c>
      <c r="E70" s="89"/>
      <c r="F70" s="87"/>
    </row>
    <row r="71" spans="1:6" ht="23.1" customHeight="1">
      <c r="A71" s="200"/>
      <c r="B71" s="121"/>
      <c r="C71" s="121"/>
      <c r="D71" s="85" t="str">
        <f>IFERROR(INDEX(RevenueCodes!A:A,MATCH(Revenue!E71,RevenueCodes!B:B,0)),"")</f>
        <v/>
      </c>
      <c r="E71" s="89"/>
      <c r="F71" s="87"/>
    </row>
    <row r="72" spans="1:6" ht="23.1" customHeight="1">
      <c r="A72" s="200"/>
      <c r="B72" s="121"/>
      <c r="C72" s="121"/>
      <c r="D72" s="85" t="str">
        <f>IFERROR(INDEX(RevenueCodes!A:A,MATCH(Revenue!E72,RevenueCodes!B:B,0)),"")</f>
        <v/>
      </c>
      <c r="E72" s="89"/>
      <c r="F72" s="87"/>
    </row>
    <row r="73" spans="1:6" ht="23.1" customHeight="1">
      <c r="A73" s="200"/>
      <c r="B73" s="121"/>
      <c r="C73" s="121"/>
      <c r="D73" s="85" t="str">
        <f>IFERROR(INDEX(RevenueCodes!A:A,MATCH(Revenue!E73,RevenueCodes!B:B,0)),"")</f>
        <v/>
      </c>
      <c r="E73" s="89"/>
      <c r="F73" s="87"/>
    </row>
    <row r="74" spans="1:6" ht="23.1" customHeight="1">
      <c r="A74" s="200"/>
      <c r="B74" s="121"/>
      <c r="C74" s="121"/>
      <c r="D74" s="85" t="str">
        <f>IFERROR(INDEX(RevenueCodes!A:A,MATCH(Revenue!E74,RevenueCodes!B:B,0)),"")</f>
        <v/>
      </c>
      <c r="E74" s="89"/>
      <c r="F74" s="87"/>
    </row>
    <row r="75" spans="1:6" ht="23.1" customHeight="1">
      <c r="A75" s="200"/>
      <c r="B75" s="121"/>
      <c r="C75" s="121"/>
      <c r="D75" s="85" t="str">
        <f>IFERROR(INDEX(RevenueCodes!A:A,MATCH(Revenue!E75,RevenueCodes!B:B,0)),"")</f>
        <v/>
      </c>
      <c r="E75" s="89"/>
      <c r="F75" s="87"/>
    </row>
    <row r="76" spans="1:6" ht="23.1" customHeight="1">
      <c r="A76" s="200"/>
      <c r="B76" s="121"/>
      <c r="C76" s="121"/>
      <c r="D76" s="85" t="str">
        <f>IFERROR(INDEX(RevenueCodes!A:A,MATCH(Revenue!E76,RevenueCodes!B:B,0)),"")</f>
        <v/>
      </c>
      <c r="E76" s="89"/>
      <c r="F76" s="87"/>
    </row>
    <row r="77" spans="1:6" ht="23.1" customHeight="1">
      <c r="A77" s="200"/>
      <c r="B77" s="121"/>
      <c r="C77" s="121"/>
      <c r="D77" s="85" t="str">
        <f>IFERROR(INDEX(RevenueCodes!A:A,MATCH(Revenue!E77,RevenueCodes!B:B,0)),"")</f>
        <v/>
      </c>
      <c r="E77" s="89"/>
      <c r="F77" s="87"/>
    </row>
    <row r="78" spans="1:6" ht="23.1" customHeight="1">
      <c r="A78" s="200"/>
      <c r="B78" s="121"/>
      <c r="C78" s="121"/>
      <c r="D78" s="85" t="str">
        <f>IFERROR(INDEX(RevenueCodes!A:A,MATCH(Revenue!E78,RevenueCodes!B:B,0)),"")</f>
        <v/>
      </c>
      <c r="E78" s="89"/>
      <c r="F78" s="87"/>
    </row>
    <row r="79" spans="1:6" ht="23.1" customHeight="1">
      <c r="A79" s="200"/>
      <c r="B79" s="121"/>
      <c r="C79" s="121"/>
      <c r="D79" s="85" t="str">
        <f>IFERROR(INDEX(RevenueCodes!A:A,MATCH(Revenue!E79,RevenueCodes!B:B,0)),"")</f>
        <v/>
      </c>
      <c r="E79" s="89"/>
      <c r="F79" s="87"/>
    </row>
    <row r="80" spans="1:6" ht="23.1" customHeight="1">
      <c r="A80" s="200"/>
      <c r="B80" s="121"/>
      <c r="C80" s="121"/>
      <c r="D80" s="85" t="str">
        <f>IFERROR(INDEX(RevenueCodes!A:A,MATCH(Revenue!E80,RevenueCodes!B:B,0)),"")</f>
        <v/>
      </c>
      <c r="E80" s="89"/>
      <c r="F80" s="87"/>
    </row>
    <row r="81" spans="1:6" ht="23.1" customHeight="1">
      <c r="A81" s="200"/>
      <c r="B81" s="121"/>
      <c r="C81" s="121"/>
      <c r="D81" s="85" t="str">
        <f>IFERROR(INDEX(RevenueCodes!A:A,MATCH(Revenue!E81,RevenueCodes!B:B,0)),"")</f>
        <v/>
      </c>
      <c r="E81" s="89"/>
      <c r="F81" s="87"/>
    </row>
    <row r="82" spans="1:6" ht="23.1" customHeight="1">
      <c r="A82" s="200"/>
      <c r="B82" s="121"/>
      <c r="C82" s="121"/>
      <c r="D82" s="85" t="str">
        <f>IFERROR(INDEX(RevenueCodes!A:A,MATCH(Revenue!E82,RevenueCodes!B:B,0)),"")</f>
        <v/>
      </c>
      <c r="E82" s="89"/>
      <c r="F82" s="87"/>
    </row>
    <row r="83" spans="1:6" ht="23.1" customHeight="1">
      <c r="A83" s="200"/>
      <c r="B83" s="121"/>
      <c r="C83" s="121"/>
      <c r="D83" s="85" t="str">
        <f>IFERROR(INDEX(RevenueCodes!A:A,MATCH(Revenue!E83,RevenueCodes!B:B,0)),"")</f>
        <v/>
      </c>
      <c r="E83" s="89"/>
      <c r="F83" s="87"/>
    </row>
    <row r="84" spans="1:6" ht="23.1" customHeight="1">
      <c r="A84" s="200"/>
      <c r="B84" s="121"/>
      <c r="C84" s="121"/>
      <c r="D84" s="85" t="str">
        <f>IFERROR(INDEX(RevenueCodes!A:A,MATCH(Revenue!E84,RevenueCodes!B:B,0)),"")</f>
        <v/>
      </c>
      <c r="E84" s="89"/>
      <c r="F84" s="87"/>
    </row>
    <row r="85" spans="1:6" ht="23.1" customHeight="1">
      <c r="A85" s="200"/>
      <c r="B85" s="121"/>
      <c r="C85" s="121"/>
      <c r="D85" s="85" t="str">
        <f>IFERROR(INDEX(RevenueCodes!A:A,MATCH(Revenue!E85,RevenueCodes!B:B,0)),"")</f>
        <v/>
      </c>
      <c r="E85" s="89"/>
      <c r="F85" s="87"/>
    </row>
    <row r="86" spans="1:6" ht="23.1" customHeight="1">
      <c r="A86" s="200"/>
      <c r="B86" s="121"/>
      <c r="C86" s="121"/>
      <c r="D86" s="85" t="str">
        <f>IFERROR(INDEX(RevenueCodes!A:A,MATCH(Revenue!E86,RevenueCodes!B:B,0)),"")</f>
        <v/>
      </c>
      <c r="E86" s="89"/>
      <c r="F86" s="87"/>
    </row>
    <row r="87" spans="1:6" ht="23.1" customHeight="1">
      <c r="A87" s="200"/>
      <c r="B87" s="121"/>
      <c r="C87" s="121"/>
      <c r="D87" s="85" t="str">
        <f>IFERROR(INDEX(RevenueCodes!A:A,MATCH(Revenue!E87,RevenueCodes!B:B,0)),"")</f>
        <v/>
      </c>
      <c r="E87" s="89"/>
      <c r="F87" s="87"/>
    </row>
    <row r="88" spans="1:6" ht="23.1" customHeight="1">
      <c r="A88" s="200"/>
      <c r="B88" s="121"/>
      <c r="C88" s="121"/>
      <c r="D88" s="85" t="str">
        <f>IFERROR(INDEX(RevenueCodes!A:A,MATCH(Revenue!E88,RevenueCodes!B:B,0)),"")</f>
        <v/>
      </c>
      <c r="E88" s="89"/>
      <c r="F88" s="87"/>
    </row>
    <row r="89" spans="1:6" ht="23.1" customHeight="1">
      <c r="A89" s="200"/>
      <c r="B89" s="121"/>
      <c r="C89" s="121"/>
      <c r="D89" s="85" t="str">
        <f>IFERROR(INDEX(RevenueCodes!A:A,MATCH(Revenue!E89,RevenueCodes!B:B,0)),"")</f>
        <v/>
      </c>
      <c r="E89" s="89"/>
      <c r="F89" s="87"/>
    </row>
    <row r="90" spans="1:6" ht="23.1" customHeight="1">
      <c r="A90" s="200"/>
      <c r="B90" s="121"/>
      <c r="C90" s="121"/>
      <c r="D90" s="85" t="str">
        <f>IFERROR(INDEX(RevenueCodes!A:A,MATCH(Revenue!E90,RevenueCodes!B:B,0)),"")</f>
        <v/>
      </c>
      <c r="E90" s="89"/>
      <c r="F90" s="87"/>
    </row>
    <row r="91" spans="1:6" ht="23.1" customHeight="1">
      <c r="A91" s="200"/>
      <c r="B91" s="121"/>
      <c r="C91" s="121"/>
      <c r="D91" s="85" t="str">
        <f>IFERROR(INDEX(RevenueCodes!A:A,MATCH(Revenue!E91,RevenueCodes!B:B,0)),"")</f>
        <v/>
      </c>
      <c r="E91" s="89"/>
      <c r="F91" s="87"/>
    </row>
    <row r="92" spans="1:6" ht="23.1" customHeight="1">
      <c r="A92" s="200"/>
      <c r="B92" s="121"/>
      <c r="C92" s="121"/>
      <c r="D92" s="85" t="str">
        <f>IFERROR(INDEX(RevenueCodes!A:A,MATCH(Revenue!E92,RevenueCodes!B:B,0)),"")</f>
        <v/>
      </c>
      <c r="E92" s="89"/>
      <c r="F92" s="87"/>
    </row>
    <row r="93" spans="1:6" ht="23.1" customHeight="1">
      <c r="A93" s="200"/>
      <c r="B93" s="121"/>
      <c r="C93" s="121"/>
      <c r="D93" s="85" t="str">
        <f>IFERROR(INDEX(RevenueCodes!A:A,MATCH(Revenue!E93,RevenueCodes!B:B,0)),"")</f>
        <v/>
      </c>
      <c r="E93" s="89"/>
      <c r="F93" s="87"/>
    </row>
    <row r="94" spans="1:6" ht="23.1" customHeight="1">
      <c r="A94" s="200"/>
      <c r="B94" s="121"/>
      <c r="C94" s="121"/>
      <c r="D94" s="85" t="str">
        <f>IFERROR(INDEX(RevenueCodes!A:A,MATCH(Revenue!E94,RevenueCodes!B:B,0)),"")</f>
        <v/>
      </c>
      <c r="E94" s="89"/>
      <c r="F94" s="87"/>
    </row>
    <row r="95" spans="1:6" ht="23.1" customHeight="1">
      <c r="A95" s="200"/>
      <c r="B95" s="121"/>
      <c r="C95" s="121"/>
      <c r="D95" s="85" t="str">
        <f>IFERROR(INDEX(RevenueCodes!A:A,MATCH(Revenue!E95,RevenueCodes!B:B,0)),"")</f>
        <v/>
      </c>
      <c r="E95" s="89"/>
      <c r="F95" s="87"/>
    </row>
    <row r="96" spans="1:6" ht="23.1" customHeight="1">
      <c r="A96" s="200"/>
      <c r="B96" s="121"/>
      <c r="C96" s="121"/>
      <c r="D96" s="85" t="str">
        <f>IFERROR(INDEX(RevenueCodes!A:A,MATCH(Revenue!E96,RevenueCodes!B:B,0)),"")</f>
        <v/>
      </c>
      <c r="E96" s="89"/>
      <c r="F96" s="87"/>
    </row>
    <row r="97" spans="1:6" ht="23.1" customHeight="1">
      <c r="A97" s="200"/>
      <c r="B97" s="121"/>
      <c r="C97" s="121"/>
      <c r="D97" s="85" t="str">
        <f>IFERROR(INDEX(RevenueCodes!A:A,MATCH(Revenue!E97,RevenueCodes!B:B,0)),"")</f>
        <v/>
      </c>
      <c r="E97" s="89"/>
      <c r="F97" s="87"/>
    </row>
    <row r="98" spans="1:6" ht="23.1" customHeight="1">
      <c r="A98" s="200"/>
      <c r="B98" s="121"/>
      <c r="C98" s="121"/>
      <c r="D98" s="85" t="str">
        <f>IFERROR(INDEX(RevenueCodes!A:A,MATCH(Revenue!E98,RevenueCodes!B:B,0)),"")</f>
        <v/>
      </c>
      <c r="E98" s="89"/>
      <c r="F98" s="87"/>
    </row>
    <row r="99" spans="1:6" ht="23.1" customHeight="1">
      <c r="A99" s="200"/>
      <c r="B99" s="121"/>
      <c r="C99" s="121"/>
      <c r="D99" s="85" t="str">
        <f>IFERROR(INDEX(RevenueCodes!A:A,MATCH(Revenue!E99,RevenueCodes!B:B,0)),"")</f>
        <v/>
      </c>
      <c r="E99" s="89"/>
      <c r="F99" s="87"/>
    </row>
    <row r="100" spans="1:6" ht="23.1" customHeight="1" thickBot="1">
      <c r="A100" s="201"/>
      <c r="B100" s="202"/>
      <c r="C100" s="202"/>
      <c r="D100" s="92" t="str">
        <f>IFERROR(INDEX(RevenueCodes!A:A,MATCH(Revenue!E100,RevenueCodes!B:B,0)),"")</f>
        <v/>
      </c>
      <c r="E100" s="93"/>
      <c r="F100" s="94"/>
    </row>
    <row r="102" spans="1:6" ht="23.1" customHeight="1">
      <c r="D102" s="95"/>
      <c r="E102" s="95"/>
      <c r="F102" s="96"/>
    </row>
    <row r="103" spans="1:6" ht="23.1" customHeight="1">
      <c r="F103" s="97"/>
    </row>
  </sheetData>
  <sheetProtection algorithmName="SHA-512" hashValue="R/jCwbJ9kaU8XSe9n/LZ10DlgBYzlXSsViaaEblXgxiwZwlBJPnS2AMSLw+G6i6R0/Y30PxRPWAuSeCiaqZ98w==" saltValue="PVX3f0I1h3k2RO5LHkADZw==" spinCount="100000" sheet="1" objects="1" scenarios="1" formatCells="0" formatColumns="0" autoFilter="0"/>
  <mergeCells count="6">
    <mergeCell ref="C6:C7"/>
    <mergeCell ref="B6:B7"/>
    <mergeCell ref="A6:A7"/>
    <mergeCell ref="F5:F7"/>
    <mergeCell ref="D5:D7"/>
    <mergeCell ref="E5:E7"/>
  </mergeCells>
  <printOptions horizontalCentered="1"/>
  <pageMargins left="0.7" right="0.7" top="0.75" bottom="0.75" header="0.3" footer="0.3"/>
  <pageSetup paperSize="9" scale="69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Lists!$A$1:$A$4</xm:f>
          </x14:formula1>
          <xm:sqref>F9:F100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</sheetPr>
  <dimension ref="A1:BB505"/>
  <sheetViews>
    <sheetView showGridLines="0" zoomScaleNormal="100" workbookViewId="0">
      <pane ySplit="3" topLeftCell="A4" activePane="bottomLeft" state="frozen"/>
      <selection activeCell="AP1" sqref="AP1"/>
      <selection pane="bottomLeft" activeCell="C4" sqref="C4"/>
    </sheetView>
  </sheetViews>
  <sheetFormatPr defaultColWidth="8.625" defaultRowHeight="19.5" customHeight="1"/>
  <cols>
    <col min="1" max="1" width="6.625" style="117" customWidth="1"/>
    <col min="2" max="2" width="17.625" style="117" customWidth="1"/>
    <col min="3" max="3" width="13.875" style="101" customWidth="1"/>
    <col min="4" max="4" width="24.125" style="101" customWidth="1"/>
    <col min="5" max="5" width="11.25" style="101" customWidth="1"/>
    <col min="6" max="6" width="15.75" style="101" customWidth="1"/>
    <col min="7" max="7" width="16.75" style="101" customWidth="1"/>
    <col min="8" max="8" width="10.625" style="101" customWidth="1"/>
    <col min="9" max="9" width="19.75" style="101" customWidth="1"/>
    <col min="10" max="10" width="8" style="101" customWidth="1"/>
    <col min="11" max="11" width="11" style="101" customWidth="1"/>
    <col min="12" max="12" width="15.875" style="101" customWidth="1"/>
    <col min="13" max="13" width="13.875" style="101" customWidth="1"/>
    <col min="14" max="53" width="12.5" style="101" customWidth="1"/>
    <col min="54" max="54" width="50.125" style="101" customWidth="1"/>
    <col min="55" max="16384" width="8.625" style="101"/>
  </cols>
  <sheetData>
    <row r="1" spans="1:54" ht="19.5" customHeight="1">
      <c r="A1" s="98" t="s">
        <v>310</v>
      </c>
      <c r="B1" s="99"/>
      <c r="C1" s="224"/>
      <c r="D1" s="224"/>
      <c r="E1" s="224"/>
      <c r="F1" s="224"/>
      <c r="G1" s="225"/>
      <c r="H1" s="100" t="s">
        <v>311</v>
      </c>
      <c r="I1" s="226"/>
      <c r="J1" s="226"/>
      <c r="K1" s="226"/>
      <c r="L1" s="226"/>
      <c r="M1" s="100"/>
      <c r="N1" s="98" t="s">
        <v>312</v>
      </c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8"/>
    </row>
    <row r="2" spans="1:54" s="106" customFormat="1" ht="19.5" customHeight="1">
      <c r="A2" s="102" t="s">
        <v>356</v>
      </c>
      <c r="B2" s="102" t="s">
        <v>398</v>
      </c>
      <c r="C2" s="103" t="s">
        <v>313</v>
      </c>
      <c r="D2" s="103" t="s">
        <v>314</v>
      </c>
      <c r="E2" s="103" t="s">
        <v>315</v>
      </c>
      <c r="F2" s="103" t="s">
        <v>316</v>
      </c>
      <c r="G2" s="241" t="s">
        <v>1117</v>
      </c>
      <c r="H2" s="103" t="s">
        <v>317</v>
      </c>
      <c r="I2" s="103" t="s">
        <v>314</v>
      </c>
      <c r="J2" s="103" t="s">
        <v>318</v>
      </c>
      <c r="K2" s="103" t="s">
        <v>319</v>
      </c>
      <c r="L2" s="103" t="s">
        <v>313</v>
      </c>
      <c r="M2" s="103"/>
      <c r="N2" s="104">
        <v>211001</v>
      </c>
      <c r="O2" s="104">
        <v>211002</v>
      </c>
      <c r="P2" s="104">
        <v>212001</v>
      </c>
      <c r="Q2" s="104">
        <v>212002</v>
      </c>
      <c r="R2" s="104">
        <v>212003</v>
      </c>
      <c r="S2" s="104">
        <v>212004</v>
      </c>
      <c r="T2" s="104">
        <v>212005</v>
      </c>
      <c r="U2" s="104">
        <v>212006</v>
      </c>
      <c r="V2" s="104">
        <v>212007</v>
      </c>
      <c r="W2" s="104">
        <v>212008</v>
      </c>
      <c r="X2" s="104">
        <v>212009</v>
      </c>
      <c r="Y2" s="104">
        <v>212010</v>
      </c>
      <c r="Z2" s="104">
        <v>212011</v>
      </c>
      <c r="AA2" s="104">
        <v>212012</v>
      </c>
      <c r="AB2" s="104">
        <v>212013</v>
      </c>
      <c r="AC2" s="104">
        <v>212014</v>
      </c>
      <c r="AD2" s="104">
        <v>212015</v>
      </c>
      <c r="AE2" s="104">
        <v>212016</v>
      </c>
      <c r="AF2" s="104">
        <v>212017</v>
      </c>
      <c r="AG2" s="104">
        <v>212018</v>
      </c>
      <c r="AH2" s="104">
        <v>212019</v>
      </c>
      <c r="AI2" s="104">
        <v>212020</v>
      </c>
      <c r="AJ2" s="104">
        <v>212021</v>
      </c>
      <c r="AK2" s="104">
        <v>212022</v>
      </c>
      <c r="AL2" s="104">
        <v>212023</v>
      </c>
      <c r="AM2" s="104">
        <v>212024</v>
      </c>
      <c r="AN2" s="104">
        <v>212025</v>
      </c>
      <c r="AO2" s="104">
        <v>212026</v>
      </c>
      <c r="AP2" s="104">
        <v>212027</v>
      </c>
      <c r="AQ2" s="104">
        <v>212028</v>
      </c>
      <c r="AR2" s="104">
        <v>212029</v>
      </c>
      <c r="AS2" s="104">
        <v>212030</v>
      </c>
      <c r="AT2" s="104">
        <v>212031</v>
      </c>
      <c r="AU2" s="104">
        <v>212032</v>
      </c>
      <c r="AV2" s="104">
        <v>212033</v>
      </c>
      <c r="AW2" s="104">
        <v>212034</v>
      </c>
      <c r="AX2" s="104">
        <v>212035</v>
      </c>
      <c r="AY2" s="104">
        <v>212999</v>
      </c>
      <c r="AZ2" s="104">
        <v>213006</v>
      </c>
      <c r="BA2" s="105" t="s">
        <v>320</v>
      </c>
      <c r="BB2" s="103" t="s">
        <v>756</v>
      </c>
    </row>
    <row r="3" spans="1:54" s="106" customFormat="1" ht="45.95" customHeight="1">
      <c r="A3" s="107"/>
      <c r="B3" s="107"/>
      <c r="C3" s="108"/>
      <c r="D3" s="108"/>
      <c r="E3" s="108"/>
      <c r="F3" s="108"/>
      <c r="G3" s="242"/>
      <c r="H3" s="108"/>
      <c r="I3" s="108"/>
      <c r="J3" s="108"/>
      <c r="K3" s="108"/>
      <c r="L3" s="108"/>
      <c r="M3" s="223" t="s">
        <v>1118</v>
      </c>
      <c r="N3" s="109" t="s">
        <v>321</v>
      </c>
      <c r="O3" s="109" t="s">
        <v>322</v>
      </c>
      <c r="P3" s="109" t="s">
        <v>323</v>
      </c>
      <c r="Q3" s="109" t="s">
        <v>324</v>
      </c>
      <c r="R3" s="109" t="s">
        <v>325</v>
      </c>
      <c r="S3" s="109" t="s">
        <v>326</v>
      </c>
      <c r="T3" s="109" t="s">
        <v>327</v>
      </c>
      <c r="U3" s="109" t="s">
        <v>328</v>
      </c>
      <c r="V3" s="109" t="s">
        <v>329</v>
      </c>
      <c r="W3" s="109" t="s">
        <v>330</v>
      </c>
      <c r="X3" s="109" t="s">
        <v>331</v>
      </c>
      <c r="Y3" s="109" t="s">
        <v>332</v>
      </c>
      <c r="Z3" s="109" t="s">
        <v>333</v>
      </c>
      <c r="AA3" s="109" t="s">
        <v>334</v>
      </c>
      <c r="AB3" s="109" t="s">
        <v>335</v>
      </c>
      <c r="AC3" s="109" t="s">
        <v>336</v>
      </c>
      <c r="AD3" s="109" t="s">
        <v>337</v>
      </c>
      <c r="AE3" s="109" t="s">
        <v>338</v>
      </c>
      <c r="AF3" s="109" t="s">
        <v>339</v>
      </c>
      <c r="AG3" s="109" t="s">
        <v>340</v>
      </c>
      <c r="AH3" s="109" t="s">
        <v>341</v>
      </c>
      <c r="AI3" s="109" t="s">
        <v>342</v>
      </c>
      <c r="AJ3" s="109" t="s">
        <v>343</v>
      </c>
      <c r="AK3" s="109" t="s">
        <v>344</v>
      </c>
      <c r="AL3" s="109" t="s">
        <v>345</v>
      </c>
      <c r="AM3" s="109" t="s">
        <v>346</v>
      </c>
      <c r="AN3" s="109" t="s">
        <v>347</v>
      </c>
      <c r="AO3" s="109" t="s">
        <v>348</v>
      </c>
      <c r="AP3" s="109" t="s">
        <v>349</v>
      </c>
      <c r="AQ3" s="109" t="s">
        <v>350</v>
      </c>
      <c r="AR3" s="109" t="s">
        <v>351</v>
      </c>
      <c r="AS3" s="109" t="s">
        <v>352</v>
      </c>
      <c r="AT3" s="109" t="s">
        <v>353</v>
      </c>
      <c r="AU3" s="109" t="s">
        <v>354</v>
      </c>
      <c r="AV3" s="109" t="s">
        <v>1119</v>
      </c>
      <c r="AW3" s="109" t="s">
        <v>1120</v>
      </c>
      <c r="AX3" s="109" t="s">
        <v>1121</v>
      </c>
      <c r="AY3" s="109" t="s">
        <v>355</v>
      </c>
      <c r="AZ3" s="109" t="s">
        <v>1122</v>
      </c>
      <c r="BA3" s="108"/>
      <c r="BB3" s="108"/>
    </row>
    <row r="4" spans="1:54" ht="19.5" customHeight="1">
      <c r="A4" s="110">
        <v>1</v>
      </c>
      <c r="B4" s="118"/>
      <c r="C4" s="119"/>
      <c r="D4" s="120"/>
      <c r="E4" s="120"/>
      <c r="F4" s="119"/>
      <c r="G4" s="120"/>
      <c r="H4" s="120"/>
      <c r="I4" s="120"/>
      <c r="J4" s="119"/>
      <c r="K4" s="120"/>
      <c r="L4" s="119"/>
      <c r="M4" s="120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11">
        <f>SUM(N4:AZ4)</f>
        <v>0</v>
      </c>
      <c r="BB4" s="120"/>
    </row>
    <row r="5" spans="1:54" ht="19.5" customHeight="1">
      <c r="A5" s="110">
        <v>2</v>
      </c>
      <c r="B5" s="118"/>
      <c r="C5" s="119"/>
      <c r="D5" s="120"/>
      <c r="E5" s="120"/>
      <c r="F5" s="119"/>
      <c r="G5" s="120"/>
      <c r="H5" s="120"/>
      <c r="I5" s="120"/>
      <c r="J5" s="119"/>
      <c r="K5" s="120"/>
      <c r="L5" s="119"/>
      <c r="M5" s="120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11">
        <f t="shared" ref="BA5:BA68" si="0">SUM(N5:AZ5)</f>
        <v>0</v>
      </c>
      <c r="BB5" s="120"/>
    </row>
    <row r="6" spans="1:54" ht="19.5" customHeight="1">
      <c r="A6" s="110">
        <v>3</v>
      </c>
      <c r="B6" s="118"/>
      <c r="C6" s="119"/>
      <c r="D6" s="120"/>
      <c r="E6" s="120"/>
      <c r="F6" s="119"/>
      <c r="G6" s="120"/>
      <c r="H6" s="120"/>
      <c r="I6" s="120"/>
      <c r="J6" s="119"/>
      <c r="K6" s="120"/>
      <c r="L6" s="119"/>
      <c r="M6" s="120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11">
        <f t="shared" si="0"/>
        <v>0</v>
      </c>
      <c r="BB6" s="120"/>
    </row>
    <row r="7" spans="1:54" ht="19.5" customHeight="1">
      <c r="A7" s="110">
        <v>4</v>
      </c>
      <c r="B7" s="118"/>
      <c r="C7" s="119"/>
      <c r="D7" s="120"/>
      <c r="E7" s="120"/>
      <c r="F7" s="119"/>
      <c r="G7" s="120"/>
      <c r="H7" s="120"/>
      <c r="I7" s="120"/>
      <c r="J7" s="119"/>
      <c r="K7" s="120"/>
      <c r="L7" s="119"/>
      <c r="M7" s="120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11">
        <f t="shared" si="0"/>
        <v>0</v>
      </c>
      <c r="BB7" s="120"/>
    </row>
    <row r="8" spans="1:54" ht="19.5" customHeight="1">
      <c r="A8" s="110">
        <v>5</v>
      </c>
      <c r="B8" s="118"/>
      <c r="C8" s="119"/>
      <c r="D8" s="120"/>
      <c r="E8" s="120"/>
      <c r="F8" s="119"/>
      <c r="G8" s="120"/>
      <c r="H8" s="120"/>
      <c r="I8" s="120"/>
      <c r="J8" s="119"/>
      <c r="K8" s="120"/>
      <c r="L8" s="119"/>
      <c r="M8" s="120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11">
        <f t="shared" si="0"/>
        <v>0</v>
      </c>
      <c r="BB8" s="120"/>
    </row>
    <row r="9" spans="1:54" ht="19.5" customHeight="1">
      <c r="A9" s="110">
        <v>6</v>
      </c>
      <c r="B9" s="118"/>
      <c r="C9" s="119"/>
      <c r="D9" s="120"/>
      <c r="E9" s="120"/>
      <c r="F9" s="119"/>
      <c r="G9" s="120"/>
      <c r="H9" s="120"/>
      <c r="I9" s="120"/>
      <c r="J9" s="119"/>
      <c r="K9" s="120"/>
      <c r="L9" s="119"/>
      <c r="M9" s="120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11">
        <f t="shared" si="0"/>
        <v>0</v>
      </c>
      <c r="BB9" s="120"/>
    </row>
    <row r="10" spans="1:54" ht="19.5" customHeight="1">
      <c r="A10" s="110">
        <v>7</v>
      </c>
      <c r="B10" s="118"/>
      <c r="C10" s="119"/>
      <c r="D10" s="120"/>
      <c r="E10" s="120"/>
      <c r="F10" s="119"/>
      <c r="G10" s="120"/>
      <c r="H10" s="120"/>
      <c r="I10" s="120"/>
      <c r="J10" s="119"/>
      <c r="K10" s="120"/>
      <c r="L10" s="119"/>
      <c r="M10" s="120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11">
        <f t="shared" si="0"/>
        <v>0</v>
      </c>
      <c r="BB10" s="120"/>
    </row>
    <row r="11" spans="1:54" ht="19.5" customHeight="1">
      <c r="A11" s="110">
        <v>8</v>
      </c>
      <c r="B11" s="118"/>
      <c r="C11" s="119"/>
      <c r="D11" s="120"/>
      <c r="E11" s="120"/>
      <c r="F11" s="119"/>
      <c r="G11" s="120"/>
      <c r="H11" s="120"/>
      <c r="I11" s="120"/>
      <c r="J11" s="119"/>
      <c r="K11" s="120"/>
      <c r="L11" s="119"/>
      <c r="M11" s="120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11">
        <f t="shared" si="0"/>
        <v>0</v>
      </c>
      <c r="BB11" s="120"/>
    </row>
    <row r="12" spans="1:54" ht="19.5" customHeight="1">
      <c r="A12" s="110">
        <v>9</v>
      </c>
      <c r="B12" s="118"/>
      <c r="C12" s="119"/>
      <c r="D12" s="120"/>
      <c r="E12" s="120"/>
      <c r="F12" s="119"/>
      <c r="G12" s="120"/>
      <c r="H12" s="120"/>
      <c r="I12" s="120"/>
      <c r="J12" s="119"/>
      <c r="K12" s="120"/>
      <c r="L12" s="119"/>
      <c r="M12" s="120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11">
        <f t="shared" si="0"/>
        <v>0</v>
      </c>
      <c r="BB12" s="120"/>
    </row>
    <row r="13" spans="1:54" ht="19.5" customHeight="1">
      <c r="A13" s="110">
        <v>10</v>
      </c>
      <c r="B13" s="118"/>
      <c r="C13" s="119"/>
      <c r="D13" s="120"/>
      <c r="E13" s="120"/>
      <c r="F13" s="119"/>
      <c r="G13" s="120"/>
      <c r="H13" s="120"/>
      <c r="I13" s="120"/>
      <c r="J13" s="119"/>
      <c r="K13" s="120"/>
      <c r="L13" s="119"/>
      <c r="M13" s="120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11">
        <f t="shared" si="0"/>
        <v>0</v>
      </c>
      <c r="BB13" s="120"/>
    </row>
    <row r="14" spans="1:54" ht="19.5" customHeight="1">
      <c r="A14" s="110">
        <v>11</v>
      </c>
      <c r="B14" s="118"/>
      <c r="C14" s="119"/>
      <c r="D14" s="120"/>
      <c r="E14" s="120"/>
      <c r="F14" s="119"/>
      <c r="G14" s="120"/>
      <c r="H14" s="120"/>
      <c r="I14" s="120"/>
      <c r="J14" s="119"/>
      <c r="K14" s="120"/>
      <c r="L14" s="119"/>
      <c r="M14" s="120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11">
        <f t="shared" si="0"/>
        <v>0</v>
      </c>
      <c r="BB14" s="120"/>
    </row>
    <row r="15" spans="1:54" ht="19.5" customHeight="1">
      <c r="A15" s="110">
        <v>12</v>
      </c>
      <c r="B15" s="118"/>
      <c r="C15" s="119"/>
      <c r="D15" s="120"/>
      <c r="E15" s="120"/>
      <c r="F15" s="119"/>
      <c r="G15" s="120"/>
      <c r="H15" s="120"/>
      <c r="I15" s="120"/>
      <c r="J15" s="119"/>
      <c r="K15" s="120"/>
      <c r="L15" s="119"/>
      <c r="M15" s="120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11">
        <f t="shared" si="0"/>
        <v>0</v>
      </c>
      <c r="BB15" s="120"/>
    </row>
    <row r="16" spans="1:54" ht="19.5" customHeight="1">
      <c r="A16" s="110">
        <v>13</v>
      </c>
      <c r="B16" s="118"/>
      <c r="C16" s="119"/>
      <c r="D16" s="120"/>
      <c r="E16" s="120"/>
      <c r="F16" s="119"/>
      <c r="G16" s="120"/>
      <c r="H16" s="120"/>
      <c r="I16" s="120"/>
      <c r="J16" s="119"/>
      <c r="K16" s="120"/>
      <c r="L16" s="119"/>
      <c r="M16" s="120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11">
        <f t="shared" si="0"/>
        <v>0</v>
      </c>
      <c r="BB16" s="120"/>
    </row>
    <row r="17" spans="1:54" ht="19.5" customHeight="1">
      <c r="A17" s="110">
        <v>14</v>
      </c>
      <c r="B17" s="118"/>
      <c r="C17" s="119"/>
      <c r="D17" s="120"/>
      <c r="E17" s="120"/>
      <c r="F17" s="119"/>
      <c r="G17" s="120"/>
      <c r="H17" s="120"/>
      <c r="I17" s="120"/>
      <c r="J17" s="119"/>
      <c r="K17" s="120"/>
      <c r="L17" s="119"/>
      <c r="M17" s="120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11">
        <f t="shared" si="0"/>
        <v>0</v>
      </c>
      <c r="BB17" s="120"/>
    </row>
    <row r="18" spans="1:54" ht="19.5" customHeight="1">
      <c r="A18" s="110">
        <v>15</v>
      </c>
      <c r="B18" s="118"/>
      <c r="C18" s="119"/>
      <c r="D18" s="120"/>
      <c r="E18" s="120"/>
      <c r="F18" s="119"/>
      <c r="G18" s="120"/>
      <c r="H18" s="120"/>
      <c r="I18" s="120"/>
      <c r="J18" s="119"/>
      <c r="K18" s="120"/>
      <c r="L18" s="119"/>
      <c r="M18" s="120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11">
        <f t="shared" si="0"/>
        <v>0</v>
      </c>
      <c r="BB18" s="120"/>
    </row>
    <row r="19" spans="1:54" ht="19.5" customHeight="1">
      <c r="A19" s="110">
        <v>16</v>
      </c>
      <c r="B19" s="118"/>
      <c r="C19" s="119"/>
      <c r="D19" s="120"/>
      <c r="E19" s="120"/>
      <c r="F19" s="119"/>
      <c r="G19" s="120"/>
      <c r="H19" s="120"/>
      <c r="I19" s="120"/>
      <c r="J19" s="119"/>
      <c r="K19" s="120"/>
      <c r="L19" s="119"/>
      <c r="M19" s="120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11">
        <f t="shared" si="0"/>
        <v>0</v>
      </c>
      <c r="BB19" s="120"/>
    </row>
    <row r="20" spans="1:54" ht="19.5" customHeight="1">
      <c r="A20" s="110">
        <v>17</v>
      </c>
      <c r="B20" s="118"/>
      <c r="C20" s="119"/>
      <c r="D20" s="120"/>
      <c r="E20" s="120"/>
      <c r="F20" s="119"/>
      <c r="G20" s="120"/>
      <c r="H20" s="120"/>
      <c r="I20" s="120"/>
      <c r="J20" s="119"/>
      <c r="K20" s="120"/>
      <c r="L20" s="119"/>
      <c r="M20" s="120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11">
        <f t="shared" si="0"/>
        <v>0</v>
      </c>
      <c r="BB20" s="120"/>
    </row>
    <row r="21" spans="1:54" ht="19.5" customHeight="1">
      <c r="A21" s="110">
        <v>18</v>
      </c>
      <c r="B21" s="118"/>
      <c r="C21" s="119"/>
      <c r="D21" s="120"/>
      <c r="E21" s="120"/>
      <c r="F21" s="119"/>
      <c r="G21" s="120"/>
      <c r="H21" s="120"/>
      <c r="I21" s="120"/>
      <c r="J21" s="119"/>
      <c r="K21" s="120"/>
      <c r="L21" s="119"/>
      <c r="M21" s="120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11">
        <f t="shared" si="0"/>
        <v>0</v>
      </c>
      <c r="BB21" s="120"/>
    </row>
    <row r="22" spans="1:54" ht="19.5" customHeight="1">
      <c r="A22" s="110">
        <v>19</v>
      </c>
      <c r="B22" s="118"/>
      <c r="C22" s="119"/>
      <c r="D22" s="120"/>
      <c r="E22" s="120"/>
      <c r="F22" s="119"/>
      <c r="G22" s="120"/>
      <c r="H22" s="120"/>
      <c r="I22" s="120"/>
      <c r="J22" s="119"/>
      <c r="K22" s="120"/>
      <c r="L22" s="119"/>
      <c r="M22" s="120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11">
        <f t="shared" si="0"/>
        <v>0</v>
      </c>
      <c r="BB22" s="120"/>
    </row>
    <row r="23" spans="1:54" ht="19.5" customHeight="1">
      <c r="A23" s="110">
        <v>20</v>
      </c>
      <c r="B23" s="118"/>
      <c r="C23" s="119"/>
      <c r="D23" s="120"/>
      <c r="E23" s="120"/>
      <c r="F23" s="119"/>
      <c r="G23" s="120"/>
      <c r="H23" s="120"/>
      <c r="I23" s="120"/>
      <c r="J23" s="119"/>
      <c r="K23" s="120"/>
      <c r="L23" s="119"/>
      <c r="M23" s="120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11">
        <f t="shared" si="0"/>
        <v>0</v>
      </c>
      <c r="BB23" s="120"/>
    </row>
    <row r="24" spans="1:54" ht="19.5" customHeight="1">
      <c r="A24" s="110">
        <v>21</v>
      </c>
      <c r="B24" s="118"/>
      <c r="C24" s="119"/>
      <c r="D24" s="120"/>
      <c r="E24" s="120"/>
      <c r="F24" s="119"/>
      <c r="G24" s="120"/>
      <c r="H24" s="120"/>
      <c r="I24" s="120"/>
      <c r="J24" s="119"/>
      <c r="K24" s="120"/>
      <c r="L24" s="119"/>
      <c r="M24" s="120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11">
        <f t="shared" si="0"/>
        <v>0</v>
      </c>
      <c r="BB24" s="120"/>
    </row>
    <row r="25" spans="1:54" ht="19.5" customHeight="1">
      <c r="A25" s="110">
        <v>22</v>
      </c>
      <c r="B25" s="118"/>
      <c r="C25" s="119"/>
      <c r="D25" s="120"/>
      <c r="E25" s="120"/>
      <c r="F25" s="119"/>
      <c r="G25" s="120"/>
      <c r="H25" s="120"/>
      <c r="I25" s="120"/>
      <c r="J25" s="119"/>
      <c r="K25" s="120"/>
      <c r="L25" s="119"/>
      <c r="M25" s="120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11">
        <f t="shared" si="0"/>
        <v>0</v>
      </c>
      <c r="BB25" s="120"/>
    </row>
    <row r="26" spans="1:54" ht="19.5" customHeight="1">
      <c r="A26" s="110">
        <v>23</v>
      </c>
      <c r="B26" s="118"/>
      <c r="C26" s="119"/>
      <c r="D26" s="120"/>
      <c r="E26" s="120"/>
      <c r="F26" s="119"/>
      <c r="G26" s="120"/>
      <c r="H26" s="120"/>
      <c r="I26" s="120"/>
      <c r="J26" s="119"/>
      <c r="K26" s="120"/>
      <c r="L26" s="119"/>
      <c r="M26" s="120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11">
        <f t="shared" si="0"/>
        <v>0</v>
      </c>
      <c r="BB26" s="120"/>
    </row>
    <row r="27" spans="1:54" ht="19.5" customHeight="1">
      <c r="A27" s="110">
        <v>24</v>
      </c>
      <c r="B27" s="118"/>
      <c r="C27" s="119"/>
      <c r="D27" s="120"/>
      <c r="E27" s="120"/>
      <c r="F27" s="119"/>
      <c r="G27" s="120"/>
      <c r="H27" s="120"/>
      <c r="I27" s="120"/>
      <c r="J27" s="119"/>
      <c r="K27" s="120"/>
      <c r="L27" s="119"/>
      <c r="M27" s="120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11">
        <f t="shared" si="0"/>
        <v>0</v>
      </c>
      <c r="BB27" s="120"/>
    </row>
    <row r="28" spans="1:54" ht="19.5" customHeight="1">
      <c r="A28" s="110">
        <v>25</v>
      </c>
      <c r="B28" s="118"/>
      <c r="C28" s="119"/>
      <c r="D28" s="120"/>
      <c r="E28" s="120"/>
      <c r="F28" s="119"/>
      <c r="G28" s="120"/>
      <c r="H28" s="120"/>
      <c r="I28" s="120"/>
      <c r="J28" s="119"/>
      <c r="K28" s="120"/>
      <c r="L28" s="119"/>
      <c r="M28" s="120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11">
        <f t="shared" si="0"/>
        <v>0</v>
      </c>
      <c r="BB28" s="120"/>
    </row>
    <row r="29" spans="1:54" ht="19.5" customHeight="1">
      <c r="A29" s="110">
        <v>26</v>
      </c>
      <c r="B29" s="118"/>
      <c r="C29" s="119"/>
      <c r="D29" s="120"/>
      <c r="E29" s="120"/>
      <c r="F29" s="119"/>
      <c r="G29" s="120"/>
      <c r="H29" s="120"/>
      <c r="I29" s="120"/>
      <c r="J29" s="119"/>
      <c r="K29" s="120"/>
      <c r="L29" s="119"/>
      <c r="M29" s="120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11">
        <f t="shared" si="0"/>
        <v>0</v>
      </c>
      <c r="BB29" s="120"/>
    </row>
    <row r="30" spans="1:54" ht="19.5" customHeight="1">
      <c r="A30" s="110">
        <v>27</v>
      </c>
      <c r="B30" s="118"/>
      <c r="C30" s="119"/>
      <c r="D30" s="120"/>
      <c r="E30" s="120"/>
      <c r="F30" s="119"/>
      <c r="G30" s="120"/>
      <c r="H30" s="120"/>
      <c r="I30" s="120"/>
      <c r="J30" s="119"/>
      <c r="K30" s="120"/>
      <c r="L30" s="119"/>
      <c r="M30" s="120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11">
        <f t="shared" si="0"/>
        <v>0</v>
      </c>
      <c r="BB30" s="120"/>
    </row>
    <row r="31" spans="1:54" ht="19.5" customHeight="1">
      <c r="A31" s="110">
        <v>28</v>
      </c>
      <c r="B31" s="118"/>
      <c r="C31" s="119"/>
      <c r="D31" s="120"/>
      <c r="E31" s="120"/>
      <c r="F31" s="119"/>
      <c r="G31" s="120"/>
      <c r="H31" s="120"/>
      <c r="I31" s="120"/>
      <c r="J31" s="119"/>
      <c r="K31" s="120"/>
      <c r="L31" s="119"/>
      <c r="M31" s="120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11">
        <f t="shared" si="0"/>
        <v>0</v>
      </c>
      <c r="BB31" s="120"/>
    </row>
    <row r="32" spans="1:54" ht="19.5" customHeight="1">
      <c r="A32" s="110">
        <v>29</v>
      </c>
      <c r="B32" s="118"/>
      <c r="C32" s="119"/>
      <c r="D32" s="120"/>
      <c r="E32" s="120"/>
      <c r="F32" s="119"/>
      <c r="G32" s="120"/>
      <c r="H32" s="120"/>
      <c r="I32" s="120"/>
      <c r="J32" s="119"/>
      <c r="K32" s="120"/>
      <c r="L32" s="119"/>
      <c r="M32" s="120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11">
        <f t="shared" si="0"/>
        <v>0</v>
      </c>
      <c r="BB32" s="120"/>
    </row>
    <row r="33" spans="1:54" ht="19.5" customHeight="1">
      <c r="A33" s="110">
        <v>30</v>
      </c>
      <c r="B33" s="118"/>
      <c r="C33" s="119"/>
      <c r="D33" s="120"/>
      <c r="E33" s="120"/>
      <c r="F33" s="119"/>
      <c r="G33" s="120"/>
      <c r="H33" s="120"/>
      <c r="I33" s="120"/>
      <c r="J33" s="119"/>
      <c r="K33" s="120"/>
      <c r="L33" s="119"/>
      <c r="M33" s="120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11">
        <f t="shared" si="0"/>
        <v>0</v>
      </c>
      <c r="BB33" s="120"/>
    </row>
    <row r="34" spans="1:54" ht="19.5" customHeight="1">
      <c r="A34" s="110">
        <v>31</v>
      </c>
      <c r="B34" s="118"/>
      <c r="C34" s="119"/>
      <c r="D34" s="120"/>
      <c r="E34" s="120"/>
      <c r="F34" s="119"/>
      <c r="G34" s="120"/>
      <c r="H34" s="120"/>
      <c r="I34" s="120"/>
      <c r="J34" s="119"/>
      <c r="K34" s="120"/>
      <c r="L34" s="119"/>
      <c r="M34" s="120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11">
        <f t="shared" si="0"/>
        <v>0</v>
      </c>
      <c r="BB34" s="120"/>
    </row>
    <row r="35" spans="1:54" ht="19.5" customHeight="1">
      <c r="A35" s="110">
        <v>32</v>
      </c>
      <c r="B35" s="118"/>
      <c r="C35" s="119"/>
      <c r="D35" s="120"/>
      <c r="E35" s="120"/>
      <c r="F35" s="119"/>
      <c r="G35" s="120"/>
      <c r="H35" s="120"/>
      <c r="I35" s="120"/>
      <c r="J35" s="119"/>
      <c r="K35" s="120"/>
      <c r="L35" s="119"/>
      <c r="M35" s="120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11">
        <f t="shared" si="0"/>
        <v>0</v>
      </c>
      <c r="BB35" s="120"/>
    </row>
    <row r="36" spans="1:54" ht="19.5" customHeight="1">
      <c r="A36" s="110">
        <v>33</v>
      </c>
      <c r="B36" s="118"/>
      <c r="C36" s="119"/>
      <c r="D36" s="120"/>
      <c r="E36" s="120"/>
      <c r="F36" s="119"/>
      <c r="G36" s="120"/>
      <c r="H36" s="120"/>
      <c r="I36" s="120"/>
      <c r="J36" s="119"/>
      <c r="K36" s="120"/>
      <c r="L36" s="119"/>
      <c r="M36" s="120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11">
        <f t="shared" si="0"/>
        <v>0</v>
      </c>
      <c r="BB36" s="120"/>
    </row>
    <row r="37" spans="1:54" ht="19.5" customHeight="1">
      <c r="A37" s="110">
        <v>34</v>
      </c>
      <c r="B37" s="118"/>
      <c r="C37" s="119"/>
      <c r="D37" s="120"/>
      <c r="E37" s="120"/>
      <c r="F37" s="119"/>
      <c r="G37" s="120"/>
      <c r="H37" s="120"/>
      <c r="I37" s="120"/>
      <c r="J37" s="119"/>
      <c r="K37" s="120"/>
      <c r="L37" s="119"/>
      <c r="M37" s="120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11">
        <f t="shared" si="0"/>
        <v>0</v>
      </c>
      <c r="BB37" s="120"/>
    </row>
    <row r="38" spans="1:54" ht="19.5" customHeight="1">
      <c r="A38" s="110">
        <v>35</v>
      </c>
      <c r="B38" s="118"/>
      <c r="C38" s="119"/>
      <c r="D38" s="120"/>
      <c r="E38" s="120"/>
      <c r="F38" s="119"/>
      <c r="G38" s="120"/>
      <c r="H38" s="120"/>
      <c r="I38" s="120"/>
      <c r="J38" s="119"/>
      <c r="K38" s="120"/>
      <c r="L38" s="119"/>
      <c r="M38" s="120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11">
        <f t="shared" si="0"/>
        <v>0</v>
      </c>
      <c r="BB38" s="120"/>
    </row>
    <row r="39" spans="1:54" ht="19.5" customHeight="1">
      <c r="A39" s="110">
        <v>36</v>
      </c>
      <c r="B39" s="118"/>
      <c r="C39" s="119"/>
      <c r="D39" s="120"/>
      <c r="E39" s="120"/>
      <c r="F39" s="119"/>
      <c r="G39" s="120"/>
      <c r="H39" s="120"/>
      <c r="I39" s="120"/>
      <c r="J39" s="119"/>
      <c r="K39" s="120"/>
      <c r="L39" s="119"/>
      <c r="M39" s="120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11">
        <f t="shared" si="0"/>
        <v>0</v>
      </c>
      <c r="BB39" s="120"/>
    </row>
    <row r="40" spans="1:54" ht="19.5" customHeight="1">
      <c r="A40" s="110">
        <v>37</v>
      </c>
      <c r="B40" s="118"/>
      <c r="C40" s="119"/>
      <c r="D40" s="120"/>
      <c r="E40" s="120"/>
      <c r="F40" s="119"/>
      <c r="G40" s="120"/>
      <c r="H40" s="120"/>
      <c r="I40" s="120"/>
      <c r="J40" s="119"/>
      <c r="K40" s="120"/>
      <c r="L40" s="119"/>
      <c r="M40" s="120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11">
        <f t="shared" si="0"/>
        <v>0</v>
      </c>
      <c r="BB40" s="120"/>
    </row>
    <row r="41" spans="1:54" ht="19.5" customHeight="1">
      <c r="A41" s="110">
        <v>38</v>
      </c>
      <c r="B41" s="118"/>
      <c r="C41" s="119"/>
      <c r="D41" s="120"/>
      <c r="E41" s="120"/>
      <c r="F41" s="119"/>
      <c r="G41" s="120"/>
      <c r="H41" s="120"/>
      <c r="I41" s="120"/>
      <c r="J41" s="119"/>
      <c r="K41" s="120"/>
      <c r="L41" s="119"/>
      <c r="M41" s="120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11">
        <f t="shared" si="0"/>
        <v>0</v>
      </c>
      <c r="BB41" s="120"/>
    </row>
    <row r="42" spans="1:54" ht="19.5" customHeight="1">
      <c r="A42" s="110">
        <v>39</v>
      </c>
      <c r="B42" s="118"/>
      <c r="C42" s="119"/>
      <c r="D42" s="120"/>
      <c r="E42" s="120"/>
      <c r="F42" s="119"/>
      <c r="G42" s="120"/>
      <c r="H42" s="120"/>
      <c r="I42" s="120"/>
      <c r="J42" s="119"/>
      <c r="K42" s="120"/>
      <c r="L42" s="119"/>
      <c r="M42" s="120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11">
        <f t="shared" si="0"/>
        <v>0</v>
      </c>
      <c r="BB42" s="120"/>
    </row>
    <row r="43" spans="1:54" ht="19.5" customHeight="1">
      <c r="A43" s="110">
        <v>40</v>
      </c>
      <c r="B43" s="118"/>
      <c r="C43" s="119"/>
      <c r="D43" s="120"/>
      <c r="E43" s="120"/>
      <c r="F43" s="119"/>
      <c r="G43" s="120"/>
      <c r="H43" s="120"/>
      <c r="I43" s="120"/>
      <c r="J43" s="119"/>
      <c r="K43" s="120"/>
      <c r="L43" s="119"/>
      <c r="M43" s="120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11">
        <f t="shared" si="0"/>
        <v>0</v>
      </c>
      <c r="BB43" s="120"/>
    </row>
    <row r="44" spans="1:54" ht="19.5" customHeight="1">
      <c r="A44" s="110">
        <v>41</v>
      </c>
      <c r="B44" s="118"/>
      <c r="C44" s="119"/>
      <c r="D44" s="120"/>
      <c r="E44" s="120"/>
      <c r="F44" s="119"/>
      <c r="G44" s="120"/>
      <c r="H44" s="120"/>
      <c r="I44" s="120"/>
      <c r="J44" s="119"/>
      <c r="K44" s="120"/>
      <c r="L44" s="119"/>
      <c r="M44" s="120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11">
        <f t="shared" si="0"/>
        <v>0</v>
      </c>
      <c r="BB44" s="120"/>
    </row>
    <row r="45" spans="1:54" ht="19.5" customHeight="1">
      <c r="A45" s="110">
        <v>42</v>
      </c>
      <c r="B45" s="118"/>
      <c r="C45" s="119"/>
      <c r="D45" s="120"/>
      <c r="E45" s="120"/>
      <c r="F45" s="119"/>
      <c r="G45" s="120"/>
      <c r="H45" s="120"/>
      <c r="I45" s="120"/>
      <c r="J45" s="119"/>
      <c r="K45" s="120"/>
      <c r="L45" s="119"/>
      <c r="M45" s="120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11">
        <f t="shared" si="0"/>
        <v>0</v>
      </c>
      <c r="BB45" s="120"/>
    </row>
    <row r="46" spans="1:54" ht="19.5" customHeight="1">
      <c r="A46" s="110">
        <v>43</v>
      </c>
      <c r="B46" s="118"/>
      <c r="C46" s="119"/>
      <c r="D46" s="120"/>
      <c r="E46" s="120"/>
      <c r="F46" s="119"/>
      <c r="G46" s="120"/>
      <c r="H46" s="120"/>
      <c r="I46" s="120"/>
      <c r="J46" s="119"/>
      <c r="K46" s="120"/>
      <c r="L46" s="119"/>
      <c r="M46" s="120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11">
        <f t="shared" si="0"/>
        <v>0</v>
      </c>
      <c r="BB46" s="120"/>
    </row>
    <row r="47" spans="1:54" ht="19.5" customHeight="1">
      <c r="A47" s="110">
        <v>44</v>
      </c>
      <c r="B47" s="118"/>
      <c r="C47" s="119"/>
      <c r="D47" s="120"/>
      <c r="E47" s="120"/>
      <c r="F47" s="119"/>
      <c r="G47" s="120"/>
      <c r="H47" s="120"/>
      <c r="I47" s="120"/>
      <c r="J47" s="119"/>
      <c r="K47" s="120"/>
      <c r="L47" s="119"/>
      <c r="M47" s="120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11">
        <f t="shared" si="0"/>
        <v>0</v>
      </c>
      <c r="BB47" s="120"/>
    </row>
    <row r="48" spans="1:54" ht="19.5" customHeight="1">
      <c r="A48" s="110">
        <v>45</v>
      </c>
      <c r="B48" s="118"/>
      <c r="C48" s="119"/>
      <c r="D48" s="120"/>
      <c r="E48" s="120"/>
      <c r="F48" s="119"/>
      <c r="G48" s="120"/>
      <c r="H48" s="120"/>
      <c r="I48" s="120"/>
      <c r="J48" s="119"/>
      <c r="K48" s="120"/>
      <c r="L48" s="119"/>
      <c r="M48" s="120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11">
        <f t="shared" si="0"/>
        <v>0</v>
      </c>
      <c r="BB48" s="120"/>
    </row>
    <row r="49" spans="1:54" ht="19.5" customHeight="1">
      <c r="A49" s="110">
        <v>46</v>
      </c>
      <c r="B49" s="118"/>
      <c r="C49" s="119"/>
      <c r="D49" s="120"/>
      <c r="E49" s="120"/>
      <c r="F49" s="119"/>
      <c r="G49" s="120"/>
      <c r="H49" s="120"/>
      <c r="I49" s="120"/>
      <c r="J49" s="119"/>
      <c r="K49" s="120"/>
      <c r="L49" s="119"/>
      <c r="M49" s="120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11">
        <f t="shared" si="0"/>
        <v>0</v>
      </c>
      <c r="BB49" s="120"/>
    </row>
    <row r="50" spans="1:54" ht="19.5" customHeight="1">
      <c r="A50" s="110">
        <v>47</v>
      </c>
      <c r="B50" s="118"/>
      <c r="C50" s="119"/>
      <c r="D50" s="120"/>
      <c r="E50" s="120"/>
      <c r="F50" s="119"/>
      <c r="G50" s="120"/>
      <c r="H50" s="120"/>
      <c r="I50" s="120"/>
      <c r="J50" s="119"/>
      <c r="K50" s="120"/>
      <c r="L50" s="119"/>
      <c r="M50" s="120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11">
        <f t="shared" si="0"/>
        <v>0</v>
      </c>
      <c r="BB50" s="120"/>
    </row>
    <row r="51" spans="1:54" ht="19.5" customHeight="1">
      <c r="A51" s="110">
        <v>48</v>
      </c>
      <c r="B51" s="118"/>
      <c r="C51" s="119"/>
      <c r="D51" s="120"/>
      <c r="E51" s="120"/>
      <c r="F51" s="119"/>
      <c r="G51" s="120"/>
      <c r="H51" s="120"/>
      <c r="I51" s="120"/>
      <c r="J51" s="119"/>
      <c r="K51" s="120"/>
      <c r="L51" s="119"/>
      <c r="M51" s="120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11">
        <f t="shared" si="0"/>
        <v>0</v>
      </c>
      <c r="BB51" s="120"/>
    </row>
    <row r="52" spans="1:54" ht="19.5" customHeight="1">
      <c r="A52" s="110">
        <v>49</v>
      </c>
      <c r="B52" s="118"/>
      <c r="C52" s="119"/>
      <c r="D52" s="120"/>
      <c r="E52" s="120"/>
      <c r="F52" s="119"/>
      <c r="G52" s="120"/>
      <c r="H52" s="120"/>
      <c r="I52" s="120"/>
      <c r="J52" s="119"/>
      <c r="K52" s="120"/>
      <c r="L52" s="119"/>
      <c r="M52" s="120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11">
        <f t="shared" si="0"/>
        <v>0</v>
      </c>
      <c r="BB52" s="120"/>
    </row>
    <row r="53" spans="1:54" ht="19.5" customHeight="1">
      <c r="A53" s="110">
        <v>50</v>
      </c>
      <c r="B53" s="118"/>
      <c r="C53" s="119"/>
      <c r="D53" s="120"/>
      <c r="E53" s="120"/>
      <c r="F53" s="119"/>
      <c r="G53" s="120"/>
      <c r="H53" s="120"/>
      <c r="I53" s="120"/>
      <c r="J53" s="119"/>
      <c r="K53" s="120"/>
      <c r="L53" s="119"/>
      <c r="M53" s="120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11">
        <f t="shared" si="0"/>
        <v>0</v>
      </c>
      <c r="BB53" s="120"/>
    </row>
    <row r="54" spans="1:54" ht="19.5" customHeight="1">
      <c r="A54" s="110">
        <v>51</v>
      </c>
      <c r="B54" s="118"/>
      <c r="C54" s="119"/>
      <c r="D54" s="120"/>
      <c r="E54" s="120"/>
      <c r="F54" s="119"/>
      <c r="G54" s="120"/>
      <c r="H54" s="120"/>
      <c r="I54" s="120"/>
      <c r="J54" s="119"/>
      <c r="K54" s="120"/>
      <c r="L54" s="119"/>
      <c r="M54" s="120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11">
        <f t="shared" si="0"/>
        <v>0</v>
      </c>
      <c r="BB54" s="120"/>
    </row>
    <row r="55" spans="1:54" ht="19.5" customHeight="1">
      <c r="A55" s="110">
        <v>52</v>
      </c>
      <c r="B55" s="118"/>
      <c r="C55" s="119"/>
      <c r="D55" s="120"/>
      <c r="E55" s="120"/>
      <c r="F55" s="119"/>
      <c r="G55" s="120"/>
      <c r="H55" s="120"/>
      <c r="I55" s="120"/>
      <c r="J55" s="119"/>
      <c r="K55" s="120"/>
      <c r="L55" s="119"/>
      <c r="M55" s="120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11">
        <f t="shared" si="0"/>
        <v>0</v>
      </c>
      <c r="BB55" s="120"/>
    </row>
    <row r="56" spans="1:54" ht="19.5" customHeight="1">
      <c r="A56" s="110">
        <v>53</v>
      </c>
      <c r="B56" s="118"/>
      <c r="C56" s="119"/>
      <c r="D56" s="120"/>
      <c r="E56" s="120"/>
      <c r="F56" s="119"/>
      <c r="G56" s="120"/>
      <c r="H56" s="120"/>
      <c r="I56" s="120"/>
      <c r="J56" s="119"/>
      <c r="K56" s="120"/>
      <c r="L56" s="119"/>
      <c r="M56" s="120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11">
        <f t="shared" si="0"/>
        <v>0</v>
      </c>
      <c r="BB56" s="120"/>
    </row>
    <row r="57" spans="1:54" ht="19.5" customHeight="1">
      <c r="A57" s="110">
        <v>54</v>
      </c>
      <c r="B57" s="118"/>
      <c r="C57" s="119"/>
      <c r="D57" s="120"/>
      <c r="E57" s="120"/>
      <c r="F57" s="119"/>
      <c r="G57" s="120"/>
      <c r="H57" s="120"/>
      <c r="I57" s="120"/>
      <c r="J57" s="119"/>
      <c r="K57" s="120"/>
      <c r="L57" s="119"/>
      <c r="M57" s="120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11">
        <f t="shared" si="0"/>
        <v>0</v>
      </c>
      <c r="BB57" s="120"/>
    </row>
    <row r="58" spans="1:54" ht="19.5" customHeight="1">
      <c r="A58" s="110">
        <v>55</v>
      </c>
      <c r="B58" s="118"/>
      <c r="C58" s="119"/>
      <c r="D58" s="120"/>
      <c r="E58" s="120"/>
      <c r="F58" s="119"/>
      <c r="G58" s="120"/>
      <c r="H58" s="120"/>
      <c r="I58" s="120"/>
      <c r="J58" s="119"/>
      <c r="K58" s="120"/>
      <c r="L58" s="119"/>
      <c r="M58" s="120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11">
        <f t="shared" si="0"/>
        <v>0</v>
      </c>
      <c r="BB58" s="120"/>
    </row>
    <row r="59" spans="1:54" ht="19.5" customHeight="1">
      <c r="A59" s="110">
        <v>56</v>
      </c>
      <c r="B59" s="118"/>
      <c r="C59" s="119"/>
      <c r="D59" s="120"/>
      <c r="E59" s="120"/>
      <c r="F59" s="119"/>
      <c r="G59" s="120"/>
      <c r="H59" s="120"/>
      <c r="I59" s="120"/>
      <c r="J59" s="119"/>
      <c r="K59" s="120"/>
      <c r="L59" s="119"/>
      <c r="M59" s="120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11">
        <f t="shared" si="0"/>
        <v>0</v>
      </c>
      <c r="BB59" s="120"/>
    </row>
    <row r="60" spans="1:54" ht="19.5" customHeight="1">
      <c r="A60" s="110">
        <v>57</v>
      </c>
      <c r="B60" s="118"/>
      <c r="C60" s="119"/>
      <c r="D60" s="120"/>
      <c r="E60" s="120"/>
      <c r="F60" s="119"/>
      <c r="G60" s="120"/>
      <c r="H60" s="120"/>
      <c r="I60" s="120"/>
      <c r="J60" s="119"/>
      <c r="K60" s="120"/>
      <c r="L60" s="119"/>
      <c r="M60" s="120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11">
        <f t="shared" si="0"/>
        <v>0</v>
      </c>
      <c r="BB60" s="120"/>
    </row>
    <row r="61" spans="1:54" ht="19.5" customHeight="1">
      <c r="A61" s="110">
        <v>58</v>
      </c>
      <c r="B61" s="118"/>
      <c r="C61" s="119"/>
      <c r="D61" s="120"/>
      <c r="E61" s="120"/>
      <c r="F61" s="119"/>
      <c r="G61" s="120"/>
      <c r="H61" s="120"/>
      <c r="I61" s="120"/>
      <c r="J61" s="119"/>
      <c r="K61" s="120"/>
      <c r="L61" s="119"/>
      <c r="M61" s="120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11">
        <f t="shared" si="0"/>
        <v>0</v>
      </c>
      <c r="BB61" s="120"/>
    </row>
    <row r="62" spans="1:54" ht="19.5" customHeight="1">
      <c r="A62" s="110">
        <v>59</v>
      </c>
      <c r="B62" s="118"/>
      <c r="C62" s="119"/>
      <c r="D62" s="120"/>
      <c r="E62" s="120"/>
      <c r="F62" s="119"/>
      <c r="G62" s="120"/>
      <c r="H62" s="120"/>
      <c r="I62" s="120"/>
      <c r="J62" s="119"/>
      <c r="K62" s="120"/>
      <c r="L62" s="119"/>
      <c r="M62" s="120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11">
        <f t="shared" si="0"/>
        <v>0</v>
      </c>
      <c r="BB62" s="120"/>
    </row>
    <row r="63" spans="1:54" ht="19.5" customHeight="1">
      <c r="A63" s="110">
        <v>60</v>
      </c>
      <c r="B63" s="118"/>
      <c r="C63" s="119"/>
      <c r="D63" s="120"/>
      <c r="E63" s="120"/>
      <c r="F63" s="119"/>
      <c r="G63" s="120"/>
      <c r="H63" s="120"/>
      <c r="I63" s="120"/>
      <c r="J63" s="119"/>
      <c r="K63" s="120"/>
      <c r="L63" s="119"/>
      <c r="M63" s="120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11">
        <f t="shared" si="0"/>
        <v>0</v>
      </c>
      <c r="BB63" s="120"/>
    </row>
    <row r="64" spans="1:54" ht="19.5" customHeight="1">
      <c r="A64" s="110">
        <v>61</v>
      </c>
      <c r="B64" s="118"/>
      <c r="C64" s="119"/>
      <c r="D64" s="120"/>
      <c r="E64" s="120"/>
      <c r="F64" s="119"/>
      <c r="G64" s="120"/>
      <c r="H64" s="120"/>
      <c r="I64" s="120"/>
      <c r="J64" s="119"/>
      <c r="K64" s="120"/>
      <c r="L64" s="119"/>
      <c r="M64" s="120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11">
        <f t="shared" si="0"/>
        <v>0</v>
      </c>
      <c r="BB64" s="120"/>
    </row>
    <row r="65" spans="1:54" ht="19.5" customHeight="1">
      <c r="A65" s="110">
        <v>62</v>
      </c>
      <c r="B65" s="118"/>
      <c r="C65" s="119"/>
      <c r="D65" s="120"/>
      <c r="E65" s="120"/>
      <c r="F65" s="119"/>
      <c r="G65" s="120"/>
      <c r="H65" s="120"/>
      <c r="I65" s="120"/>
      <c r="J65" s="119"/>
      <c r="K65" s="120"/>
      <c r="L65" s="119"/>
      <c r="M65" s="120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11">
        <f t="shared" si="0"/>
        <v>0</v>
      </c>
      <c r="BB65" s="120"/>
    </row>
    <row r="66" spans="1:54" ht="19.5" customHeight="1">
      <c r="A66" s="110">
        <v>63</v>
      </c>
      <c r="B66" s="118"/>
      <c r="C66" s="119"/>
      <c r="D66" s="120"/>
      <c r="E66" s="120"/>
      <c r="F66" s="119"/>
      <c r="G66" s="120"/>
      <c r="H66" s="120"/>
      <c r="I66" s="120"/>
      <c r="J66" s="119"/>
      <c r="K66" s="120"/>
      <c r="L66" s="119"/>
      <c r="M66" s="120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11">
        <f t="shared" si="0"/>
        <v>0</v>
      </c>
      <c r="BB66" s="120"/>
    </row>
    <row r="67" spans="1:54" ht="19.5" customHeight="1">
      <c r="A67" s="110">
        <v>64</v>
      </c>
      <c r="B67" s="118"/>
      <c r="C67" s="119"/>
      <c r="D67" s="120"/>
      <c r="E67" s="120"/>
      <c r="F67" s="119"/>
      <c r="G67" s="120"/>
      <c r="H67" s="120"/>
      <c r="I67" s="120"/>
      <c r="J67" s="119"/>
      <c r="K67" s="120"/>
      <c r="L67" s="119"/>
      <c r="M67" s="120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11">
        <f t="shared" si="0"/>
        <v>0</v>
      </c>
      <c r="BB67" s="120"/>
    </row>
    <row r="68" spans="1:54" ht="19.5" customHeight="1">
      <c r="A68" s="110">
        <v>65</v>
      </c>
      <c r="B68" s="118"/>
      <c r="C68" s="119"/>
      <c r="D68" s="120"/>
      <c r="E68" s="120"/>
      <c r="F68" s="119"/>
      <c r="G68" s="120"/>
      <c r="H68" s="120"/>
      <c r="I68" s="120"/>
      <c r="J68" s="119"/>
      <c r="K68" s="120"/>
      <c r="L68" s="119"/>
      <c r="M68" s="120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11">
        <f t="shared" si="0"/>
        <v>0</v>
      </c>
      <c r="BB68" s="120"/>
    </row>
    <row r="69" spans="1:54" ht="19.5" customHeight="1">
      <c r="A69" s="110">
        <v>66</v>
      </c>
      <c r="B69" s="118"/>
      <c r="C69" s="119"/>
      <c r="D69" s="120"/>
      <c r="E69" s="120"/>
      <c r="F69" s="119"/>
      <c r="G69" s="120"/>
      <c r="H69" s="120"/>
      <c r="I69" s="120"/>
      <c r="J69" s="119"/>
      <c r="K69" s="120"/>
      <c r="L69" s="119"/>
      <c r="M69" s="120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11">
        <f t="shared" ref="BA69:BA132" si="1">SUM(N69:AZ69)</f>
        <v>0</v>
      </c>
      <c r="BB69" s="120"/>
    </row>
    <row r="70" spans="1:54" ht="19.5" customHeight="1">
      <c r="A70" s="110">
        <v>67</v>
      </c>
      <c r="B70" s="118"/>
      <c r="C70" s="119"/>
      <c r="D70" s="120"/>
      <c r="E70" s="120"/>
      <c r="F70" s="119"/>
      <c r="G70" s="120"/>
      <c r="H70" s="120"/>
      <c r="I70" s="120"/>
      <c r="J70" s="119"/>
      <c r="K70" s="120"/>
      <c r="L70" s="119"/>
      <c r="M70" s="120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11">
        <f t="shared" si="1"/>
        <v>0</v>
      </c>
      <c r="BB70" s="120"/>
    </row>
    <row r="71" spans="1:54" ht="19.5" customHeight="1">
      <c r="A71" s="110">
        <v>68</v>
      </c>
      <c r="B71" s="118"/>
      <c r="C71" s="119"/>
      <c r="D71" s="120"/>
      <c r="E71" s="120"/>
      <c r="F71" s="119"/>
      <c r="G71" s="120"/>
      <c r="H71" s="120"/>
      <c r="I71" s="120"/>
      <c r="J71" s="119"/>
      <c r="K71" s="120"/>
      <c r="L71" s="119"/>
      <c r="M71" s="120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11">
        <f t="shared" si="1"/>
        <v>0</v>
      </c>
      <c r="BB71" s="120"/>
    </row>
    <row r="72" spans="1:54" ht="19.5" customHeight="1">
      <c r="A72" s="110">
        <v>69</v>
      </c>
      <c r="B72" s="118"/>
      <c r="C72" s="119"/>
      <c r="D72" s="120"/>
      <c r="E72" s="120"/>
      <c r="F72" s="119"/>
      <c r="G72" s="120"/>
      <c r="H72" s="120"/>
      <c r="I72" s="120"/>
      <c r="J72" s="119"/>
      <c r="K72" s="120"/>
      <c r="L72" s="119"/>
      <c r="M72" s="120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11">
        <f t="shared" si="1"/>
        <v>0</v>
      </c>
      <c r="BB72" s="120"/>
    </row>
    <row r="73" spans="1:54" ht="19.5" customHeight="1">
      <c r="A73" s="110">
        <v>70</v>
      </c>
      <c r="B73" s="118"/>
      <c r="C73" s="119"/>
      <c r="D73" s="120"/>
      <c r="E73" s="120"/>
      <c r="F73" s="119"/>
      <c r="G73" s="120"/>
      <c r="H73" s="120"/>
      <c r="I73" s="120"/>
      <c r="J73" s="119"/>
      <c r="K73" s="120"/>
      <c r="L73" s="119"/>
      <c r="M73" s="120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11">
        <f t="shared" si="1"/>
        <v>0</v>
      </c>
      <c r="BB73" s="120"/>
    </row>
    <row r="74" spans="1:54" ht="19.5" customHeight="1">
      <c r="A74" s="110">
        <v>71</v>
      </c>
      <c r="B74" s="118"/>
      <c r="C74" s="119"/>
      <c r="D74" s="120"/>
      <c r="E74" s="120"/>
      <c r="F74" s="119"/>
      <c r="G74" s="120"/>
      <c r="H74" s="120"/>
      <c r="I74" s="120"/>
      <c r="J74" s="119"/>
      <c r="K74" s="120"/>
      <c r="L74" s="119"/>
      <c r="M74" s="120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11">
        <f t="shared" si="1"/>
        <v>0</v>
      </c>
      <c r="BB74" s="120"/>
    </row>
    <row r="75" spans="1:54" ht="19.5" customHeight="1">
      <c r="A75" s="110">
        <v>72</v>
      </c>
      <c r="B75" s="118"/>
      <c r="C75" s="119"/>
      <c r="D75" s="120"/>
      <c r="E75" s="120"/>
      <c r="F75" s="119"/>
      <c r="G75" s="120"/>
      <c r="H75" s="120"/>
      <c r="I75" s="120"/>
      <c r="J75" s="119"/>
      <c r="K75" s="120"/>
      <c r="L75" s="119"/>
      <c r="M75" s="120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11">
        <f t="shared" si="1"/>
        <v>0</v>
      </c>
      <c r="BB75" s="120"/>
    </row>
    <row r="76" spans="1:54" ht="19.5" customHeight="1">
      <c r="A76" s="110">
        <v>73</v>
      </c>
      <c r="B76" s="118"/>
      <c r="C76" s="119"/>
      <c r="D76" s="120"/>
      <c r="E76" s="120"/>
      <c r="F76" s="119"/>
      <c r="G76" s="120"/>
      <c r="H76" s="120"/>
      <c r="I76" s="120"/>
      <c r="J76" s="119"/>
      <c r="K76" s="120"/>
      <c r="L76" s="119"/>
      <c r="M76" s="120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11">
        <f t="shared" si="1"/>
        <v>0</v>
      </c>
      <c r="BB76" s="120"/>
    </row>
    <row r="77" spans="1:54" ht="19.5" customHeight="1">
      <c r="A77" s="110">
        <v>74</v>
      </c>
      <c r="B77" s="118"/>
      <c r="C77" s="119"/>
      <c r="D77" s="120"/>
      <c r="E77" s="120"/>
      <c r="F77" s="119"/>
      <c r="G77" s="120"/>
      <c r="H77" s="120"/>
      <c r="I77" s="120"/>
      <c r="J77" s="119"/>
      <c r="K77" s="120"/>
      <c r="L77" s="119"/>
      <c r="M77" s="120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11">
        <f t="shared" si="1"/>
        <v>0</v>
      </c>
      <c r="BB77" s="120"/>
    </row>
    <row r="78" spans="1:54" ht="19.5" customHeight="1">
      <c r="A78" s="110">
        <v>75</v>
      </c>
      <c r="B78" s="118"/>
      <c r="C78" s="119"/>
      <c r="D78" s="120"/>
      <c r="E78" s="120"/>
      <c r="F78" s="119"/>
      <c r="G78" s="120"/>
      <c r="H78" s="120"/>
      <c r="I78" s="120"/>
      <c r="J78" s="119"/>
      <c r="K78" s="120"/>
      <c r="L78" s="119"/>
      <c r="M78" s="120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11">
        <f t="shared" si="1"/>
        <v>0</v>
      </c>
      <c r="BB78" s="120"/>
    </row>
    <row r="79" spans="1:54" ht="19.5" customHeight="1">
      <c r="A79" s="110">
        <v>76</v>
      </c>
      <c r="B79" s="118"/>
      <c r="C79" s="119"/>
      <c r="D79" s="120"/>
      <c r="E79" s="120"/>
      <c r="F79" s="119"/>
      <c r="G79" s="120"/>
      <c r="H79" s="120"/>
      <c r="I79" s="120"/>
      <c r="J79" s="119"/>
      <c r="K79" s="120"/>
      <c r="L79" s="119"/>
      <c r="M79" s="120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11">
        <f t="shared" si="1"/>
        <v>0</v>
      </c>
      <c r="BB79" s="120"/>
    </row>
    <row r="80" spans="1:54" ht="19.5" customHeight="1">
      <c r="A80" s="110">
        <v>77</v>
      </c>
      <c r="B80" s="118"/>
      <c r="C80" s="119"/>
      <c r="D80" s="120"/>
      <c r="E80" s="120"/>
      <c r="F80" s="119"/>
      <c r="G80" s="120"/>
      <c r="H80" s="120"/>
      <c r="I80" s="120"/>
      <c r="J80" s="119"/>
      <c r="K80" s="120"/>
      <c r="L80" s="119"/>
      <c r="M80" s="120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11">
        <f t="shared" si="1"/>
        <v>0</v>
      </c>
      <c r="BB80" s="120"/>
    </row>
    <row r="81" spans="1:54" ht="19.5" customHeight="1">
      <c r="A81" s="110">
        <v>78</v>
      </c>
      <c r="B81" s="118"/>
      <c r="C81" s="119"/>
      <c r="D81" s="120"/>
      <c r="E81" s="120"/>
      <c r="F81" s="119"/>
      <c r="G81" s="120"/>
      <c r="H81" s="120"/>
      <c r="I81" s="120"/>
      <c r="J81" s="119"/>
      <c r="K81" s="120"/>
      <c r="L81" s="119"/>
      <c r="M81" s="120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11">
        <f t="shared" si="1"/>
        <v>0</v>
      </c>
      <c r="BB81" s="120"/>
    </row>
    <row r="82" spans="1:54" ht="19.5" customHeight="1">
      <c r="A82" s="110">
        <v>79</v>
      </c>
      <c r="B82" s="118"/>
      <c r="C82" s="119"/>
      <c r="D82" s="120"/>
      <c r="E82" s="120"/>
      <c r="F82" s="119"/>
      <c r="G82" s="120"/>
      <c r="H82" s="120"/>
      <c r="I82" s="120"/>
      <c r="J82" s="119"/>
      <c r="K82" s="120"/>
      <c r="L82" s="119"/>
      <c r="M82" s="120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11">
        <f t="shared" si="1"/>
        <v>0</v>
      </c>
      <c r="BB82" s="120"/>
    </row>
    <row r="83" spans="1:54" ht="19.5" customHeight="1">
      <c r="A83" s="110">
        <v>80</v>
      </c>
      <c r="B83" s="118"/>
      <c r="C83" s="119"/>
      <c r="D83" s="120"/>
      <c r="E83" s="120"/>
      <c r="F83" s="119"/>
      <c r="G83" s="120"/>
      <c r="H83" s="120"/>
      <c r="I83" s="120"/>
      <c r="J83" s="119"/>
      <c r="K83" s="120"/>
      <c r="L83" s="119"/>
      <c r="M83" s="120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11">
        <f t="shared" si="1"/>
        <v>0</v>
      </c>
      <c r="BB83" s="120"/>
    </row>
    <row r="84" spans="1:54" ht="19.5" customHeight="1">
      <c r="A84" s="110">
        <v>81</v>
      </c>
      <c r="B84" s="118"/>
      <c r="C84" s="119"/>
      <c r="D84" s="120"/>
      <c r="E84" s="120"/>
      <c r="F84" s="119"/>
      <c r="G84" s="120"/>
      <c r="H84" s="120"/>
      <c r="I84" s="120"/>
      <c r="J84" s="119"/>
      <c r="K84" s="120"/>
      <c r="L84" s="119"/>
      <c r="M84" s="120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11">
        <f t="shared" si="1"/>
        <v>0</v>
      </c>
      <c r="BB84" s="120"/>
    </row>
    <row r="85" spans="1:54" ht="19.5" customHeight="1">
      <c r="A85" s="110">
        <v>82</v>
      </c>
      <c r="B85" s="118"/>
      <c r="C85" s="119"/>
      <c r="D85" s="120"/>
      <c r="E85" s="120"/>
      <c r="F85" s="119"/>
      <c r="G85" s="120"/>
      <c r="H85" s="120"/>
      <c r="I85" s="120"/>
      <c r="J85" s="119"/>
      <c r="K85" s="120"/>
      <c r="L85" s="119"/>
      <c r="M85" s="120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11">
        <f t="shared" si="1"/>
        <v>0</v>
      </c>
      <c r="BB85" s="120"/>
    </row>
    <row r="86" spans="1:54" ht="19.5" customHeight="1">
      <c r="A86" s="110">
        <v>83</v>
      </c>
      <c r="B86" s="118"/>
      <c r="C86" s="119"/>
      <c r="D86" s="120"/>
      <c r="E86" s="120"/>
      <c r="F86" s="119"/>
      <c r="G86" s="120"/>
      <c r="H86" s="120"/>
      <c r="I86" s="120"/>
      <c r="J86" s="119"/>
      <c r="K86" s="120"/>
      <c r="L86" s="119"/>
      <c r="M86" s="120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11">
        <f t="shared" si="1"/>
        <v>0</v>
      </c>
      <c r="BB86" s="120"/>
    </row>
    <row r="87" spans="1:54" ht="19.5" customHeight="1">
      <c r="A87" s="110">
        <v>84</v>
      </c>
      <c r="B87" s="118"/>
      <c r="C87" s="119"/>
      <c r="D87" s="120"/>
      <c r="E87" s="120"/>
      <c r="F87" s="119"/>
      <c r="G87" s="120"/>
      <c r="H87" s="120"/>
      <c r="I87" s="120"/>
      <c r="J87" s="119"/>
      <c r="K87" s="120"/>
      <c r="L87" s="119"/>
      <c r="M87" s="120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11">
        <f t="shared" si="1"/>
        <v>0</v>
      </c>
      <c r="BB87" s="120"/>
    </row>
    <row r="88" spans="1:54" ht="19.5" customHeight="1">
      <c r="A88" s="110">
        <v>85</v>
      </c>
      <c r="B88" s="118"/>
      <c r="C88" s="119"/>
      <c r="D88" s="120"/>
      <c r="E88" s="120"/>
      <c r="F88" s="119"/>
      <c r="G88" s="120"/>
      <c r="H88" s="120"/>
      <c r="I88" s="120"/>
      <c r="J88" s="119"/>
      <c r="K88" s="120"/>
      <c r="L88" s="119"/>
      <c r="M88" s="120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11">
        <f t="shared" si="1"/>
        <v>0</v>
      </c>
      <c r="BB88" s="120"/>
    </row>
    <row r="89" spans="1:54" ht="19.5" customHeight="1">
      <c r="A89" s="110">
        <v>86</v>
      </c>
      <c r="B89" s="118"/>
      <c r="C89" s="119"/>
      <c r="D89" s="120"/>
      <c r="E89" s="120"/>
      <c r="F89" s="119"/>
      <c r="G89" s="120"/>
      <c r="H89" s="120"/>
      <c r="I89" s="120"/>
      <c r="J89" s="119"/>
      <c r="K89" s="120"/>
      <c r="L89" s="119"/>
      <c r="M89" s="120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11">
        <f t="shared" si="1"/>
        <v>0</v>
      </c>
      <c r="BB89" s="120"/>
    </row>
    <row r="90" spans="1:54" ht="19.5" customHeight="1">
      <c r="A90" s="110">
        <v>87</v>
      </c>
      <c r="B90" s="118"/>
      <c r="C90" s="119"/>
      <c r="D90" s="120"/>
      <c r="E90" s="120"/>
      <c r="F90" s="119"/>
      <c r="G90" s="120"/>
      <c r="H90" s="120"/>
      <c r="I90" s="120"/>
      <c r="J90" s="119"/>
      <c r="K90" s="120"/>
      <c r="L90" s="119"/>
      <c r="M90" s="120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11">
        <f t="shared" si="1"/>
        <v>0</v>
      </c>
      <c r="BB90" s="120"/>
    </row>
    <row r="91" spans="1:54" ht="19.5" customHeight="1">
      <c r="A91" s="110">
        <v>88</v>
      </c>
      <c r="B91" s="118"/>
      <c r="C91" s="119"/>
      <c r="D91" s="120"/>
      <c r="E91" s="120"/>
      <c r="F91" s="119"/>
      <c r="G91" s="120"/>
      <c r="H91" s="120"/>
      <c r="I91" s="120"/>
      <c r="J91" s="119"/>
      <c r="K91" s="120"/>
      <c r="L91" s="119"/>
      <c r="M91" s="120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11">
        <f t="shared" si="1"/>
        <v>0</v>
      </c>
      <c r="BB91" s="120"/>
    </row>
    <row r="92" spans="1:54" ht="19.5" customHeight="1">
      <c r="A92" s="110">
        <v>89</v>
      </c>
      <c r="B92" s="118"/>
      <c r="C92" s="119"/>
      <c r="D92" s="120"/>
      <c r="E92" s="120"/>
      <c r="F92" s="119"/>
      <c r="G92" s="120"/>
      <c r="H92" s="120"/>
      <c r="I92" s="120"/>
      <c r="J92" s="119"/>
      <c r="K92" s="120"/>
      <c r="L92" s="119"/>
      <c r="M92" s="120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11">
        <f t="shared" si="1"/>
        <v>0</v>
      </c>
      <c r="BB92" s="120"/>
    </row>
    <row r="93" spans="1:54" ht="19.5" customHeight="1">
      <c r="A93" s="110">
        <v>90</v>
      </c>
      <c r="B93" s="118"/>
      <c r="C93" s="119"/>
      <c r="D93" s="120"/>
      <c r="E93" s="120"/>
      <c r="F93" s="119"/>
      <c r="G93" s="120"/>
      <c r="H93" s="120"/>
      <c r="I93" s="120"/>
      <c r="J93" s="119"/>
      <c r="K93" s="120"/>
      <c r="L93" s="119"/>
      <c r="M93" s="120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11">
        <f t="shared" si="1"/>
        <v>0</v>
      </c>
      <c r="BB93" s="120"/>
    </row>
    <row r="94" spans="1:54" ht="19.5" customHeight="1">
      <c r="A94" s="110">
        <v>91</v>
      </c>
      <c r="B94" s="118"/>
      <c r="C94" s="119"/>
      <c r="D94" s="120"/>
      <c r="E94" s="120"/>
      <c r="F94" s="119"/>
      <c r="G94" s="120"/>
      <c r="H94" s="120"/>
      <c r="I94" s="120"/>
      <c r="J94" s="119"/>
      <c r="K94" s="120"/>
      <c r="L94" s="119"/>
      <c r="M94" s="120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11">
        <f t="shared" si="1"/>
        <v>0</v>
      </c>
      <c r="BB94" s="120"/>
    </row>
    <row r="95" spans="1:54" ht="19.5" customHeight="1">
      <c r="A95" s="110">
        <v>92</v>
      </c>
      <c r="B95" s="118"/>
      <c r="C95" s="119"/>
      <c r="D95" s="120"/>
      <c r="E95" s="120"/>
      <c r="F95" s="119"/>
      <c r="G95" s="120"/>
      <c r="H95" s="120"/>
      <c r="I95" s="120"/>
      <c r="J95" s="119"/>
      <c r="K95" s="120"/>
      <c r="L95" s="119"/>
      <c r="M95" s="120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11">
        <f t="shared" si="1"/>
        <v>0</v>
      </c>
      <c r="BB95" s="120"/>
    </row>
    <row r="96" spans="1:54" ht="19.5" customHeight="1">
      <c r="A96" s="110">
        <v>93</v>
      </c>
      <c r="B96" s="118"/>
      <c r="C96" s="119"/>
      <c r="D96" s="120"/>
      <c r="E96" s="120"/>
      <c r="F96" s="119"/>
      <c r="G96" s="120"/>
      <c r="H96" s="120"/>
      <c r="I96" s="120"/>
      <c r="J96" s="119"/>
      <c r="K96" s="120"/>
      <c r="L96" s="119"/>
      <c r="M96" s="120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11">
        <f t="shared" si="1"/>
        <v>0</v>
      </c>
      <c r="BB96" s="120"/>
    </row>
    <row r="97" spans="1:54" ht="19.5" customHeight="1">
      <c r="A97" s="110">
        <v>94</v>
      </c>
      <c r="B97" s="118"/>
      <c r="C97" s="119"/>
      <c r="D97" s="120"/>
      <c r="E97" s="120"/>
      <c r="F97" s="119"/>
      <c r="G97" s="120"/>
      <c r="H97" s="120"/>
      <c r="I97" s="120"/>
      <c r="J97" s="119"/>
      <c r="K97" s="120"/>
      <c r="L97" s="119"/>
      <c r="M97" s="120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11">
        <f t="shared" si="1"/>
        <v>0</v>
      </c>
      <c r="BB97" s="120"/>
    </row>
    <row r="98" spans="1:54" ht="19.5" customHeight="1">
      <c r="A98" s="110">
        <v>95</v>
      </c>
      <c r="B98" s="118"/>
      <c r="C98" s="119"/>
      <c r="D98" s="120"/>
      <c r="E98" s="120"/>
      <c r="F98" s="119"/>
      <c r="G98" s="120"/>
      <c r="H98" s="120"/>
      <c r="I98" s="120"/>
      <c r="J98" s="119"/>
      <c r="K98" s="120"/>
      <c r="L98" s="119"/>
      <c r="M98" s="120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11">
        <f t="shared" si="1"/>
        <v>0</v>
      </c>
      <c r="BB98" s="120"/>
    </row>
    <row r="99" spans="1:54" ht="19.5" customHeight="1">
      <c r="A99" s="110">
        <v>96</v>
      </c>
      <c r="B99" s="118"/>
      <c r="C99" s="119"/>
      <c r="D99" s="120"/>
      <c r="E99" s="120"/>
      <c r="F99" s="119"/>
      <c r="G99" s="120"/>
      <c r="H99" s="120"/>
      <c r="I99" s="120"/>
      <c r="J99" s="119"/>
      <c r="K99" s="120"/>
      <c r="L99" s="119"/>
      <c r="M99" s="120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11">
        <f t="shared" si="1"/>
        <v>0</v>
      </c>
      <c r="BB99" s="120"/>
    </row>
    <row r="100" spans="1:54" ht="19.5" customHeight="1">
      <c r="A100" s="110">
        <v>97</v>
      </c>
      <c r="B100" s="118"/>
      <c r="C100" s="119"/>
      <c r="D100" s="120"/>
      <c r="E100" s="120"/>
      <c r="F100" s="119"/>
      <c r="G100" s="120"/>
      <c r="H100" s="120"/>
      <c r="I100" s="120"/>
      <c r="J100" s="119"/>
      <c r="K100" s="120"/>
      <c r="L100" s="119"/>
      <c r="M100" s="120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11">
        <f t="shared" si="1"/>
        <v>0</v>
      </c>
      <c r="BB100" s="120"/>
    </row>
    <row r="101" spans="1:54" ht="19.5" customHeight="1">
      <c r="A101" s="110">
        <v>98</v>
      </c>
      <c r="B101" s="118"/>
      <c r="C101" s="119"/>
      <c r="D101" s="120"/>
      <c r="E101" s="120"/>
      <c r="F101" s="119"/>
      <c r="G101" s="120"/>
      <c r="H101" s="120"/>
      <c r="I101" s="120"/>
      <c r="J101" s="119"/>
      <c r="K101" s="120"/>
      <c r="L101" s="119"/>
      <c r="M101" s="120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11">
        <f t="shared" si="1"/>
        <v>0</v>
      </c>
      <c r="BB101" s="120"/>
    </row>
    <row r="102" spans="1:54" ht="19.5" customHeight="1">
      <c r="A102" s="110">
        <v>99</v>
      </c>
      <c r="B102" s="118"/>
      <c r="C102" s="119"/>
      <c r="D102" s="120"/>
      <c r="E102" s="120"/>
      <c r="F102" s="119"/>
      <c r="G102" s="120"/>
      <c r="H102" s="120"/>
      <c r="I102" s="120"/>
      <c r="J102" s="119"/>
      <c r="K102" s="120"/>
      <c r="L102" s="119"/>
      <c r="M102" s="120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11">
        <f t="shared" si="1"/>
        <v>0</v>
      </c>
      <c r="BB102" s="120"/>
    </row>
    <row r="103" spans="1:54" ht="19.5" customHeight="1">
      <c r="A103" s="110">
        <v>100</v>
      </c>
      <c r="B103" s="118"/>
      <c r="C103" s="119"/>
      <c r="D103" s="120"/>
      <c r="E103" s="120"/>
      <c r="F103" s="119"/>
      <c r="G103" s="120"/>
      <c r="H103" s="120"/>
      <c r="I103" s="120"/>
      <c r="J103" s="119"/>
      <c r="K103" s="120"/>
      <c r="L103" s="119"/>
      <c r="M103" s="120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11">
        <f t="shared" si="1"/>
        <v>0</v>
      </c>
      <c r="BB103" s="120"/>
    </row>
    <row r="104" spans="1:54" ht="19.5" customHeight="1">
      <c r="A104" s="110">
        <v>101</v>
      </c>
      <c r="B104" s="118"/>
      <c r="C104" s="119"/>
      <c r="D104" s="120"/>
      <c r="E104" s="120"/>
      <c r="F104" s="119"/>
      <c r="G104" s="120"/>
      <c r="H104" s="120"/>
      <c r="I104" s="120"/>
      <c r="J104" s="119"/>
      <c r="K104" s="120"/>
      <c r="L104" s="119"/>
      <c r="M104" s="120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11">
        <f t="shared" si="1"/>
        <v>0</v>
      </c>
      <c r="BB104" s="120"/>
    </row>
    <row r="105" spans="1:54" ht="19.5" customHeight="1">
      <c r="A105" s="110">
        <v>102</v>
      </c>
      <c r="B105" s="118"/>
      <c r="C105" s="119"/>
      <c r="D105" s="120"/>
      <c r="E105" s="120"/>
      <c r="F105" s="119"/>
      <c r="G105" s="120"/>
      <c r="H105" s="120"/>
      <c r="I105" s="120"/>
      <c r="J105" s="119"/>
      <c r="K105" s="120"/>
      <c r="L105" s="119"/>
      <c r="M105" s="120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11">
        <f t="shared" si="1"/>
        <v>0</v>
      </c>
      <c r="BB105" s="120"/>
    </row>
    <row r="106" spans="1:54" ht="19.5" customHeight="1">
      <c r="A106" s="110">
        <v>103</v>
      </c>
      <c r="B106" s="118"/>
      <c r="C106" s="119"/>
      <c r="D106" s="120"/>
      <c r="E106" s="120"/>
      <c r="F106" s="119"/>
      <c r="G106" s="120"/>
      <c r="H106" s="120"/>
      <c r="I106" s="120"/>
      <c r="J106" s="119"/>
      <c r="K106" s="120"/>
      <c r="L106" s="119"/>
      <c r="M106" s="120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11">
        <f t="shared" si="1"/>
        <v>0</v>
      </c>
      <c r="BB106" s="120"/>
    </row>
    <row r="107" spans="1:54" ht="19.5" customHeight="1">
      <c r="A107" s="110">
        <v>104</v>
      </c>
      <c r="B107" s="118"/>
      <c r="C107" s="119"/>
      <c r="D107" s="120"/>
      <c r="E107" s="120"/>
      <c r="F107" s="119"/>
      <c r="G107" s="120"/>
      <c r="H107" s="120"/>
      <c r="I107" s="120"/>
      <c r="J107" s="119"/>
      <c r="K107" s="120"/>
      <c r="L107" s="119"/>
      <c r="M107" s="120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11">
        <f t="shared" si="1"/>
        <v>0</v>
      </c>
      <c r="BB107" s="120"/>
    </row>
    <row r="108" spans="1:54" ht="19.5" customHeight="1">
      <c r="A108" s="110">
        <v>105</v>
      </c>
      <c r="B108" s="118"/>
      <c r="C108" s="119"/>
      <c r="D108" s="120"/>
      <c r="E108" s="120"/>
      <c r="F108" s="119"/>
      <c r="G108" s="120"/>
      <c r="H108" s="120"/>
      <c r="I108" s="120"/>
      <c r="J108" s="119"/>
      <c r="K108" s="120"/>
      <c r="L108" s="119"/>
      <c r="M108" s="120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11">
        <f t="shared" si="1"/>
        <v>0</v>
      </c>
      <c r="BB108" s="120"/>
    </row>
    <row r="109" spans="1:54" ht="19.5" customHeight="1">
      <c r="A109" s="110">
        <v>106</v>
      </c>
      <c r="B109" s="118"/>
      <c r="C109" s="119"/>
      <c r="D109" s="120"/>
      <c r="E109" s="120"/>
      <c r="F109" s="119"/>
      <c r="G109" s="120"/>
      <c r="H109" s="120"/>
      <c r="I109" s="120"/>
      <c r="J109" s="119"/>
      <c r="K109" s="120"/>
      <c r="L109" s="119"/>
      <c r="M109" s="120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11">
        <f t="shared" si="1"/>
        <v>0</v>
      </c>
      <c r="BB109" s="120"/>
    </row>
    <row r="110" spans="1:54" ht="19.5" customHeight="1">
      <c r="A110" s="110">
        <v>107</v>
      </c>
      <c r="B110" s="118"/>
      <c r="C110" s="119"/>
      <c r="D110" s="120"/>
      <c r="E110" s="120"/>
      <c r="F110" s="119"/>
      <c r="G110" s="120"/>
      <c r="H110" s="120"/>
      <c r="I110" s="120"/>
      <c r="J110" s="119"/>
      <c r="K110" s="120"/>
      <c r="L110" s="119"/>
      <c r="M110" s="120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11">
        <f t="shared" si="1"/>
        <v>0</v>
      </c>
      <c r="BB110" s="120"/>
    </row>
    <row r="111" spans="1:54" ht="19.5" customHeight="1">
      <c r="A111" s="110">
        <v>108</v>
      </c>
      <c r="B111" s="118"/>
      <c r="C111" s="119"/>
      <c r="D111" s="120"/>
      <c r="E111" s="120"/>
      <c r="F111" s="119"/>
      <c r="G111" s="120"/>
      <c r="H111" s="120"/>
      <c r="I111" s="120"/>
      <c r="J111" s="119"/>
      <c r="K111" s="120"/>
      <c r="L111" s="119"/>
      <c r="M111" s="120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11">
        <f t="shared" si="1"/>
        <v>0</v>
      </c>
      <c r="BB111" s="120"/>
    </row>
    <row r="112" spans="1:54" ht="19.5" customHeight="1">
      <c r="A112" s="110">
        <v>109</v>
      </c>
      <c r="B112" s="118"/>
      <c r="C112" s="119"/>
      <c r="D112" s="120"/>
      <c r="E112" s="120"/>
      <c r="F112" s="119"/>
      <c r="G112" s="120"/>
      <c r="H112" s="120"/>
      <c r="I112" s="120"/>
      <c r="J112" s="119"/>
      <c r="K112" s="120"/>
      <c r="L112" s="119"/>
      <c r="M112" s="120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11">
        <f t="shared" si="1"/>
        <v>0</v>
      </c>
      <c r="BB112" s="120"/>
    </row>
    <row r="113" spans="1:54" ht="19.5" customHeight="1">
      <c r="A113" s="110">
        <v>110</v>
      </c>
      <c r="B113" s="118"/>
      <c r="C113" s="119"/>
      <c r="D113" s="120"/>
      <c r="E113" s="120"/>
      <c r="F113" s="119"/>
      <c r="G113" s="120"/>
      <c r="H113" s="120"/>
      <c r="I113" s="120"/>
      <c r="J113" s="119"/>
      <c r="K113" s="120"/>
      <c r="L113" s="119"/>
      <c r="M113" s="120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11">
        <f t="shared" si="1"/>
        <v>0</v>
      </c>
      <c r="BB113" s="120"/>
    </row>
    <row r="114" spans="1:54" ht="19.5" customHeight="1">
      <c r="A114" s="110">
        <v>111</v>
      </c>
      <c r="B114" s="118"/>
      <c r="C114" s="119"/>
      <c r="D114" s="120"/>
      <c r="E114" s="120"/>
      <c r="F114" s="119"/>
      <c r="G114" s="120"/>
      <c r="H114" s="120"/>
      <c r="I114" s="120"/>
      <c r="J114" s="119"/>
      <c r="K114" s="120"/>
      <c r="L114" s="119"/>
      <c r="M114" s="120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11">
        <f t="shared" si="1"/>
        <v>0</v>
      </c>
      <c r="BB114" s="120"/>
    </row>
    <row r="115" spans="1:54" ht="19.5" customHeight="1">
      <c r="A115" s="110">
        <v>112</v>
      </c>
      <c r="B115" s="118"/>
      <c r="C115" s="119"/>
      <c r="D115" s="120"/>
      <c r="E115" s="120"/>
      <c r="F115" s="119"/>
      <c r="G115" s="120"/>
      <c r="H115" s="120"/>
      <c r="I115" s="120"/>
      <c r="J115" s="119"/>
      <c r="K115" s="120"/>
      <c r="L115" s="119"/>
      <c r="M115" s="120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11">
        <f t="shared" si="1"/>
        <v>0</v>
      </c>
      <c r="BB115" s="120"/>
    </row>
    <row r="116" spans="1:54" ht="19.5" customHeight="1">
      <c r="A116" s="110">
        <v>113</v>
      </c>
      <c r="B116" s="118"/>
      <c r="C116" s="119"/>
      <c r="D116" s="120"/>
      <c r="E116" s="120"/>
      <c r="F116" s="119"/>
      <c r="G116" s="120"/>
      <c r="H116" s="120"/>
      <c r="I116" s="120"/>
      <c r="J116" s="119"/>
      <c r="K116" s="120"/>
      <c r="L116" s="119"/>
      <c r="M116" s="120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11">
        <f t="shared" si="1"/>
        <v>0</v>
      </c>
      <c r="BB116" s="120"/>
    </row>
    <row r="117" spans="1:54" ht="19.5" customHeight="1">
      <c r="A117" s="110">
        <v>114</v>
      </c>
      <c r="B117" s="118"/>
      <c r="C117" s="119"/>
      <c r="D117" s="120"/>
      <c r="E117" s="120"/>
      <c r="F117" s="119"/>
      <c r="G117" s="120"/>
      <c r="H117" s="120"/>
      <c r="I117" s="120"/>
      <c r="J117" s="119"/>
      <c r="K117" s="120"/>
      <c r="L117" s="119"/>
      <c r="M117" s="120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11">
        <f t="shared" si="1"/>
        <v>0</v>
      </c>
      <c r="BB117" s="120"/>
    </row>
    <row r="118" spans="1:54" ht="19.5" customHeight="1">
      <c r="A118" s="110">
        <v>115</v>
      </c>
      <c r="B118" s="118"/>
      <c r="C118" s="119"/>
      <c r="D118" s="120"/>
      <c r="E118" s="120"/>
      <c r="F118" s="119"/>
      <c r="G118" s="120"/>
      <c r="H118" s="120"/>
      <c r="I118" s="120"/>
      <c r="J118" s="119"/>
      <c r="K118" s="120"/>
      <c r="L118" s="119"/>
      <c r="M118" s="120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11">
        <f t="shared" si="1"/>
        <v>0</v>
      </c>
      <c r="BB118" s="120"/>
    </row>
    <row r="119" spans="1:54" ht="19.5" customHeight="1">
      <c r="A119" s="110">
        <v>116</v>
      </c>
      <c r="B119" s="118"/>
      <c r="C119" s="119"/>
      <c r="D119" s="120"/>
      <c r="E119" s="120"/>
      <c r="F119" s="119"/>
      <c r="G119" s="120"/>
      <c r="H119" s="120"/>
      <c r="I119" s="120"/>
      <c r="J119" s="119"/>
      <c r="K119" s="120"/>
      <c r="L119" s="119"/>
      <c r="M119" s="120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11">
        <f t="shared" si="1"/>
        <v>0</v>
      </c>
      <c r="BB119" s="120"/>
    </row>
    <row r="120" spans="1:54" ht="19.5" customHeight="1">
      <c r="A120" s="110">
        <v>117</v>
      </c>
      <c r="B120" s="118"/>
      <c r="C120" s="119"/>
      <c r="D120" s="120"/>
      <c r="E120" s="120"/>
      <c r="F120" s="119"/>
      <c r="G120" s="120"/>
      <c r="H120" s="120"/>
      <c r="I120" s="120"/>
      <c r="J120" s="119"/>
      <c r="K120" s="120"/>
      <c r="L120" s="119"/>
      <c r="M120" s="120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11">
        <f t="shared" si="1"/>
        <v>0</v>
      </c>
      <c r="BB120" s="120"/>
    </row>
    <row r="121" spans="1:54" ht="19.5" customHeight="1">
      <c r="A121" s="110">
        <v>118</v>
      </c>
      <c r="B121" s="118"/>
      <c r="C121" s="119"/>
      <c r="D121" s="120"/>
      <c r="E121" s="120"/>
      <c r="F121" s="119"/>
      <c r="G121" s="120"/>
      <c r="H121" s="120"/>
      <c r="I121" s="120"/>
      <c r="J121" s="119"/>
      <c r="K121" s="120"/>
      <c r="L121" s="119"/>
      <c r="M121" s="120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11">
        <f t="shared" si="1"/>
        <v>0</v>
      </c>
      <c r="BB121" s="120"/>
    </row>
    <row r="122" spans="1:54" ht="19.5" customHeight="1">
      <c r="A122" s="110">
        <v>119</v>
      </c>
      <c r="B122" s="118"/>
      <c r="C122" s="119"/>
      <c r="D122" s="120"/>
      <c r="E122" s="120"/>
      <c r="F122" s="119"/>
      <c r="G122" s="120"/>
      <c r="H122" s="120"/>
      <c r="I122" s="120"/>
      <c r="J122" s="119"/>
      <c r="K122" s="120"/>
      <c r="L122" s="119"/>
      <c r="M122" s="120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11">
        <f t="shared" si="1"/>
        <v>0</v>
      </c>
      <c r="BB122" s="120"/>
    </row>
    <row r="123" spans="1:54" ht="19.5" customHeight="1">
      <c r="A123" s="110">
        <v>120</v>
      </c>
      <c r="B123" s="118"/>
      <c r="C123" s="119"/>
      <c r="D123" s="120"/>
      <c r="E123" s="120"/>
      <c r="F123" s="119"/>
      <c r="G123" s="120"/>
      <c r="H123" s="120"/>
      <c r="I123" s="120"/>
      <c r="J123" s="119"/>
      <c r="K123" s="120"/>
      <c r="L123" s="119"/>
      <c r="M123" s="120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11">
        <f t="shared" si="1"/>
        <v>0</v>
      </c>
      <c r="BB123" s="120"/>
    </row>
    <row r="124" spans="1:54" ht="19.5" customHeight="1">
      <c r="A124" s="110">
        <v>121</v>
      </c>
      <c r="B124" s="118"/>
      <c r="C124" s="119"/>
      <c r="D124" s="120"/>
      <c r="E124" s="120"/>
      <c r="F124" s="119"/>
      <c r="G124" s="120"/>
      <c r="H124" s="120"/>
      <c r="I124" s="120"/>
      <c r="J124" s="119"/>
      <c r="K124" s="120"/>
      <c r="L124" s="119"/>
      <c r="M124" s="120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11">
        <f t="shared" si="1"/>
        <v>0</v>
      </c>
      <c r="BB124" s="120"/>
    </row>
    <row r="125" spans="1:54" ht="19.5" customHeight="1">
      <c r="A125" s="110">
        <v>122</v>
      </c>
      <c r="B125" s="118"/>
      <c r="C125" s="119"/>
      <c r="D125" s="120"/>
      <c r="E125" s="120"/>
      <c r="F125" s="119"/>
      <c r="G125" s="120"/>
      <c r="H125" s="120"/>
      <c r="I125" s="120"/>
      <c r="J125" s="119"/>
      <c r="K125" s="120"/>
      <c r="L125" s="119"/>
      <c r="M125" s="120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11">
        <f t="shared" si="1"/>
        <v>0</v>
      </c>
      <c r="BB125" s="120"/>
    </row>
    <row r="126" spans="1:54" ht="19.5" customHeight="1">
      <c r="A126" s="110">
        <v>123</v>
      </c>
      <c r="B126" s="118"/>
      <c r="C126" s="119"/>
      <c r="D126" s="120"/>
      <c r="E126" s="120"/>
      <c r="F126" s="119"/>
      <c r="G126" s="120"/>
      <c r="H126" s="120"/>
      <c r="I126" s="120"/>
      <c r="J126" s="119"/>
      <c r="K126" s="120"/>
      <c r="L126" s="119"/>
      <c r="M126" s="120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11">
        <f t="shared" si="1"/>
        <v>0</v>
      </c>
      <c r="BB126" s="120"/>
    </row>
    <row r="127" spans="1:54" ht="19.5" customHeight="1">
      <c r="A127" s="110">
        <v>124</v>
      </c>
      <c r="B127" s="118"/>
      <c r="C127" s="119"/>
      <c r="D127" s="120"/>
      <c r="E127" s="120"/>
      <c r="F127" s="119"/>
      <c r="G127" s="120"/>
      <c r="H127" s="120"/>
      <c r="I127" s="120"/>
      <c r="J127" s="119"/>
      <c r="K127" s="120"/>
      <c r="L127" s="119"/>
      <c r="M127" s="120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11">
        <f t="shared" si="1"/>
        <v>0</v>
      </c>
      <c r="BB127" s="120"/>
    </row>
    <row r="128" spans="1:54" ht="19.5" customHeight="1">
      <c r="A128" s="110">
        <v>125</v>
      </c>
      <c r="B128" s="118"/>
      <c r="C128" s="119"/>
      <c r="D128" s="120"/>
      <c r="E128" s="120"/>
      <c r="F128" s="119"/>
      <c r="G128" s="120"/>
      <c r="H128" s="120"/>
      <c r="I128" s="120"/>
      <c r="J128" s="119"/>
      <c r="K128" s="120"/>
      <c r="L128" s="119"/>
      <c r="M128" s="120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11">
        <f t="shared" si="1"/>
        <v>0</v>
      </c>
      <c r="BB128" s="120"/>
    </row>
    <row r="129" spans="1:54" ht="19.5" customHeight="1">
      <c r="A129" s="110">
        <v>126</v>
      </c>
      <c r="B129" s="118"/>
      <c r="C129" s="119"/>
      <c r="D129" s="120"/>
      <c r="E129" s="120"/>
      <c r="F129" s="119"/>
      <c r="G129" s="120"/>
      <c r="H129" s="120"/>
      <c r="I129" s="120"/>
      <c r="J129" s="119"/>
      <c r="K129" s="120"/>
      <c r="L129" s="119"/>
      <c r="M129" s="120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11">
        <f t="shared" si="1"/>
        <v>0</v>
      </c>
      <c r="BB129" s="120"/>
    </row>
    <row r="130" spans="1:54" ht="19.5" customHeight="1">
      <c r="A130" s="110">
        <v>127</v>
      </c>
      <c r="B130" s="118"/>
      <c r="C130" s="119"/>
      <c r="D130" s="120"/>
      <c r="E130" s="120"/>
      <c r="F130" s="119"/>
      <c r="G130" s="120"/>
      <c r="H130" s="120"/>
      <c r="I130" s="120"/>
      <c r="J130" s="119"/>
      <c r="K130" s="120"/>
      <c r="L130" s="119"/>
      <c r="M130" s="120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11">
        <f t="shared" si="1"/>
        <v>0</v>
      </c>
      <c r="BB130" s="120"/>
    </row>
    <row r="131" spans="1:54" ht="19.5" customHeight="1">
      <c r="A131" s="110">
        <v>128</v>
      </c>
      <c r="B131" s="118"/>
      <c r="C131" s="119"/>
      <c r="D131" s="120"/>
      <c r="E131" s="120"/>
      <c r="F131" s="119"/>
      <c r="G131" s="120"/>
      <c r="H131" s="120"/>
      <c r="I131" s="120"/>
      <c r="J131" s="119"/>
      <c r="K131" s="120"/>
      <c r="L131" s="119"/>
      <c r="M131" s="120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11">
        <f t="shared" si="1"/>
        <v>0</v>
      </c>
      <c r="BB131" s="120"/>
    </row>
    <row r="132" spans="1:54" ht="19.5" customHeight="1">
      <c r="A132" s="110">
        <v>129</v>
      </c>
      <c r="B132" s="118"/>
      <c r="C132" s="119"/>
      <c r="D132" s="120"/>
      <c r="E132" s="120"/>
      <c r="F132" s="119"/>
      <c r="G132" s="120"/>
      <c r="H132" s="120"/>
      <c r="I132" s="120"/>
      <c r="J132" s="119"/>
      <c r="K132" s="120"/>
      <c r="L132" s="119"/>
      <c r="M132" s="120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11">
        <f t="shared" si="1"/>
        <v>0</v>
      </c>
      <c r="BB132" s="120"/>
    </row>
    <row r="133" spans="1:54" ht="19.5" customHeight="1">
      <c r="A133" s="110">
        <v>130</v>
      </c>
      <c r="B133" s="118"/>
      <c r="C133" s="119"/>
      <c r="D133" s="120"/>
      <c r="E133" s="120"/>
      <c r="F133" s="119"/>
      <c r="G133" s="120"/>
      <c r="H133" s="120"/>
      <c r="I133" s="120"/>
      <c r="J133" s="119"/>
      <c r="K133" s="120"/>
      <c r="L133" s="119"/>
      <c r="M133" s="120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11">
        <f t="shared" ref="BA133:BA196" si="2">SUM(N133:AZ133)</f>
        <v>0</v>
      </c>
      <c r="BB133" s="120"/>
    </row>
    <row r="134" spans="1:54" ht="19.5" customHeight="1">
      <c r="A134" s="110">
        <v>131</v>
      </c>
      <c r="B134" s="118"/>
      <c r="C134" s="119"/>
      <c r="D134" s="120"/>
      <c r="E134" s="120"/>
      <c r="F134" s="119"/>
      <c r="G134" s="120"/>
      <c r="H134" s="120"/>
      <c r="I134" s="120"/>
      <c r="J134" s="119"/>
      <c r="K134" s="120"/>
      <c r="L134" s="119"/>
      <c r="M134" s="120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11">
        <f t="shared" si="2"/>
        <v>0</v>
      </c>
      <c r="BB134" s="120"/>
    </row>
    <row r="135" spans="1:54" ht="19.5" customHeight="1">
      <c r="A135" s="110">
        <v>132</v>
      </c>
      <c r="B135" s="118"/>
      <c r="C135" s="119"/>
      <c r="D135" s="120"/>
      <c r="E135" s="120"/>
      <c r="F135" s="119"/>
      <c r="G135" s="120"/>
      <c r="H135" s="120"/>
      <c r="I135" s="120"/>
      <c r="J135" s="119"/>
      <c r="K135" s="120"/>
      <c r="L135" s="119"/>
      <c r="M135" s="120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11">
        <f t="shared" si="2"/>
        <v>0</v>
      </c>
      <c r="BB135" s="120"/>
    </row>
    <row r="136" spans="1:54" ht="19.5" customHeight="1">
      <c r="A136" s="110">
        <v>133</v>
      </c>
      <c r="B136" s="118"/>
      <c r="C136" s="119"/>
      <c r="D136" s="120"/>
      <c r="E136" s="120"/>
      <c r="F136" s="119"/>
      <c r="G136" s="120"/>
      <c r="H136" s="120"/>
      <c r="I136" s="120"/>
      <c r="J136" s="119"/>
      <c r="K136" s="120"/>
      <c r="L136" s="119"/>
      <c r="M136" s="120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11">
        <f t="shared" si="2"/>
        <v>0</v>
      </c>
      <c r="BB136" s="120"/>
    </row>
    <row r="137" spans="1:54" ht="19.5" customHeight="1">
      <c r="A137" s="110">
        <v>134</v>
      </c>
      <c r="B137" s="118"/>
      <c r="C137" s="119"/>
      <c r="D137" s="120"/>
      <c r="E137" s="120"/>
      <c r="F137" s="119"/>
      <c r="G137" s="120"/>
      <c r="H137" s="120"/>
      <c r="I137" s="120"/>
      <c r="J137" s="119"/>
      <c r="K137" s="120"/>
      <c r="L137" s="119"/>
      <c r="M137" s="120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11">
        <f t="shared" si="2"/>
        <v>0</v>
      </c>
      <c r="BB137" s="120"/>
    </row>
    <row r="138" spans="1:54" ht="19.5" customHeight="1">
      <c r="A138" s="110">
        <v>135</v>
      </c>
      <c r="B138" s="118"/>
      <c r="C138" s="119"/>
      <c r="D138" s="120"/>
      <c r="E138" s="120"/>
      <c r="F138" s="119"/>
      <c r="G138" s="120"/>
      <c r="H138" s="120"/>
      <c r="I138" s="120"/>
      <c r="J138" s="119"/>
      <c r="K138" s="120"/>
      <c r="L138" s="119"/>
      <c r="M138" s="120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11">
        <f t="shared" si="2"/>
        <v>0</v>
      </c>
      <c r="BB138" s="120"/>
    </row>
    <row r="139" spans="1:54" ht="19.5" customHeight="1">
      <c r="A139" s="110">
        <v>136</v>
      </c>
      <c r="B139" s="118"/>
      <c r="C139" s="119"/>
      <c r="D139" s="120"/>
      <c r="E139" s="120"/>
      <c r="F139" s="119"/>
      <c r="G139" s="120"/>
      <c r="H139" s="120"/>
      <c r="I139" s="120"/>
      <c r="J139" s="119"/>
      <c r="K139" s="120"/>
      <c r="L139" s="119"/>
      <c r="M139" s="120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11">
        <f t="shared" si="2"/>
        <v>0</v>
      </c>
      <c r="BB139" s="120"/>
    </row>
    <row r="140" spans="1:54" ht="19.5" customHeight="1">
      <c r="A140" s="110">
        <v>137</v>
      </c>
      <c r="B140" s="118"/>
      <c r="C140" s="119"/>
      <c r="D140" s="120"/>
      <c r="E140" s="120"/>
      <c r="F140" s="119"/>
      <c r="G140" s="120"/>
      <c r="H140" s="120"/>
      <c r="I140" s="120"/>
      <c r="J140" s="119"/>
      <c r="K140" s="120"/>
      <c r="L140" s="119"/>
      <c r="M140" s="120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11">
        <f t="shared" si="2"/>
        <v>0</v>
      </c>
      <c r="BB140" s="120"/>
    </row>
    <row r="141" spans="1:54" ht="19.5" customHeight="1">
      <c r="A141" s="110">
        <v>138</v>
      </c>
      <c r="B141" s="118"/>
      <c r="C141" s="119"/>
      <c r="D141" s="120"/>
      <c r="E141" s="120"/>
      <c r="F141" s="119"/>
      <c r="G141" s="120"/>
      <c r="H141" s="120"/>
      <c r="I141" s="120"/>
      <c r="J141" s="119"/>
      <c r="K141" s="120"/>
      <c r="L141" s="119"/>
      <c r="M141" s="120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11">
        <f t="shared" si="2"/>
        <v>0</v>
      </c>
      <c r="BB141" s="120"/>
    </row>
    <row r="142" spans="1:54" ht="19.5" customHeight="1">
      <c r="A142" s="110">
        <v>139</v>
      </c>
      <c r="B142" s="118"/>
      <c r="C142" s="119"/>
      <c r="D142" s="120"/>
      <c r="E142" s="120"/>
      <c r="F142" s="119"/>
      <c r="G142" s="120"/>
      <c r="H142" s="120"/>
      <c r="I142" s="120"/>
      <c r="J142" s="119"/>
      <c r="K142" s="120"/>
      <c r="L142" s="119"/>
      <c r="M142" s="120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11">
        <f t="shared" si="2"/>
        <v>0</v>
      </c>
      <c r="BB142" s="120"/>
    </row>
    <row r="143" spans="1:54" ht="19.5" customHeight="1">
      <c r="A143" s="110">
        <v>140</v>
      </c>
      <c r="B143" s="118"/>
      <c r="C143" s="119"/>
      <c r="D143" s="120"/>
      <c r="E143" s="120"/>
      <c r="F143" s="119"/>
      <c r="G143" s="120"/>
      <c r="H143" s="120"/>
      <c r="I143" s="120"/>
      <c r="J143" s="119"/>
      <c r="K143" s="120"/>
      <c r="L143" s="119"/>
      <c r="M143" s="120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11">
        <f t="shared" si="2"/>
        <v>0</v>
      </c>
      <c r="BB143" s="120"/>
    </row>
    <row r="144" spans="1:54" ht="19.5" customHeight="1">
      <c r="A144" s="110">
        <v>141</v>
      </c>
      <c r="B144" s="118"/>
      <c r="C144" s="119"/>
      <c r="D144" s="120"/>
      <c r="E144" s="120"/>
      <c r="F144" s="119"/>
      <c r="G144" s="120"/>
      <c r="H144" s="120"/>
      <c r="I144" s="120"/>
      <c r="J144" s="119"/>
      <c r="K144" s="120"/>
      <c r="L144" s="119"/>
      <c r="M144" s="120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11">
        <f t="shared" si="2"/>
        <v>0</v>
      </c>
      <c r="BB144" s="120"/>
    </row>
    <row r="145" spans="1:54" ht="19.5" customHeight="1">
      <c r="A145" s="110">
        <v>142</v>
      </c>
      <c r="B145" s="118"/>
      <c r="C145" s="119"/>
      <c r="D145" s="120"/>
      <c r="E145" s="120"/>
      <c r="F145" s="119"/>
      <c r="G145" s="120"/>
      <c r="H145" s="120"/>
      <c r="I145" s="120"/>
      <c r="J145" s="119"/>
      <c r="K145" s="120"/>
      <c r="L145" s="119"/>
      <c r="M145" s="120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11">
        <f t="shared" si="2"/>
        <v>0</v>
      </c>
      <c r="BB145" s="120"/>
    </row>
    <row r="146" spans="1:54" ht="19.5" customHeight="1">
      <c r="A146" s="110">
        <v>143</v>
      </c>
      <c r="B146" s="118"/>
      <c r="C146" s="119"/>
      <c r="D146" s="120"/>
      <c r="E146" s="120"/>
      <c r="F146" s="119"/>
      <c r="G146" s="120"/>
      <c r="H146" s="120"/>
      <c r="I146" s="120"/>
      <c r="J146" s="119"/>
      <c r="K146" s="120"/>
      <c r="L146" s="119"/>
      <c r="M146" s="120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11">
        <f t="shared" si="2"/>
        <v>0</v>
      </c>
      <c r="BB146" s="120"/>
    </row>
    <row r="147" spans="1:54" ht="19.5" customHeight="1">
      <c r="A147" s="110">
        <v>144</v>
      </c>
      <c r="B147" s="118"/>
      <c r="C147" s="119"/>
      <c r="D147" s="120"/>
      <c r="E147" s="120"/>
      <c r="F147" s="119"/>
      <c r="G147" s="120"/>
      <c r="H147" s="120"/>
      <c r="I147" s="120"/>
      <c r="J147" s="119"/>
      <c r="K147" s="120"/>
      <c r="L147" s="119"/>
      <c r="M147" s="120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11">
        <f t="shared" si="2"/>
        <v>0</v>
      </c>
      <c r="BB147" s="120"/>
    </row>
    <row r="148" spans="1:54" ht="19.5" customHeight="1">
      <c r="A148" s="110">
        <v>145</v>
      </c>
      <c r="B148" s="118"/>
      <c r="C148" s="119"/>
      <c r="D148" s="120"/>
      <c r="E148" s="120"/>
      <c r="F148" s="119"/>
      <c r="G148" s="120"/>
      <c r="H148" s="120"/>
      <c r="I148" s="120"/>
      <c r="J148" s="119"/>
      <c r="K148" s="120"/>
      <c r="L148" s="119"/>
      <c r="M148" s="120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11">
        <f t="shared" si="2"/>
        <v>0</v>
      </c>
      <c r="BB148" s="120"/>
    </row>
    <row r="149" spans="1:54" ht="19.5" customHeight="1">
      <c r="A149" s="110">
        <v>146</v>
      </c>
      <c r="B149" s="118"/>
      <c r="C149" s="119"/>
      <c r="D149" s="120"/>
      <c r="E149" s="120"/>
      <c r="F149" s="119"/>
      <c r="G149" s="120"/>
      <c r="H149" s="120"/>
      <c r="I149" s="120"/>
      <c r="J149" s="119"/>
      <c r="K149" s="120"/>
      <c r="L149" s="119"/>
      <c r="M149" s="120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11">
        <f t="shared" si="2"/>
        <v>0</v>
      </c>
      <c r="BB149" s="120"/>
    </row>
    <row r="150" spans="1:54" ht="19.5" customHeight="1">
      <c r="A150" s="110">
        <v>147</v>
      </c>
      <c r="B150" s="118"/>
      <c r="C150" s="119"/>
      <c r="D150" s="120"/>
      <c r="E150" s="120"/>
      <c r="F150" s="119"/>
      <c r="G150" s="120"/>
      <c r="H150" s="120"/>
      <c r="I150" s="120"/>
      <c r="J150" s="119"/>
      <c r="K150" s="120"/>
      <c r="L150" s="119"/>
      <c r="M150" s="120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11">
        <f t="shared" si="2"/>
        <v>0</v>
      </c>
      <c r="BB150" s="120"/>
    </row>
    <row r="151" spans="1:54" ht="19.5" customHeight="1">
      <c r="A151" s="110">
        <v>148</v>
      </c>
      <c r="B151" s="118"/>
      <c r="C151" s="119"/>
      <c r="D151" s="120"/>
      <c r="E151" s="120"/>
      <c r="F151" s="119"/>
      <c r="G151" s="120"/>
      <c r="H151" s="120"/>
      <c r="I151" s="120"/>
      <c r="J151" s="119"/>
      <c r="K151" s="120"/>
      <c r="L151" s="119"/>
      <c r="M151" s="120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11">
        <f t="shared" si="2"/>
        <v>0</v>
      </c>
      <c r="BB151" s="120"/>
    </row>
    <row r="152" spans="1:54" ht="19.5" customHeight="1">
      <c r="A152" s="110">
        <v>149</v>
      </c>
      <c r="B152" s="118"/>
      <c r="C152" s="119"/>
      <c r="D152" s="120"/>
      <c r="E152" s="120"/>
      <c r="F152" s="119"/>
      <c r="G152" s="120"/>
      <c r="H152" s="120"/>
      <c r="I152" s="120"/>
      <c r="J152" s="119"/>
      <c r="K152" s="120"/>
      <c r="L152" s="119"/>
      <c r="M152" s="120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11">
        <f t="shared" si="2"/>
        <v>0</v>
      </c>
      <c r="BB152" s="120"/>
    </row>
    <row r="153" spans="1:54" ht="19.5" customHeight="1">
      <c r="A153" s="110">
        <v>150</v>
      </c>
      <c r="B153" s="118"/>
      <c r="C153" s="119"/>
      <c r="D153" s="120"/>
      <c r="E153" s="120"/>
      <c r="F153" s="119"/>
      <c r="G153" s="120"/>
      <c r="H153" s="120"/>
      <c r="I153" s="120"/>
      <c r="J153" s="119"/>
      <c r="K153" s="120"/>
      <c r="L153" s="119"/>
      <c r="M153" s="120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11">
        <f t="shared" si="2"/>
        <v>0</v>
      </c>
      <c r="BB153" s="120"/>
    </row>
    <row r="154" spans="1:54" ht="19.5" customHeight="1">
      <c r="A154" s="110">
        <v>151</v>
      </c>
      <c r="B154" s="118"/>
      <c r="C154" s="119"/>
      <c r="D154" s="120"/>
      <c r="E154" s="120"/>
      <c r="F154" s="119"/>
      <c r="G154" s="120"/>
      <c r="H154" s="120"/>
      <c r="I154" s="120"/>
      <c r="J154" s="119"/>
      <c r="K154" s="120"/>
      <c r="L154" s="119"/>
      <c r="M154" s="120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11">
        <f t="shared" si="2"/>
        <v>0</v>
      </c>
      <c r="BB154" s="120"/>
    </row>
    <row r="155" spans="1:54" ht="19.5" customHeight="1">
      <c r="A155" s="110">
        <v>152</v>
      </c>
      <c r="B155" s="118"/>
      <c r="C155" s="119"/>
      <c r="D155" s="120"/>
      <c r="E155" s="120"/>
      <c r="F155" s="119"/>
      <c r="G155" s="120"/>
      <c r="H155" s="120"/>
      <c r="I155" s="120"/>
      <c r="J155" s="119"/>
      <c r="K155" s="120"/>
      <c r="L155" s="119"/>
      <c r="M155" s="120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11">
        <f t="shared" si="2"/>
        <v>0</v>
      </c>
      <c r="BB155" s="120"/>
    </row>
    <row r="156" spans="1:54" ht="19.5" customHeight="1">
      <c r="A156" s="110">
        <v>153</v>
      </c>
      <c r="B156" s="118"/>
      <c r="C156" s="119"/>
      <c r="D156" s="120"/>
      <c r="E156" s="120"/>
      <c r="F156" s="119"/>
      <c r="G156" s="120"/>
      <c r="H156" s="120"/>
      <c r="I156" s="120"/>
      <c r="J156" s="119"/>
      <c r="K156" s="120"/>
      <c r="L156" s="119"/>
      <c r="M156" s="120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11">
        <f t="shared" si="2"/>
        <v>0</v>
      </c>
      <c r="BB156" s="120"/>
    </row>
    <row r="157" spans="1:54" ht="19.5" customHeight="1">
      <c r="A157" s="110">
        <v>154</v>
      </c>
      <c r="B157" s="118"/>
      <c r="C157" s="119"/>
      <c r="D157" s="120"/>
      <c r="E157" s="120"/>
      <c r="F157" s="119"/>
      <c r="G157" s="120"/>
      <c r="H157" s="120"/>
      <c r="I157" s="120"/>
      <c r="J157" s="119"/>
      <c r="K157" s="120"/>
      <c r="L157" s="119"/>
      <c r="M157" s="120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11">
        <f t="shared" si="2"/>
        <v>0</v>
      </c>
      <c r="BB157" s="120"/>
    </row>
    <row r="158" spans="1:54" ht="19.5" customHeight="1">
      <c r="A158" s="110">
        <v>155</v>
      </c>
      <c r="B158" s="118"/>
      <c r="C158" s="119"/>
      <c r="D158" s="120"/>
      <c r="E158" s="120"/>
      <c r="F158" s="119"/>
      <c r="G158" s="120"/>
      <c r="H158" s="120"/>
      <c r="I158" s="120"/>
      <c r="J158" s="119"/>
      <c r="K158" s="120"/>
      <c r="L158" s="119"/>
      <c r="M158" s="120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11">
        <f t="shared" si="2"/>
        <v>0</v>
      </c>
      <c r="BB158" s="120"/>
    </row>
    <row r="159" spans="1:54" ht="19.5" customHeight="1">
      <c r="A159" s="110">
        <v>156</v>
      </c>
      <c r="B159" s="118"/>
      <c r="C159" s="119"/>
      <c r="D159" s="120"/>
      <c r="E159" s="120"/>
      <c r="F159" s="119"/>
      <c r="G159" s="120"/>
      <c r="H159" s="120"/>
      <c r="I159" s="120"/>
      <c r="J159" s="119"/>
      <c r="K159" s="120"/>
      <c r="L159" s="119"/>
      <c r="M159" s="120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11">
        <f t="shared" si="2"/>
        <v>0</v>
      </c>
      <c r="BB159" s="120"/>
    </row>
    <row r="160" spans="1:54" ht="19.5" customHeight="1">
      <c r="A160" s="110">
        <v>157</v>
      </c>
      <c r="B160" s="118"/>
      <c r="C160" s="119"/>
      <c r="D160" s="120"/>
      <c r="E160" s="120"/>
      <c r="F160" s="119"/>
      <c r="G160" s="120"/>
      <c r="H160" s="120"/>
      <c r="I160" s="120"/>
      <c r="J160" s="119"/>
      <c r="K160" s="120"/>
      <c r="L160" s="119"/>
      <c r="M160" s="120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11">
        <f t="shared" si="2"/>
        <v>0</v>
      </c>
      <c r="BB160" s="120"/>
    </row>
    <row r="161" spans="1:54" ht="19.5" customHeight="1">
      <c r="A161" s="110">
        <v>158</v>
      </c>
      <c r="B161" s="118"/>
      <c r="C161" s="119"/>
      <c r="D161" s="120"/>
      <c r="E161" s="120"/>
      <c r="F161" s="119"/>
      <c r="G161" s="120"/>
      <c r="H161" s="120"/>
      <c r="I161" s="120"/>
      <c r="J161" s="119"/>
      <c r="K161" s="120"/>
      <c r="L161" s="119"/>
      <c r="M161" s="120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11">
        <f t="shared" si="2"/>
        <v>0</v>
      </c>
      <c r="BB161" s="120"/>
    </row>
    <row r="162" spans="1:54" ht="19.5" customHeight="1">
      <c r="A162" s="110">
        <v>159</v>
      </c>
      <c r="B162" s="118"/>
      <c r="C162" s="119"/>
      <c r="D162" s="120"/>
      <c r="E162" s="120"/>
      <c r="F162" s="119"/>
      <c r="G162" s="120"/>
      <c r="H162" s="120"/>
      <c r="I162" s="120"/>
      <c r="J162" s="119"/>
      <c r="K162" s="120"/>
      <c r="L162" s="119"/>
      <c r="M162" s="120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11">
        <f t="shared" si="2"/>
        <v>0</v>
      </c>
      <c r="BB162" s="120"/>
    </row>
    <row r="163" spans="1:54" ht="19.5" customHeight="1">
      <c r="A163" s="110">
        <v>160</v>
      </c>
      <c r="B163" s="118"/>
      <c r="C163" s="119"/>
      <c r="D163" s="120"/>
      <c r="E163" s="120"/>
      <c r="F163" s="119"/>
      <c r="G163" s="120"/>
      <c r="H163" s="120"/>
      <c r="I163" s="120"/>
      <c r="J163" s="119"/>
      <c r="K163" s="120"/>
      <c r="L163" s="119"/>
      <c r="M163" s="120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11">
        <f t="shared" si="2"/>
        <v>0</v>
      </c>
      <c r="BB163" s="120"/>
    </row>
    <row r="164" spans="1:54" ht="19.5" customHeight="1">
      <c r="A164" s="110">
        <v>161</v>
      </c>
      <c r="B164" s="118"/>
      <c r="C164" s="119"/>
      <c r="D164" s="120"/>
      <c r="E164" s="120"/>
      <c r="F164" s="119"/>
      <c r="G164" s="120"/>
      <c r="H164" s="120"/>
      <c r="I164" s="120"/>
      <c r="J164" s="119"/>
      <c r="K164" s="120"/>
      <c r="L164" s="119"/>
      <c r="M164" s="120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11">
        <f t="shared" si="2"/>
        <v>0</v>
      </c>
      <c r="BB164" s="120"/>
    </row>
    <row r="165" spans="1:54" ht="19.5" customHeight="1">
      <c r="A165" s="110">
        <v>162</v>
      </c>
      <c r="B165" s="118"/>
      <c r="C165" s="119"/>
      <c r="D165" s="120"/>
      <c r="E165" s="120"/>
      <c r="F165" s="119"/>
      <c r="G165" s="120"/>
      <c r="H165" s="120"/>
      <c r="I165" s="120"/>
      <c r="J165" s="119"/>
      <c r="K165" s="120"/>
      <c r="L165" s="119"/>
      <c r="M165" s="120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11">
        <f t="shared" si="2"/>
        <v>0</v>
      </c>
      <c r="BB165" s="120"/>
    </row>
    <row r="166" spans="1:54" ht="19.5" customHeight="1">
      <c r="A166" s="110">
        <v>163</v>
      </c>
      <c r="B166" s="118"/>
      <c r="C166" s="119"/>
      <c r="D166" s="120"/>
      <c r="E166" s="120"/>
      <c r="F166" s="119"/>
      <c r="G166" s="120"/>
      <c r="H166" s="120"/>
      <c r="I166" s="120"/>
      <c r="J166" s="119"/>
      <c r="K166" s="120"/>
      <c r="L166" s="119"/>
      <c r="M166" s="120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11">
        <f t="shared" si="2"/>
        <v>0</v>
      </c>
      <c r="BB166" s="120"/>
    </row>
    <row r="167" spans="1:54" ht="19.5" customHeight="1">
      <c r="A167" s="110">
        <v>164</v>
      </c>
      <c r="B167" s="118"/>
      <c r="C167" s="119"/>
      <c r="D167" s="120"/>
      <c r="E167" s="120"/>
      <c r="F167" s="119"/>
      <c r="G167" s="120"/>
      <c r="H167" s="120"/>
      <c r="I167" s="120"/>
      <c r="J167" s="119"/>
      <c r="K167" s="120"/>
      <c r="L167" s="119"/>
      <c r="M167" s="120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11">
        <f t="shared" si="2"/>
        <v>0</v>
      </c>
      <c r="BB167" s="120"/>
    </row>
    <row r="168" spans="1:54" ht="19.5" customHeight="1">
      <c r="A168" s="110">
        <v>165</v>
      </c>
      <c r="B168" s="118"/>
      <c r="C168" s="119"/>
      <c r="D168" s="120"/>
      <c r="E168" s="120"/>
      <c r="F168" s="119"/>
      <c r="G168" s="120"/>
      <c r="H168" s="120"/>
      <c r="I168" s="120"/>
      <c r="J168" s="119"/>
      <c r="K168" s="120"/>
      <c r="L168" s="119"/>
      <c r="M168" s="120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11">
        <f t="shared" si="2"/>
        <v>0</v>
      </c>
      <c r="BB168" s="120"/>
    </row>
    <row r="169" spans="1:54" ht="19.5" customHeight="1">
      <c r="A169" s="110">
        <v>166</v>
      </c>
      <c r="B169" s="118"/>
      <c r="C169" s="119"/>
      <c r="D169" s="120"/>
      <c r="E169" s="120"/>
      <c r="F169" s="119"/>
      <c r="G169" s="120"/>
      <c r="H169" s="120"/>
      <c r="I169" s="120"/>
      <c r="J169" s="119"/>
      <c r="K169" s="120"/>
      <c r="L169" s="119"/>
      <c r="M169" s="120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11">
        <f t="shared" si="2"/>
        <v>0</v>
      </c>
      <c r="BB169" s="120"/>
    </row>
    <row r="170" spans="1:54" ht="19.5" customHeight="1">
      <c r="A170" s="110">
        <v>167</v>
      </c>
      <c r="B170" s="118"/>
      <c r="C170" s="119"/>
      <c r="D170" s="120"/>
      <c r="E170" s="120"/>
      <c r="F170" s="119"/>
      <c r="G170" s="120"/>
      <c r="H170" s="120"/>
      <c r="I170" s="120"/>
      <c r="J170" s="119"/>
      <c r="K170" s="120"/>
      <c r="L170" s="119"/>
      <c r="M170" s="120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11">
        <f t="shared" si="2"/>
        <v>0</v>
      </c>
      <c r="BB170" s="120"/>
    </row>
    <row r="171" spans="1:54" ht="19.5" customHeight="1">
      <c r="A171" s="110">
        <v>168</v>
      </c>
      <c r="B171" s="118"/>
      <c r="C171" s="119"/>
      <c r="D171" s="120"/>
      <c r="E171" s="120"/>
      <c r="F171" s="119"/>
      <c r="G171" s="120"/>
      <c r="H171" s="120"/>
      <c r="I171" s="120"/>
      <c r="J171" s="119"/>
      <c r="K171" s="120"/>
      <c r="L171" s="119"/>
      <c r="M171" s="120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11">
        <f t="shared" si="2"/>
        <v>0</v>
      </c>
      <c r="BB171" s="120"/>
    </row>
    <row r="172" spans="1:54" ht="19.5" customHeight="1">
      <c r="A172" s="110">
        <v>169</v>
      </c>
      <c r="B172" s="118"/>
      <c r="C172" s="119"/>
      <c r="D172" s="120"/>
      <c r="E172" s="120"/>
      <c r="F172" s="119"/>
      <c r="G172" s="120"/>
      <c r="H172" s="120"/>
      <c r="I172" s="120"/>
      <c r="J172" s="119"/>
      <c r="K172" s="120"/>
      <c r="L172" s="119"/>
      <c r="M172" s="120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11">
        <f t="shared" si="2"/>
        <v>0</v>
      </c>
      <c r="BB172" s="120"/>
    </row>
    <row r="173" spans="1:54" ht="19.5" customHeight="1">
      <c r="A173" s="110">
        <v>170</v>
      </c>
      <c r="B173" s="118"/>
      <c r="C173" s="119"/>
      <c r="D173" s="120"/>
      <c r="E173" s="120"/>
      <c r="F173" s="119"/>
      <c r="G173" s="120"/>
      <c r="H173" s="120"/>
      <c r="I173" s="120"/>
      <c r="J173" s="119"/>
      <c r="K173" s="120"/>
      <c r="L173" s="119"/>
      <c r="M173" s="120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11">
        <f t="shared" si="2"/>
        <v>0</v>
      </c>
      <c r="BB173" s="120"/>
    </row>
    <row r="174" spans="1:54" ht="19.5" customHeight="1">
      <c r="A174" s="110">
        <v>171</v>
      </c>
      <c r="B174" s="118"/>
      <c r="C174" s="119"/>
      <c r="D174" s="120"/>
      <c r="E174" s="120"/>
      <c r="F174" s="119"/>
      <c r="G174" s="120"/>
      <c r="H174" s="120"/>
      <c r="I174" s="120"/>
      <c r="J174" s="119"/>
      <c r="K174" s="120"/>
      <c r="L174" s="119"/>
      <c r="M174" s="120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11">
        <f t="shared" si="2"/>
        <v>0</v>
      </c>
      <c r="BB174" s="120"/>
    </row>
    <row r="175" spans="1:54" ht="19.5" customHeight="1">
      <c r="A175" s="110">
        <v>172</v>
      </c>
      <c r="B175" s="118"/>
      <c r="C175" s="119"/>
      <c r="D175" s="120"/>
      <c r="E175" s="120"/>
      <c r="F175" s="119"/>
      <c r="G175" s="120"/>
      <c r="H175" s="120"/>
      <c r="I175" s="120"/>
      <c r="J175" s="119"/>
      <c r="K175" s="120"/>
      <c r="L175" s="119"/>
      <c r="M175" s="120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11">
        <f t="shared" si="2"/>
        <v>0</v>
      </c>
      <c r="BB175" s="120"/>
    </row>
    <row r="176" spans="1:54" ht="19.5" customHeight="1">
      <c r="A176" s="110">
        <v>173</v>
      </c>
      <c r="B176" s="118"/>
      <c r="C176" s="119"/>
      <c r="D176" s="120"/>
      <c r="E176" s="120"/>
      <c r="F176" s="119"/>
      <c r="G176" s="120"/>
      <c r="H176" s="120"/>
      <c r="I176" s="120"/>
      <c r="J176" s="119"/>
      <c r="K176" s="120"/>
      <c r="L176" s="119"/>
      <c r="M176" s="120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11">
        <f t="shared" si="2"/>
        <v>0</v>
      </c>
      <c r="BB176" s="120"/>
    </row>
    <row r="177" spans="1:54" ht="19.5" customHeight="1">
      <c r="A177" s="110">
        <v>174</v>
      </c>
      <c r="B177" s="118"/>
      <c r="C177" s="119"/>
      <c r="D177" s="120"/>
      <c r="E177" s="120"/>
      <c r="F177" s="119"/>
      <c r="G177" s="120"/>
      <c r="H177" s="120"/>
      <c r="I177" s="120"/>
      <c r="J177" s="119"/>
      <c r="K177" s="120"/>
      <c r="L177" s="119"/>
      <c r="M177" s="120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11">
        <f t="shared" si="2"/>
        <v>0</v>
      </c>
      <c r="BB177" s="120"/>
    </row>
    <row r="178" spans="1:54" ht="19.5" customHeight="1">
      <c r="A178" s="110">
        <v>175</v>
      </c>
      <c r="B178" s="118"/>
      <c r="C178" s="119"/>
      <c r="D178" s="120"/>
      <c r="E178" s="120"/>
      <c r="F178" s="119"/>
      <c r="G178" s="120"/>
      <c r="H178" s="120"/>
      <c r="I178" s="120"/>
      <c r="J178" s="119"/>
      <c r="K178" s="120"/>
      <c r="L178" s="119"/>
      <c r="M178" s="120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11">
        <f t="shared" si="2"/>
        <v>0</v>
      </c>
      <c r="BB178" s="120"/>
    </row>
    <row r="179" spans="1:54" ht="19.5" customHeight="1">
      <c r="A179" s="110">
        <v>176</v>
      </c>
      <c r="B179" s="118"/>
      <c r="C179" s="119"/>
      <c r="D179" s="120"/>
      <c r="E179" s="120"/>
      <c r="F179" s="119"/>
      <c r="G179" s="120"/>
      <c r="H179" s="120"/>
      <c r="I179" s="120"/>
      <c r="J179" s="119"/>
      <c r="K179" s="120"/>
      <c r="L179" s="119"/>
      <c r="M179" s="120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11">
        <f t="shared" si="2"/>
        <v>0</v>
      </c>
      <c r="BB179" s="120"/>
    </row>
    <row r="180" spans="1:54" ht="19.5" customHeight="1">
      <c r="A180" s="110">
        <v>177</v>
      </c>
      <c r="B180" s="118"/>
      <c r="C180" s="119"/>
      <c r="D180" s="120"/>
      <c r="E180" s="120"/>
      <c r="F180" s="119"/>
      <c r="G180" s="120"/>
      <c r="H180" s="120"/>
      <c r="I180" s="120"/>
      <c r="J180" s="119"/>
      <c r="K180" s="120"/>
      <c r="L180" s="119"/>
      <c r="M180" s="120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11">
        <f t="shared" si="2"/>
        <v>0</v>
      </c>
      <c r="BB180" s="120"/>
    </row>
    <row r="181" spans="1:54" ht="19.5" customHeight="1">
      <c r="A181" s="110">
        <v>178</v>
      </c>
      <c r="B181" s="118"/>
      <c r="C181" s="119"/>
      <c r="D181" s="120"/>
      <c r="E181" s="120"/>
      <c r="F181" s="119"/>
      <c r="G181" s="120"/>
      <c r="H181" s="120"/>
      <c r="I181" s="120"/>
      <c r="J181" s="119"/>
      <c r="K181" s="120"/>
      <c r="L181" s="119"/>
      <c r="M181" s="120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11">
        <f t="shared" si="2"/>
        <v>0</v>
      </c>
      <c r="BB181" s="120"/>
    </row>
    <row r="182" spans="1:54" ht="19.5" customHeight="1">
      <c r="A182" s="110">
        <v>179</v>
      </c>
      <c r="B182" s="118"/>
      <c r="C182" s="119"/>
      <c r="D182" s="120"/>
      <c r="E182" s="120"/>
      <c r="F182" s="119"/>
      <c r="G182" s="120"/>
      <c r="H182" s="120"/>
      <c r="I182" s="120"/>
      <c r="J182" s="119"/>
      <c r="K182" s="120"/>
      <c r="L182" s="119"/>
      <c r="M182" s="120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11">
        <f t="shared" si="2"/>
        <v>0</v>
      </c>
      <c r="BB182" s="120"/>
    </row>
    <row r="183" spans="1:54" ht="19.5" customHeight="1">
      <c r="A183" s="110">
        <v>180</v>
      </c>
      <c r="B183" s="118"/>
      <c r="C183" s="119"/>
      <c r="D183" s="120"/>
      <c r="E183" s="120"/>
      <c r="F183" s="119"/>
      <c r="G183" s="120"/>
      <c r="H183" s="120"/>
      <c r="I183" s="120"/>
      <c r="J183" s="119"/>
      <c r="K183" s="120"/>
      <c r="L183" s="119"/>
      <c r="M183" s="120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11">
        <f t="shared" si="2"/>
        <v>0</v>
      </c>
      <c r="BB183" s="120"/>
    </row>
    <row r="184" spans="1:54" ht="19.5" customHeight="1">
      <c r="A184" s="110">
        <v>181</v>
      </c>
      <c r="B184" s="118"/>
      <c r="C184" s="119"/>
      <c r="D184" s="120"/>
      <c r="E184" s="120"/>
      <c r="F184" s="119"/>
      <c r="G184" s="120"/>
      <c r="H184" s="120"/>
      <c r="I184" s="120"/>
      <c r="J184" s="119"/>
      <c r="K184" s="120"/>
      <c r="L184" s="119"/>
      <c r="M184" s="120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11">
        <f t="shared" si="2"/>
        <v>0</v>
      </c>
      <c r="BB184" s="120"/>
    </row>
    <row r="185" spans="1:54" ht="19.5" customHeight="1">
      <c r="A185" s="110">
        <v>182</v>
      </c>
      <c r="B185" s="118"/>
      <c r="C185" s="119"/>
      <c r="D185" s="120"/>
      <c r="E185" s="120"/>
      <c r="F185" s="119"/>
      <c r="G185" s="120"/>
      <c r="H185" s="120"/>
      <c r="I185" s="120"/>
      <c r="J185" s="119"/>
      <c r="K185" s="120"/>
      <c r="L185" s="119"/>
      <c r="M185" s="120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11">
        <f t="shared" si="2"/>
        <v>0</v>
      </c>
      <c r="BB185" s="120"/>
    </row>
    <row r="186" spans="1:54" ht="19.5" customHeight="1">
      <c r="A186" s="110">
        <v>183</v>
      </c>
      <c r="B186" s="118"/>
      <c r="C186" s="119"/>
      <c r="D186" s="120"/>
      <c r="E186" s="120"/>
      <c r="F186" s="119"/>
      <c r="G186" s="120"/>
      <c r="H186" s="120"/>
      <c r="I186" s="120"/>
      <c r="J186" s="119"/>
      <c r="K186" s="120"/>
      <c r="L186" s="119"/>
      <c r="M186" s="120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11">
        <f t="shared" si="2"/>
        <v>0</v>
      </c>
      <c r="BB186" s="120"/>
    </row>
    <row r="187" spans="1:54" ht="19.5" customHeight="1">
      <c r="A187" s="110">
        <v>184</v>
      </c>
      <c r="B187" s="118"/>
      <c r="C187" s="119"/>
      <c r="D187" s="120"/>
      <c r="E187" s="120"/>
      <c r="F187" s="119"/>
      <c r="G187" s="120"/>
      <c r="H187" s="120"/>
      <c r="I187" s="120"/>
      <c r="J187" s="119"/>
      <c r="K187" s="120"/>
      <c r="L187" s="119"/>
      <c r="M187" s="120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11">
        <f t="shared" si="2"/>
        <v>0</v>
      </c>
      <c r="BB187" s="120"/>
    </row>
    <row r="188" spans="1:54" ht="19.5" customHeight="1">
      <c r="A188" s="110">
        <v>185</v>
      </c>
      <c r="B188" s="118"/>
      <c r="C188" s="119"/>
      <c r="D188" s="120"/>
      <c r="E188" s="120"/>
      <c r="F188" s="119"/>
      <c r="G188" s="120"/>
      <c r="H188" s="120"/>
      <c r="I188" s="120"/>
      <c r="J188" s="119"/>
      <c r="K188" s="120"/>
      <c r="L188" s="119"/>
      <c r="M188" s="120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11">
        <f t="shared" si="2"/>
        <v>0</v>
      </c>
      <c r="BB188" s="120"/>
    </row>
    <row r="189" spans="1:54" ht="19.5" customHeight="1">
      <c r="A189" s="110">
        <v>186</v>
      </c>
      <c r="B189" s="118"/>
      <c r="C189" s="119"/>
      <c r="D189" s="120"/>
      <c r="E189" s="120"/>
      <c r="F189" s="119"/>
      <c r="G189" s="120"/>
      <c r="H189" s="120"/>
      <c r="I189" s="120"/>
      <c r="J189" s="119"/>
      <c r="K189" s="120"/>
      <c r="L189" s="119"/>
      <c r="M189" s="120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11">
        <f t="shared" si="2"/>
        <v>0</v>
      </c>
      <c r="BB189" s="120"/>
    </row>
    <row r="190" spans="1:54" ht="19.5" customHeight="1">
      <c r="A190" s="110">
        <v>187</v>
      </c>
      <c r="B190" s="118"/>
      <c r="C190" s="119"/>
      <c r="D190" s="120"/>
      <c r="E190" s="120"/>
      <c r="F190" s="119"/>
      <c r="G190" s="120"/>
      <c r="H190" s="120"/>
      <c r="I190" s="120"/>
      <c r="J190" s="119"/>
      <c r="K190" s="120"/>
      <c r="L190" s="119"/>
      <c r="M190" s="120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11">
        <f t="shared" si="2"/>
        <v>0</v>
      </c>
      <c r="BB190" s="120"/>
    </row>
    <row r="191" spans="1:54" ht="19.5" customHeight="1">
      <c r="A191" s="110">
        <v>188</v>
      </c>
      <c r="B191" s="118"/>
      <c r="C191" s="119"/>
      <c r="D191" s="120"/>
      <c r="E191" s="120"/>
      <c r="F191" s="119"/>
      <c r="G191" s="120"/>
      <c r="H191" s="120"/>
      <c r="I191" s="120"/>
      <c r="J191" s="119"/>
      <c r="K191" s="120"/>
      <c r="L191" s="119"/>
      <c r="M191" s="120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11">
        <f t="shared" si="2"/>
        <v>0</v>
      </c>
      <c r="BB191" s="120"/>
    </row>
    <row r="192" spans="1:54" ht="19.5" customHeight="1">
      <c r="A192" s="110">
        <v>189</v>
      </c>
      <c r="B192" s="118"/>
      <c r="C192" s="119"/>
      <c r="D192" s="120"/>
      <c r="E192" s="120"/>
      <c r="F192" s="119"/>
      <c r="G192" s="120"/>
      <c r="H192" s="120"/>
      <c r="I192" s="120"/>
      <c r="J192" s="119"/>
      <c r="K192" s="120"/>
      <c r="L192" s="119"/>
      <c r="M192" s="120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11">
        <f t="shared" si="2"/>
        <v>0</v>
      </c>
      <c r="BB192" s="120"/>
    </row>
    <row r="193" spans="1:54" ht="19.5" customHeight="1">
      <c r="A193" s="110">
        <v>190</v>
      </c>
      <c r="B193" s="118"/>
      <c r="C193" s="119"/>
      <c r="D193" s="120"/>
      <c r="E193" s="120"/>
      <c r="F193" s="119"/>
      <c r="G193" s="120"/>
      <c r="H193" s="120"/>
      <c r="I193" s="120"/>
      <c r="J193" s="119"/>
      <c r="K193" s="120"/>
      <c r="L193" s="119"/>
      <c r="M193" s="120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11">
        <f t="shared" si="2"/>
        <v>0</v>
      </c>
      <c r="BB193" s="120"/>
    </row>
    <row r="194" spans="1:54" ht="19.5" customHeight="1">
      <c r="A194" s="110">
        <v>191</v>
      </c>
      <c r="B194" s="118"/>
      <c r="C194" s="119"/>
      <c r="D194" s="120"/>
      <c r="E194" s="120"/>
      <c r="F194" s="119"/>
      <c r="G194" s="120"/>
      <c r="H194" s="120"/>
      <c r="I194" s="120"/>
      <c r="J194" s="119"/>
      <c r="K194" s="120"/>
      <c r="L194" s="119"/>
      <c r="M194" s="120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11">
        <f t="shared" si="2"/>
        <v>0</v>
      </c>
      <c r="BB194" s="120"/>
    </row>
    <row r="195" spans="1:54" ht="19.5" customHeight="1">
      <c r="A195" s="110">
        <v>192</v>
      </c>
      <c r="B195" s="118"/>
      <c r="C195" s="119"/>
      <c r="D195" s="120"/>
      <c r="E195" s="120"/>
      <c r="F195" s="119"/>
      <c r="G195" s="120"/>
      <c r="H195" s="120"/>
      <c r="I195" s="120"/>
      <c r="J195" s="119"/>
      <c r="K195" s="120"/>
      <c r="L195" s="119"/>
      <c r="M195" s="120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11">
        <f t="shared" si="2"/>
        <v>0</v>
      </c>
      <c r="BB195" s="120"/>
    </row>
    <row r="196" spans="1:54" ht="19.5" customHeight="1">
      <c r="A196" s="110">
        <v>193</v>
      </c>
      <c r="B196" s="118"/>
      <c r="C196" s="119"/>
      <c r="D196" s="120"/>
      <c r="E196" s="120"/>
      <c r="F196" s="119"/>
      <c r="G196" s="120"/>
      <c r="H196" s="120"/>
      <c r="I196" s="120"/>
      <c r="J196" s="119"/>
      <c r="K196" s="120"/>
      <c r="L196" s="119"/>
      <c r="M196" s="120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11">
        <f t="shared" si="2"/>
        <v>0</v>
      </c>
      <c r="BB196" s="120"/>
    </row>
    <row r="197" spans="1:54" ht="19.5" customHeight="1">
      <c r="A197" s="110">
        <v>194</v>
      </c>
      <c r="B197" s="118"/>
      <c r="C197" s="119"/>
      <c r="D197" s="120"/>
      <c r="E197" s="120"/>
      <c r="F197" s="119"/>
      <c r="G197" s="120"/>
      <c r="H197" s="120"/>
      <c r="I197" s="120"/>
      <c r="J197" s="119"/>
      <c r="K197" s="120"/>
      <c r="L197" s="119"/>
      <c r="M197" s="120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11">
        <f t="shared" ref="BA197:BA260" si="3">SUM(N197:AZ197)</f>
        <v>0</v>
      </c>
      <c r="BB197" s="120"/>
    </row>
    <row r="198" spans="1:54" ht="19.5" customHeight="1">
      <c r="A198" s="110">
        <v>195</v>
      </c>
      <c r="B198" s="118"/>
      <c r="C198" s="119"/>
      <c r="D198" s="120"/>
      <c r="E198" s="120"/>
      <c r="F198" s="119"/>
      <c r="G198" s="120"/>
      <c r="H198" s="120"/>
      <c r="I198" s="120"/>
      <c r="J198" s="119"/>
      <c r="K198" s="120"/>
      <c r="L198" s="119"/>
      <c r="M198" s="120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11">
        <f t="shared" si="3"/>
        <v>0</v>
      </c>
      <c r="BB198" s="120"/>
    </row>
    <row r="199" spans="1:54" ht="19.5" customHeight="1">
      <c r="A199" s="110">
        <v>196</v>
      </c>
      <c r="B199" s="118"/>
      <c r="C199" s="119"/>
      <c r="D199" s="120"/>
      <c r="E199" s="120"/>
      <c r="F199" s="119"/>
      <c r="G199" s="120"/>
      <c r="H199" s="120"/>
      <c r="I199" s="120"/>
      <c r="J199" s="119"/>
      <c r="K199" s="120"/>
      <c r="L199" s="119"/>
      <c r="M199" s="120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11">
        <f t="shared" si="3"/>
        <v>0</v>
      </c>
      <c r="BB199" s="120"/>
    </row>
    <row r="200" spans="1:54" ht="19.5" customHeight="1">
      <c r="A200" s="110">
        <v>197</v>
      </c>
      <c r="B200" s="118"/>
      <c r="C200" s="119"/>
      <c r="D200" s="120"/>
      <c r="E200" s="120"/>
      <c r="F200" s="119"/>
      <c r="G200" s="120"/>
      <c r="H200" s="120"/>
      <c r="I200" s="120"/>
      <c r="J200" s="119"/>
      <c r="K200" s="120"/>
      <c r="L200" s="119"/>
      <c r="M200" s="120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11">
        <f t="shared" si="3"/>
        <v>0</v>
      </c>
      <c r="BB200" s="120"/>
    </row>
    <row r="201" spans="1:54" ht="19.5" customHeight="1">
      <c r="A201" s="110">
        <v>198</v>
      </c>
      <c r="B201" s="118"/>
      <c r="C201" s="119"/>
      <c r="D201" s="120"/>
      <c r="E201" s="120"/>
      <c r="F201" s="119"/>
      <c r="G201" s="120"/>
      <c r="H201" s="120"/>
      <c r="I201" s="120"/>
      <c r="J201" s="119"/>
      <c r="K201" s="120"/>
      <c r="L201" s="119"/>
      <c r="M201" s="120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11">
        <f t="shared" si="3"/>
        <v>0</v>
      </c>
      <c r="BB201" s="120"/>
    </row>
    <row r="202" spans="1:54" ht="19.5" customHeight="1">
      <c r="A202" s="110">
        <v>199</v>
      </c>
      <c r="B202" s="118"/>
      <c r="C202" s="119"/>
      <c r="D202" s="120"/>
      <c r="E202" s="120"/>
      <c r="F202" s="119"/>
      <c r="G202" s="120"/>
      <c r="H202" s="120"/>
      <c r="I202" s="120"/>
      <c r="J202" s="119"/>
      <c r="K202" s="120"/>
      <c r="L202" s="119"/>
      <c r="M202" s="120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11">
        <f t="shared" si="3"/>
        <v>0</v>
      </c>
      <c r="BB202" s="120"/>
    </row>
    <row r="203" spans="1:54" ht="19.5" customHeight="1">
      <c r="A203" s="110">
        <v>200</v>
      </c>
      <c r="B203" s="118"/>
      <c r="C203" s="119"/>
      <c r="D203" s="120"/>
      <c r="E203" s="120"/>
      <c r="F203" s="119"/>
      <c r="G203" s="120"/>
      <c r="H203" s="120"/>
      <c r="I203" s="120"/>
      <c r="J203" s="119"/>
      <c r="K203" s="120"/>
      <c r="L203" s="119"/>
      <c r="M203" s="120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11">
        <f t="shared" si="3"/>
        <v>0</v>
      </c>
      <c r="BB203" s="120"/>
    </row>
    <row r="204" spans="1:54" ht="19.5" customHeight="1">
      <c r="A204" s="110">
        <v>201</v>
      </c>
      <c r="B204" s="118"/>
      <c r="C204" s="119"/>
      <c r="D204" s="120"/>
      <c r="E204" s="120"/>
      <c r="F204" s="119"/>
      <c r="G204" s="120"/>
      <c r="H204" s="120"/>
      <c r="I204" s="120"/>
      <c r="J204" s="119"/>
      <c r="K204" s="120"/>
      <c r="L204" s="119"/>
      <c r="M204" s="120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11">
        <f t="shared" si="3"/>
        <v>0</v>
      </c>
      <c r="BB204" s="120"/>
    </row>
    <row r="205" spans="1:54" ht="19.5" customHeight="1">
      <c r="A205" s="110">
        <v>202</v>
      </c>
      <c r="B205" s="118"/>
      <c r="C205" s="119"/>
      <c r="D205" s="120"/>
      <c r="E205" s="120"/>
      <c r="F205" s="119"/>
      <c r="G205" s="120"/>
      <c r="H205" s="120"/>
      <c r="I205" s="120"/>
      <c r="J205" s="119"/>
      <c r="K205" s="120"/>
      <c r="L205" s="119"/>
      <c r="M205" s="120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11">
        <f t="shared" si="3"/>
        <v>0</v>
      </c>
      <c r="BB205" s="120"/>
    </row>
    <row r="206" spans="1:54" ht="19.5" customHeight="1">
      <c r="A206" s="110">
        <v>203</v>
      </c>
      <c r="B206" s="118"/>
      <c r="C206" s="119"/>
      <c r="D206" s="120"/>
      <c r="E206" s="120"/>
      <c r="F206" s="119"/>
      <c r="G206" s="120"/>
      <c r="H206" s="120"/>
      <c r="I206" s="120"/>
      <c r="J206" s="119"/>
      <c r="K206" s="120"/>
      <c r="L206" s="119"/>
      <c r="M206" s="120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11">
        <f t="shared" si="3"/>
        <v>0</v>
      </c>
      <c r="BB206" s="120"/>
    </row>
    <row r="207" spans="1:54" ht="19.5" customHeight="1">
      <c r="A207" s="110">
        <v>204</v>
      </c>
      <c r="B207" s="118"/>
      <c r="C207" s="119"/>
      <c r="D207" s="120"/>
      <c r="E207" s="120"/>
      <c r="F207" s="119"/>
      <c r="G207" s="120"/>
      <c r="H207" s="120"/>
      <c r="I207" s="120"/>
      <c r="J207" s="119"/>
      <c r="K207" s="120"/>
      <c r="L207" s="119"/>
      <c r="M207" s="120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11">
        <f t="shared" si="3"/>
        <v>0</v>
      </c>
      <c r="BB207" s="120"/>
    </row>
    <row r="208" spans="1:54" ht="19.5" customHeight="1">
      <c r="A208" s="110">
        <v>205</v>
      </c>
      <c r="B208" s="118"/>
      <c r="C208" s="119"/>
      <c r="D208" s="120"/>
      <c r="E208" s="120"/>
      <c r="F208" s="119"/>
      <c r="G208" s="120"/>
      <c r="H208" s="120"/>
      <c r="I208" s="120"/>
      <c r="J208" s="119"/>
      <c r="K208" s="120"/>
      <c r="L208" s="119"/>
      <c r="M208" s="120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11">
        <f t="shared" si="3"/>
        <v>0</v>
      </c>
      <c r="BB208" s="120"/>
    </row>
    <row r="209" spans="1:54" ht="19.5" customHeight="1">
      <c r="A209" s="110">
        <v>206</v>
      </c>
      <c r="B209" s="118"/>
      <c r="C209" s="119"/>
      <c r="D209" s="120"/>
      <c r="E209" s="120"/>
      <c r="F209" s="119"/>
      <c r="G209" s="120"/>
      <c r="H209" s="120"/>
      <c r="I209" s="120"/>
      <c r="J209" s="119"/>
      <c r="K209" s="120"/>
      <c r="L209" s="119"/>
      <c r="M209" s="120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11">
        <f t="shared" si="3"/>
        <v>0</v>
      </c>
      <c r="BB209" s="120"/>
    </row>
    <row r="210" spans="1:54" ht="19.5" customHeight="1">
      <c r="A210" s="110">
        <v>207</v>
      </c>
      <c r="B210" s="118"/>
      <c r="C210" s="119"/>
      <c r="D210" s="120"/>
      <c r="E210" s="120"/>
      <c r="F210" s="119"/>
      <c r="G210" s="120"/>
      <c r="H210" s="120"/>
      <c r="I210" s="120"/>
      <c r="J210" s="119"/>
      <c r="K210" s="120"/>
      <c r="L210" s="119"/>
      <c r="M210" s="120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11">
        <f t="shared" si="3"/>
        <v>0</v>
      </c>
      <c r="BB210" s="120"/>
    </row>
    <row r="211" spans="1:54" ht="19.5" customHeight="1">
      <c r="A211" s="110">
        <v>208</v>
      </c>
      <c r="B211" s="118"/>
      <c r="C211" s="119"/>
      <c r="D211" s="120"/>
      <c r="E211" s="120"/>
      <c r="F211" s="119"/>
      <c r="G211" s="120"/>
      <c r="H211" s="120"/>
      <c r="I211" s="120"/>
      <c r="J211" s="119"/>
      <c r="K211" s="120"/>
      <c r="L211" s="119"/>
      <c r="M211" s="120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11">
        <f t="shared" si="3"/>
        <v>0</v>
      </c>
      <c r="BB211" s="120"/>
    </row>
    <row r="212" spans="1:54" ht="19.5" customHeight="1">
      <c r="A212" s="110">
        <v>209</v>
      </c>
      <c r="B212" s="118"/>
      <c r="C212" s="119"/>
      <c r="D212" s="120"/>
      <c r="E212" s="120"/>
      <c r="F212" s="119"/>
      <c r="G212" s="120"/>
      <c r="H212" s="120"/>
      <c r="I212" s="120"/>
      <c r="J212" s="119"/>
      <c r="K212" s="120"/>
      <c r="L212" s="119"/>
      <c r="M212" s="120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11">
        <f t="shared" si="3"/>
        <v>0</v>
      </c>
      <c r="BB212" s="120"/>
    </row>
    <row r="213" spans="1:54" ht="19.5" customHeight="1">
      <c r="A213" s="110">
        <v>210</v>
      </c>
      <c r="B213" s="118"/>
      <c r="C213" s="119"/>
      <c r="D213" s="120"/>
      <c r="E213" s="120"/>
      <c r="F213" s="119"/>
      <c r="G213" s="120"/>
      <c r="H213" s="120"/>
      <c r="I213" s="120"/>
      <c r="J213" s="119"/>
      <c r="K213" s="120"/>
      <c r="L213" s="119"/>
      <c r="M213" s="120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11">
        <f t="shared" si="3"/>
        <v>0</v>
      </c>
      <c r="BB213" s="120"/>
    </row>
    <row r="214" spans="1:54" ht="19.5" customHeight="1">
      <c r="A214" s="110">
        <v>211</v>
      </c>
      <c r="B214" s="118"/>
      <c r="C214" s="119"/>
      <c r="D214" s="120"/>
      <c r="E214" s="120"/>
      <c r="F214" s="119"/>
      <c r="G214" s="120"/>
      <c r="H214" s="120"/>
      <c r="I214" s="120"/>
      <c r="J214" s="119"/>
      <c r="K214" s="120"/>
      <c r="L214" s="119"/>
      <c r="M214" s="120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11">
        <f t="shared" si="3"/>
        <v>0</v>
      </c>
      <c r="BB214" s="120"/>
    </row>
    <row r="215" spans="1:54" ht="19.5" customHeight="1">
      <c r="A215" s="110">
        <v>212</v>
      </c>
      <c r="B215" s="118"/>
      <c r="C215" s="119"/>
      <c r="D215" s="120"/>
      <c r="E215" s="120"/>
      <c r="F215" s="119"/>
      <c r="G215" s="120"/>
      <c r="H215" s="120"/>
      <c r="I215" s="120"/>
      <c r="J215" s="119"/>
      <c r="K215" s="120"/>
      <c r="L215" s="119"/>
      <c r="M215" s="120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11">
        <f t="shared" si="3"/>
        <v>0</v>
      </c>
      <c r="BB215" s="120"/>
    </row>
    <row r="216" spans="1:54" ht="19.5" customHeight="1">
      <c r="A216" s="110">
        <v>213</v>
      </c>
      <c r="B216" s="118"/>
      <c r="C216" s="119"/>
      <c r="D216" s="120"/>
      <c r="E216" s="120"/>
      <c r="F216" s="119"/>
      <c r="G216" s="120"/>
      <c r="H216" s="120"/>
      <c r="I216" s="120"/>
      <c r="J216" s="119"/>
      <c r="K216" s="120"/>
      <c r="L216" s="119"/>
      <c r="M216" s="120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11">
        <f t="shared" si="3"/>
        <v>0</v>
      </c>
      <c r="BB216" s="120"/>
    </row>
    <row r="217" spans="1:54" ht="19.5" customHeight="1">
      <c r="A217" s="110">
        <v>214</v>
      </c>
      <c r="B217" s="118"/>
      <c r="C217" s="119"/>
      <c r="D217" s="120"/>
      <c r="E217" s="120"/>
      <c r="F217" s="119"/>
      <c r="G217" s="120"/>
      <c r="H217" s="120"/>
      <c r="I217" s="120"/>
      <c r="J217" s="119"/>
      <c r="K217" s="120"/>
      <c r="L217" s="119"/>
      <c r="M217" s="120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11">
        <f t="shared" si="3"/>
        <v>0</v>
      </c>
      <c r="BB217" s="120"/>
    </row>
    <row r="218" spans="1:54" ht="19.5" customHeight="1">
      <c r="A218" s="110">
        <v>215</v>
      </c>
      <c r="B218" s="118"/>
      <c r="C218" s="119"/>
      <c r="D218" s="120"/>
      <c r="E218" s="120"/>
      <c r="F218" s="119"/>
      <c r="G218" s="120"/>
      <c r="H218" s="120"/>
      <c r="I218" s="120"/>
      <c r="J218" s="119"/>
      <c r="K218" s="120"/>
      <c r="L218" s="119"/>
      <c r="M218" s="120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11">
        <f t="shared" si="3"/>
        <v>0</v>
      </c>
      <c r="BB218" s="120"/>
    </row>
    <row r="219" spans="1:54" ht="19.5" customHeight="1">
      <c r="A219" s="110">
        <v>216</v>
      </c>
      <c r="B219" s="118"/>
      <c r="C219" s="119"/>
      <c r="D219" s="120"/>
      <c r="E219" s="120"/>
      <c r="F219" s="119"/>
      <c r="G219" s="120"/>
      <c r="H219" s="120"/>
      <c r="I219" s="120"/>
      <c r="J219" s="119"/>
      <c r="K219" s="120"/>
      <c r="L219" s="119"/>
      <c r="M219" s="120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11">
        <f t="shared" si="3"/>
        <v>0</v>
      </c>
      <c r="BB219" s="120"/>
    </row>
    <row r="220" spans="1:54" ht="19.5" customHeight="1">
      <c r="A220" s="110">
        <v>217</v>
      </c>
      <c r="B220" s="118"/>
      <c r="C220" s="119"/>
      <c r="D220" s="120"/>
      <c r="E220" s="120"/>
      <c r="F220" s="119"/>
      <c r="G220" s="120"/>
      <c r="H220" s="120"/>
      <c r="I220" s="120"/>
      <c r="J220" s="119"/>
      <c r="K220" s="120"/>
      <c r="L220" s="119"/>
      <c r="M220" s="120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11">
        <f t="shared" si="3"/>
        <v>0</v>
      </c>
      <c r="BB220" s="120"/>
    </row>
    <row r="221" spans="1:54" ht="19.5" customHeight="1">
      <c r="A221" s="110">
        <v>218</v>
      </c>
      <c r="B221" s="118"/>
      <c r="C221" s="119"/>
      <c r="D221" s="120"/>
      <c r="E221" s="120"/>
      <c r="F221" s="119"/>
      <c r="G221" s="120"/>
      <c r="H221" s="120"/>
      <c r="I221" s="120"/>
      <c r="J221" s="119"/>
      <c r="K221" s="120"/>
      <c r="L221" s="119"/>
      <c r="M221" s="120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11">
        <f t="shared" si="3"/>
        <v>0</v>
      </c>
      <c r="BB221" s="120"/>
    </row>
    <row r="222" spans="1:54" ht="19.5" customHeight="1">
      <c r="A222" s="110">
        <v>219</v>
      </c>
      <c r="B222" s="118"/>
      <c r="C222" s="119"/>
      <c r="D222" s="120"/>
      <c r="E222" s="120"/>
      <c r="F222" s="119"/>
      <c r="G222" s="120"/>
      <c r="H222" s="120"/>
      <c r="I222" s="120"/>
      <c r="J222" s="119"/>
      <c r="K222" s="120"/>
      <c r="L222" s="119"/>
      <c r="M222" s="120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11">
        <f t="shared" si="3"/>
        <v>0</v>
      </c>
      <c r="BB222" s="120"/>
    </row>
    <row r="223" spans="1:54" ht="19.5" customHeight="1">
      <c r="A223" s="110">
        <v>220</v>
      </c>
      <c r="B223" s="118"/>
      <c r="C223" s="119"/>
      <c r="D223" s="120"/>
      <c r="E223" s="120"/>
      <c r="F223" s="119"/>
      <c r="G223" s="120"/>
      <c r="H223" s="120"/>
      <c r="I223" s="120"/>
      <c r="J223" s="119"/>
      <c r="K223" s="120"/>
      <c r="L223" s="119"/>
      <c r="M223" s="120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11">
        <f t="shared" si="3"/>
        <v>0</v>
      </c>
      <c r="BB223" s="120"/>
    </row>
    <row r="224" spans="1:54" ht="19.5" customHeight="1">
      <c r="A224" s="110">
        <v>221</v>
      </c>
      <c r="B224" s="118"/>
      <c r="C224" s="119"/>
      <c r="D224" s="120"/>
      <c r="E224" s="120"/>
      <c r="F224" s="119"/>
      <c r="G224" s="120"/>
      <c r="H224" s="120"/>
      <c r="I224" s="120"/>
      <c r="J224" s="119"/>
      <c r="K224" s="120"/>
      <c r="L224" s="119"/>
      <c r="M224" s="120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11">
        <f t="shared" si="3"/>
        <v>0</v>
      </c>
      <c r="BB224" s="120"/>
    </row>
    <row r="225" spans="1:54" ht="19.5" customHeight="1">
      <c r="A225" s="110">
        <v>222</v>
      </c>
      <c r="B225" s="118"/>
      <c r="C225" s="119"/>
      <c r="D225" s="120"/>
      <c r="E225" s="120"/>
      <c r="F225" s="119"/>
      <c r="G225" s="120"/>
      <c r="H225" s="120"/>
      <c r="I225" s="120"/>
      <c r="J225" s="119"/>
      <c r="K225" s="120"/>
      <c r="L225" s="119"/>
      <c r="M225" s="120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11">
        <f t="shared" si="3"/>
        <v>0</v>
      </c>
      <c r="BB225" s="120"/>
    </row>
    <row r="226" spans="1:54" ht="19.5" customHeight="1">
      <c r="A226" s="110">
        <v>223</v>
      </c>
      <c r="B226" s="118"/>
      <c r="C226" s="119"/>
      <c r="D226" s="120"/>
      <c r="E226" s="120"/>
      <c r="F226" s="119"/>
      <c r="G226" s="120"/>
      <c r="H226" s="120"/>
      <c r="I226" s="120"/>
      <c r="J226" s="119"/>
      <c r="K226" s="120"/>
      <c r="L226" s="119"/>
      <c r="M226" s="120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11">
        <f t="shared" si="3"/>
        <v>0</v>
      </c>
      <c r="BB226" s="120"/>
    </row>
    <row r="227" spans="1:54" ht="19.5" customHeight="1">
      <c r="A227" s="110">
        <v>224</v>
      </c>
      <c r="B227" s="118"/>
      <c r="C227" s="119"/>
      <c r="D227" s="120"/>
      <c r="E227" s="120"/>
      <c r="F227" s="119"/>
      <c r="G227" s="120"/>
      <c r="H227" s="120"/>
      <c r="I227" s="120"/>
      <c r="J227" s="119"/>
      <c r="K227" s="120"/>
      <c r="L227" s="119"/>
      <c r="M227" s="120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11">
        <f t="shared" si="3"/>
        <v>0</v>
      </c>
      <c r="BB227" s="120"/>
    </row>
    <row r="228" spans="1:54" ht="19.5" customHeight="1">
      <c r="A228" s="110">
        <v>225</v>
      </c>
      <c r="B228" s="118"/>
      <c r="C228" s="119"/>
      <c r="D228" s="120"/>
      <c r="E228" s="120"/>
      <c r="F228" s="119"/>
      <c r="G228" s="120"/>
      <c r="H228" s="120"/>
      <c r="I228" s="120"/>
      <c r="J228" s="119"/>
      <c r="K228" s="120"/>
      <c r="L228" s="119"/>
      <c r="M228" s="120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11">
        <f t="shared" si="3"/>
        <v>0</v>
      </c>
      <c r="BB228" s="120"/>
    </row>
    <row r="229" spans="1:54" ht="19.5" customHeight="1">
      <c r="A229" s="110">
        <v>226</v>
      </c>
      <c r="B229" s="118"/>
      <c r="C229" s="119"/>
      <c r="D229" s="120"/>
      <c r="E229" s="120"/>
      <c r="F229" s="119"/>
      <c r="G229" s="120"/>
      <c r="H229" s="120"/>
      <c r="I229" s="120"/>
      <c r="J229" s="119"/>
      <c r="K229" s="120"/>
      <c r="L229" s="119"/>
      <c r="M229" s="120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11">
        <f t="shared" si="3"/>
        <v>0</v>
      </c>
      <c r="BB229" s="120"/>
    </row>
    <row r="230" spans="1:54" ht="19.5" customHeight="1">
      <c r="A230" s="110">
        <v>227</v>
      </c>
      <c r="B230" s="118"/>
      <c r="C230" s="119"/>
      <c r="D230" s="120"/>
      <c r="E230" s="120"/>
      <c r="F230" s="119"/>
      <c r="G230" s="120"/>
      <c r="H230" s="120"/>
      <c r="I230" s="120"/>
      <c r="J230" s="119"/>
      <c r="K230" s="120"/>
      <c r="L230" s="119"/>
      <c r="M230" s="120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11">
        <f t="shared" si="3"/>
        <v>0</v>
      </c>
      <c r="BB230" s="120"/>
    </row>
    <row r="231" spans="1:54" ht="19.5" customHeight="1">
      <c r="A231" s="110">
        <v>228</v>
      </c>
      <c r="B231" s="118"/>
      <c r="C231" s="119"/>
      <c r="D231" s="120"/>
      <c r="E231" s="120"/>
      <c r="F231" s="119"/>
      <c r="G231" s="120"/>
      <c r="H231" s="120"/>
      <c r="I231" s="120"/>
      <c r="J231" s="119"/>
      <c r="K231" s="120"/>
      <c r="L231" s="119"/>
      <c r="M231" s="120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11">
        <f t="shared" si="3"/>
        <v>0</v>
      </c>
      <c r="BB231" s="120"/>
    </row>
    <row r="232" spans="1:54" ht="19.5" customHeight="1">
      <c r="A232" s="110">
        <v>229</v>
      </c>
      <c r="B232" s="118"/>
      <c r="C232" s="119"/>
      <c r="D232" s="120"/>
      <c r="E232" s="120"/>
      <c r="F232" s="119"/>
      <c r="G232" s="120"/>
      <c r="H232" s="120"/>
      <c r="I232" s="120"/>
      <c r="J232" s="119"/>
      <c r="K232" s="120"/>
      <c r="L232" s="119"/>
      <c r="M232" s="120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11">
        <f t="shared" si="3"/>
        <v>0</v>
      </c>
      <c r="BB232" s="120"/>
    </row>
    <row r="233" spans="1:54" ht="19.5" customHeight="1">
      <c r="A233" s="110">
        <v>230</v>
      </c>
      <c r="B233" s="118"/>
      <c r="C233" s="119"/>
      <c r="D233" s="120"/>
      <c r="E233" s="120"/>
      <c r="F233" s="119"/>
      <c r="G233" s="120"/>
      <c r="H233" s="120"/>
      <c r="I233" s="120"/>
      <c r="J233" s="119"/>
      <c r="K233" s="120"/>
      <c r="L233" s="119"/>
      <c r="M233" s="120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11">
        <f t="shared" si="3"/>
        <v>0</v>
      </c>
      <c r="BB233" s="120"/>
    </row>
    <row r="234" spans="1:54" ht="19.5" customHeight="1">
      <c r="A234" s="110">
        <v>231</v>
      </c>
      <c r="B234" s="118"/>
      <c r="C234" s="119"/>
      <c r="D234" s="120"/>
      <c r="E234" s="120"/>
      <c r="F234" s="119"/>
      <c r="G234" s="120"/>
      <c r="H234" s="120"/>
      <c r="I234" s="120"/>
      <c r="J234" s="119"/>
      <c r="K234" s="120"/>
      <c r="L234" s="119"/>
      <c r="M234" s="120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11">
        <f t="shared" si="3"/>
        <v>0</v>
      </c>
      <c r="BB234" s="120"/>
    </row>
    <row r="235" spans="1:54" ht="19.5" customHeight="1">
      <c r="A235" s="110">
        <v>232</v>
      </c>
      <c r="B235" s="118"/>
      <c r="C235" s="119"/>
      <c r="D235" s="120"/>
      <c r="E235" s="120"/>
      <c r="F235" s="119"/>
      <c r="G235" s="120"/>
      <c r="H235" s="120"/>
      <c r="I235" s="120"/>
      <c r="J235" s="119"/>
      <c r="K235" s="120"/>
      <c r="L235" s="119"/>
      <c r="M235" s="120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11">
        <f t="shared" si="3"/>
        <v>0</v>
      </c>
      <c r="BB235" s="120"/>
    </row>
    <row r="236" spans="1:54" ht="19.5" customHeight="1">
      <c r="A236" s="110">
        <v>233</v>
      </c>
      <c r="B236" s="118"/>
      <c r="C236" s="119"/>
      <c r="D236" s="120"/>
      <c r="E236" s="120"/>
      <c r="F236" s="119"/>
      <c r="G236" s="120"/>
      <c r="H236" s="120"/>
      <c r="I236" s="120"/>
      <c r="J236" s="119"/>
      <c r="K236" s="120"/>
      <c r="L236" s="119"/>
      <c r="M236" s="120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11">
        <f t="shared" si="3"/>
        <v>0</v>
      </c>
      <c r="BB236" s="120"/>
    </row>
    <row r="237" spans="1:54" ht="19.5" customHeight="1">
      <c r="A237" s="110">
        <v>234</v>
      </c>
      <c r="B237" s="118"/>
      <c r="C237" s="119"/>
      <c r="D237" s="120"/>
      <c r="E237" s="120"/>
      <c r="F237" s="119"/>
      <c r="G237" s="120"/>
      <c r="H237" s="120"/>
      <c r="I237" s="120"/>
      <c r="J237" s="119"/>
      <c r="K237" s="120"/>
      <c r="L237" s="119"/>
      <c r="M237" s="120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11">
        <f t="shared" si="3"/>
        <v>0</v>
      </c>
      <c r="BB237" s="120"/>
    </row>
    <row r="238" spans="1:54" ht="19.5" customHeight="1">
      <c r="A238" s="110">
        <v>235</v>
      </c>
      <c r="B238" s="118"/>
      <c r="C238" s="119"/>
      <c r="D238" s="120"/>
      <c r="E238" s="120"/>
      <c r="F238" s="119"/>
      <c r="G238" s="120"/>
      <c r="H238" s="120"/>
      <c r="I238" s="120"/>
      <c r="J238" s="119"/>
      <c r="K238" s="120"/>
      <c r="L238" s="119"/>
      <c r="M238" s="120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11">
        <f t="shared" si="3"/>
        <v>0</v>
      </c>
      <c r="BB238" s="120"/>
    </row>
    <row r="239" spans="1:54" ht="19.5" customHeight="1">
      <c r="A239" s="110">
        <v>236</v>
      </c>
      <c r="B239" s="118"/>
      <c r="C239" s="119"/>
      <c r="D239" s="120"/>
      <c r="E239" s="120"/>
      <c r="F239" s="119"/>
      <c r="G239" s="120"/>
      <c r="H239" s="120"/>
      <c r="I239" s="120"/>
      <c r="J239" s="119"/>
      <c r="K239" s="120"/>
      <c r="L239" s="119"/>
      <c r="M239" s="120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11">
        <f t="shared" si="3"/>
        <v>0</v>
      </c>
      <c r="BB239" s="120"/>
    </row>
    <row r="240" spans="1:54" ht="19.5" customHeight="1">
      <c r="A240" s="110">
        <v>237</v>
      </c>
      <c r="B240" s="118"/>
      <c r="C240" s="119"/>
      <c r="D240" s="120"/>
      <c r="E240" s="120"/>
      <c r="F240" s="119"/>
      <c r="G240" s="120"/>
      <c r="H240" s="120"/>
      <c r="I240" s="120"/>
      <c r="J240" s="119"/>
      <c r="K240" s="120"/>
      <c r="L240" s="119"/>
      <c r="M240" s="120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11">
        <f t="shared" si="3"/>
        <v>0</v>
      </c>
      <c r="BB240" s="120"/>
    </row>
    <row r="241" spans="1:54" ht="19.5" customHeight="1">
      <c r="A241" s="110">
        <v>238</v>
      </c>
      <c r="B241" s="118"/>
      <c r="C241" s="119"/>
      <c r="D241" s="120"/>
      <c r="E241" s="120"/>
      <c r="F241" s="119"/>
      <c r="G241" s="120"/>
      <c r="H241" s="120"/>
      <c r="I241" s="120"/>
      <c r="J241" s="119"/>
      <c r="K241" s="120"/>
      <c r="L241" s="119"/>
      <c r="M241" s="120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11">
        <f t="shared" si="3"/>
        <v>0</v>
      </c>
      <c r="BB241" s="120"/>
    </row>
    <row r="242" spans="1:54" ht="19.5" customHeight="1">
      <c r="A242" s="110">
        <v>239</v>
      </c>
      <c r="B242" s="118"/>
      <c r="C242" s="119"/>
      <c r="D242" s="120"/>
      <c r="E242" s="120"/>
      <c r="F242" s="119"/>
      <c r="G242" s="120"/>
      <c r="H242" s="120"/>
      <c r="I242" s="120"/>
      <c r="J242" s="119"/>
      <c r="K242" s="120"/>
      <c r="L242" s="119"/>
      <c r="M242" s="120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11">
        <f t="shared" si="3"/>
        <v>0</v>
      </c>
      <c r="BB242" s="120"/>
    </row>
    <row r="243" spans="1:54" ht="19.5" customHeight="1">
      <c r="A243" s="110">
        <v>240</v>
      </c>
      <c r="B243" s="118"/>
      <c r="C243" s="119"/>
      <c r="D243" s="120"/>
      <c r="E243" s="120"/>
      <c r="F243" s="119"/>
      <c r="G243" s="120"/>
      <c r="H243" s="120"/>
      <c r="I243" s="120"/>
      <c r="J243" s="119"/>
      <c r="K243" s="120"/>
      <c r="L243" s="119"/>
      <c r="M243" s="120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11">
        <f t="shared" si="3"/>
        <v>0</v>
      </c>
      <c r="BB243" s="120"/>
    </row>
    <row r="244" spans="1:54" ht="19.5" customHeight="1">
      <c r="A244" s="110">
        <v>241</v>
      </c>
      <c r="B244" s="118"/>
      <c r="C244" s="119"/>
      <c r="D244" s="120"/>
      <c r="E244" s="120"/>
      <c r="F244" s="119"/>
      <c r="G244" s="120"/>
      <c r="H244" s="120"/>
      <c r="I244" s="120"/>
      <c r="J244" s="119"/>
      <c r="K244" s="120"/>
      <c r="L244" s="119"/>
      <c r="M244" s="120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11">
        <f t="shared" si="3"/>
        <v>0</v>
      </c>
      <c r="BB244" s="120"/>
    </row>
    <row r="245" spans="1:54" ht="19.5" customHeight="1">
      <c r="A245" s="110">
        <v>242</v>
      </c>
      <c r="B245" s="118"/>
      <c r="C245" s="119"/>
      <c r="D245" s="120"/>
      <c r="E245" s="120"/>
      <c r="F245" s="119"/>
      <c r="G245" s="120"/>
      <c r="H245" s="120"/>
      <c r="I245" s="120"/>
      <c r="J245" s="119"/>
      <c r="K245" s="120"/>
      <c r="L245" s="119"/>
      <c r="M245" s="120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11">
        <f t="shared" si="3"/>
        <v>0</v>
      </c>
      <c r="BB245" s="120"/>
    </row>
    <row r="246" spans="1:54" ht="19.5" customHeight="1">
      <c r="A246" s="110">
        <v>243</v>
      </c>
      <c r="B246" s="118"/>
      <c r="C246" s="119"/>
      <c r="D246" s="120"/>
      <c r="E246" s="120"/>
      <c r="F246" s="119"/>
      <c r="G246" s="120"/>
      <c r="H246" s="120"/>
      <c r="I246" s="120"/>
      <c r="J246" s="119"/>
      <c r="K246" s="120"/>
      <c r="L246" s="119"/>
      <c r="M246" s="120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11">
        <f t="shared" si="3"/>
        <v>0</v>
      </c>
      <c r="BB246" s="120"/>
    </row>
    <row r="247" spans="1:54" ht="19.5" customHeight="1">
      <c r="A247" s="110">
        <v>244</v>
      </c>
      <c r="B247" s="118"/>
      <c r="C247" s="119"/>
      <c r="D247" s="120"/>
      <c r="E247" s="120"/>
      <c r="F247" s="119"/>
      <c r="G247" s="120"/>
      <c r="H247" s="120"/>
      <c r="I247" s="120"/>
      <c r="J247" s="119"/>
      <c r="K247" s="120"/>
      <c r="L247" s="119"/>
      <c r="M247" s="120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11">
        <f t="shared" si="3"/>
        <v>0</v>
      </c>
      <c r="BB247" s="120"/>
    </row>
    <row r="248" spans="1:54" ht="19.5" customHeight="1">
      <c r="A248" s="110">
        <v>245</v>
      </c>
      <c r="B248" s="118"/>
      <c r="C248" s="119"/>
      <c r="D248" s="120"/>
      <c r="E248" s="120"/>
      <c r="F248" s="119"/>
      <c r="G248" s="120"/>
      <c r="H248" s="120"/>
      <c r="I248" s="120"/>
      <c r="J248" s="119"/>
      <c r="K248" s="120"/>
      <c r="L248" s="119"/>
      <c r="M248" s="120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11">
        <f t="shared" si="3"/>
        <v>0</v>
      </c>
      <c r="BB248" s="120"/>
    </row>
    <row r="249" spans="1:54" ht="19.5" customHeight="1">
      <c r="A249" s="110">
        <v>246</v>
      </c>
      <c r="B249" s="118"/>
      <c r="C249" s="119"/>
      <c r="D249" s="120"/>
      <c r="E249" s="120"/>
      <c r="F249" s="119"/>
      <c r="G249" s="120"/>
      <c r="H249" s="120"/>
      <c r="I249" s="120"/>
      <c r="J249" s="119"/>
      <c r="K249" s="120"/>
      <c r="L249" s="119"/>
      <c r="M249" s="120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11">
        <f t="shared" si="3"/>
        <v>0</v>
      </c>
      <c r="BB249" s="120"/>
    </row>
    <row r="250" spans="1:54" ht="19.5" customHeight="1">
      <c r="A250" s="110">
        <v>247</v>
      </c>
      <c r="B250" s="118"/>
      <c r="C250" s="119"/>
      <c r="D250" s="120"/>
      <c r="E250" s="120"/>
      <c r="F250" s="119"/>
      <c r="G250" s="120"/>
      <c r="H250" s="120"/>
      <c r="I250" s="120"/>
      <c r="J250" s="119"/>
      <c r="K250" s="120"/>
      <c r="L250" s="119"/>
      <c r="M250" s="120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11">
        <f t="shared" si="3"/>
        <v>0</v>
      </c>
      <c r="BB250" s="120"/>
    </row>
    <row r="251" spans="1:54" ht="19.5" customHeight="1">
      <c r="A251" s="110">
        <v>248</v>
      </c>
      <c r="B251" s="118"/>
      <c r="C251" s="119"/>
      <c r="D251" s="120"/>
      <c r="E251" s="120"/>
      <c r="F251" s="119"/>
      <c r="G251" s="120"/>
      <c r="H251" s="120"/>
      <c r="I251" s="120"/>
      <c r="J251" s="119"/>
      <c r="K251" s="120"/>
      <c r="L251" s="119"/>
      <c r="M251" s="120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11">
        <f t="shared" si="3"/>
        <v>0</v>
      </c>
      <c r="BB251" s="120"/>
    </row>
    <row r="252" spans="1:54" ht="19.5" customHeight="1">
      <c r="A252" s="110">
        <v>249</v>
      </c>
      <c r="B252" s="118"/>
      <c r="C252" s="119"/>
      <c r="D252" s="120"/>
      <c r="E252" s="120"/>
      <c r="F252" s="119"/>
      <c r="G252" s="120"/>
      <c r="H252" s="120"/>
      <c r="I252" s="120"/>
      <c r="J252" s="119"/>
      <c r="K252" s="120"/>
      <c r="L252" s="119"/>
      <c r="M252" s="120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11">
        <f t="shared" si="3"/>
        <v>0</v>
      </c>
      <c r="BB252" s="120"/>
    </row>
    <row r="253" spans="1:54" ht="19.5" customHeight="1">
      <c r="A253" s="110">
        <v>250</v>
      </c>
      <c r="B253" s="118"/>
      <c r="C253" s="119"/>
      <c r="D253" s="120"/>
      <c r="E253" s="120"/>
      <c r="F253" s="119"/>
      <c r="G253" s="120"/>
      <c r="H253" s="120"/>
      <c r="I253" s="120"/>
      <c r="J253" s="119"/>
      <c r="K253" s="120"/>
      <c r="L253" s="119"/>
      <c r="M253" s="120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11">
        <f t="shared" si="3"/>
        <v>0</v>
      </c>
      <c r="BB253" s="120"/>
    </row>
    <row r="254" spans="1:54" ht="19.5" customHeight="1">
      <c r="A254" s="110">
        <v>251</v>
      </c>
      <c r="B254" s="118"/>
      <c r="C254" s="119"/>
      <c r="D254" s="120"/>
      <c r="E254" s="120"/>
      <c r="F254" s="119"/>
      <c r="G254" s="120"/>
      <c r="H254" s="120"/>
      <c r="I254" s="120"/>
      <c r="J254" s="119"/>
      <c r="K254" s="120"/>
      <c r="L254" s="119"/>
      <c r="M254" s="120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11">
        <f t="shared" si="3"/>
        <v>0</v>
      </c>
      <c r="BB254" s="120"/>
    </row>
    <row r="255" spans="1:54" ht="19.5" customHeight="1">
      <c r="A255" s="110">
        <v>252</v>
      </c>
      <c r="B255" s="118"/>
      <c r="C255" s="119"/>
      <c r="D255" s="120"/>
      <c r="E255" s="120"/>
      <c r="F255" s="119"/>
      <c r="G255" s="120"/>
      <c r="H255" s="120"/>
      <c r="I255" s="120"/>
      <c r="J255" s="119"/>
      <c r="K255" s="120"/>
      <c r="L255" s="119"/>
      <c r="M255" s="120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11">
        <f t="shared" si="3"/>
        <v>0</v>
      </c>
      <c r="BB255" s="120"/>
    </row>
    <row r="256" spans="1:54" ht="19.5" customHeight="1">
      <c r="A256" s="110">
        <v>253</v>
      </c>
      <c r="B256" s="118"/>
      <c r="C256" s="119"/>
      <c r="D256" s="120"/>
      <c r="E256" s="120"/>
      <c r="F256" s="119"/>
      <c r="G256" s="120"/>
      <c r="H256" s="120"/>
      <c r="I256" s="120"/>
      <c r="J256" s="119"/>
      <c r="K256" s="120"/>
      <c r="L256" s="119"/>
      <c r="M256" s="120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11">
        <f t="shared" si="3"/>
        <v>0</v>
      </c>
      <c r="BB256" s="120"/>
    </row>
    <row r="257" spans="1:54" ht="19.5" customHeight="1">
      <c r="A257" s="110">
        <v>254</v>
      </c>
      <c r="B257" s="118"/>
      <c r="C257" s="119"/>
      <c r="D257" s="120"/>
      <c r="E257" s="120"/>
      <c r="F257" s="119"/>
      <c r="G257" s="120"/>
      <c r="H257" s="120"/>
      <c r="I257" s="120"/>
      <c r="J257" s="119"/>
      <c r="K257" s="120"/>
      <c r="L257" s="119"/>
      <c r="M257" s="120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11">
        <f t="shared" si="3"/>
        <v>0</v>
      </c>
      <c r="BB257" s="120"/>
    </row>
    <row r="258" spans="1:54" ht="19.5" customHeight="1">
      <c r="A258" s="110">
        <v>255</v>
      </c>
      <c r="B258" s="118"/>
      <c r="C258" s="119"/>
      <c r="D258" s="120"/>
      <c r="E258" s="120"/>
      <c r="F258" s="119"/>
      <c r="G258" s="120"/>
      <c r="H258" s="120"/>
      <c r="I258" s="120"/>
      <c r="J258" s="119"/>
      <c r="K258" s="120"/>
      <c r="L258" s="119"/>
      <c r="M258" s="120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21"/>
      <c r="AM258" s="121"/>
      <c r="AN258" s="121"/>
      <c r="AO258" s="121"/>
      <c r="AP258" s="121"/>
      <c r="AQ258" s="121"/>
      <c r="AR258" s="121"/>
      <c r="AS258" s="121"/>
      <c r="AT258" s="121"/>
      <c r="AU258" s="121"/>
      <c r="AV258" s="121"/>
      <c r="AW258" s="121"/>
      <c r="AX258" s="121"/>
      <c r="AY258" s="121"/>
      <c r="AZ258" s="121"/>
      <c r="BA258" s="111">
        <f t="shared" si="3"/>
        <v>0</v>
      </c>
      <c r="BB258" s="120"/>
    </row>
    <row r="259" spans="1:54" ht="19.5" customHeight="1">
      <c r="A259" s="110">
        <v>256</v>
      </c>
      <c r="B259" s="118"/>
      <c r="C259" s="119"/>
      <c r="D259" s="120"/>
      <c r="E259" s="120"/>
      <c r="F259" s="119"/>
      <c r="G259" s="120"/>
      <c r="H259" s="120"/>
      <c r="I259" s="120"/>
      <c r="J259" s="119"/>
      <c r="K259" s="120"/>
      <c r="L259" s="119"/>
      <c r="M259" s="120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1"/>
      <c r="AP259" s="121"/>
      <c r="AQ259" s="121"/>
      <c r="AR259" s="121"/>
      <c r="AS259" s="121"/>
      <c r="AT259" s="121"/>
      <c r="AU259" s="121"/>
      <c r="AV259" s="121"/>
      <c r="AW259" s="121"/>
      <c r="AX259" s="121"/>
      <c r="AY259" s="121"/>
      <c r="AZ259" s="121"/>
      <c r="BA259" s="111">
        <f t="shared" si="3"/>
        <v>0</v>
      </c>
      <c r="BB259" s="120"/>
    </row>
    <row r="260" spans="1:54" ht="19.5" customHeight="1">
      <c r="A260" s="110">
        <v>257</v>
      </c>
      <c r="B260" s="118"/>
      <c r="C260" s="119"/>
      <c r="D260" s="120"/>
      <c r="E260" s="120"/>
      <c r="F260" s="119"/>
      <c r="G260" s="120"/>
      <c r="H260" s="120"/>
      <c r="I260" s="120"/>
      <c r="J260" s="119"/>
      <c r="K260" s="120"/>
      <c r="L260" s="119"/>
      <c r="M260" s="120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1"/>
      <c r="AU260" s="121"/>
      <c r="AV260" s="121"/>
      <c r="AW260" s="121"/>
      <c r="AX260" s="121"/>
      <c r="AY260" s="121"/>
      <c r="AZ260" s="121"/>
      <c r="BA260" s="111">
        <f t="shared" si="3"/>
        <v>0</v>
      </c>
      <c r="BB260" s="120"/>
    </row>
    <row r="261" spans="1:54" ht="19.5" customHeight="1">
      <c r="A261" s="110">
        <v>258</v>
      </c>
      <c r="B261" s="118"/>
      <c r="C261" s="119"/>
      <c r="D261" s="120"/>
      <c r="E261" s="120"/>
      <c r="F261" s="119"/>
      <c r="G261" s="120"/>
      <c r="H261" s="120"/>
      <c r="I261" s="120"/>
      <c r="J261" s="119"/>
      <c r="K261" s="120"/>
      <c r="L261" s="119"/>
      <c r="M261" s="120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21"/>
      <c r="AM261" s="121"/>
      <c r="AN261" s="121"/>
      <c r="AO261" s="121"/>
      <c r="AP261" s="121"/>
      <c r="AQ261" s="121"/>
      <c r="AR261" s="121"/>
      <c r="AS261" s="121"/>
      <c r="AT261" s="121"/>
      <c r="AU261" s="121"/>
      <c r="AV261" s="121"/>
      <c r="AW261" s="121"/>
      <c r="AX261" s="121"/>
      <c r="AY261" s="121"/>
      <c r="AZ261" s="121"/>
      <c r="BA261" s="111">
        <f t="shared" ref="BA261:BA324" si="4">SUM(N261:AZ261)</f>
        <v>0</v>
      </c>
      <c r="BB261" s="120"/>
    </row>
    <row r="262" spans="1:54" ht="19.5" customHeight="1">
      <c r="A262" s="110">
        <v>259</v>
      </c>
      <c r="B262" s="118"/>
      <c r="C262" s="119"/>
      <c r="D262" s="120"/>
      <c r="E262" s="120"/>
      <c r="F262" s="119"/>
      <c r="G262" s="120"/>
      <c r="H262" s="120"/>
      <c r="I262" s="120"/>
      <c r="J262" s="119"/>
      <c r="K262" s="120"/>
      <c r="L262" s="119"/>
      <c r="M262" s="120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  <c r="AK262" s="121"/>
      <c r="AL262" s="121"/>
      <c r="AM262" s="121"/>
      <c r="AN262" s="121"/>
      <c r="AO262" s="121"/>
      <c r="AP262" s="121"/>
      <c r="AQ262" s="121"/>
      <c r="AR262" s="121"/>
      <c r="AS262" s="121"/>
      <c r="AT262" s="121"/>
      <c r="AU262" s="121"/>
      <c r="AV262" s="121"/>
      <c r="AW262" s="121"/>
      <c r="AX262" s="121"/>
      <c r="AY262" s="121"/>
      <c r="AZ262" s="121"/>
      <c r="BA262" s="111">
        <f t="shared" si="4"/>
        <v>0</v>
      </c>
      <c r="BB262" s="120"/>
    </row>
    <row r="263" spans="1:54" ht="19.5" customHeight="1">
      <c r="A263" s="110">
        <v>260</v>
      </c>
      <c r="B263" s="118"/>
      <c r="C263" s="119"/>
      <c r="D263" s="120"/>
      <c r="E263" s="120"/>
      <c r="F263" s="119"/>
      <c r="G263" s="120"/>
      <c r="H263" s="120"/>
      <c r="I263" s="120"/>
      <c r="J263" s="119"/>
      <c r="K263" s="120"/>
      <c r="L263" s="119"/>
      <c r="M263" s="120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  <c r="AA263" s="121"/>
      <c r="AB263" s="121"/>
      <c r="AC263" s="121"/>
      <c r="AD263" s="121"/>
      <c r="AE263" s="121"/>
      <c r="AF263" s="121"/>
      <c r="AG263" s="121"/>
      <c r="AH263" s="121"/>
      <c r="AI263" s="121"/>
      <c r="AJ263" s="121"/>
      <c r="AK263" s="121"/>
      <c r="AL263" s="121"/>
      <c r="AM263" s="121"/>
      <c r="AN263" s="121"/>
      <c r="AO263" s="121"/>
      <c r="AP263" s="121"/>
      <c r="AQ263" s="121"/>
      <c r="AR263" s="121"/>
      <c r="AS263" s="121"/>
      <c r="AT263" s="121"/>
      <c r="AU263" s="121"/>
      <c r="AV263" s="121"/>
      <c r="AW263" s="121"/>
      <c r="AX263" s="121"/>
      <c r="AY263" s="121"/>
      <c r="AZ263" s="121"/>
      <c r="BA263" s="111">
        <f t="shared" si="4"/>
        <v>0</v>
      </c>
      <c r="BB263" s="120"/>
    </row>
    <row r="264" spans="1:54" ht="19.5" customHeight="1">
      <c r="A264" s="110">
        <v>261</v>
      </c>
      <c r="B264" s="118"/>
      <c r="C264" s="119"/>
      <c r="D264" s="120"/>
      <c r="E264" s="120"/>
      <c r="F264" s="119"/>
      <c r="G264" s="120"/>
      <c r="H264" s="120"/>
      <c r="I264" s="120"/>
      <c r="J264" s="119"/>
      <c r="K264" s="120"/>
      <c r="L264" s="119"/>
      <c r="M264" s="120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1"/>
      <c r="AU264" s="121"/>
      <c r="AV264" s="121"/>
      <c r="AW264" s="121"/>
      <c r="AX264" s="121"/>
      <c r="AY264" s="121"/>
      <c r="AZ264" s="121"/>
      <c r="BA264" s="111">
        <f t="shared" si="4"/>
        <v>0</v>
      </c>
      <c r="BB264" s="120"/>
    </row>
    <row r="265" spans="1:54" ht="19.5" customHeight="1">
      <c r="A265" s="110">
        <v>262</v>
      </c>
      <c r="B265" s="118"/>
      <c r="C265" s="119"/>
      <c r="D265" s="120"/>
      <c r="E265" s="120"/>
      <c r="F265" s="119"/>
      <c r="G265" s="120"/>
      <c r="H265" s="120"/>
      <c r="I265" s="120"/>
      <c r="J265" s="119"/>
      <c r="K265" s="120"/>
      <c r="L265" s="119"/>
      <c r="M265" s="120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21"/>
      <c r="AM265" s="121"/>
      <c r="AN265" s="121"/>
      <c r="AO265" s="121"/>
      <c r="AP265" s="121"/>
      <c r="AQ265" s="121"/>
      <c r="AR265" s="121"/>
      <c r="AS265" s="121"/>
      <c r="AT265" s="121"/>
      <c r="AU265" s="121"/>
      <c r="AV265" s="121"/>
      <c r="AW265" s="121"/>
      <c r="AX265" s="121"/>
      <c r="AY265" s="121"/>
      <c r="AZ265" s="121"/>
      <c r="BA265" s="111">
        <f t="shared" si="4"/>
        <v>0</v>
      </c>
      <c r="BB265" s="120"/>
    </row>
    <row r="266" spans="1:54" ht="19.5" customHeight="1">
      <c r="A266" s="110">
        <v>263</v>
      </c>
      <c r="B266" s="118"/>
      <c r="C266" s="119"/>
      <c r="D266" s="120"/>
      <c r="E266" s="120"/>
      <c r="F266" s="119"/>
      <c r="G266" s="120"/>
      <c r="H266" s="120"/>
      <c r="I266" s="120"/>
      <c r="J266" s="119"/>
      <c r="K266" s="120"/>
      <c r="L266" s="119"/>
      <c r="M266" s="120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21"/>
      <c r="AM266" s="121"/>
      <c r="AN266" s="121"/>
      <c r="AO266" s="121"/>
      <c r="AP266" s="121"/>
      <c r="AQ266" s="121"/>
      <c r="AR266" s="121"/>
      <c r="AS266" s="121"/>
      <c r="AT266" s="121"/>
      <c r="AU266" s="121"/>
      <c r="AV266" s="121"/>
      <c r="AW266" s="121"/>
      <c r="AX266" s="121"/>
      <c r="AY266" s="121"/>
      <c r="AZ266" s="121"/>
      <c r="BA266" s="111">
        <f t="shared" si="4"/>
        <v>0</v>
      </c>
      <c r="BB266" s="120"/>
    </row>
    <row r="267" spans="1:54" ht="19.5" customHeight="1">
      <c r="A267" s="110">
        <v>264</v>
      </c>
      <c r="B267" s="118"/>
      <c r="C267" s="119"/>
      <c r="D267" s="120"/>
      <c r="E267" s="120"/>
      <c r="F267" s="119"/>
      <c r="G267" s="120"/>
      <c r="H267" s="120"/>
      <c r="I267" s="120"/>
      <c r="J267" s="119"/>
      <c r="K267" s="120"/>
      <c r="L267" s="119"/>
      <c r="M267" s="120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  <c r="AA267" s="121"/>
      <c r="AB267" s="121"/>
      <c r="AC267" s="121"/>
      <c r="AD267" s="121"/>
      <c r="AE267" s="121"/>
      <c r="AF267" s="121"/>
      <c r="AG267" s="121"/>
      <c r="AH267" s="121"/>
      <c r="AI267" s="121"/>
      <c r="AJ267" s="121"/>
      <c r="AK267" s="121"/>
      <c r="AL267" s="121"/>
      <c r="AM267" s="121"/>
      <c r="AN267" s="121"/>
      <c r="AO267" s="121"/>
      <c r="AP267" s="121"/>
      <c r="AQ267" s="121"/>
      <c r="AR267" s="121"/>
      <c r="AS267" s="121"/>
      <c r="AT267" s="121"/>
      <c r="AU267" s="121"/>
      <c r="AV267" s="121"/>
      <c r="AW267" s="121"/>
      <c r="AX267" s="121"/>
      <c r="AY267" s="121"/>
      <c r="AZ267" s="121"/>
      <c r="BA267" s="111">
        <f t="shared" si="4"/>
        <v>0</v>
      </c>
      <c r="BB267" s="120"/>
    </row>
    <row r="268" spans="1:54" ht="19.5" customHeight="1">
      <c r="A268" s="110">
        <v>265</v>
      </c>
      <c r="B268" s="118"/>
      <c r="C268" s="119"/>
      <c r="D268" s="120"/>
      <c r="E268" s="120"/>
      <c r="F268" s="119"/>
      <c r="G268" s="120"/>
      <c r="H268" s="120"/>
      <c r="I268" s="120"/>
      <c r="J268" s="119"/>
      <c r="K268" s="120"/>
      <c r="L268" s="119"/>
      <c r="M268" s="120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21"/>
      <c r="AV268" s="121"/>
      <c r="AW268" s="121"/>
      <c r="AX268" s="121"/>
      <c r="AY268" s="121"/>
      <c r="AZ268" s="121"/>
      <c r="BA268" s="111">
        <f t="shared" si="4"/>
        <v>0</v>
      </c>
      <c r="BB268" s="120"/>
    </row>
    <row r="269" spans="1:54" ht="19.5" customHeight="1">
      <c r="A269" s="110">
        <v>266</v>
      </c>
      <c r="B269" s="118"/>
      <c r="C269" s="119"/>
      <c r="D269" s="120"/>
      <c r="E269" s="120"/>
      <c r="F269" s="119"/>
      <c r="G269" s="120"/>
      <c r="H269" s="120"/>
      <c r="I269" s="120"/>
      <c r="J269" s="119"/>
      <c r="K269" s="120"/>
      <c r="L269" s="119"/>
      <c r="M269" s="120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AL269" s="121"/>
      <c r="AM269" s="121"/>
      <c r="AN269" s="121"/>
      <c r="AO269" s="121"/>
      <c r="AP269" s="121"/>
      <c r="AQ269" s="121"/>
      <c r="AR269" s="121"/>
      <c r="AS269" s="121"/>
      <c r="AT269" s="121"/>
      <c r="AU269" s="121"/>
      <c r="AV269" s="121"/>
      <c r="AW269" s="121"/>
      <c r="AX269" s="121"/>
      <c r="AY269" s="121"/>
      <c r="AZ269" s="121"/>
      <c r="BA269" s="111">
        <f t="shared" si="4"/>
        <v>0</v>
      </c>
      <c r="BB269" s="120"/>
    </row>
    <row r="270" spans="1:54" ht="19.5" customHeight="1">
      <c r="A270" s="110">
        <v>267</v>
      </c>
      <c r="B270" s="118"/>
      <c r="C270" s="119"/>
      <c r="D270" s="120"/>
      <c r="E270" s="120"/>
      <c r="F270" s="119"/>
      <c r="G270" s="120"/>
      <c r="H270" s="120"/>
      <c r="I270" s="120"/>
      <c r="J270" s="119"/>
      <c r="K270" s="120"/>
      <c r="L270" s="119"/>
      <c r="M270" s="120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  <c r="AA270" s="121"/>
      <c r="AB270" s="121"/>
      <c r="AC270" s="121"/>
      <c r="AD270" s="121"/>
      <c r="AE270" s="121"/>
      <c r="AF270" s="121"/>
      <c r="AG270" s="121"/>
      <c r="AH270" s="121"/>
      <c r="AI270" s="121"/>
      <c r="AJ270" s="121"/>
      <c r="AK270" s="121"/>
      <c r="AL270" s="121"/>
      <c r="AM270" s="121"/>
      <c r="AN270" s="121"/>
      <c r="AO270" s="121"/>
      <c r="AP270" s="121"/>
      <c r="AQ270" s="121"/>
      <c r="AR270" s="121"/>
      <c r="AS270" s="121"/>
      <c r="AT270" s="121"/>
      <c r="AU270" s="121"/>
      <c r="AV270" s="121"/>
      <c r="AW270" s="121"/>
      <c r="AX270" s="121"/>
      <c r="AY270" s="121"/>
      <c r="AZ270" s="121"/>
      <c r="BA270" s="111">
        <f t="shared" si="4"/>
        <v>0</v>
      </c>
      <c r="BB270" s="120"/>
    </row>
    <row r="271" spans="1:54" ht="19.5" customHeight="1">
      <c r="A271" s="110">
        <v>268</v>
      </c>
      <c r="B271" s="118"/>
      <c r="C271" s="119"/>
      <c r="D271" s="120"/>
      <c r="E271" s="120"/>
      <c r="F271" s="119"/>
      <c r="G271" s="120"/>
      <c r="H271" s="120"/>
      <c r="I271" s="120"/>
      <c r="J271" s="119"/>
      <c r="K271" s="120"/>
      <c r="L271" s="119"/>
      <c r="M271" s="120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AL271" s="121"/>
      <c r="AM271" s="121"/>
      <c r="AN271" s="121"/>
      <c r="AO271" s="121"/>
      <c r="AP271" s="121"/>
      <c r="AQ271" s="121"/>
      <c r="AR271" s="121"/>
      <c r="AS271" s="121"/>
      <c r="AT271" s="121"/>
      <c r="AU271" s="121"/>
      <c r="AV271" s="121"/>
      <c r="AW271" s="121"/>
      <c r="AX271" s="121"/>
      <c r="AY271" s="121"/>
      <c r="AZ271" s="121"/>
      <c r="BA271" s="111">
        <f t="shared" si="4"/>
        <v>0</v>
      </c>
      <c r="BB271" s="120"/>
    </row>
    <row r="272" spans="1:54" ht="19.5" customHeight="1">
      <c r="A272" s="110">
        <v>269</v>
      </c>
      <c r="B272" s="118"/>
      <c r="C272" s="119"/>
      <c r="D272" s="120"/>
      <c r="E272" s="120"/>
      <c r="F272" s="119"/>
      <c r="G272" s="120"/>
      <c r="H272" s="120"/>
      <c r="I272" s="120"/>
      <c r="J272" s="119"/>
      <c r="K272" s="120"/>
      <c r="L272" s="119"/>
      <c r="M272" s="120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21"/>
      <c r="AM272" s="121"/>
      <c r="AN272" s="121"/>
      <c r="AO272" s="121"/>
      <c r="AP272" s="121"/>
      <c r="AQ272" s="121"/>
      <c r="AR272" s="121"/>
      <c r="AS272" s="121"/>
      <c r="AT272" s="121"/>
      <c r="AU272" s="121"/>
      <c r="AV272" s="121"/>
      <c r="AW272" s="121"/>
      <c r="AX272" s="121"/>
      <c r="AY272" s="121"/>
      <c r="AZ272" s="121"/>
      <c r="BA272" s="111">
        <f t="shared" si="4"/>
        <v>0</v>
      </c>
      <c r="BB272" s="120"/>
    </row>
    <row r="273" spans="1:54" ht="19.5" customHeight="1">
      <c r="A273" s="110">
        <v>270</v>
      </c>
      <c r="B273" s="118"/>
      <c r="C273" s="119"/>
      <c r="D273" s="120"/>
      <c r="E273" s="120"/>
      <c r="F273" s="119"/>
      <c r="G273" s="120"/>
      <c r="H273" s="120"/>
      <c r="I273" s="120"/>
      <c r="J273" s="119"/>
      <c r="K273" s="120"/>
      <c r="L273" s="119"/>
      <c r="M273" s="120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  <c r="AA273" s="121"/>
      <c r="AB273" s="121"/>
      <c r="AC273" s="121"/>
      <c r="AD273" s="121"/>
      <c r="AE273" s="121"/>
      <c r="AF273" s="121"/>
      <c r="AG273" s="121"/>
      <c r="AH273" s="121"/>
      <c r="AI273" s="121"/>
      <c r="AJ273" s="121"/>
      <c r="AK273" s="121"/>
      <c r="AL273" s="121"/>
      <c r="AM273" s="121"/>
      <c r="AN273" s="121"/>
      <c r="AO273" s="121"/>
      <c r="AP273" s="121"/>
      <c r="AQ273" s="121"/>
      <c r="AR273" s="121"/>
      <c r="AS273" s="121"/>
      <c r="AT273" s="121"/>
      <c r="AU273" s="121"/>
      <c r="AV273" s="121"/>
      <c r="AW273" s="121"/>
      <c r="AX273" s="121"/>
      <c r="AY273" s="121"/>
      <c r="AZ273" s="121"/>
      <c r="BA273" s="111">
        <f t="shared" si="4"/>
        <v>0</v>
      </c>
      <c r="BB273" s="120"/>
    </row>
    <row r="274" spans="1:54" ht="19.5" customHeight="1">
      <c r="A274" s="110">
        <v>271</v>
      </c>
      <c r="B274" s="118"/>
      <c r="C274" s="119"/>
      <c r="D274" s="120"/>
      <c r="E274" s="120"/>
      <c r="F274" s="119"/>
      <c r="G274" s="120"/>
      <c r="H274" s="120"/>
      <c r="I274" s="120"/>
      <c r="J274" s="119"/>
      <c r="K274" s="120"/>
      <c r="L274" s="119"/>
      <c r="M274" s="120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  <c r="AA274" s="121"/>
      <c r="AB274" s="121"/>
      <c r="AC274" s="121"/>
      <c r="AD274" s="121"/>
      <c r="AE274" s="121"/>
      <c r="AF274" s="121"/>
      <c r="AG274" s="121"/>
      <c r="AH274" s="121"/>
      <c r="AI274" s="121"/>
      <c r="AJ274" s="121"/>
      <c r="AK274" s="121"/>
      <c r="AL274" s="121"/>
      <c r="AM274" s="121"/>
      <c r="AN274" s="121"/>
      <c r="AO274" s="121"/>
      <c r="AP274" s="121"/>
      <c r="AQ274" s="121"/>
      <c r="AR274" s="121"/>
      <c r="AS274" s="121"/>
      <c r="AT274" s="121"/>
      <c r="AU274" s="121"/>
      <c r="AV274" s="121"/>
      <c r="AW274" s="121"/>
      <c r="AX274" s="121"/>
      <c r="AY274" s="121"/>
      <c r="AZ274" s="121"/>
      <c r="BA274" s="111">
        <f t="shared" si="4"/>
        <v>0</v>
      </c>
      <c r="BB274" s="120"/>
    </row>
    <row r="275" spans="1:54" ht="19.5" customHeight="1">
      <c r="A275" s="110">
        <v>272</v>
      </c>
      <c r="B275" s="118"/>
      <c r="C275" s="119"/>
      <c r="D275" s="120"/>
      <c r="E275" s="120"/>
      <c r="F275" s="119"/>
      <c r="G275" s="120"/>
      <c r="H275" s="120"/>
      <c r="I275" s="120"/>
      <c r="J275" s="119"/>
      <c r="K275" s="120"/>
      <c r="L275" s="119"/>
      <c r="M275" s="120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  <c r="AA275" s="121"/>
      <c r="AB275" s="121"/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21"/>
      <c r="AM275" s="121"/>
      <c r="AN275" s="121"/>
      <c r="AO275" s="121"/>
      <c r="AP275" s="121"/>
      <c r="AQ275" s="121"/>
      <c r="AR275" s="121"/>
      <c r="AS275" s="121"/>
      <c r="AT275" s="121"/>
      <c r="AU275" s="121"/>
      <c r="AV275" s="121"/>
      <c r="AW275" s="121"/>
      <c r="AX275" s="121"/>
      <c r="AY275" s="121"/>
      <c r="AZ275" s="121"/>
      <c r="BA275" s="111">
        <f t="shared" si="4"/>
        <v>0</v>
      </c>
      <c r="BB275" s="120"/>
    </row>
    <row r="276" spans="1:54" ht="19.5" customHeight="1">
      <c r="A276" s="110">
        <v>273</v>
      </c>
      <c r="B276" s="118"/>
      <c r="C276" s="119"/>
      <c r="D276" s="120"/>
      <c r="E276" s="120"/>
      <c r="F276" s="119"/>
      <c r="G276" s="120"/>
      <c r="H276" s="120"/>
      <c r="I276" s="120"/>
      <c r="J276" s="119"/>
      <c r="K276" s="120"/>
      <c r="L276" s="119"/>
      <c r="M276" s="120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21"/>
      <c r="AM276" s="121"/>
      <c r="AN276" s="121"/>
      <c r="AO276" s="121"/>
      <c r="AP276" s="121"/>
      <c r="AQ276" s="121"/>
      <c r="AR276" s="121"/>
      <c r="AS276" s="121"/>
      <c r="AT276" s="121"/>
      <c r="AU276" s="121"/>
      <c r="AV276" s="121"/>
      <c r="AW276" s="121"/>
      <c r="AX276" s="121"/>
      <c r="AY276" s="121"/>
      <c r="AZ276" s="121"/>
      <c r="BA276" s="111">
        <f t="shared" si="4"/>
        <v>0</v>
      </c>
      <c r="BB276" s="120"/>
    </row>
    <row r="277" spans="1:54" ht="19.5" customHeight="1">
      <c r="A277" s="110">
        <v>274</v>
      </c>
      <c r="B277" s="118"/>
      <c r="C277" s="119"/>
      <c r="D277" s="120"/>
      <c r="E277" s="120"/>
      <c r="F277" s="119"/>
      <c r="G277" s="120"/>
      <c r="H277" s="120"/>
      <c r="I277" s="120"/>
      <c r="J277" s="119"/>
      <c r="K277" s="120"/>
      <c r="L277" s="119"/>
      <c r="M277" s="120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  <c r="AA277" s="121"/>
      <c r="AB277" s="121"/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21"/>
      <c r="AM277" s="121"/>
      <c r="AN277" s="121"/>
      <c r="AO277" s="121"/>
      <c r="AP277" s="121"/>
      <c r="AQ277" s="121"/>
      <c r="AR277" s="121"/>
      <c r="AS277" s="121"/>
      <c r="AT277" s="121"/>
      <c r="AU277" s="121"/>
      <c r="AV277" s="121"/>
      <c r="AW277" s="121"/>
      <c r="AX277" s="121"/>
      <c r="AY277" s="121"/>
      <c r="AZ277" s="121"/>
      <c r="BA277" s="111">
        <f t="shared" si="4"/>
        <v>0</v>
      </c>
      <c r="BB277" s="120"/>
    </row>
    <row r="278" spans="1:54" ht="19.5" customHeight="1">
      <c r="A278" s="110">
        <v>275</v>
      </c>
      <c r="B278" s="118"/>
      <c r="C278" s="119"/>
      <c r="D278" s="120"/>
      <c r="E278" s="120"/>
      <c r="F278" s="119"/>
      <c r="G278" s="120"/>
      <c r="H278" s="120"/>
      <c r="I278" s="120"/>
      <c r="J278" s="119"/>
      <c r="K278" s="120"/>
      <c r="L278" s="119"/>
      <c r="M278" s="120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  <c r="AA278" s="121"/>
      <c r="AB278" s="121"/>
      <c r="AC278" s="121"/>
      <c r="AD278" s="121"/>
      <c r="AE278" s="121"/>
      <c r="AF278" s="121"/>
      <c r="AG278" s="121"/>
      <c r="AH278" s="121"/>
      <c r="AI278" s="121"/>
      <c r="AJ278" s="121"/>
      <c r="AK278" s="121"/>
      <c r="AL278" s="121"/>
      <c r="AM278" s="121"/>
      <c r="AN278" s="121"/>
      <c r="AO278" s="121"/>
      <c r="AP278" s="121"/>
      <c r="AQ278" s="121"/>
      <c r="AR278" s="121"/>
      <c r="AS278" s="121"/>
      <c r="AT278" s="121"/>
      <c r="AU278" s="121"/>
      <c r="AV278" s="121"/>
      <c r="AW278" s="121"/>
      <c r="AX278" s="121"/>
      <c r="AY278" s="121"/>
      <c r="AZ278" s="121"/>
      <c r="BA278" s="111">
        <f t="shared" si="4"/>
        <v>0</v>
      </c>
      <c r="BB278" s="120"/>
    </row>
    <row r="279" spans="1:54" ht="19.5" customHeight="1">
      <c r="A279" s="110">
        <v>276</v>
      </c>
      <c r="B279" s="118"/>
      <c r="C279" s="119"/>
      <c r="D279" s="120"/>
      <c r="E279" s="120"/>
      <c r="F279" s="119"/>
      <c r="G279" s="120"/>
      <c r="H279" s="120"/>
      <c r="I279" s="120"/>
      <c r="J279" s="119"/>
      <c r="K279" s="120"/>
      <c r="L279" s="119"/>
      <c r="M279" s="120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  <c r="AA279" s="121"/>
      <c r="AB279" s="121"/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21"/>
      <c r="AM279" s="121"/>
      <c r="AN279" s="121"/>
      <c r="AO279" s="121"/>
      <c r="AP279" s="121"/>
      <c r="AQ279" s="121"/>
      <c r="AR279" s="121"/>
      <c r="AS279" s="121"/>
      <c r="AT279" s="121"/>
      <c r="AU279" s="121"/>
      <c r="AV279" s="121"/>
      <c r="AW279" s="121"/>
      <c r="AX279" s="121"/>
      <c r="AY279" s="121"/>
      <c r="AZ279" s="121"/>
      <c r="BA279" s="111">
        <f t="shared" si="4"/>
        <v>0</v>
      </c>
      <c r="BB279" s="120"/>
    </row>
    <row r="280" spans="1:54" ht="19.5" customHeight="1">
      <c r="A280" s="110">
        <v>277</v>
      </c>
      <c r="B280" s="118"/>
      <c r="C280" s="119"/>
      <c r="D280" s="120"/>
      <c r="E280" s="120"/>
      <c r="F280" s="119"/>
      <c r="G280" s="120"/>
      <c r="H280" s="120"/>
      <c r="I280" s="120"/>
      <c r="J280" s="119"/>
      <c r="K280" s="120"/>
      <c r="L280" s="119"/>
      <c r="M280" s="120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21"/>
      <c r="AM280" s="121"/>
      <c r="AN280" s="121"/>
      <c r="AO280" s="121"/>
      <c r="AP280" s="121"/>
      <c r="AQ280" s="121"/>
      <c r="AR280" s="121"/>
      <c r="AS280" s="121"/>
      <c r="AT280" s="121"/>
      <c r="AU280" s="121"/>
      <c r="AV280" s="121"/>
      <c r="AW280" s="121"/>
      <c r="AX280" s="121"/>
      <c r="AY280" s="121"/>
      <c r="AZ280" s="121"/>
      <c r="BA280" s="111">
        <f t="shared" si="4"/>
        <v>0</v>
      </c>
      <c r="BB280" s="120"/>
    </row>
    <row r="281" spans="1:54" ht="19.5" customHeight="1">
      <c r="A281" s="110">
        <v>278</v>
      </c>
      <c r="B281" s="118"/>
      <c r="C281" s="119"/>
      <c r="D281" s="120"/>
      <c r="E281" s="120"/>
      <c r="F281" s="119"/>
      <c r="G281" s="120"/>
      <c r="H281" s="120"/>
      <c r="I281" s="120"/>
      <c r="J281" s="119"/>
      <c r="K281" s="120"/>
      <c r="L281" s="119"/>
      <c r="M281" s="120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  <c r="AA281" s="121"/>
      <c r="AB281" s="121"/>
      <c r="AC281" s="121"/>
      <c r="AD281" s="121"/>
      <c r="AE281" s="121"/>
      <c r="AF281" s="121"/>
      <c r="AG281" s="121"/>
      <c r="AH281" s="121"/>
      <c r="AI281" s="121"/>
      <c r="AJ281" s="121"/>
      <c r="AK281" s="121"/>
      <c r="AL281" s="121"/>
      <c r="AM281" s="121"/>
      <c r="AN281" s="121"/>
      <c r="AO281" s="121"/>
      <c r="AP281" s="121"/>
      <c r="AQ281" s="121"/>
      <c r="AR281" s="121"/>
      <c r="AS281" s="121"/>
      <c r="AT281" s="121"/>
      <c r="AU281" s="121"/>
      <c r="AV281" s="121"/>
      <c r="AW281" s="121"/>
      <c r="AX281" s="121"/>
      <c r="AY281" s="121"/>
      <c r="AZ281" s="121"/>
      <c r="BA281" s="111">
        <f t="shared" si="4"/>
        <v>0</v>
      </c>
      <c r="BB281" s="120"/>
    </row>
    <row r="282" spans="1:54" ht="19.5" customHeight="1">
      <c r="A282" s="110">
        <v>279</v>
      </c>
      <c r="B282" s="118"/>
      <c r="C282" s="119"/>
      <c r="D282" s="120"/>
      <c r="E282" s="120"/>
      <c r="F282" s="119"/>
      <c r="G282" s="120"/>
      <c r="H282" s="120"/>
      <c r="I282" s="120"/>
      <c r="J282" s="119"/>
      <c r="K282" s="120"/>
      <c r="L282" s="119"/>
      <c r="M282" s="120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  <c r="AA282" s="121"/>
      <c r="AB282" s="121"/>
      <c r="AC282" s="121"/>
      <c r="AD282" s="121"/>
      <c r="AE282" s="121"/>
      <c r="AF282" s="121"/>
      <c r="AG282" s="121"/>
      <c r="AH282" s="121"/>
      <c r="AI282" s="121"/>
      <c r="AJ282" s="121"/>
      <c r="AK282" s="121"/>
      <c r="AL282" s="121"/>
      <c r="AM282" s="121"/>
      <c r="AN282" s="121"/>
      <c r="AO282" s="121"/>
      <c r="AP282" s="121"/>
      <c r="AQ282" s="121"/>
      <c r="AR282" s="121"/>
      <c r="AS282" s="121"/>
      <c r="AT282" s="121"/>
      <c r="AU282" s="121"/>
      <c r="AV282" s="121"/>
      <c r="AW282" s="121"/>
      <c r="AX282" s="121"/>
      <c r="AY282" s="121"/>
      <c r="AZ282" s="121"/>
      <c r="BA282" s="111">
        <f t="shared" si="4"/>
        <v>0</v>
      </c>
      <c r="BB282" s="120"/>
    </row>
    <row r="283" spans="1:54" ht="19.5" customHeight="1">
      <c r="A283" s="110">
        <v>280</v>
      </c>
      <c r="B283" s="118"/>
      <c r="C283" s="119"/>
      <c r="D283" s="120"/>
      <c r="E283" s="120"/>
      <c r="F283" s="119"/>
      <c r="G283" s="120"/>
      <c r="H283" s="120"/>
      <c r="I283" s="120"/>
      <c r="J283" s="119"/>
      <c r="K283" s="120"/>
      <c r="L283" s="119"/>
      <c r="M283" s="120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  <c r="AA283" s="121"/>
      <c r="AB283" s="121"/>
      <c r="AC283" s="121"/>
      <c r="AD283" s="121"/>
      <c r="AE283" s="121"/>
      <c r="AF283" s="121"/>
      <c r="AG283" s="121"/>
      <c r="AH283" s="121"/>
      <c r="AI283" s="121"/>
      <c r="AJ283" s="121"/>
      <c r="AK283" s="121"/>
      <c r="AL283" s="121"/>
      <c r="AM283" s="121"/>
      <c r="AN283" s="121"/>
      <c r="AO283" s="121"/>
      <c r="AP283" s="121"/>
      <c r="AQ283" s="121"/>
      <c r="AR283" s="121"/>
      <c r="AS283" s="121"/>
      <c r="AT283" s="121"/>
      <c r="AU283" s="121"/>
      <c r="AV283" s="121"/>
      <c r="AW283" s="121"/>
      <c r="AX283" s="121"/>
      <c r="AY283" s="121"/>
      <c r="AZ283" s="121"/>
      <c r="BA283" s="111">
        <f t="shared" si="4"/>
        <v>0</v>
      </c>
      <c r="BB283" s="120"/>
    </row>
    <row r="284" spans="1:54" ht="19.5" customHeight="1">
      <c r="A284" s="110">
        <v>281</v>
      </c>
      <c r="B284" s="118"/>
      <c r="C284" s="119"/>
      <c r="D284" s="120"/>
      <c r="E284" s="120"/>
      <c r="F284" s="119"/>
      <c r="G284" s="120"/>
      <c r="H284" s="120"/>
      <c r="I284" s="120"/>
      <c r="J284" s="119"/>
      <c r="K284" s="120"/>
      <c r="L284" s="119"/>
      <c r="M284" s="120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21"/>
      <c r="AM284" s="121"/>
      <c r="AN284" s="121"/>
      <c r="AO284" s="121"/>
      <c r="AP284" s="121"/>
      <c r="AQ284" s="121"/>
      <c r="AR284" s="121"/>
      <c r="AS284" s="121"/>
      <c r="AT284" s="121"/>
      <c r="AU284" s="121"/>
      <c r="AV284" s="121"/>
      <c r="AW284" s="121"/>
      <c r="AX284" s="121"/>
      <c r="AY284" s="121"/>
      <c r="AZ284" s="121"/>
      <c r="BA284" s="111">
        <f t="shared" si="4"/>
        <v>0</v>
      </c>
      <c r="BB284" s="120"/>
    </row>
    <row r="285" spans="1:54" ht="19.5" customHeight="1">
      <c r="A285" s="110">
        <v>282</v>
      </c>
      <c r="B285" s="118"/>
      <c r="C285" s="119"/>
      <c r="D285" s="120"/>
      <c r="E285" s="120"/>
      <c r="F285" s="119"/>
      <c r="G285" s="120"/>
      <c r="H285" s="120"/>
      <c r="I285" s="120"/>
      <c r="J285" s="119"/>
      <c r="K285" s="120"/>
      <c r="L285" s="119"/>
      <c r="M285" s="120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1"/>
      <c r="AP285" s="121"/>
      <c r="AQ285" s="121"/>
      <c r="AR285" s="121"/>
      <c r="AS285" s="121"/>
      <c r="AT285" s="121"/>
      <c r="AU285" s="121"/>
      <c r="AV285" s="121"/>
      <c r="AW285" s="121"/>
      <c r="AX285" s="121"/>
      <c r="AY285" s="121"/>
      <c r="AZ285" s="121"/>
      <c r="BA285" s="111">
        <f t="shared" si="4"/>
        <v>0</v>
      </c>
      <c r="BB285" s="120"/>
    </row>
    <row r="286" spans="1:54" ht="19.5" customHeight="1">
      <c r="A286" s="110">
        <v>283</v>
      </c>
      <c r="B286" s="118"/>
      <c r="C286" s="119"/>
      <c r="D286" s="120"/>
      <c r="E286" s="120"/>
      <c r="F286" s="119"/>
      <c r="G286" s="120"/>
      <c r="H286" s="120"/>
      <c r="I286" s="120"/>
      <c r="J286" s="119"/>
      <c r="K286" s="120"/>
      <c r="L286" s="119"/>
      <c r="M286" s="120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  <c r="AA286" s="121"/>
      <c r="AB286" s="121"/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21"/>
      <c r="AM286" s="121"/>
      <c r="AN286" s="121"/>
      <c r="AO286" s="121"/>
      <c r="AP286" s="121"/>
      <c r="AQ286" s="121"/>
      <c r="AR286" s="121"/>
      <c r="AS286" s="121"/>
      <c r="AT286" s="121"/>
      <c r="AU286" s="121"/>
      <c r="AV286" s="121"/>
      <c r="AW286" s="121"/>
      <c r="AX286" s="121"/>
      <c r="AY286" s="121"/>
      <c r="AZ286" s="121"/>
      <c r="BA286" s="111">
        <f t="shared" si="4"/>
        <v>0</v>
      </c>
      <c r="BB286" s="120"/>
    </row>
    <row r="287" spans="1:54" ht="19.5" customHeight="1">
      <c r="A287" s="110">
        <v>284</v>
      </c>
      <c r="B287" s="118"/>
      <c r="C287" s="119"/>
      <c r="D287" s="120"/>
      <c r="E287" s="120"/>
      <c r="F287" s="119"/>
      <c r="G287" s="120"/>
      <c r="H287" s="120"/>
      <c r="I287" s="120"/>
      <c r="J287" s="119"/>
      <c r="K287" s="120"/>
      <c r="L287" s="119"/>
      <c r="M287" s="120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  <c r="AA287" s="121"/>
      <c r="AB287" s="121"/>
      <c r="AC287" s="121"/>
      <c r="AD287" s="121"/>
      <c r="AE287" s="121"/>
      <c r="AF287" s="121"/>
      <c r="AG287" s="121"/>
      <c r="AH287" s="121"/>
      <c r="AI287" s="121"/>
      <c r="AJ287" s="121"/>
      <c r="AK287" s="121"/>
      <c r="AL287" s="121"/>
      <c r="AM287" s="121"/>
      <c r="AN287" s="121"/>
      <c r="AO287" s="121"/>
      <c r="AP287" s="121"/>
      <c r="AQ287" s="121"/>
      <c r="AR287" s="121"/>
      <c r="AS287" s="121"/>
      <c r="AT287" s="121"/>
      <c r="AU287" s="121"/>
      <c r="AV287" s="121"/>
      <c r="AW287" s="121"/>
      <c r="AX287" s="121"/>
      <c r="AY287" s="121"/>
      <c r="AZ287" s="121"/>
      <c r="BA287" s="111">
        <f t="shared" si="4"/>
        <v>0</v>
      </c>
      <c r="BB287" s="120"/>
    </row>
    <row r="288" spans="1:54" ht="19.5" customHeight="1">
      <c r="A288" s="110">
        <v>285</v>
      </c>
      <c r="B288" s="118"/>
      <c r="C288" s="119"/>
      <c r="D288" s="120"/>
      <c r="E288" s="120"/>
      <c r="F288" s="119"/>
      <c r="G288" s="120"/>
      <c r="H288" s="120"/>
      <c r="I288" s="120"/>
      <c r="J288" s="119"/>
      <c r="K288" s="120"/>
      <c r="L288" s="119"/>
      <c r="M288" s="120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  <c r="AA288" s="121"/>
      <c r="AB288" s="121"/>
      <c r="AC288" s="121"/>
      <c r="AD288" s="121"/>
      <c r="AE288" s="121"/>
      <c r="AF288" s="121"/>
      <c r="AG288" s="121"/>
      <c r="AH288" s="121"/>
      <c r="AI288" s="121"/>
      <c r="AJ288" s="121"/>
      <c r="AK288" s="121"/>
      <c r="AL288" s="121"/>
      <c r="AM288" s="121"/>
      <c r="AN288" s="121"/>
      <c r="AO288" s="121"/>
      <c r="AP288" s="121"/>
      <c r="AQ288" s="121"/>
      <c r="AR288" s="121"/>
      <c r="AS288" s="121"/>
      <c r="AT288" s="121"/>
      <c r="AU288" s="121"/>
      <c r="AV288" s="121"/>
      <c r="AW288" s="121"/>
      <c r="AX288" s="121"/>
      <c r="AY288" s="121"/>
      <c r="AZ288" s="121"/>
      <c r="BA288" s="111">
        <f t="shared" si="4"/>
        <v>0</v>
      </c>
      <c r="BB288" s="120"/>
    </row>
    <row r="289" spans="1:54" ht="19.5" customHeight="1">
      <c r="A289" s="110">
        <v>286</v>
      </c>
      <c r="B289" s="118"/>
      <c r="C289" s="119"/>
      <c r="D289" s="120"/>
      <c r="E289" s="120"/>
      <c r="F289" s="119"/>
      <c r="G289" s="120"/>
      <c r="H289" s="120"/>
      <c r="I289" s="120"/>
      <c r="J289" s="119"/>
      <c r="K289" s="120"/>
      <c r="L289" s="119"/>
      <c r="M289" s="120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  <c r="AK289" s="121"/>
      <c r="AL289" s="121"/>
      <c r="AM289" s="121"/>
      <c r="AN289" s="121"/>
      <c r="AO289" s="121"/>
      <c r="AP289" s="121"/>
      <c r="AQ289" s="121"/>
      <c r="AR289" s="121"/>
      <c r="AS289" s="121"/>
      <c r="AT289" s="121"/>
      <c r="AU289" s="121"/>
      <c r="AV289" s="121"/>
      <c r="AW289" s="121"/>
      <c r="AX289" s="121"/>
      <c r="AY289" s="121"/>
      <c r="AZ289" s="121"/>
      <c r="BA289" s="111">
        <f t="shared" si="4"/>
        <v>0</v>
      </c>
      <c r="BB289" s="120"/>
    </row>
    <row r="290" spans="1:54" ht="19.5" customHeight="1">
      <c r="A290" s="110">
        <v>287</v>
      </c>
      <c r="B290" s="118"/>
      <c r="C290" s="119"/>
      <c r="D290" s="120"/>
      <c r="E290" s="120"/>
      <c r="F290" s="119"/>
      <c r="G290" s="120"/>
      <c r="H290" s="120"/>
      <c r="I290" s="120"/>
      <c r="J290" s="119"/>
      <c r="K290" s="120"/>
      <c r="L290" s="119"/>
      <c r="M290" s="120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  <c r="AA290" s="121"/>
      <c r="AB290" s="121"/>
      <c r="AC290" s="121"/>
      <c r="AD290" s="121"/>
      <c r="AE290" s="121"/>
      <c r="AF290" s="121"/>
      <c r="AG290" s="121"/>
      <c r="AH290" s="121"/>
      <c r="AI290" s="121"/>
      <c r="AJ290" s="121"/>
      <c r="AK290" s="121"/>
      <c r="AL290" s="121"/>
      <c r="AM290" s="121"/>
      <c r="AN290" s="121"/>
      <c r="AO290" s="121"/>
      <c r="AP290" s="121"/>
      <c r="AQ290" s="121"/>
      <c r="AR290" s="121"/>
      <c r="AS290" s="121"/>
      <c r="AT290" s="121"/>
      <c r="AU290" s="121"/>
      <c r="AV290" s="121"/>
      <c r="AW290" s="121"/>
      <c r="AX290" s="121"/>
      <c r="AY290" s="121"/>
      <c r="AZ290" s="121"/>
      <c r="BA290" s="111">
        <f t="shared" si="4"/>
        <v>0</v>
      </c>
      <c r="BB290" s="120"/>
    </row>
    <row r="291" spans="1:54" ht="19.5" customHeight="1">
      <c r="A291" s="110">
        <v>288</v>
      </c>
      <c r="B291" s="118"/>
      <c r="C291" s="119"/>
      <c r="D291" s="120"/>
      <c r="E291" s="120"/>
      <c r="F291" s="119"/>
      <c r="G291" s="120"/>
      <c r="H291" s="120"/>
      <c r="I291" s="120"/>
      <c r="J291" s="119"/>
      <c r="K291" s="120"/>
      <c r="L291" s="119"/>
      <c r="M291" s="120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  <c r="AA291" s="121"/>
      <c r="AB291" s="121"/>
      <c r="AC291" s="121"/>
      <c r="AD291" s="121"/>
      <c r="AE291" s="121"/>
      <c r="AF291" s="121"/>
      <c r="AG291" s="121"/>
      <c r="AH291" s="121"/>
      <c r="AI291" s="121"/>
      <c r="AJ291" s="121"/>
      <c r="AK291" s="121"/>
      <c r="AL291" s="121"/>
      <c r="AM291" s="121"/>
      <c r="AN291" s="121"/>
      <c r="AO291" s="121"/>
      <c r="AP291" s="121"/>
      <c r="AQ291" s="121"/>
      <c r="AR291" s="121"/>
      <c r="AS291" s="121"/>
      <c r="AT291" s="121"/>
      <c r="AU291" s="121"/>
      <c r="AV291" s="121"/>
      <c r="AW291" s="121"/>
      <c r="AX291" s="121"/>
      <c r="AY291" s="121"/>
      <c r="AZ291" s="121"/>
      <c r="BA291" s="111">
        <f t="shared" si="4"/>
        <v>0</v>
      </c>
      <c r="BB291" s="120"/>
    </row>
    <row r="292" spans="1:54" ht="19.5" customHeight="1">
      <c r="A292" s="110">
        <v>289</v>
      </c>
      <c r="B292" s="118"/>
      <c r="C292" s="119"/>
      <c r="D292" s="120"/>
      <c r="E292" s="120"/>
      <c r="F292" s="119"/>
      <c r="G292" s="120"/>
      <c r="H292" s="120"/>
      <c r="I292" s="120"/>
      <c r="J292" s="119"/>
      <c r="K292" s="120"/>
      <c r="L292" s="119"/>
      <c r="M292" s="120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  <c r="AA292" s="121"/>
      <c r="AB292" s="121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21"/>
      <c r="AM292" s="121"/>
      <c r="AN292" s="121"/>
      <c r="AO292" s="121"/>
      <c r="AP292" s="121"/>
      <c r="AQ292" s="121"/>
      <c r="AR292" s="121"/>
      <c r="AS292" s="121"/>
      <c r="AT292" s="121"/>
      <c r="AU292" s="121"/>
      <c r="AV292" s="121"/>
      <c r="AW292" s="121"/>
      <c r="AX292" s="121"/>
      <c r="AY292" s="121"/>
      <c r="AZ292" s="121"/>
      <c r="BA292" s="111">
        <f t="shared" si="4"/>
        <v>0</v>
      </c>
      <c r="BB292" s="120"/>
    </row>
    <row r="293" spans="1:54" ht="19.5" customHeight="1">
      <c r="A293" s="110">
        <v>290</v>
      </c>
      <c r="B293" s="118"/>
      <c r="C293" s="119"/>
      <c r="D293" s="120"/>
      <c r="E293" s="120"/>
      <c r="F293" s="119"/>
      <c r="G293" s="120"/>
      <c r="H293" s="120"/>
      <c r="I293" s="120"/>
      <c r="J293" s="119"/>
      <c r="K293" s="120"/>
      <c r="L293" s="119"/>
      <c r="M293" s="120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1"/>
      <c r="AU293" s="121"/>
      <c r="AV293" s="121"/>
      <c r="AW293" s="121"/>
      <c r="AX293" s="121"/>
      <c r="AY293" s="121"/>
      <c r="AZ293" s="121"/>
      <c r="BA293" s="111">
        <f t="shared" si="4"/>
        <v>0</v>
      </c>
      <c r="BB293" s="120"/>
    </row>
    <row r="294" spans="1:54" ht="19.5" customHeight="1">
      <c r="A294" s="110">
        <v>291</v>
      </c>
      <c r="B294" s="118"/>
      <c r="C294" s="119"/>
      <c r="D294" s="120"/>
      <c r="E294" s="120"/>
      <c r="F294" s="119"/>
      <c r="G294" s="120"/>
      <c r="H294" s="120"/>
      <c r="I294" s="120"/>
      <c r="J294" s="119"/>
      <c r="K294" s="120"/>
      <c r="L294" s="119"/>
      <c r="M294" s="120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  <c r="AA294" s="121"/>
      <c r="AB294" s="121"/>
      <c r="AC294" s="121"/>
      <c r="AD294" s="121"/>
      <c r="AE294" s="121"/>
      <c r="AF294" s="121"/>
      <c r="AG294" s="121"/>
      <c r="AH294" s="121"/>
      <c r="AI294" s="121"/>
      <c r="AJ294" s="121"/>
      <c r="AK294" s="121"/>
      <c r="AL294" s="121"/>
      <c r="AM294" s="121"/>
      <c r="AN294" s="121"/>
      <c r="AO294" s="121"/>
      <c r="AP294" s="121"/>
      <c r="AQ294" s="121"/>
      <c r="AR294" s="121"/>
      <c r="AS294" s="121"/>
      <c r="AT294" s="121"/>
      <c r="AU294" s="121"/>
      <c r="AV294" s="121"/>
      <c r="AW294" s="121"/>
      <c r="AX294" s="121"/>
      <c r="AY294" s="121"/>
      <c r="AZ294" s="121"/>
      <c r="BA294" s="111">
        <f t="shared" si="4"/>
        <v>0</v>
      </c>
      <c r="BB294" s="120"/>
    </row>
    <row r="295" spans="1:54" ht="19.5" customHeight="1">
      <c r="A295" s="110">
        <v>292</v>
      </c>
      <c r="B295" s="118"/>
      <c r="C295" s="119"/>
      <c r="D295" s="120"/>
      <c r="E295" s="120"/>
      <c r="F295" s="119"/>
      <c r="G295" s="120"/>
      <c r="H295" s="120"/>
      <c r="I295" s="120"/>
      <c r="J295" s="119"/>
      <c r="K295" s="120"/>
      <c r="L295" s="119"/>
      <c r="M295" s="120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1"/>
      <c r="AD295" s="121"/>
      <c r="AE295" s="121"/>
      <c r="AF295" s="121"/>
      <c r="AG295" s="121"/>
      <c r="AH295" s="121"/>
      <c r="AI295" s="121"/>
      <c r="AJ295" s="121"/>
      <c r="AK295" s="121"/>
      <c r="AL295" s="121"/>
      <c r="AM295" s="121"/>
      <c r="AN295" s="121"/>
      <c r="AO295" s="121"/>
      <c r="AP295" s="121"/>
      <c r="AQ295" s="121"/>
      <c r="AR295" s="121"/>
      <c r="AS295" s="121"/>
      <c r="AT295" s="121"/>
      <c r="AU295" s="121"/>
      <c r="AV295" s="121"/>
      <c r="AW295" s="121"/>
      <c r="AX295" s="121"/>
      <c r="AY295" s="121"/>
      <c r="AZ295" s="121"/>
      <c r="BA295" s="111">
        <f t="shared" si="4"/>
        <v>0</v>
      </c>
      <c r="BB295" s="120"/>
    </row>
    <row r="296" spans="1:54" ht="19.5" customHeight="1">
      <c r="A296" s="110">
        <v>293</v>
      </c>
      <c r="B296" s="118"/>
      <c r="C296" s="119"/>
      <c r="D296" s="120"/>
      <c r="E296" s="120"/>
      <c r="F296" s="119"/>
      <c r="G296" s="120"/>
      <c r="H296" s="120"/>
      <c r="I296" s="120"/>
      <c r="J296" s="119"/>
      <c r="K296" s="120"/>
      <c r="L296" s="119"/>
      <c r="M296" s="120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  <c r="AA296" s="121"/>
      <c r="AB296" s="121"/>
      <c r="AC296" s="121"/>
      <c r="AD296" s="121"/>
      <c r="AE296" s="121"/>
      <c r="AF296" s="121"/>
      <c r="AG296" s="121"/>
      <c r="AH296" s="121"/>
      <c r="AI296" s="121"/>
      <c r="AJ296" s="121"/>
      <c r="AK296" s="121"/>
      <c r="AL296" s="121"/>
      <c r="AM296" s="121"/>
      <c r="AN296" s="121"/>
      <c r="AO296" s="121"/>
      <c r="AP296" s="121"/>
      <c r="AQ296" s="121"/>
      <c r="AR296" s="121"/>
      <c r="AS296" s="121"/>
      <c r="AT296" s="121"/>
      <c r="AU296" s="121"/>
      <c r="AV296" s="121"/>
      <c r="AW296" s="121"/>
      <c r="AX296" s="121"/>
      <c r="AY296" s="121"/>
      <c r="AZ296" s="121"/>
      <c r="BA296" s="111">
        <f t="shared" si="4"/>
        <v>0</v>
      </c>
      <c r="BB296" s="120"/>
    </row>
    <row r="297" spans="1:54" ht="19.5" customHeight="1">
      <c r="A297" s="110">
        <v>294</v>
      </c>
      <c r="B297" s="118"/>
      <c r="C297" s="119"/>
      <c r="D297" s="120"/>
      <c r="E297" s="120"/>
      <c r="F297" s="119"/>
      <c r="G297" s="120"/>
      <c r="H297" s="120"/>
      <c r="I297" s="120"/>
      <c r="J297" s="119"/>
      <c r="K297" s="120"/>
      <c r="L297" s="119"/>
      <c r="M297" s="120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21"/>
      <c r="AM297" s="121"/>
      <c r="AN297" s="121"/>
      <c r="AO297" s="121"/>
      <c r="AP297" s="121"/>
      <c r="AQ297" s="121"/>
      <c r="AR297" s="121"/>
      <c r="AS297" s="121"/>
      <c r="AT297" s="121"/>
      <c r="AU297" s="121"/>
      <c r="AV297" s="121"/>
      <c r="AW297" s="121"/>
      <c r="AX297" s="121"/>
      <c r="AY297" s="121"/>
      <c r="AZ297" s="121"/>
      <c r="BA297" s="111">
        <f t="shared" si="4"/>
        <v>0</v>
      </c>
      <c r="BB297" s="120"/>
    </row>
    <row r="298" spans="1:54" ht="19.5" customHeight="1">
      <c r="A298" s="110">
        <v>295</v>
      </c>
      <c r="B298" s="118"/>
      <c r="C298" s="119"/>
      <c r="D298" s="120"/>
      <c r="E298" s="120"/>
      <c r="F298" s="119"/>
      <c r="G298" s="120"/>
      <c r="H298" s="120"/>
      <c r="I298" s="120"/>
      <c r="J298" s="119"/>
      <c r="K298" s="120"/>
      <c r="L298" s="119"/>
      <c r="M298" s="120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  <c r="AI298" s="121"/>
      <c r="AJ298" s="121"/>
      <c r="AK298" s="121"/>
      <c r="AL298" s="121"/>
      <c r="AM298" s="121"/>
      <c r="AN298" s="121"/>
      <c r="AO298" s="121"/>
      <c r="AP298" s="121"/>
      <c r="AQ298" s="121"/>
      <c r="AR298" s="121"/>
      <c r="AS298" s="121"/>
      <c r="AT298" s="121"/>
      <c r="AU298" s="121"/>
      <c r="AV298" s="121"/>
      <c r="AW298" s="121"/>
      <c r="AX298" s="121"/>
      <c r="AY298" s="121"/>
      <c r="AZ298" s="121"/>
      <c r="BA298" s="111">
        <f t="shared" si="4"/>
        <v>0</v>
      </c>
      <c r="BB298" s="120"/>
    </row>
    <row r="299" spans="1:54" ht="19.5" customHeight="1">
      <c r="A299" s="110">
        <v>296</v>
      </c>
      <c r="B299" s="118"/>
      <c r="C299" s="119"/>
      <c r="D299" s="120"/>
      <c r="E299" s="120"/>
      <c r="F299" s="119"/>
      <c r="G299" s="120"/>
      <c r="H299" s="120"/>
      <c r="I299" s="120"/>
      <c r="J299" s="119"/>
      <c r="K299" s="120"/>
      <c r="L299" s="119"/>
      <c r="M299" s="120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1"/>
      <c r="AP299" s="121"/>
      <c r="AQ299" s="121"/>
      <c r="AR299" s="121"/>
      <c r="AS299" s="121"/>
      <c r="AT299" s="121"/>
      <c r="AU299" s="121"/>
      <c r="AV299" s="121"/>
      <c r="AW299" s="121"/>
      <c r="AX299" s="121"/>
      <c r="AY299" s="121"/>
      <c r="AZ299" s="121"/>
      <c r="BA299" s="111">
        <f t="shared" si="4"/>
        <v>0</v>
      </c>
      <c r="BB299" s="120"/>
    </row>
    <row r="300" spans="1:54" ht="19.5" customHeight="1">
      <c r="A300" s="110">
        <v>297</v>
      </c>
      <c r="B300" s="118"/>
      <c r="C300" s="119"/>
      <c r="D300" s="120"/>
      <c r="E300" s="120"/>
      <c r="F300" s="119"/>
      <c r="G300" s="120"/>
      <c r="H300" s="120"/>
      <c r="I300" s="120"/>
      <c r="J300" s="119"/>
      <c r="K300" s="120"/>
      <c r="L300" s="119"/>
      <c r="M300" s="120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121"/>
      <c r="AI300" s="121"/>
      <c r="AJ300" s="121"/>
      <c r="AK300" s="121"/>
      <c r="AL300" s="121"/>
      <c r="AM300" s="121"/>
      <c r="AN300" s="121"/>
      <c r="AO300" s="121"/>
      <c r="AP300" s="121"/>
      <c r="AQ300" s="121"/>
      <c r="AR300" s="121"/>
      <c r="AS300" s="121"/>
      <c r="AT300" s="121"/>
      <c r="AU300" s="121"/>
      <c r="AV300" s="121"/>
      <c r="AW300" s="121"/>
      <c r="AX300" s="121"/>
      <c r="AY300" s="121"/>
      <c r="AZ300" s="121"/>
      <c r="BA300" s="111">
        <f t="shared" si="4"/>
        <v>0</v>
      </c>
      <c r="BB300" s="120"/>
    </row>
    <row r="301" spans="1:54" ht="19.5" customHeight="1">
      <c r="A301" s="110">
        <v>298</v>
      </c>
      <c r="B301" s="118"/>
      <c r="C301" s="119"/>
      <c r="D301" s="120"/>
      <c r="E301" s="120"/>
      <c r="F301" s="119"/>
      <c r="G301" s="120"/>
      <c r="H301" s="120"/>
      <c r="I301" s="120"/>
      <c r="J301" s="119"/>
      <c r="K301" s="120"/>
      <c r="L301" s="119"/>
      <c r="M301" s="120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21"/>
      <c r="AM301" s="121"/>
      <c r="AN301" s="121"/>
      <c r="AO301" s="121"/>
      <c r="AP301" s="121"/>
      <c r="AQ301" s="121"/>
      <c r="AR301" s="121"/>
      <c r="AS301" s="121"/>
      <c r="AT301" s="121"/>
      <c r="AU301" s="121"/>
      <c r="AV301" s="121"/>
      <c r="AW301" s="121"/>
      <c r="AX301" s="121"/>
      <c r="AY301" s="121"/>
      <c r="AZ301" s="121"/>
      <c r="BA301" s="111">
        <f t="shared" si="4"/>
        <v>0</v>
      </c>
      <c r="BB301" s="120"/>
    </row>
    <row r="302" spans="1:54" ht="19.5" customHeight="1">
      <c r="A302" s="110">
        <v>299</v>
      </c>
      <c r="B302" s="118"/>
      <c r="C302" s="119"/>
      <c r="D302" s="120"/>
      <c r="E302" s="120"/>
      <c r="F302" s="119"/>
      <c r="G302" s="120"/>
      <c r="H302" s="120"/>
      <c r="I302" s="120"/>
      <c r="J302" s="119"/>
      <c r="K302" s="120"/>
      <c r="L302" s="119"/>
      <c r="M302" s="120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  <c r="AA302" s="121"/>
      <c r="AB302" s="121"/>
      <c r="AC302" s="121"/>
      <c r="AD302" s="121"/>
      <c r="AE302" s="121"/>
      <c r="AF302" s="121"/>
      <c r="AG302" s="121"/>
      <c r="AH302" s="121"/>
      <c r="AI302" s="121"/>
      <c r="AJ302" s="121"/>
      <c r="AK302" s="121"/>
      <c r="AL302" s="121"/>
      <c r="AM302" s="121"/>
      <c r="AN302" s="121"/>
      <c r="AO302" s="121"/>
      <c r="AP302" s="121"/>
      <c r="AQ302" s="121"/>
      <c r="AR302" s="121"/>
      <c r="AS302" s="121"/>
      <c r="AT302" s="121"/>
      <c r="AU302" s="121"/>
      <c r="AV302" s="121"/>
      <c r="AW302" s="121"/>
      <c r="AX302" s="121"/>
      <c r="AY302" s="121"/>
      <c r="AZ302" s="121"/>
      <c r="BA302" s="111">
        <f t="shared" si="4"/>
        <v>0</v>
      </c>
      <c r="BB302" s="120"/>
    </row>
    <row r="303" spans="1:54" ht="19.5" customHeight="1">
      <c r="A303" s="110">
        <v>300</v>
      </c>
      <c r="B303" s="118"/>
      <c r="C303" s="119"/>
      <c r="D303" s="120"/>
      <c r="E303" s="120"/>
      <c r="F303" s="119"/>
      <c r="G303" s="120"/>
      <c r="H303" s="120"/>
      <c r="I303" s="120"/>
      <c r="J303" s="119"/>
      <c r="K303" s="120"/>
      <c r="L303" s="119"/>
      <c r="M303" s="120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  <c r="AA303" s="121"/>
      <c r="AB303" s="121"/>
      <c r="AC303" s="121"/>
      <c r="AD303" s="121"/>
      <c r="AE303" s="121"/>
      <c r="AF303" s="121"/>
      <c r="AG303" s="121"/>
      <c r="AH303" s="121"/>
      <c r="AI303" s="121"/>
      <c r="AJ303" s="121"/>
      <c r="AK303" s="121"/>
      <c r="AL303" s="121"/>
      <c r="AM303" s="121"/>
      <c r="AN303" s="121"/>
      <c r="AO303" s="121"/>
      <c r="AP303" s="121"/>
      <c r="AQ303" s="121"/>
      <c r="AR303" s="121"/>
      <c r="AS303" s="121"/>
      <c r="AT303" s="121"/>
      <c r="AU303" s="121"/>
      <c r="AV303" s="121"/>
      <c r="AW303" s="121"/>
      <c r="AX303" s="121"/>
      <c r="AY303" s="121"/>
      <c r="AZ303" s="121"/>
      <c r="BA303" s="111">
        <f t="shared" si="4"/>
        <v>0</v>
      </c>
      <c r="BB303" s="120"/>
    </row>
    <row r="304" spans="1:54" ht="19.5" customHeight="1">
      <c r="A304" s="110">
        <v>301</v>
      </c>
      <c r="B304" s="118"/>
      <c r="C304" s="119"/>
      <c r="D304" s="120"/>
      <c r="E304" s="120"/>
      <c r="F304" s="119"/>
      <c r="G304" s="120"/>
      <c r="H304" s="120"/>
      <c r="I304" s="120"/>
      <c r="J304" s="119"/>
      <c r="K304" s="120"/>
      <c r="L304" s="119"/>
      <c r="M304" s="120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  <c r="AA304" s="121"/>
      <c r="AB304" s="121"/>
      <c r="AC304" s="121"/>
      <c r="AD304" s="121"/>
      <c r="AE304" s="121"/>
      <c r="AF304" s="121"/>
      <c r="AG304" s="121"/>
      <c r="AH304" s="121"/>
      <c r="AI304" s="121"/>
      <c r="AJ304" s="121"/>
      <c r="AK304" s="121"/>
      <c r="AL304" s="121"/>
      <c r="AM304" s="121"/>
      <c r="AN304" s="121"/>
      <c r="AO304" s="121"/>
      <c r="AP304" s="121"/>
      <c r="AQ304" s="121"/>
      <c r="AR304" s="121"/>
      <c r="AS304" s="121"/>
      <c r="AT304" s="121"/>
      <c r="AU304" s="121"/>
      <c r="AV304" s="121"/>
      <c r="AW304" s="121"/>
      <c r="AX304" s="121"/>
      <c r="AY304" s="121"/>
      <c r="AZ304" s="121"/>
      <c r="BA304" s="111">
        <f t="shared" si="4"/>
        <v>0</v>
      </c>
      <c r="BB304" s="120"/>
    </row>
    <row r="305" spans="1:54" ht="19.5" customHeight="1">
      <c r="A305" s="110">
        <v>302</v>
      </c>
      <c r="B305" s="118"/>
      <c r="C305" s="119"/>
      <c r="D305" s="120"/>
      <c r="E305" s="120"/>
      <c r="F305" s="119"/>
      <c r="G305" s="120"/>
      <c r="H305" s="120"/>
      <c r="I305" s="120"/>
      <c r="J305" s="119"/>
      <c r="K305" s="120"/>
      <c r="L305" s="119"/>
      <c r="M305" s="120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21"/>
      <c r="AN305" s="121"/>
      <c r="AO305" s="121"/>
      <c r="AP305" s="121"/>
      <c r="AQ305" s="121"/>
      <c r="AR305" s="121"/>
      <c r="AS305" s="121"/>
      <c r="AT305" s="121"/>
      <c r="AU305" s="121"/>
      <c r="AV305" s="121"/>
      <c r="AW305" s="121"/>
      <c r="AX305" s="121"/>
      <c r="AY305" s="121"/>
      <c r="AZ305" s="121"/>
      <c r="BA305" s="111">
        <f t="shared" si="4"/>
        <v>0</v>
      </c>
      <c r="BB305" s="120"/>
    </row>
    <row r="306" spans="1:54" ht="19.5" customHeight="1">
      <c r="A306" s="110">
        <v>303</v>
      </c>
      <c r="B306" s="118"/>
      <c r="C306" s="119"/>
      <c r="D306" s="120"/>
      <c r="E306" s="120"/>
      <c r="F306" s="119"/>
      <c r="G306" s="120"/>
      <c r="H306" s="120"/>
      <c r="I306" s="120"/>
      <c r="J306" s="119"/>
      <c r="K306" s="120"/>
      <c r="L306" s="119"/>
      <c r="M306" s="120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21"/>
      <c r="AI306" s="121"/>
      <c r="AJ306" s="121"/>
      <c r="AK306" s="121"/>
      <c r="AL306" s="121"/>
      <c r="AM306" s="121"/>
      <c r="AN306" s="121"/>
      <c r="AO306" s="121"/>
      <c r="AP306" s="121"/>
      <c r="AQ306" s="121"/>
      <c r="AR306" s="121"/>
      <c r="AS306" s="121"/>
      <c r="AT306" s="121"/>
      <c r="AU306" s="121"/>
      <c r="AV306" s="121"/>
      <c r="AW306" s="121"/>
      <c r="AX306" s="121"/>
      <c r="AY306" s="121"/>
      <c r="AZ306" s="121"/>
      <c r="BA306" s="111">
        <f t="shared" si="4"/>
        <v>0</v>
      </c>
      <c r="BB306" s="120"/>
    </row>
    <row r="307" spans="1:54" ht="19.5" customHeight="1">
      <c r="A307" s="110">
        <v>304</v>
      </c>
      <c r="B307" s="118"/>
      <c r="C307" s="119"/>
      <c r="D307" s="120"/>
      <c r="E307" s="120"/>
      <c r="F307" s="119"/>
      <c r="G307" s="120"/>
      <c r="H307" s="120"/>
      <c r="I307" s="120"/>
      <c r="J307" s="119"/>
      <c r="K307" s="120"/>
      <c r="L307" s="119"/>
      <c r="M307" s="120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  <c r="AK307" s="121"/>
      <c r="AL307" s="121"/>
      <c r="AM307" s="121"/>
      <c r="AN307" s="121"/>
      <c r="AO307" s="121"/>
      <c r="AP307" s="121"/>
      <c r="AQ307" s="121"/>
      <c r="AR307" s="121"/>
      <c r="AS307" s="121"/>
      <c r="AT307" s="121"/>
      <c r="AU307" s="121"/>
      <c r="AV307" s="121"/>
      <c r="AW307" s="121"/>
      <c r="AX307" s="121"/>
      <c r="AY307" s="121"/>
      <c r="AZ307" s="121"/>
      <c r="BA307" s="111">
        <f t="shared" si="4"/>
        <v>0</v>
      </c>
      <c r="BB307" s="120"/>
    </row>
    <row r="308" spans="1:54" ht="19.5" customHeight="1">
      <c r="A308" s="110">
        <v>305</v>
      </c>
      <c r="B308" s="118"/>
      <c r="C308" s="119"/>
      <c r="D308" s="120"/>
      <c r="E308" s="120"/>
      <c r="F308" s="119"/>
      <c r="G308" s="120"/>
      <c r="H308" s="120"/>
      <c r="I308" s="120"/>
      <c r="J308" s="119"/>
      <c r="K308" s="120"/>
      <c r="L308" s="119"/>
      <c r="M308" s="120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121"/>
      <c r="AW308" s="121"/>
      <c r="AX308" s="121"/>
      <c r="AY308" s="121"/>
      <c r="AZ308" s="121"/>
      <c r="BA308" s="111">
        <f t="shared" si="4"/>
        <v>0</v>
      </c>
      <c r="BB308" s="120"/>
    </row>
    <row r="309" spans="1:54" ht="19.5" customHeight="1">
      <c r="A309" s="110">
        <v>306</v>
      </c>
      <c r="B309" s="118"/>
      <c r="C309" s="119"/>
      <c r="D309" s="120"/>
      <c r="E309" s="120"/>
      <c r="F309" s="119"/>
      <c r="G309" s="120"/>
      <c r="H309" s="120"/>
      <c r="I309" s="120"/>
      <c r="J309" s="119"/>
      <c r="K309" s="120"/>
      <c r="L309" s="119"/>
      <c r="M309" s="120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21"/>
      <c r="AM309" s="121"/>
      <c r="AN309" s="121"/>
      <c r="AO309" s="121"/>
      <c r="AP309" s="121"/>
      <c r="AQ309" s="121"/>
      <c r="AR309" s="121"/>
      <c r="AS309" s="121"/>
      <c r="AT309" s="121"/>
      <c r="AU309" s="121"/>
      <c r="AV309" s="121"/>
      <c r="AW309" s="121"/>
      <c r="AX309" s="121"/>
      <c r="AY309" s="121"/>
      <c r="AZ309" s="121"/>
      <c r="BA309" s="111">
        <f t="shared" si="4"/>
        <v>0</v>
      </c>
      <c r="BB309" s="120"/>
    </row>
    <row r="310" spans="1:54" ht="19.5" customHeight="1">
      <c r="A310" s="110">
        <v>307</v>
      </c>
      <c r="B310" s="118"/>
      <c r="C310" s="119"/>
      <c r="D310" s="120"/>
      <c r="E310" s="120"/>
      <c r="F310" s="119"/>
      <c r="G310" s="120"/>
      <c r="H310" s="120"/>
      <c r="I310" s="120"/>
      <c r="J310" s="119"/>
      <c r="K310" s="120"/>
      <c r="L310" s="119"/>
      <c r="M310" s="120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  <c r="AA310" s="121"/>
      <c r="AB310" s="121"/>
      <c r="AC310" s="121"/>
      <c r="AD310" s="121"/>
      <c r="AE310" s="121"/>
      <c r="AF310" s="121"/>
      <c r="AG310" s="121"/>
      <c r="AH310" s="121"/>
      <c r="AI310" s="121"/>
      <c r="AJ310" s="121"/>
      <c r="AK310" s="121"/>
      <c r="AL310" s="121"/>
      <c r="AM310" s="121"/>
      <c r="AN310" s="121"/>
      <c r="AO310" s="121"/>
      <c r="AP310" s="121"/>
      <c r="AQ310" s="121"/>
      <c r="AR310" s="121"/>
      <c r="AS310" s="121"/>
      <c r="AT310" s="121"/>
      <c r="AU310" s="121"/>
      <c r="AV310" s="121"/>
      <c r="AW310" s="121"/>
      <c r="AX310" s="121"/>
      <c r="AY310" s="121"/>
      <c r="AZ310" s="121"/>
      <c r="BA310" s="111">
        <f t="shared" si="4"/>
        <v>0</v>
      </c>
      <c r="BB310" s="120"/>
    </row>
    <row r="311" spans="1:54" ht="19.5" customHeight="1">
      <c r="A311" s="110">
        <v>308</v>
      </c>
      <c r="B311" s="118"/>
      <c r="C311" s="119"/>
      <c r="D311" s="120"/>
      <c r="E311" s="120"/>
      <c r="F311" s="119"/>
      <c r="G311" s="120"/>
      <c r="H311" s="120"/>
      <c r="I311" s="120"/>
      <c r="J311" s="119"/>
      <c r="K311" s="120"/>
      <c r="L311" s="119"/>
      <c r="M311" s="120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  <c r="AA311" s="121"/>
      <c r="AB311" s="121"/>
      <c r="AC311" s="121"/>
      <c r="AD311" s="121"/>
      <c r="AE311" s="121"/>
      <c r="AF311" s="121"/>
      <c r="AG311" s="121"/>
      <c r="AH311" s="121"/>
      <c r="AI311" s="121"/>
      <c r="AJ311" s="121"/>
      <c r="AK311" s="121"/>
      <c r="AL311" s="121"/>
      <c r="AM311" s="121"/>
      <c r="AN311" s="121"/>
      <c r="AO311" s="121"/>
      <c r="AP311" s="121"/>
      <c r="AQ311" s="121"/>
      <c r="AR311" s="121"/>
      <c r="AS311" s="121"/>
      <c r="AT311" s="121"/>
      <c r="AU311" s="121"/>
      <c r="AV311" s="121"/>
      <c r="AW311" s="121"/>
      <c r="AX311" s="121"/>
      <c r="AY311" s="121"/>
      <c r="AZ311" s="121"/>
      <c r="BA311" s="111">
        <f t="shared" si="4"/>
        <v>0</v>
      </c>
      <c r="BB311" s="120"/>
    </row>
    <row r="312" spans="1:54" ht="19.5" customHeight="1">
      <c r="A312" s="110">
        <v>309</v>
      </c>
      <c r="B312" s="118"/>
      <c r="C312" s="119"/>
      <c r="D312" s="120"/>
      <c r="E312" s="120"/>
      <c r="F312" s="119"/>
      <c r="G312" s="120"/>
      <c r="H312" s="120"/>
      <c r="I312" s="120"/>
      <c r="J312" s="119"/>
      <c r="K312" s="120"/>
      <c r="L312" s="119"/>
      <c r="M312" s="120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  <c r="AA312" s="121"/>
      <c r="AB312" s="121"/>
      <c r="AC312" s="121"/>
      <c r="AD312" s="121"/>
      <c r="AE312" s="121"/>
      <c r="AF312" s="121"/>
      <c r="AG312" s="121"/>
      <c r="AH312" s="121"/>
      <c r="AI312" s="121"/>
      <c r="AJ312" s="121"/>
      <c r="AK312" s="121"/>
      <c r="AL312" s="121"/>
      <c r="AM312" s="121"/>
      <c r="AN312" s="121"/>
      <c r="AO312" s="121"/>
      <c r="AP312" s="121"/>
      <c r="AQ312" s="121"/>
      <c r="AR312" s="121"/>
      <c r="AS312" s="121"/>
      <c r="AT312" s="121"/>
      <c r="AU312" s="121"/>
      <c r="AV312" s="121"/>
      <c r="AW312" s="121"/>
      <c r="AX312" s="121"/>
      <c r="AY312" s="121"/>
      <c r="AZ312" s="121"/>
      <c r="BA312" s="111">
        <f t="shared" si="4"/>
        <v>0</v>
      </c>
      <c r="BB312" s="120"/>
    </row>
    <row r="313" spans="1:54" ht="19.5" customHeight="1">
      <c r="A313" s="110">
        <v>310</v>
      </c>
      <c r="B313" s="118"/>
      <c r="C313" s="119"/>
      <c r="D313" s="120"/>
      <c r="E313" s="120"/>
      <c r="F313" s="119"/>
      <c r="G313" s="120"/>
      <c r="H313" s="120"/>
      <c r="I313" s="120"/>
      <c r="J313" s="119"/>
      <c r="K313" s="120"/>
      <c r="L313" s="119"/>
      <c r="M313" s="120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21"/>
      <c r="AM313" s="121"/>
      <c r="AN313" s="121"/>
      <c r="AO313" s="121"/>
      <c r="AP313" s="121"/>
      <c r="AQ313" s="121"/>
      <c r="AR313" s="121"/>
      <c r="AS313" s="121"/>
      <c r="AT313" s="121"/>
      <c r="AU313" s="121"/>
      <c r="AV313" s="121"/>
      <c r="AW313" s="121"/>
      <c r="AX313" s="121"/>
      <c r="AY313" s="121"/>
      <c r="AZ313" s="121"/>
      <c r="BA313" s="111">
        <f t="shared" si="4"/>
        <v>0</v>
      </c>
      <c r="BB313" s="120"/>
    </row>
    <row r="314" spans="1:54" ht="19.5" customHeight="1">
      <c r="A314" s="110">
        <v>311</v>
      </c>
      <c r="B314" s="118"/>
      <c r="C314" s="119"/>
      <c r="D314" s="120"/>
      <c r="E314" s="120"/>
      <c r="F314" s="119"/>
      <c r="G314" s="120"/>
      <c r="H314" s="120"/>
      <c r="I314" s="120"/>
      <c r="J314" s="119"/>
      <c r="K314" s="120"/>
      <c r="L314" s="119"/>
      <c r="M314" s="120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  <c r="AA314" s="121"/>
      <c r="AB314" s="121"/>
      <c r="AC314" s="121"/>
      <c r="AD314" s="121"/>
      <c r="AE314" s="121"/>
      <c r="AF314" s="121"/>
      <c r="AG314" s="121"/>
      <c r="AH314" s="121"/>
      <c r="AI314" s="121"/>
      <c r="AJ314" s="121"/>
      <c r="AK314" s="121"/>
      <c r="AL314" s="121"/>
      <c r="AM314" s="121"/>
      <c r="AN314" s="121"/>
      <c r="AO314" s="121"/>
      <c r="AP314" s="121"/>
      <c r="AQ314" s="121"/>
      <c r="AR314" s="121"/>
      <c r="AS314" s="121"/>
      <c r="AT314" s="121"/>
      <c r="AU314" s="121"/>
      <c r="AV314" s="121"/>
      <c r="AW314" s="121"/>
      <c r="AX314" s="121"/>
      <c r="AY314" s="121"/>
      <c r="AZ314" s="121"/>
      <c r="BA314" s="111">
        <f t="shared" si="4"/>
        <v>0</v>
      </c>
      <c r="BB314" s="120"/>
    </row>
    <row r="315" spans="1:54" ht="19.5" customHeight="1">
      <c r="A315" s="110">
        <v>312</v>
      </c>
      <c r="B315" s="118"/>
      <c r="C315" s="119"/>
      <c r="D315" s="120"/>
      <c r="E315" s="120"/>
      <c r="F315" s="119"/>
      <c r="G315" s="120"/>
      <c r="H315" s="120"/>
      <c r="I315" s="120"/>
      <c r="J315" s="119"/>
      <c r="K315" s="120"/>
      <c r="L315" s="119"/>
      <c r="M315" s="120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  <c r="AA315" s="121"/>
      <c r="AB315" s="121"/>
      <c r="AC315" s="121"/>
      <c r="AD315" s="121"/>
      <c r="AE315" s="121"/>
      <c r="AF315" s="121"/>
      <c r="AG315" s="121"/>
      <c r="AH315" s="121"/>
      <c r="AI315" s="121"/>
      <c r="AJ315" s="121"/>
      <c r="AK315" s="121"/>
      <c r="AL315" s="121"/>
      <c r="AM315" s="121"/>
      <c r="AN315" s="121"/>
      <c r="AO315" s="121"/>
      <c r="AP315" s="121"/>
      <c r="AQ315" s="121"/>
      <c r="AR315" s="121"/>
      <c r="AS315" s="121"/>
      <c r="AT315" s="121"/>
      <c r="AU315" s="121"/>
      <c r="AV315" s="121"/>
      <c r="AW315" s="121"/>
      <c r="AX315" s="121"/>
      <c r="AY315" s="121"/>
      <c r="AZ315" s="121"/>
      <c r="BA315" s="111">
        <f t="shared" si="4"/>
        <v>0</v>
      </c>
      <c r="BB315" s="120"/>
    </row>
    <row r="316" spans="1:54" ht="19.5" customHeight="1">
      <c r="A316" s="110">
        <v>313</v>
      </c>
      <c r="B316" s="118"/>
      <c r="C316" s="119"/>
      <c r="D316" s="120"/>
      <c r="E316" s="120"/>
      <c r="F316" s="119"/>
      <c r="G316" s="120"/>
      <c r="H316" s="120"/>
      <c r="I316" s="120"/>
      <c r="J316" s="119"/>
      <c r="K316" s="120"/>
      <c r="L316" s="119"/>
      <c r="M316" s="120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  <c r="AI316" s="121"/>
      <c r="AJ316" s="121"/>
      <c r="AK316" s="121"/>
      <c r="AL316" s="121"/>
      <c r="AM316" s="121"/>
      <c r="AN316" s="121"/>
      <c r="AO316" s="121"/>
      <c r="AP316" s="121"/>
      <c r="AQ316" s="121"/>
      <c r="AR316" s="121"/>
      <c r="AS316" s="121"/>
      <c r="AT316" s="121"/>
      <c r="AU316" s="121"/>
      <c r="AV316" s="121"/>
      <c r="AW316" s="121"/>
      <c r="AX316" s="121"/>
      <c r="AY316" s="121"/>
      <c r="AZ316" s="121"/>
      <c r="BA316" s="111">
        <f t="shared" si="4"/>
        <v>0</v>
      </c>
      <c r="BB316" s="120"/>
    </row>
    <row r="317" spans="1:54" ht="19.5" customHeight="1">
      <c r="A317" s="110">
        <v>314</v>
      </c>
      <c r="B317" s="118"/>
      <c r="C317" s="119"/>
      <c r="D317" s="120"/>
      <c r="E317" s="120"/>
      <c r="F317" s="119"/>
      <c r="G317" s="120"/>
      <c r="H317" s="120"/>
      <c r="I317" s="120"/>
      <c r="J317" s="119"/>
      <c r="K317" s="120"/>
      <c r="L317" s="119"/>
      <c r="M317" s="120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21"/>
      <c r="AM317" s="121"/>
      <c r="AN317" s="121"/>
      <c r="AO317" s="121"/>
      <c r="AP317" s="121"/>
      <c r="AQ317" s="121"/>
      <c r="AR317" s="121"/>
      <c r="AS317" s="121"/>
      <c r="AT317" s="121"/>
      <c r="AU317" s="121"/>
      <c r="AV317" s="121"/>
      <c r="AW317" s="121"/>
      <c r="AX317" s="121"/>
      <c r="AY317" s="121"/>
      <c r="AZ317" s="121"/>
      <c r="BA317" s="111">
        <f t="shared" si="4"/>
        <v>0</v>
      </c>
      <c r="BB317" s="120"/>
    </row>
    <row r="318" spans="1:54" ht="19.5" customHeight="1">
      <c r="A318" s="110">
        <v>315</v>
      </c>
      <c r="B318" s="118"/>
      <c r="C318" s="119"/>
      <c r="D318" s="120"/>
      <c r="E318" s="120"/>
      <c r="F318" s="119"/>
      <c r="G318" s="120"/>
      <c r="H318" s="120"/>
      <c r="I318" s="120"/>
      <c r="J318" s="119"/>
      <c r="K318" s="120"/>
      <c r="L318" s="119"/>
      <c r="M318" s="120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  <c r="AA318" s="121"/>
      <c r="AB318" s="121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21"/>
      <c r="AM318" s="121"/>
      <c r="AN318" s="121"/>
      <c r="AO318" s="121"/>
      <c r="AP318" s="121"/>
      <c r="AQ318" s="121"/>
      <c r="AR318" s="121"/>
      <c r="AS318" s="121"/>
      <c r="AT318" s="121"/>
      <c r="AU318" s="121"/>
      <c r="AV318" s="121"/>
      <c r="AW318" s="121"/>
      <c r="AX318" s="121"/>
      <c r="AY318" s="121"/>
      <c r="AZ318" s="121"/>
      <c r="BA318" s="111">
        <f t="shared" si="4"/>
        <v>0</v>
      </c>
      <c r="BB318" s="120"/>
    </row>
    <row r="319" spans="1:54" ht="19.5" customHeight="1">
      <c r="A319" s="110">
        <v>316</v>
      </c>
      <c r="B319" s="118"/>
      <c r="C319" s="119"/>
      <c r="D319" s="120"/>
      <c r="E319" s="120"/>
      <c r="F319" s="119"/>
      <c r="G319" s="120"/>
      <c r="H319" s="120"/>
      <c r="I319" s="120"/>
      <c r="J319" s="119"/>
      <c r="K319" s="120"/>
      <c r="L319" s="119"/>
      <c r="M319" s="120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  <c r="AA319" s="121"/>
      <c r="AB319" s="121"/>
      <c r="AC319" s="121"/>
      <c r="AD319" s="121"/>
      <c r="AE319" s="121"/>
      <c r="AF319" s="121"/>
      <c r="AG319" s="121"/>
      <c r="AH319" s="121"/>
      <c r="AI319" s="121"/>
      <c r="AJ319" s="121"/>
      <c r="AK319" s="121"/>
      <c r="AL319" s="121"/>
      <c r="AM319" s="121"/>
      <c r="AN319" s="121"/>
      <c r="AO319" s="121"/>
      <c r="AP319" s="121"/>
      <c r="AQ319" s="121"/>
      <c r="AR319" s="121"/>
      <c r="AS319" s="121"/>
      <c r="AT319" s="121"/>
      <c r="AU319" s="121"/>
      <c r="AV319" s="121"/>
      <c r="AW319" s="121"/>
      <c r="AX319" s="121"/>
      <c r="AY319" s="121"/>
      <c r="AZ319" s="121"/>
      <c r="BA319" s="111">
        <f t="shared" si="4"/>
        <v>0</v>
      </c>
      <c r="BB319" s="120"/>
    </row>
    <row r="320" spans="1:54" ht="19.5" customHeight="1">
      <c r="A320" s="110">
        <v>317</v>
      </c>
      <c r="B320" s="118"/>
      <c r="C320" s="119"/>
      <c r="D320" s="120"/>
      <c r="E320" s="120"/>
      <c r="F320" s="119"/>
      <c r="G320" s="120"/>
      <c r="H320" s="120"/>
      <c r="I320" s="120"/>
      <c r="J320" s="119"/>
      <c r="K320" s="120"/>
      <c r="L320" s="119"/>
      <c r="M320" s="120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1"/>
      <c r="AP320" s="121"/>
      <c r="AQ320" s="121"/>
      <c r="AR320" s="121"/>
      <c r="AS320" s="121"/>
      <c r="AT320" s="121"/>
      <c r="AU320" s="121"/>
      <c r="AV320" s="121"/>
      <c r="AW320" s="121"/>
      <c r="AX320" s="121"/>
      <c r="AY320" s="121"/>
      <c r="AZ320" s="121"/>
      <c r="BA320" s="111">
        <f t="shared" si="4"/>
        <v>0</v>
      </c>
      <c r="BB320" s="120"/>
    </row>
    <row r="321" spans="1:54" ht="19.5" customHeight="1">
      <c r="A321" s="110">
        <v>318</v>
      </c>
      <c r="B321" s="118"/>
      <c r="C321" s="119"/>
      <c r="D321" s="120"/>
      <c r="E321" s="120"/>
      <c r="F321" s="119"/>
      <c r="G321" s="120"/>
      <c r="H321" s="120"/>
      <c r="I321" s="120"/>
      <c r="J321" s="119"/>
      <c r="K321" s="120"/>
      <c r="L321" s="119"/>
      <c r="M321" s="120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21"/>
      <c r="AV321" s="121"/>
      <c r="AW321" s="121"/>
      <c r="AX321" s="121"/>
      <c r="AY321" s="121"/>
      <c r="AZ321" s="121"/>
      <c r="BA321" s="111">
        <f t="shared" si="4"/>
        <v>0</v>
      </c>
      <c r="BB321" s="120"/>
    </row>
    <row r="322" spans="1:54" ht="19.5" customHeight="1">
      <c r="A322" s="110">
        <v>319</v>
      </c>
      <c r="B322" s="118"/>
      <c r="C322" s="119"/>
      <c r="D322" s="120"/>
      <c r="E322" s="120"/>
      <c r="F322" s="119"/>
      <c r="G322" s="120"/>
      <c r="H322" s="120"/>
      <c r="I322" s="120"/>
      <c r="J322" s="119"/>
      <c r="K322" s="120"/>
      <c r="L322" s="119"/>
      <c r="M322" s="120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21"/>
      <c r="AM322" s="121"/>
      <c r="AN322" s="121"/>
      <c r="AO322" s="121"/>
      <c r="AP322" s="121"/>
      <c r="AQ322" s="121"/>
      <c r="AR322" s="121"/>
      <c r="AS322" s="121"/>
      <c r="AT322" s="121"/>
      <c r="AU322" s="121"/>
      <c r="AV322" s="121"/>
      <c r="AW322" s="121"/>
      <c r="AX322" s="121"/>
      <c r="AY322" s="121"/>
      <c r="AZ322" s="121"/>
      <c r="BA322" s="111">
        <f t="shared" si="4"/>
        <v>0</v>
      </c>
      <c r="BB322" s="120"/>
    </row>
    <row r="323" spans="1:54" ht="19.5" customHeight="1">
      <c r="A323" s="110">
        <v>320</v>
      </c>
      <c r="B323" s="118"/>
      <c r="C323" s="119"/>
      <c r="D323" s="120"/>
      <c r="E323" s="120"/>
      <c r="F323" s="119"/>
      <c r="G323" s="120"/>
      <c r="H323" s="120"/>
      <c r="I323" s="120"/>
      <c r="J323" s="119"/>
      <c r="K323" s="120"/>
      <c r="L323" s="119"/>
      <c r="M323" s="120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21"/>
      <c r="AM323" s="121"/>
      <c r="AN323" s="121"/>
      <c r="AO323" s="121"/>
      <c r="AP323" s="121"/>
      <c r="AQ323" s="121"/>
      <c r="AR323" s="121"/>
      <c r="AS323" s="121"/>
      <c r="AT323" s="121"/>
      <c r="AU323" s="121"/>
      <c r="AV323" s="121"/>
      <c r="AW323" s="121"/>
      <c r="AX323" s="121"/>
      <c r="AY323" s="121"/>
      <c r="AZ323" s="121"/>
      <c r="BA323" s="111">
        <f t="shared" si="4"/>
        <v>0</v>
      </c>
      <c r="BB323" s="120"/>
    </row>
    <row r="324" spans="1:54" ht="19.5" customHeight="1">
      <c r="A324" s="110">
        <v>321</v>
      </c>
      <c r="B324" s="118"/>
      <c r="C324" s="119"/>
      <c r="D324" s="120"/>
      <c r="E324" s="120"/>
      <c r="F324" s="119"/>
      <c r="G324" s="120"/>
      <c r="H324" s="120"/>
      <c r="I324" s="120"/>
      <c r="J324" s="119"/>
      <c r="K324" s="120"/>
      <c r="L324" s="119"/>
      <c r="M324" s="120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  <c r="AA324" s="121"/>
      <c r="AB324" s="121"/>
      <c r="AC324" s="121"/>
      <c r="AD324" s="121"/>
      <c r="AE324" s="121"/>
      <c r="AF324" s="121"/>
      <c r="AG324" s="121"/>
      <c r="AH324" s="121"/>
      <c r="AI324" s="121"/>
      <c r="AJ324" s="121"/>
      <c r="AK324" s="121"/>
      <c r="AL324" s="121"/>
      <c r="AM324" s="121"/>
      <c r="AN324" s="121"/>
      <c r="AO324" s="121"/>
      <c r="AP324" s="121"/>
      <c r="AQ324" s="121"/>
      <c r="AR324" s="121"/>
      <c r="AS324" s="121"/>
      <c r="AT324" s="121"/>
      <c r="AU324" s="121"/>
      <c r="AV324" s="121"/>
      <c r="AW324" s="121"/>
      <c r="AX324" s="121"/>
      <c r="AY324" s="121"/>
      <c r="AZ324" s="121"/>
      <c r="BA324" s="111">
        <f t="shared" si="4"/>
        <v>0</v>
      </c>
      <c r="BB324" s="120"/>
    </row>
    <row r="325" spans="1:54" ht="19.5" customHeight="1">
      <c r="A325" s="110">
        <v>322</v>
      </c>
      <c r="B325" s="118"/>
      <c r="C325" s="119"/>
      <c r="D325" s="120"/>
      <c r="E325" s="120"/>
      <c r="F325" s="119"/>
      <c r="G325" s="120"/>
      <c r="H325" s="120"/>
      <c r="I325" s="120"/>
      <c r="J325" s="119"/>
      <c r="K325" s="120"/>
      <c r="L325" s="119"/>
      <c r="M325" s="120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21"/>
      <c r="AM325" s="121"/>
      <c r="AN325" s="121"/>
      <c r="AO325" s="121"/>
      <c r="AP325" s="121"/>
      <c r="AQ325" s="121"/>
      <c r="AR325" s="121"/>
      <c r="AS325" s="121"/>
      <c r="AT325" s="121"/>
      <c r="AU325" s="121"/>
      <c r="AV325" s="121"/>
      <c r="AW325" s="121"/>
      <c r="AX325" s="121"/>
      <c r="AY325" s="121"/>
      <c r="AZ325" s="121"/>
      <c r="BA325" s="111">
        <f t="shared" ref="BA325:BA388" si="5">SUM(N325:AZ325)</f>
        <v>0</v>
      </c>
      <c r="BB325" s="120"/>
    </row>
    <row r="326" spans="1:54" ht="19.5" customHeight="1">
      <c r="A326" s="110">
        <v>323</v>
      </c>
      <c r="B326" s="118"/>
      <c r="C326" s="119"/>
      <c r="D326" s="120"/>
      <c r="E326" s="120"/>
      <c r="F326" s="119"/>
      <c r="G326" s="120"/>
      <c r="H326" s="120"/>
      <c r="I326" s="120"/>
      <c r="J326" s="119"/>
      <c r="K326" s="120"/>
      <c r="L326" s="119"/>
      <c r="M326" s="120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  <c r="AA326" s="121"/>
      <c r="AB326" s="121"/>
      <c r="AC326" s="121"/>
      <c r="AD326" s="121"/>
      <c r="AE326" s="121"/>
      <c r="AF326" s="121"/>
      <c r="AG326" s="121"/>
      <c r="AH326" s="121"/>
      <c r="AI326" s="121"/>
      <c r="AJ326" s="121"/>
      <c r="AK326" s="121"/>
      <c r="AL326" s="121"/>
      <c r="AM326" s="121"/>
      <c r="AN326" s="121"/>
      <c r="AO326" s="121"/>
      <c r="AP326" s="121"/>
      <c r="AQ326" s="121"/>
      <c r="AR326" s="121"/>
      <c r="AS326" s="121"/>
      <c r="AT326" s="121"/>
      <c r="AU326" s="121"/>
      <c r="AV326" s="121"/>
      <c r="AW326" s="121"/>
      <c r="AX326" s="121"/>
      <c r="AY326" s="121"/>
      <c r="AZ326" s="121"/>
      <c r="BA326" s="111">
        <f t="shared" si="5"/>
        <v>0</v>
      </c>
      <c r="BB326" s="120"/>
    </row>
    <row r="327" spans="1:54" ht="19.5" customHeight="1">
      <c r="A327" s="110">
        <v>324</v>
      </c>
      <c r="B327" s="118"/>
      <c r="C327" s="119"/>
      <c r="D327" s="120"/>
      <c r="E327" s="120"/>
      <c r="F327" s="119"/>
      <c r="G327" s="120"/>
      <c r="H327" s="120"/>
      <c r="I327" s="120"/>
      <c r="J327" s="119"/>
      <c r="K327" s="120"/>
      <c r="L327" s="119"/>
      <c r="M327" s="120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  <c r="AA327" s="121"/>
      <c r="AB327" s="121"/>
      <c r="AC327" s="121"/>
      <c r="AD327" s="121"/>
      <c r="AE327" s="121"/>
      <c r="AF327" s="121"/>
      <c r="AG327" s="121"/>
      <c r="AH327" s="121"/>
      <c r="AI327" s="121"/>
      <c r="AJ327" s="121"/>
      <c r="AK327" s="121"/>
      <c r="AL327" s="121"/>
      <c r="AM327" s="121"/>
      <c r="AN327" s="121"/>
      <c r="AO327" s="121"/>
      <c r="AP327" s="121"/>
      <c r="AQ327" s="121"/>
      <c r="AR327" s="121"/>
      <c r="AS327" s="121"/>
      <c r="AT327" s="121"/>
      <c r="AU327" s="121"/>
      <c r="AV327" s="121"/>
      <c r="AW327" s="121"/>
      <c r="AX327" s="121"/>
      <c r="AY327" s="121"/>
      <c r="AZ327" s="121"/>
      <c r="BA327" s="111">
        <f t="shared" si="5"/>
        <v>0</v>
      </c>
      <c r="BB327" s="120"/>
    </row>
    <row r="328" spans="1:54" ht="19.5" customHeight="1">
      <c r="A328" s="110">
        <v>325</v>
      </c>
      <c r="B328" s="118"/>
      <c r="C328" s="119"/>
      <c r="D328" s="120"/>
      <c r="E328" s="120"/>
      <c r="F328" s="119"/>
      <c r="G328" s="120"/>
      <c r="H328" s="120"/>
      <c r="I328" s="120"/>
      <c r="J328" s="119"/>
      <c r="K328" s="120"/>
      <c r="L328" s="119"/>
      <c r="M328" s="120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  <c r="AA328" s="121"/>
      <c r="AB328" s="121"/>
      <c r="AC328" s="121"/>
      <c r="AD328" s="121"/>
      <c r="AE328" s="121"/>
      <c r="AF328" s="121"/>
      <c r="AG328" s="121"/>
      <c r="AH328" s="121"/>
      <c r="AI328" s="121"/>
      <c r="AJ328" s="121"/>
      <c r="AK328" s="121"/>
      <c r="AL328" s="121"/>
      <c r="AM328" s="121"/>
      <c r="AN328" s="121"/>
      <c r="AO328" s="121"/>
      <c r="AP328" s="121"/>
      <c r="AQ328" s="121"/>
      <c r="AR328" s="121"/>
      <c r="AS328" s="121"/>
      <c r="AT328" s="121"/>
      <c r="AU328" s="121"/>
      <c r="AV328" s="121"/>
      <c r="AW328" s="121"/>
      <c r="AX328" s="121"/>
      <c r="AY328" s="121"/>
      <c r="AZ328" s="121"/>
      <c r="BA328" s="111">
        <f t="shared" si="5"/>
        <v>0</v>
      </c>
      <c r="BB328" s="120"/>
    </row>
    <row r="329" spans="1:54" ht="19.5" customHeight="1">
      <c r="A329" s="110">
        <v>326</v>
      </c>
      <c r="B329" s="118"/>
      <c r="C329" s="119"/>
      <c r="D329" s="120"/>
      <c r="E329" s="120"/>
      <c r="F329" s="119"/>
      <c r="G329" s="120"/>
      <c r="H329" s="120"/>
      <c r="I329" s="120"/>
      <c r="J329" s="119"/>
      <c r="K329" s="120"/>
      <c r="L329" s="119"/>
      <c r="M329" s="120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  <c r="AA329" s="121"/>
      <c r="AB329" s="121"/>
      <c r="AC329" s="121"/>
      <c r="AD329" s="121"/>
      <c r="AE329" s="121"/>
      <c r="AF329" s="121"/>
      <c r="AG329" s="121"/>
      <c r="AH329" s="121"/>
      <c r="AI329" s="121"/>
      <c r="AJ329" s="121"/>
      <c r="AK329" s="121"/>
      <c r="AL329" s="121"/>
      <c r="AM329" s="121"/>
      <c r="AN329" s="121"/>
      <c r="AO329" s="121"/>
      <c r="AP329" s="121"/>
      <c r="AQ329" s="121"/>
      <c r="AR329" s="121"/>
      <c r="AS329" s="121"/>
      <c r="AT329" s="121"/>
      <c r="AU329" s="121"/>
      <c r="AV329" s="121"/>
      <c r="AW329" s="121"/>
      <c r="AX329" s="121"/>
      <c r="AY329" s="121"/>
      <c r="AZ329" s="121"/>
      <c r="BA329" s="111">
        <f t="shared" si="5"/>
        <v>0</v>
      </c>
      <c r="BB329" s="120"/>
    </row>
    <row r="330" spans="1:54" ht="19.5" customHeight="1">
      <c r="A330" s="110">
        <v>327</v>
      </c>
      <c r="B330" s="118"/>
      <c r="C330" s="119"/>
      <c r="D330" s="120"/>
      <c r="E330" s="120"/>
      <c r="F330" s="119"/>
      <c r="G330" s="120"/>
      <c r="H330" s="120"/>
      <c r="I330" s="120"/>
      <c r="J330" s="119"/>
      <c r="K330" s="120"/>
      <c r="L330" s="119"/>
      <c r="M330" s="120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  <c r="AU330" s="121"/>
      <c r="AV330" s="121"/>
      <c r="AW330" s="121"/>
      <c r="AX330" s="121"/>
      <c r="AY330" s="121"/>
      <c r="AZ330" s="121"/>
      <c r="BA330" s="111">
        <f t="shared" si="5"/>
        <v>0</v>
      </c>
      <c r="BB330" s="120"/>
    </row>
    <row r="331" spans="1:54" ht="19.5" customHeight="1">
      <c r="A331" s="110">
        <v>328</v>
      </c>
      <c r="B331" s="118"/>
      <c r="C331" s="119"/>
      <c r="D331" s="120"/>
      <c r="E331" s="120"/>
      <c r="F331" s="119"/>
      <c r="G331" s="120"/>
      <c r="H331" s="120"/>
      <c r="I331" s="120"/>
      <c r="J331" s="119"/>
      <c r="K331" s="120"/>
      <c r="L331" s="119"/>
      <c r="M331" s="120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21"/>
      <c r="AM331" s="121"/>
      <c r="AN331" s="121"/>
      <c r="AO331" s="121"/>
      <c r="AP331" s="121"/>
      <c r="AQ331" s="121"/>
      <c r="AR331" s="121"/>
      <c r="AS331" s="121"/>
      <c r="AT331" s="121"/>
      <c r="AU331" s="121"/>
      <c r="AV331" s="121"/>
      <c r="AW331" s="121"/>
      <c r="AX331" s="121"/>
      <c r="AY331" s="121"/>
      <c r="AZ331" s="121"/>
      <c r="BA331" s="111">
        <f t="shared" si="5"/>
        <v>0</v>
      </c>
      <c r="BB331" s="120"/>
    </row>
    <row r="332" spans="1:54" ht="19.5" customHeight="1">
      <c r="A332" s="110">
        <v>329</v>
      </c>
      <c r="B332" s="118"/>
      <c r="C332" s="119"/>
      <c r="D332" s="120"/>
      <c r="E332" s="120"/>
      <c r="F332" s="119"/>
      <c r="G332" s="120"/>
      <c r="H332" s="120"/>
      <c r="I332" s="120"/>
      <c r="J332" s="119"/>
      <c r="K332" s="120"/>
      <c r="L332" s="119"/>
      <c r="M332" s="120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  <c r="AA332" s="121"/>
      <c r="AB332" s="121"/>
      <c r="AC332" s="121"/>
      <c r="AD332" s="121"/>
      <c r="AE332" s="121"/>
      <c r="AF332" s="121"/>
      <c r="AG332" s="121"/>
      <c r="AH332" s="121"/>
      <c r="AI332" s="121"/>
      <c r="AJ332" s="121"/>
      <c r="AK332" s="121"/>
      <c r="AL332" s="121"/>
      <c r="AM332" s="121"/>
      <c r="AN332" s="121"/>
      <c r="AO332" s="121"/>
      <c r="AP332" s="121"/>
      <c r="AQ332" s="121"/>
      <c r="AR332" s="121"/>
      <c r="AS332" s="121"/>
      <c r="AT332" s="121"/>
      <c r="AU332" s="121"/>
      <c r="AV332" s="121"/>
      <c r="AW332" s="121"/>
      <c r="AX332" s="121"/>
      <c r="AY332" s="121"/>
      <c r="AZ332" s="121"/>
      <c r="BA332" s="111">
        <f t="shared" si="5"/>
        <v>0</v>
      </c>
      <c r="BB332" s="120"/>
    </row>
    <row r="333" spans="1:54" ht="19.5" customHeight="1">
      <c r="A333" s="110">
        <v>330</v>
      </c>
      <c r="B333" s="118"/>
      <c r="C333" s="119"/>
      <c r="D333" s="120"/>
      <c r="E333" s="120"/>
      <c r="F333" s="119"/>
      <c r="G333" s="120"/>
      <c r="H333" s="120"/>
      <c r="I333" s="120"/>
      <c r="J333" s="119"/>
      <c r="K333" s="120"/>
      <c r="L333" s="119"/>
      <c r="M333" s="120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121"/>
      <c r="AJ333" s="121"/>
      <c r="AK333" s="121"/>
      <c r="AL333" s="121"/>
      <c r="AM333" s="121"/>
      <c r="AN333" s="121"/>
      <c r="AO333" s="121"/>
      <c r="AP333" s="121"/>
      <c r="AQ333" s="121"/>
      <c r="AR333" s="121"/>
      <c r="AS333" s="121"/>
      <c r="AT333" s="121"/>
      <c r="AU333" s="121"/>
      <c r="AV333" s="121"/>
      <c r="AW333" s="121"/>
      <c r="AX333" s="121"/>
      <c r="AY333" s="121"/>
      <c r="AZ333" s="121"/>
      <c r="BA333" s="111">
        <f t="shared" si="5"/>
        <v>0</v>
      </c>
      <c r="BB333" s="120"/>
    </row>
    <row r="334" spans="1:54" ht="19.5" customHeight="1">
      <c r="A334" s="110">
        <v>331</v>
      </c>
      <c r="B334" s="118"/>
      <c r="C334" s="119"/>
      <c r="D334" s="120"/>
      <c r="E334" s="120"/>
      <c r="F334" s="119"/>
      <c r="G334" s="120"/>
      <c r="H334" s="120"/>
      <c r="I334" s="120"/>
      <c r="J334" s="119"/>
      <c r="K334" s="120"/>
      <c r="L334" s="119"/>
      <c r="M334" s="120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21"/>
      <c r="AM334" s="121"/>
      <c r="AN334" s="121"/>
      <c r="AO334" s="121"/>
      <c r="AP334" s="121"/>
      <c r="AQ334" s="121"/>
      <c r="AR334" s="121"/>
      <c r="AS334" s="121"/>
      <c r="AT334" s="121"/>
      <c r="AU334" s="121"/>
      <c r="AV334" s="121"/>
      <c r="AW334" s="121"/>
      <c r="AX334" s="121"/>
      <c r="AY334" s="121"/>
      <c r="AZ334" s="121"/>
      <c r="BA334" s="111">
        <f t="shared" si="5"/>
        <v>0</v>
      </c>
      <c r="BB334" s="120"/>
    </row>
    <row r="335" spans="1:54" ht="19.5" customHeight="1">
      <c r="A335" s="110">
        <v>332</v>
      </c>
      <c r="B335" s="118"/>
      <c r="C335" s="119"/>
      <c r="D335" s="120"/>
      <c r="E335" s="120"/>
      <c r="F335" s="119"/>
      <c r="G335" s="120"/>
      <c r="H335" s="120"/>
      <c r="I335" s="120"/>
      <c r="J335" s="119"/>
      <c r="K335" s="120"/>
      <c r="L335" s="119"/>
      <c r="M335" s="120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  <c r="AA335" s="121"/>
      <c r="AB335" s="121"/>
      <c r="AC335" s="121"/>
      <c r="AD335" s="121"/>
      <c r="AE335" s="121"/>
      <c r="AF335" s="121"/>
      <c r="AG335" s="121"/>
      <c r="AH335" s="121"/>
      <c r="AI335" s="121"/>
      <c r="AJ335" s="121"/>
      <c r="AK335" s="121"/>
      <c r="AL335" s="121"/>
      <c r="AM335" s="121"/>
      <c r="AN335" s="121"/>
      <c r="AO335" s="121"/>
      <c r="AP335" s="121"/>
      <c r="AQ335" s="121"/>
      <c r="AR335" s="121"/>
      <c r="AS335" s="121"/>
      <c r="AT335" s="121"/>
      <c r="AU335" s="121"/>
      <c r="AV335" s="121"/>
      <c r="AW335" s="121"/>
      <c r="AX335" s="121"/>
      <c r="AY335" s="121"/>
      <c r="AZ335" s="121"/>
      <c r="BA335" s="111">
        <f t="shared" si="5"/>
        <v>0</v>
      </c>
      <c r="BB335" s="120"/>
    </row>
    <row r="336" spans="1:54" ht="19.5" customHeight="1">
      <c r="A336" s="110">
        <v>333</v>
      </c>
      <c r="B336" s="118"/>
      <c r="C336" s="119"/>
      <c r="D336" s="120"/>
      <c r="E336" s="120"/>
      <c r="F336" s="119"/>
      <c r="G336" s="120"/>
      <c r="H336" s="120"/>
      <c r="I336" s="120"/>
      <c r="J336" s="119"/>
      <c r="K336" s="120"/>
      <c r="L336" s="119"/>
      <c r="M336" s="120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  <c r="AI336" s="121"/>
      <c r="AJ336" s="121"/>
      <c r="AK336" s="121"/>
      <c r="AL336" s="121"/>
      <c r="AM336" s="121"/>
      <c r="AN336" s="121"/>
      <c r="AO336" s="121"/>
      <c r="AP336" s="121"/>
      <c r="AQ336" s="121"/>
      <c r="AR336" s="121"/>
      <c r="AS336" s="121"/>
      <c r="AT336" s="121"/>
      <c r="AU336" s="121"/>
      <c r="AV336" s="121"/>
      <c r="AW336" s="121"/>
      <c r="AX336" s="121"/>
      <c r="AY336" s="121"/>
      <c r="AZ336" s="121"/>
      <c r="BA336" s="111">
        <f t="shared" si="5"/>
        <v>0</v>
      </c>
      <c r="BB336" s="120"/>
    </row>
    <row r="337" spans="1:54" ht="19.5" customHeight="1">
      <c r="A337" s="110">
        <v>334</v>
      </c>
      <c r="B337" s="118"/>
      <c r="C337" s="119"/>
      <c r="D337" s="120"/>
      <c r="E337" s="120"/>
      <c r="F337" s="119"/>
      <c r="G337" s="120"/>
      <c r="H337" s="120"/>
      <c r="I337" s="120"/>
      <c r="J337" s="119"/>
      <c r="K337" s="120"/>
      <c r="L337" s="119"/>
      <c r="M337" s="120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  <c r="AI337" s="121"/>
      <c r="AJ337" s="121"/>
      <c r="AK337" s="121"/>
      <c r="AL337" s="121"/>
      <c r="AM337" s="121"/>
      <c r="AN337" s="121"/>
      <c r="AO337" s="121"/>
      <c r="AP337" s="121"/>
      <c r="AQ337" s="121"/>
      <c r="AR337" s="121"/>
      <c r="AS337" s="121"/>
      <c r="AT337" s="121"/>
      <c r="AU337" s="121"/>
      <c r="AV337" s="121"/>
      <c r="AW337" s="121"/>
      <c r="AX337" s="121"/>
      <c r="AY337" s="121"/>
      <c r="AZ337" s="121"/>
      <c r="BA337" s="111">
        <f t="shared" si="5"/>
        <v>0</v>
      </c>
      <c r="BB337" s="120"/>
    </row>
    <row r="338" spans="1:54" ht="19.5" customHeight="1">
      <c r="A338" s="110">
        <v>335</v>
      </c>
      <c r="B338" s="118"/>
      <c r="C338" s="119"/>
      <c r="D338" s="120"/>
      <c r="E338" s="120"/>
      <c r="F338" s="119"/>
      <c r="G338" s="120"/>
      <c r="H338" s="120"/>
      <c r="I338" s="120"/>
      <c r="J338" s="119"/>
      <c r="K338" s="120"/>
      <c r="L338" s="119"/>
      <c r="M338" s="120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21"/>
      <c r="AM338" s="121"/>
      <c r="AN338" s="121"/>
      <c r="AO338" s="121"/>
      <c r="AP338" s="121"/>
      <c r="AQ338" s="121"/>
      <c r="AR338" s="121"/>
      <c r="AS338" s="121"/>
      <c r="AT338" s="121"/>
      <c r="AU338" s="121"/>
      <c r="AV338" s="121"/>
      <c r="AW338" s="121"/>
      <c r="AX338" s="121"/>
      <c r="AY338" s="121"/>
      <c r="AZ338" s="121"/>
      <c r="BA338" s="111">
        <f t="shared" si="5"/>
        <v>0</v>
      </c>
      <c r="BB338" s="120"/>
    </row>
    <row r="339" spans="1:54" ht="19.5" customHeight="1">
      <c r="A339" s="110">
        <v>336</v>
      </c>
      <c r="B339" s="118"/>
      <c r="C339" s="119"/>
      <c r="D339" s="120"/>
      <c r="E339" s="120"/>
      <c r="F339" s="119"/>
      <c r="G339" s="120"/>
      <c r="H339" s="120"/>
      <c r="I339" s="120"/>
      <c r="J339" s="119"/>
      <c r="K339" s="120"/>
      <c r="L339" s="119"/>
      <c r="M339" s="120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  <c r="AI339" s="121"/>
      <c r="AJ339" s="121"/>
      <c r="AK339" s="121"/>
      <c r="AL339" s="121"/>
      <c r="AM339" s="121"/>
      <c r="AN339" s="121"/>
      <c r="AO339" s="121"/>
      <c r="AP339" s="121"/>
      <c r="AQ339" s="121"/>
      <c r="AR339" s="121"/>
      <c r="AS339" s="121"/>
      <c r="AT339" s="121"/>
      <c r="AU339" s="121"/>
      <c r="AV339" s="121"/>
      <c r="AW339" s="121"/>
      <c r="AX339" s="121"/>
      <c r="AY339" s="121"/>
      <c r="AZ339" s="121"/>
      <c r="BA339" s="111">
        <f t="shared" si="5"/>
        <v>0</v>
      </c>
      <c r="BB339" s="120"/>
    </row>
    <row r="340" spans="1:54" ht="19.5" customHeight="1">
      <c r="A340" s="110">
        <v>337</v>
      </c>
      <c r="B340" s="118"/>
      <c r="C340" s="119"/>
      <c r="D340" s="120"/>
      <c r="E340" s="120"/>
      <c r="F340" s="119"/>
      <c r="G340" s="120"/>
      <c r="H340" s="120"/>
      <c r="I340" s="120"/>
      <c r="J340" s="119"/>
      <c r="K340" s="120"/>
      <c r="L340" s="119"/>
      <c r="M340" s="120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  <c r="AA340" s="121"/>
      <c r="AB340" s="121"/>
      <c r="AC340" s="121"/>
      <c r="AD340" s="121"/>
      <c r="AE340" s="121"/>
      <c r="AF340" s="121"/>
      <c r="AG340" s="121"/>
      <c r="AH340" s="121"/>
      <c r="AI340" s="121"/>
      <c r="AJ340" s="121"/>
      <c r="AK340" s="121"/>
      <c r="AL340" s="121"/>
      <c r="AM340" s="121"/>
      <c r="AN340" s="121"/>
      <c r="AO340" s="121"/>
      <c r="AP340" s="121"/>
      <c r="AQ340" s="121"/>
      <c r="AR340" s="121"/>
      <c r="AS340" s="121"/>
      <c r="AT340" s="121"/>
      <c r="AU340" s="121"/>
      <c r="AV340" s="121"/>
      <c r="AW340" s="121"/>
      <c r="AX340" s="121"/>
      <c r="AY340" s="121"/>
      <c r="AZ340" s="121"/>
      <c r="BA340" s="111">
        <f t="shared" si="5"/>
        <v>0</v>
      </c>
      <c r="BB340" s="120"/>
    </row>
    <row r="341" spans="1:54" ht="19.5" customHeight="1">
      <c r="A341" s="110">
        <v>338</v>
      </c>
      <c r="B341" s="118"/>
      <c r="C341" s="119"/>
      <c r="D341" s="120"/>
      <c r="E341" s="120"/>
      <c r="F341" s="119"/>
      <c r="G341" s="120"/>
      <c r="H341" s="120"/>
      <c r="I341" s="120"/>
      <c r="J341" s="119"/>
      <c r="K341" s="120"/>
      <c r="L341" s="119"/>
      <c r="M341" s="120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  <c r="AA341" s="121"/>
      <c r="AB341" s="121"/>
      <c r="AC341" s="121"/>
      <c r="AD341" s="121"/>
      <c r="AE341" s="121"/>
      <c r="AF341" s="121"/>
      <c r="AG341" s="121"/>
      <c r="AH341" s="121"/>
      <c r="AI341" s="121"/>
      <c r="AJ341" s="121"/>
      <c r="AK341" s="121"/>
      <c r="AL341" s="121"/>
      <c r="AM341" s="121"/>
      <c r="AN341" s="121"/>
      <c r="AO341" s="121"/>
      <c r="AP341" s="121"/>
      <c r="AQ341" s="121"/>
      <c r="AR341" s="121"/>
      <c r="AS341" s="121"/>
      <c r="AT341" s="121"/>
      <c r="AU341" s="121"/>
      <c r="AV341" s="121"/>
      <c r="AW341" s="121"/>
      <c r="AX341" s="121"/>
      <c r="AY341" s="121"/>
      <c r="AZ341" s="121"/>
      <c r="BA341" s="111">
        <f t="shared" si="5"/>
        <v>0</v>
      </c>
      <c r="BB341" s="120"/>
    </row>
    <row r="342" spans="1:54" ht="19.5" customHeight="1">
      <c r="A342" s="110">
        <v>339</v>
      </c>
      <c r="B342" s="118"/>
      <c r="C342" s="119"/>
      <c r="D342" s="120"/>
      <c r="E342" s="120"/>
      <c r="F342" s="119"/>
      <c r="G342" s="120"/>
      <c r="H342" s="120"/>
      <c r="I342" s="120"/>
      <c r="J342" s="119"/>
      <c r="K342" s="120"/>
      <c r="L342" s="119"/>
      <c r="M342" s="120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21"/>
      <c r="AM342" s="121"/>
      <c r="AN342" s="121"/>
      <c r="AO342" s="121"/>
      <c r="AP342" s="121"/>
      <c r="AQ342" s="121"/>
      <c r="AR342" s="121"/>
      <c r="AS342" s="121"/>
      <c r="AT342" s="121"/>
      <c r="AU342" s="121"/>
      <c r="AV342" s="121"/>
      <c r="AW342" s="121"/>
      <c r="AX342" s="121"/>
      <c r="AY342" s="121"/>
      <c r="AZ342" s="121"/>
      <c r="BA342" s="111">
        <f t="shared" si="5"/>
        <v>0</v>
      </c>
      <c r="BB342" s="120"/>
    </row>
    <row r="343" spans="1:54" ht="19.5" customHeight="1">
      <c r="A343" s="110">
        <v>340</v>
      </c>
      <c r="B343" s="118"/>
      <c r="C343" s="119"/>
      <c r="D343" s="120"/>
      <c r="E343" s="120"/>
      <c r="F343" s="119"/>
      <c r="G343" s="120"/>
      <c r="H343" s="120"/>
      <c r="I343" s="120"/>
      <c r="J343" s="119"/>
      <c r="K343" s="120"/>
      <c r="L343" s="119"/>
      <c r="M343" s="120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  <c r="AI343" s="121"/>
      <c r="AJ343" s="121"/>
      <c r="AK343" s="121"/>
      <c r="AL343" s="121"/>
      <c r="AM343" s="121"/>
      <c r="AN343" s="121"/>
      <c r="AO343" s="121"/>
      <c r="AP343" s="121"/>
      <c r="AQ343" s="121"/>
      <c r="AR343" s="121"/>
      <c r="AS343" s="121"/>
      <c r="AT343" s="121"/>
      <c r="AU343" s="121"/>
      <c r="AV343" s="121"/>
      <c r="AW343" s="121"/>
      <c r="AX343" s="121"/>
      <c r="AY343" s="121"/>
      <c r="AZ343" s="121"/>
      <c r="BA343" s="111">
        <f t="shared" si="5"/>
        <v>0</v>
      </c>
      <c r="BB343" s="120"/>
    </row>
    <row r="344" spans="1:54" ht="19.5" customHeight="1">
      <c r="A344" s="110">
        <v>341</v>
      </c>
      <c r="B344" s="118"/>
      <c r="C344" s="119"/>
      <c r="D344" s="120"/>
      <c r="E344" s="120"/>
      <c r="F344" s="119"/>
      <c r="G344" s="120"/>
      <c r="H344" s="120"/>
      <c r="I344" s="120"/>
      <c r="J344" s="119"/>
      <c r="K344" s="120"/>
      <c r="L344" s="119"/>
      <c r="M344" s="120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  <c r="AA344" s="121"/>
      <c r="AB344" s="121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21"/>
      <c r="AM344" s="121"/>
      <c r="AN344" s="121"/>
      <c r="AO344" s="121"/>
      <c r="AP344" s="121"/>
      <c r="AQ344" s="121"/>
      <c r="AR344" s="121"/>
      <c r="AS344" s="121"/>
      <c r="AT344" s="121"/>
      <c r="AU344" s="121"/>
      <c r="AV344" s="121"/>
      <c r="AW344" s="121"/>
      <c r="AX344" s="121"/>
      <c r="AY344" s="121"/>
      <c r="AZ344" s="121"/>
      <c r="BA344" s="111">
        <f t="shared" si="5"/>
        <v>0</v>
      </c>
      <c r="BB344" s="120"/>
    </row>
    <row r="345" spans="1:54" ht="19.5" customHeight="1">
      <c r="A345" s="110">
        <v>342</v>
      </c>
      <c r="B345" s="118"/>
      <c r="C345" s="119"/>
      <c r="D345" s="120"/>
      <c r="E345" s="120"/>
      <c r="F345" s="119"/>
      <c r="G345" s="120"/>
      <c r="H345" s="120"/>
      <c r="I345" s="120"/>
      <c r="J345" s="119"/>
      <c r="K345" s="120"/>
      <c r="L345" s="119"/>
      <c r="M345" s="120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  <c r="AA345" s="121"/>
      <c r="AB345" s="121"/>
      <c r="AC345" s="121"/>
      <c r="AD345" s="121"/>
      <c r="AE345" s="121"/>
      <c r="AF345" s="121"/>
      <c r="AG345" s="121"/>
      <c r="AH345" s="121"/>
      <c r="AI345" s="121"/>
      <c r="AJ345" s="121"/>
      <c r="AK345" s="121"/>
      <c r="AL345" s="121"/>
      <c r="AM345" s="121"/>
      <c r="AN345" s="121"/>
      <c r="AO345" s="121"/>
      <c r="AP345" s="121"/>
      <c r="AQ345" s="121"/>
      <c r="AR345" s="121"/>
      <c r="AS345" s="121"/>
      <c r="AT345" s="121"/>
      <c r="AU345" s="121"/>
      <c r="AV345" s="121"/>
      <c r="AW345" s="121"/>
      <c r="AX345" s="121"/>
      <c r="AY345" s="121"/>
      <c r="AZ345" s="121"/>
      <c r="BA345" s="111">
        <f t="shared" si="5"/>
        <v>0</v>
      </c>
      <c r="BB345" s="120"/>
    </row>
    <row r="346" spans="1:54" ht="19.5" customHeight="1">
      <c r="A346" s="110">
        <v>343</v>
      </c>
      <c r="B346" s="118"/>
      <c r="C346" s="119"/>
      <c r="D346" s="120"/>
      <c r="E346" s="120"/>
      <c r="F346" s="119"/>
      <c r="G346" s="120"/>
      <c r="H346" s="120"/>
      <c r="I346" s="120"/>
      <c r="J346" s="119"/>
      <c r="K346" s="120"/>
      <c r="L346" s="119"/>
      <c r="M346" s="120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1"/>
      <c r="AP346" s="121"/>
      <c r="AQ346" s="121"/>
      <c r="AR346" s="121"/>
      <c r="AS346" s="121"/>
      <c r="AT346" s="121"/>
      <c r="AU346" s="121"/>
      <c r="AV346" s="121"/>
      <c r="AW346" s="121"/>
      <c r="AX346" s="121"/>
      <c r="AY346" s="121"/>
      <c r="AZ346" s="121"/>
      <c r="BA346" s="111">
        <f t="shared" si="5"/>
        <v>0</v>
      </c>
      <c r="BB346" s="120"/>
    </row>
    <row r="347" spans="1:54" ht="19.5" customHeight="1">
      <c r="A347" s="110">
        <v>344</v>
      </c>
      <c r="B347" s="118"/>
      <c r="C347" s="119"/>
      <c r="D347" s="120"/>
      <c r="E347" s="120"/>
      <c r="F347" s="119"/>
      <c r="G347" s="120"/>
      <c r="H347" s="120"/>
      <c r="I347" s="120"/>
      <c r="J347" s="119"/>
      <c r="K347" s="120"/>
      <c r="L347" s="119"/>
      <c r="M347" s="120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  <c r="AA347" s="121"/>
      <c r="AB347" s="121"/>
      <c r="AC347" s="121"/>
      <c r="AD347" s="121"/>
      <c r="AE347" s="121"/>
      <c r="AF347" s="121"/>
      <c r="AG347" s="121"/>
      <c r="AH347" s="121"/>
      <c r="AI347" s="121"/>
      <c r="AJ347" s="121"/>
      <c r="AK347" s="121"/>
      <c r="AL347" s="121"/>
      <c r="AM347" s="121"/>
      <c r="AN347" s="121"/>
      <c r="AO347" s="121"/>
      <c r="AP347" s="121"/>
      <c r="AQ347" s="121"/>
      <c r="AR347" s="121"/>
      <c r="AS347" s="121"/>
      <c r="AT347" s="121"/>
      <c r="AU347" s="121"/>
      <c r="AV347" s="121"/>
      <c r="AW347" s="121"/>
      <c r="AX347" s="121"/>
      <c r="AY347" s="121"/>
      <c r="AZ347" s="121"/>
      <c r="BA347" s="111">
        <f t="shared" si="5"/>
        <v>0</v>
      </c>
      <c r="BB347" s="120"/>
    </row>
    <row r="348" spans="1:54" ht="19.5" customHeight="1">
      <c r="A348" s="110">
        <v>345</v>
      </c>
      <c r="B348" s="118"/>
      <c r="C348" s="119"/>
      <c r="D348" s="120"/>
      <c r="E348" s="120"/>
      <c r="F348" s="119"/>
      <c r="G348" s="120"/>
      <c r="H348" s="120"/>
      <c r="I348" s="120"/>
      <c r="J348" s="119"/>
      <c r="K348" s="120"/>
      <c r="L348" s="119"/>
      <c r="M348" s="120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  <c r="AA348" s="121"/>
      <c r="AB348" s="121"/>
      <c r="AC348" s="121"/>
      <c r="AD348" s="121"/>
      <c r="AE348" s="121"/>
      <c r="AF348" s="121"/>
      <c r="AG348" s="121"/>
      <c r="AH348" s="121"/>
      <c r="AI348" s="121"/>
      <c r="AJ348" s="121"/>
      <c r="AK348" s="121"/>
      <c r="AL348" s="121"/>
      <c r="AM348" s="121"/>
      <c r="AN348" s="121"/>
      <c r="AO348" s="121"/>
      <c r="AP348" s="121"/>
      <c r="AQ348" s="121"/>
      <c r="AR348" s="121"/>
      <c r="AS348" s="121"/>
      <c r="AT348" s="121"/>
      <c r="AU348" s="121"/>
      <c r="AV348" s="121"/>
      <c r="AW348" s="121"/>
      <c r="AX348" s="121"/>
      <c r="AY348" s="121"/>
      <c r="AZ348" s="121"/>
      <c r="BA348" s="111">
        <f t="shared" si="5"/>
        <v>0</v>
      </c>
      <c r="BB348" s="120"/>
    </row>
    <row r="349" spans="1:54" ht="19.5" customHeight="1">
      <c r="A349" s="110">
        <v>346</v>
      </c>
      <c r="B349" s="118"/>
      <c r="C349" s="119"/>
      <c r="D349" s="120"/>
      <c r="E349" s="120"/>
      <c r="F349" s="119"/>
      <c r="G349" s="120"/>
      <c r="H349" s="120"/>
      <c r="I349" s="120"/>
      <c r="J349" s="119"/>
      <c r="K349" s="120"/>
      <c r="L349" s="119"/>
      <c r="M349" s="120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  <c r="AA349" s="121"/>
      <c r="AB349" s="121"/>
      <c r="AC349" s="121"/>
      <c r="AD349" s="121"/>
      <c r="AE349" s="121"/>
      <c r="AF349" s="121"/>
      <c r="AG349" s="121"/>
      <c r="AH349" s="121"/>
      <c r="AI349" s="121"/>
      <c r="AJ349" s="121"/>
      <c r="AK349" s="121"/>
      <c r="AL349" s="121"/>
      <c r="AM349" s="121"/>
      <c r="AN349" s="121"/>
      <c r="AO349" s="121"/>
      <c r="AP349" s="121"/>
      <c r="AQ349" s="121"/>
      <c r="AR349" s="121"/>
      <c r="AS349" s="121"/>
      <c r="AT349" s="121"/>
      <c r="AU349" s="121"/>
      <c r="AV349" s="121"/>
      <c r="AW349" s="121"/>
      <c r="AX349" s="121"/>
      <c r="AY349" s="121"/>
      <c r="AZ349" s="121"/>
      <c r="BA349" s="111">
        <f t="shared" si="5"/>
        <v>0</v>
      </c>
      <c r="BB349" s="120"/>
    </row>
    <row r="350" spans="1:54" ht="19.5" customHeight="1">
      <c r="A350" s="110">
        <v>347</v>
      </c>
      <c r="B350" s="118"/>
      <c r="C350" s="119"/>
      <c r="D350" s="120"/>
      <c r="E350" s="120"/>
      <c r="F350" s="119"/>
      <c r="G350" s="120"/>
      <c r="H350" s="120"/>
      <c r="I350" s="120"/>
      <c r="J350" s="119"/>
      <c r="K350" s="120"/>
      <c r="L350" s="119"/>
      <c r="M350" s="120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1"/>
      <c r="AP350" s="121"/>
      <c r="AQ350" s="121"/>
      <c r="AR350" s="121"/>
      <c r="AS350" s="121"/>
      <c r="AT350" s="121"/>
      <c r="AU350" s="121"/>
      <c r="AV350" s="121"/>
      <c r="AW350" s="121"/>
      <c r="AX350" s="121"/>
      <c r="AY350" s="121"/>
      <c r="AZ350" s="121"/>
      <c r="BA350" s="111">
        <f t="shared" si="5"/>
        <v>0</v>
      </c>
      <c r="BB350" s="120"/>
    </row>
    <row r="351" spans="1:54" ht="19.5" customHeight="1">
      <c r="A351" s="110">
        <v>348</v>
      </c>
      <c r="B351" s="118"/>
      <c r="C351" s="119"/>
      <c r="D351" s="120"/>
      <c r="E351" s="120"/>
      <c r="F351" s="119"/>
      <c r="G351" s="120"/>
      <c r="H351" s="120"/>
      <c r="I351" s="120"/>
      <c r="J351" s="119"/>
      <c r="K351" s="120"/>
      <c r="L351" s="119"/>
      <c r="M351" s="120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  <c r="AA351" s="121"/>
      <c r="AB351" s="121"/>
      <c r="AC351" s="121"/>
      <c r="AD351" s="121"/>
      <c r="AE351" s="121"/>
      <c r="AF351" s="121"/>
      <c r="AG351" s="121"/>
      <c r="AH351" s="121"/>
      <c r="AI351" s="121"/>
      <c r="AJ351" s="121"/>
      <c r="AK351" s="121"/>
      <c r="AL351" s="121"/>
      <c r="AM351" s="121"/>
      <c r="AN351" s="121"/>
      <c r="AO351" s="121"/>
      <c r="AP351" s="121"/>
      <c r="AQ351" s="121"/>
      <c r="AR351" s="121"/>
      <c r="AS351" s="121"/>
      <c r="AT351" s="121"/>
      <c r="AU351" s="121"/>
      <c r="AV351" s="121"/>
      <c r="AW351" s="121"/>
      <c r="AX351" s="121"/>
      <c r="AY351" s="121"/>
      <c r="AZ351" s="121"/>
      <c r="BA351" s="111">
        <f t="shared" si="5"/>
        <v>0</v>
      </c>
      <c r="BB351" s="120"/>
    </row>
    <row r="352" spans="1:54" ht="19.5" customHeight="1">
      <c r="A352" s="110">
        <v>349</v>
      </c>
      <c r="B352" s="118"/>
      <c r="C352" s="119"/>
      <c r="D352" s="120"/>
      <c r="E352" s="120"/>
      <c r="F352" s="119"/>
      <c r="G352" s="120"/>
      <c r="H352" s="120"/>
      <c r="I352" s="120"/>
      <c r="J352" s="119"/>
      <c r="K352" s="120"/>
      <c r="L352" s="119"/>
      <c r="M352" s="120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  <c r="AK352" s="121"/>
      <c r="AL352" s="121"/>
      <c r="AM352" s="121"/>
      <c r="AN352" s="121"/>
      <c r="AO352" s="121"/>
      <c r="AP352" s="121"/>
      <c r="AQ352" s="121"/>
      <c r="AR352" s="121"/>
      <c r="AS352" s="121"/>
      <c r="AT352" s="121"/>
      <c r="AU352" s="121"/>
      <c r="AV352" s="121"/>
      <c r="AW352" s="121"/>
      <c r="AX352" s="121"/>
      <c r="AY352" s="121"/>
      <c r="AZ352" s="121"/>
      <c r="BA352" s="111">
        <f t="shared" si="5"/>
        <v>0</v>
      </c>
      <c r="BB352" s="120"/>
    </row>
    <row r="353" spans="1:54" ht="19.5" customHeight="1">
      <c r="A353" s="110">
        <v>350</v>
      </c>
      <c r="B353" s="118"/>
      <c r="C353" s="119"/>
      <c r="D353" s="120"/>
      <c r="E353" s="120"/>
      <c r="F353" s="119"/>
      <c r="G353" s="120"/>
      <c r="H353" s="120"/>
      <c r="I353" s="120"/>
      <c r="J353" s="119"/>
      <c r="K353" s="120"/>
      <c r="L353" s="119"/>
      <c r="M353" s="120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  <c r="AA353" s="121"/>
      <c r="AB353" s="121"/>
      <c r="AC353" s="121"/>
      <c r="AD353" s="121"/>
      <c r="AE353" s="121"/>
      <c r="AF353" s="121"/>
      <c r="AG353" s="121"/>
      <c r="AH353" s="121"/>
      <c r="AI353" s="121"/>
      <c r="AJ353" s="121"/>
      <c r="AK353" s="121"/>
      <c r="AL353" s="121"/>
      <c r="AM353" s="121"/>
      <c r="AN353" s="121"/>
      <c r="AO353" s="121"/>
      <c r="AP353" s="121"/>
      <c r="AQ353" s="121"/>
      <c r="AR353" s="121"/>
      <c r="AS353" s="121"/>
      <c r="AT353" s="121"/>
      <c r="AU353" s="121"/>
      <c r="AV353" s="121"/>
      <c r="AW353" s="121"/>
      <c r="AX353" s="121"/>
      <c r="AY353" s="121"/>
      <c r="AZ353" s="121"/>
      <c r="BA353" s="111">
        <f t="shared" si="5"/>
        <v>0</v>
      </c>
      <c r="BB353" s="120"/>
    </row>
    <row r="354" spans="1:54" ht="19.5" customHeight="1">
      <c r="A354" s="110">
        <v>351</v>
      </c>
      <c r="B354" s="118"/>
      <c r="C354" s="119"/>
      <c r="D354" s="120"/>
      <c r="E354" s="120"/>
      <c r="F354" s="119"/>
      <c r="G354" s="120"/>
      <c r="H354" s="120"/>
      <c r="I354" s="120"/>
      <c r="J354" s="119"/>
      <c r="K354" s="120"/>
      <c r="L354" s="119"/>
      <c r="M354" s="120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21"/>
      <c r="AM354" s="121"/>
      <c r="AN354" s="121"/>
      <c r="AO354" s="121"/>
      <c r="AP354" s="121"/>
      <c r="AQ354" s="121"/>
      <c r="AR354" s="121"/>
      <c r="AS354" s="121"/>
      <c r="AT354" s="121"/>
      <c r="AU354" s="121"/>
      <c r="AV354" s="121"/>
      <c r="AW354" s="121"/>
      <c r="AX354" s="121"/>
      <c r="AY354" s="121"/>
      <c r="AZ354" s="121"/>
      <c r="BA354" s="111">
        <f t="shared" si="5"/>
        <v>0</v>
      </c>
      <c r="BB354" s="120"/>
    </row>
    <row r="355" spans="1:54" ht="19.5" customHeight="1">
      <c r="A355" s="110">
        <v>352</v>
      </c>
      <c r="B355" s="118"/>
      <c r="C355" s="119"/>
      <c r="D355" s="120"/>
      <c r="E355" s="120"/>
      <c r="F355" s="119"/>
      <c r="G355" s="120"/>
      <c r="H355" s="120"/>
      <c r="I355" s="120"/>
      <c r="J355" s="119"/>
      <c r="K355" s="120"/>
      <c r="L355" s="119"/>
      <c r="M355" s="120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  <c r="AA355" s="121"/>
      <c r="AB355" s="121"/>
      <c r="AC355" s="121"/>
      <c r="AD355" s="121"/>
      <c r="AE355" s="121"/>
      <c r="AF355" s="121"/>
      <c r="AG355" s="121"/>
      <c r="AH355" s="121"/>
      <c r="AI355" s="121"/>
      <c r="AJ355" s="121"/>
      <c r="AK355" s="121"/>
      <c r="AL355" s="121"/>
      <c r="AM355" s="121"/>
      <c r="AN355" s="121"/>
      <c r="AO355" s="121"/>
      <c r="AP355" s="121"/>
      <c r="AQ355" s="121"/>
      <c r="AR355" s="121"/>
      <c r="AS355" s="121"/>
      <c r="AT355" s="121"/>
      <c r="AU355" s="121"/>
      <c r="AV355" s="121"/>
      <c r="AW355" s="121"/>
      <c r="AX355" s="121"/>
      <c r="AY355" s="121"/>
      <c r="AZ355" s="121"/>
      <c r="BA355" s="111">
        <f t="shared" si="5"/>
        <v>0</v>
      </c>
      <c r="BB355" s="120"/>
    </row>
    <row r="356" spans="1:54" ht="19.5" customHeight="1">
      <c r="A356" s="110">
        <v>353</v>
      </c>
      <c r="B356" s="118"/>
      <c r="C356" s="119"/>
      <c r="D356" s="120"/>
      <c r="E356" s="120"/>
      <c r="F356" s="119"/>
      <c r="G356" s="120"/>
      <c r="H356" s="120"/>
      <c r="I356" s="120"/>
      <c r="J356" s="119"/>
      <c r="K356" s="120"/>
      <c r="L356" s="119"/>
      <c r="M356" s="120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  <c r="AA356" s="121"/>
      <c r="AB356" s="121"/>
      <c r="AC356" s="121"/>
      <c r="AD356" s="121"/>
      <c r="AE356" s="121"/>
      <c r="AF356" s="121"/>
      <c r="AG356" s="121"/>
      <c r="AH356" s="121"/>
      <c r="AI356" s="121"/>
      <c r="AJ356" s="121"/>
      <c r="AK356" s="121"/>
      <c r="AL356" s="121"/>
      <c r="AM356" s="121"/>
      <c r="AN356" s="121"/>
      <c r="AO356" s="121"/>
      <c r="AP356" s="121"/>
      <c r="AQ356" s="121"/>
      <c r="AR356" s="121"/>
      <c r="AS356" s="121"/>
      <c r="AT356" s="121"/>
      <c r="AU356" s="121"/>
      <c r="AV356" s="121"/>
      <c r="AW356" s="121"/>
      <c r="AX356" s="121"/>
      <c r="AY356" s="121"/>
      <c r="AZ356" s="121"/>
      <c r="BA356" s="111">
        <f t="shared" si="5"/>
        <v>0</v>
      </c>
      <c r="BB356" s="120"/>
    </row>
    <row r="357" spans="1:54" ht="19.5" customHeight="1">
      <c r="A357" s="110">
        <v>354</v>
      </c>
      <c r="B357" s="118"/>
      <c r="C357" s="119"/>
      <c r="D357" s="120"/>
      <c r="E357" s="120"/>
      <c r="F357" s="119"/>
      <c r="G357" s="120"/>
      <c r="H357" s="120"/>
      <c r="I357" s="120"/>
      <c r="J357" s="119"/>
      <c r="K357" s="120"/>
      <c r="L357" s="119"/>
      <c r="M357" s="120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  <c r="AA357" s="121"/>
      <c r="AB357" s="121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21"/>
      <c r="AM357" s="121"/>
      <c r="AN357" s="121"/>
      <c r="AO357" s="121"/>
      <c r="AP357" s="121"/>
      <c r="AQ357" s="121"/>
      <c r="AR357" s="121"/>
      <c r="AS357" s="121"/>
      <c r="AT357" s="121"/>
      <c r="AU357" s="121"/>
      <c r="AV357" s="121"/>
      <c r="AW357" s="121"/>
      <c r="AX357" s="121"/>
      <c r="AY357" s="121"/>
      <c r="AZ357" s="121"/>
      <c r="BA357" s="111">
        <f t="shared" si="5"/>
        <v>0</v>
      </c>
      <c r="BB357" s="120"/>
    </row>
    <row r="358" spans="1:54" ht="19.5" customHeight="1">
      <c r="A358" s="110">
        <v>355</v>
      </c>
      <c r="B358" s="118"/>
      <c r="C358" s="119"/>
      <c r="D358" s="120"/>
      <c r="E358" s="120"/>
      <c r="F358" s="119"/>
      <c r="G358" s="120"/>
      <c r="H358" s="120"/>
      <c r="I358" s="120"/>
      <c r="J358" s="119"/>
      <c r="K358" s="120"/>
      <c r="L358" s="119"/>
      <c r="M358" s="120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21"/>
      <c r="AM358" s="121"/>
      <c r="AN358" s="121"/>
      <c r="AO358" s="121"/>
      <c r="AP358" s="121"/>
      <c r="AQ358" s="121"/>
      <c r="AR358" s="121"/>
      <c r="AS358" s="121"/>
      <c r="AT358" s="121"/>
      <c r="AU358" s="121"/>
      <c r="AV358" s="121"/>
      <c r="AW358" s="121"/>
      <c r="AX358" s="121"/>
      <c r="AY358" s="121"/>
      <c r="AZ358" s="121"/>
      <c r="BA358" s="111">
        <f t="shared" si="5"/>
        <v>0</v>
      </c>
      <c r="BB358" s="120"/>
    </row>
    <row r="359" spans="1:54" ht="19.5" customHeight="1">
      <c r="A359" s="110">
        <v>356</v>
      </c>
      <c r="B359" s="118"/>
      <c r="C359" s="119"/>
      <c r="D359" s="120"/>
      <c r="E359" s="120"/>
      <c r="F359" s="119"/>
      <c r="G359" s="120"/>
      <c r="H359" s="120"/>
      <c r="I359" s="120"/>
      <c r="J359" s="119"/>
      <c r="K359" s="120"/>
      <c r="L359" s="119"/>
      <c r="M359" s="120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  <c r="AA359" s="121"/>
      <c r="AB359" s="121"/>
      <c r="AC359" s="121"/>
      <c r="AD359" s="121"/>
      <c r="AE359" s="121"/>
      <c r="AF359" s="121"/>
      <c r="AG359" s="121"/>
      <c r="AH359" s="121"/>
      <c r="AI359" s="121"/>
      <c r="AJ359" s="121"/>
      <c r="AK359" s="121"/>
      <c r="AL359" s="121"/>
      <c r="AM359" s="121"/>
      <c r="AN359" s="121"/>
      <c r="AO359" s="121"/>
      <c r="AP359" s="121"/>
      <c r="AQ359" s="121"/>
      <c r="AR359" s="121"/>
      <c r="AS359" s="121"/>
      <c r="AT359" s="121"/>
      <c r="AU359" s="121"/>
      <c r="AV359" s="121"/>
      <c r="AW359" s="121"/>
      <c r="AX359" s="121"/>
      <c r="AY359" s="121"/>
      <c r="AZ359" s="121"/>
      <c r="BA359" s="111">
        <f t="shared" si="5"/>
        <v>0</v>
      </c>
      <c r="BB359" s="120"/>
    </row>
    <row r="360" spans="1:54" ht="19.5" customHeight="1">
      <c r="A360" s="110">
        <v>357</v>
      </c>
      <c r="B360" s="118"/>
      <c r="C360" s="119"/>
      <c r="D360" s="120"/>
      <c r="E360" s="120"/>
      <c r="F360" s="119"/>
      <c r="G360" s="120"/>
      <c r="H360" s="120"/>
      <c r="I360" s="120"/>
      <c r="J360" s="119"/>
      <c r="K360" s="120"/>
      <c r="L360" s="119"/>
      <c r="M360" s="120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  <c r="AA360" s="121"/>
      <c r="AB360" s="121"/>
      <c r="AC360" s="121"/>
      <c r="AD360" s="121"/>
      <c r="AE360" s="121"/>
      <c r="AF360" s="121"/>
      <c r="AG360" s="121"/>
      <c r="AH360" s="121"/>
      <c r="AI360" s="121"/>
      <c r="AJ360" s="121"/>
      <c r="AK360" s="121"/>
      <c r="AL360" s="121"/>
      <c r="AM360" s="121"/>
      <c r="AN360" s="121"/>
      <c r="AO360" s="121"/>
      <c r="AP360" s="121"/>
      <c r="AQ360" s="121"/>
      <c r="AR360" s="121"/>
      <c r="AS360" s="121"/>
      <c r="AT360" s="121"/>
      <c r="AU360" s="121"/>
      <c r="AV360" s="121"/>
      <c r="AW360" s="121"/>
      <c r="AX360" s="121"/>
      <c r="AY360" s="121"/>
      <c r="AZ360" s="121"/>
      <c r="BA360" s="111">
        <f t="shared" si="5"/>
        <v>0</v>
      </c>
      <c r="BB360" s="120"/>
    </row>
    <row r="361" spans="1:54" ht="19.5" customHeight="1">
      <c r="A361" s="110">
        <v>358</v>
      </c>
      <c r="B361" s="118"/>
      <c r="C361" s="119"/>
      <c r="D361" s="120"/>
      <c r="E361" s="120"/>
      <c r="F361" s="119"/>
      <c r="G361" s="120"/>
      <c r="H361" s="120"/>
      <c r="I361" s="120"/>
      <c r="J361" s="119"/>
      <c r="K361" s="120"/>
      <c r="L361" s="119"/>
      <c r="M361" s="120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  <c r="AI361" s="121"/>
      <c r="AJ361" s="121"/>
      <c r="AK361" s="121"/>
      <c r="AL361" s="121"/>
      <c r="AM361" s="121"/>
      <c r="AN361" s="121"/>
      <c r="AO361" s="121"/>
      <c r="AP361" s="121"/>
      <c r="AQ361" s="121"/>
      <c r="AR361" s="121"/>
      <c r="AS361" s="121"/>
      <c r="AT361" s="121"/>
      <c r="AU361" s="121"/>
      <c r="AV361" s="121"/>
      <c r="AW361" s="121"/>
      <c r="AX361" s="121"/>
      <c r="AY361" s="121"/>
      <c r="AZ361" s="121"/>
      <c r="BA361" s="111">
        <f t="shared" si="5"/>
        <v>0</v>
      </c>
      <c r="BB361" s="120"/>
    </row>
    <row r="362" spans="1:54" ht="19.5" customHeight="1">
      <c r="A362" s="110">
        <v>359</v>
      </c>
      <c r="B362" s="118"/>
      <c r="C362" s="119"/>
      <c r="D362" s="120"/>
      <c r="E362" s="120"/>
      <c r="F362" s="119"/>
      <c r="G362" s="120"/>
      <c r="H362" s="120"/>
      <c r="I362" s="120"/>
      <c r="J362" s="119"/>
      <c r="K362" s="120"/>
      <c r="L362" s="119"/>
      <c r="M362" s="120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1"/>
      <c r="AU362" s="121"/>
      <c r="AV362" s="121"/>
      <c r="AW362" s="121"/>
      <c r="AX362" s="121"/>
      <c r="AY362" s="121"/>
      <c r="AZ362" s="121"/>
      <c r="BA362" s="111">
        <f t="shared" si="5"/>
        <v>0</v>
      </c>
      <c r="BB362" s="120"/>
    </row>
    <row r="363" spans="1:54" ht="19.5" customHeight="1">
      <c r="A363" s="110">
        <v>360</v>
      </c>
      <c r="B363" s="118"/>
      <c r="C363" s="119"/>
      <c r="D363" s="120"/>
      <c r="E363" s="120"/>
      <c r="F363" s="119"/>
      <c r="G363" s="120"/>
      <c r="H363" s="120"/>
      <c r="I363" s="120"/>
      <c r="J363" s="119"/>
      <c r="K363" s="120"/>
      <c r="L363" s="119"/>
      <c r="M363" s="120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21"/>
      <c r="AM363" s="121"/>
      <c r="AN363" s="121"/>
      <c r="AO363" s="121"/>
      <c r="AP363" s="121"/>
      <c r="AQ363" s="121"/>
      <c r="AR363" s="121"/>
      <c r="AS363" s="121"/>
      <c r="AT363" s="121"/>
      <c r="AU363" s="121"/>
      <c r="AV363" s="121"/>
      <c r="AW363" s="121"/>
      <c r="AX363" s="121"/>
      <c r="AY363" s="121"/>
      <c r="AZ363" s="121"/>
      <c r="BA363" s="111">
        <f t="shared" si="5"/>
        <v>0</v>
      </c>
      <c r="BB363" s="120"/>
    </row>
    <row r="364" spans="1:54" ht="19.5" customHeight="1">
      <c r="A364" s="110">
        <v>361</v>
      </c>
      <c r="B364" s="118"/>
      <c r="C364" s="119"/>
      <c r="D364" s="120"/>
      <c r="E364" s="120"/>
      <c r="F364" s="119"/>
      <c r="G364" s="120"/>
      <c r="H364" s="120"/>
      <c r="I364" s="120"/>
      <c r="J364" s="119"/>
      <c r="K364" s="120"/>
      <c r="L364" s="119"/>
      <c r="M364" s="120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21"/>
      <c r="AM364" s="121"/>
      <c r="AN364" s="121"/>
      <c r="AO364" s="121"/>
      <c r="AP364" s="121"/>
      <c r="AQ364" s="121"/>
      <c r="AR364" s="121"/>
      <c r="AS364" s="121"/>
      <c r="AT364" s="121"/>
      <c r="AU364" s="121"/>
      <c r="AV364" s="121"/>
      <c r="AW364" s="121"/>
      <c r="AX364" s="121"/>
      <c r="AY364" s="121"/>
      <c r="AZ364" s="121"/>
      <c r="BA364" s="111">
        <f t="shared" si="5"/>
        <v>0</v>
      </c>
      <c r="BB364" s="120"/>
    </row>
    <row r="365" spans="1:54" ht="19.5" customHeight="1">
      <c r="A365" s="110">
        <v>362</v>
      </c>
      <c r="B365" s="118"/>
      <c r="C365" s="119"/>
      <c r="D365" s="120"/>
      <c r="E365" s="120"/>
      <c r="F365" s="119"/>
      <c r="G365" s="120"/>
      <c r="H365" s="120"/>
      <c r="I365" s="120"/>
      <c r="J365" s="119"/>
      <c r="K365" s="120"/>
      <c r="L365" s="119"/>
      <c r="M365" s="120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1"/>
      <c r="AU365" s="121"/>
      <c r="AV365" s="121"/>
      <c r="AW365" s="121"/>
      <c r="AX365" s="121"/>
      <c r="AY365" s="121"/>
      <c r="AZ365" s="121"/>
      <c r="BA365" s="111">
        <f t="shared" si="5"/>
        <v>0</v>
      </c>
      <c r="BB365" s="120"/>
    </row>
    <row r="366" spans="1:54" ht="19.5" customHeight="1">
      <c r="A366" s="110">
        <v>363</v>
      </c>
      <c r="B366" s="118"/>
      <c r="C366" s="119"/>
      <c r="D366" s="120"/>
      <c r="E366" s="120"/>
      <c r="F366" s="119"/>
      <c r="G366" s="120"/>
      <c r="H366" s="120"/>
      <c r="I366" s="120"/>
      <c r="J366" s="119"/>
      <c r="K366" s="120"/>
      <c r="L366" s="119"/>
      <c r="M366" s="120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  <c r="AA366" s="121"/>
      <c r="AB366" s="121"/>
      <c r="AC366" s="121"/>
      <c r="AD366" s="121"/>
      <c r="AE366" s="121"/>
      <c r="AF366" s="121"/>
      <c r="AG366" s="121"/>
      <c r="AH366" s="121"/>
      <c r="AI366" s="121"/>
      <c r="AJ366" s="121"/>
      <c r="AK366" s="121"/>
      <c r="AL366" s="121"/>
      <c r="AM366" s="121"/>
      <c r="AN366" s="121"/>
      <c r="AO366" s="121"/>
      <c r="AP366" s="121"/>
      <c r="AQ366" s="121"/>
      <c r="AR366" s="121"/>
      <c r="AS366" s="121"/>
      <c r="AT366" s="121"/>
      <c r="AU366" s="121"/>
      <c r="AV366" s="121"/>
      <c r="AW366" s="121"/>
      <c r="AX366" s="121"/>
      <c r="AY366" s="121"/>
      <c r="AZ366" s="121"/>
      <c r="BA366" s="111">
        <f t="shared" si="5"/>
        <v>0</v>
      </c>
      <c r="BB366" s="120"/>
    </row>
    <row r="367" spans="1:54" ht="19.5" customHeight="1">
      <c r="A367" s="110">
        <v>364</v>
      </c>
      <c r="B367" s="118"/>
      <c r="C367" s="119"/>
      <c r="D367" s="120"/>
      <c r="E367" s="120"/>
      <c r="F367" s="119"/>
      <c r="G367" s="120"/>
      <c r="H367" s="120"/>
      <c r="I367" s="120"/>
      <c r="J367" s="119"/>
      <c r="K367" s="120"/>
      <c r="L367" s="119"/>
      <c r="M367" s="120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21"/>
      <c r="AM367" s="121"/>
      <c r="AN367" s="121"/>
      <c r="AO367" s="121"/>
      <c r="AP367" s="121"/>
      <c r="AQ367" s="121"/>
      <c r="AR367" s="121"/>
      <c r="AS367" s="121"/>
      <c r="AT367" s="121"/>
      <c r="AU367" s="121"/>
      <c r="AV367" s="121"/>
      <c r="AW367" s="121"/>
      <c r="AX367" s="121"/>
      <c r="AY367" s="121"/>
      <c r="AZ367" s="121"/>
      <c r="BA367" s="111">
        <f t="shared" si="5"/>
        <v>0</v>
      </c>
      <c r="BB367" s="120"/>
    </row>
    <row r="368" spans="1:54" ht="19.5" customHeight="1">
      <c r="A368" s="110">
        <v>365</v>
      </c>
      <c r="B368" s="118"/>
      <c r="C368" s="119"/>
      <c r="D368" s="120"/>
      <c r="E368" s="120"/>
      <c r="F368" s="119"/>
      <c r="G368" s="120"/>
      <c r="H368" s="120"/>
      <c r="I368" s="120"/>
      <c r="J368" s="119"/>
      <c r="K368" s="120"/>
      <c r="L368" s="119"/>
      <c r="M368" s="120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1"/>
      <c r="AP368" s="121"/>
      <c r="AQ368" s="121"/>
      <c r="AR368" s="121"/>
      <c r="AS368" s="121"/>
      <c r="AT368" s="121"/>
      <c r="AU368" s="121"/>
      <c r="AV368" s="121"/>
      <c r="AW368" s="121"/>
      <c r="AX368" s="121"/>
      <c r="AY368" s="121"/>
      <c r="AZ368" s="121"/>
      <c r="BA368" s="111">
        <f t="shared" si="5"/>
        <v>0</v>
      </c>
      <c r="BB368" s="120"/>
    </row>
    <row r="369" spans="1:54" ht="19.5" customHeight="1">
      <c r="A369" s="110">
        <v>366</v>
      </c>
      <c r="B369" s="118"/>
      <c r="C369" s="119"/>
      <c r="D369" s="120"/>
      <c r="E369" s="120"/>
      <c r="F369" s="119"/>
      <c r="G369" s="120"/>
      <c r="H369" s="120"/>
      <c r="I369" s="120"/>
      <c r="J369" s="119"/>
      <c r="K369" s="120"/>
      <c r="L369" s="119"/>
      <c r="M369" s="120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  <c r="AA369" s="121"/>
      <c r="AB369" s="121"/>
      <c r="AC369" s="121"/>
      <c r="AD369" s="121"/>
      <c r="AE369" s="121"/>
      <c r="AF369" s="121"/>
      <c r="AG369" s="121"/>
      <c r="AH369" s="121"/>
      <c r="AI369" s="121"/>
      <c r="AJ369" s="121"/>
      <c r="AK369" s="121"/>
      <c r="AL369" s="121"/>
      <c r="AM369" s="121"/>
      <c r="AN369" s="121"/>
      <c r="AO369" s="121"/>
      <c r="AP369" s="121"/>
      <c r="AQ369" s="121"/>
      <c r="AR369" s="121"/>
      <c r="AS369" s="121"/>
      <c r="AT369" s="121"/>
      <c r="AU369" s="121"/>
      <c r="AV369" s="121"/>
      <c r="AW369" s="121"/>
      <c r="AX369" s="121"/>
      <c r="AY369" s="121"/>
      <c r="AZ369" s="121"/>
      <c r="BA369" s="111">
        <f t="shared" si="5"/>
        <v>0</v>
      </c>
      <c r="BB369" s="120"/>
    </row>
    <row r="370" spans="1:54" ht="19.5" customHeight="1">
      <c r="A370" s="110">
        <v>367</v>
      </c>
      <c r="B370" s="118"/>
      <c r="C370" s="119"/>
      <c r="D370" s="120"/>
      <c r="E370" s="120"/>
      <c r="F370" s="119"/>
      <c r="G370" s="120"/>
      <c r="H370" s="120"/>
      <c r="I370" s="120"/>
      <c r="J370" s="119"/>
      <c r="K370" s="120"/>
      <c r="L370" s="119"/>
      <c r="M370" s="120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  <c r="AI370" s="121"/>
      <c r="AJ370" s="121"/>
      <c r="AK370" s="121"/>
      <c r="AL370" s="121"/>
      <c r="AM370" s="121"/>
      <c r="AN370" s="121"/>
      <c r="AO370" s="121"/>
      <c r="AP370" s="121"/>
      <c r="AQ370" s="121"/>
      <c r="AR370" s="121"/>
      <c r="AS370" s="121"/>
      <c r="AT370" s="121"/>
      <c r="AU370" s="121"/>
      <c r="AV370" s="121"/>
      <c r="AW370" s="121"/>
      <c r="AX370" s="121"/>
      <c r="AY370" s="121"/>
      <c r="AZ370" s="121"/>
      <c r="BA370" s="111">
        <f t="shared" si="5"/>
        <v>0</v>
      </c>
      <c r="BB370" s="120"/>
    </row>
    <row r="371" spans="1:54" ht="19.5" customHeight="1">
      <c r="A371" s="110">
        <v>368</v>
      </c>
      <c r="B371" s="118"/>
      <c r="C371" s="119"/>
      <c r="D371" s="120"/>
      <c r="E371" s="120"/>
      <c r="F371" s="119"/>
      <c r="G371" s="120"/>
      <c r="H371" s="120"/>
      <c r="I371" s="120"/>
      <c r="J371" s="119"/>
      <c r="K371" s="120"/>
      <c r="L371" s="119"/>
      <c r="M371" s="120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  <c r="AA371" s="121"/>
      <c r="AB371" s="121"/>
      <c r="AC371" s="121"/>
      <c r="AD371" s="121"/>
      <c r="AE371" s="121"/>
      <c r="AF371" s="121"/>
      <c r="AG371" s="121"/>
      <c r="AH371" s="121"/>
      <c r="AI371" s="121"/>
      <c r="AJ371" s="121"/>
      <c r="AK371" s="121"/>
      <c r="AL371" s="121"/>
      <c r="AM371" s="121"/>
      <c r="AN371" s="121"/>
      <c r="AO371" s="121"/>
      <c r="AP371" s="121"/>
      <c r="AQ371" s="121"/>
      <c r="AR371" s="121"/>
      <c r="AS371" s="121"/>
      <c r="AT371" s="121"/>
      <c r="AU371" s="121"/>
      <c r="AV371" s="121"/>
      <c r="AW371" s="121"/>
      <c r="AX371" s="121"/>
      <c r="AY371" s="121"/>
      <c r="AZ371" s="121"/>
      <c r="BA371" s="111">
        <f t="shared" si="5"/>
        <v>0</v>
      </c>
      <c r="BB371" s="120"/>
    </row>
    <row r="372" spans="1:54" ht="19.5" customHeight="1">
      <c r="A372" s="110">
        <v>369</v>
      </c>
      <c r="B372" s="118"/>
      <c r="C372" s="119"/>
      <c r="D372" s="120"/>
      <c r="E372" s="120"/>
      <c r="F372" s="119"/>
      <c r="G372" s="120"/>
      <c r="H372" s="120"/>
      <c r="I372" s="120"/>
      <c r="J372" s="119"/>
      <c r="K372" s="120"/>
      <c r="L372" s="119"/>
      <c r="M372" s="120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21"/>
      <c r="AM372" s="121"/>
      <c r="AN372" s="121"/>
      <c r="AO372" s="121"/>
      <c r="AP372" s="121"/>
      <c r="AQ372" s="121"/>
      <c r="AR372" s="121"/>
      <c r="AS372" s="121"/>
      <c r="AT372" s="121"/>
      <c r="AU372" s="121"/>
      <c r="AV372" s="121"/>
      <c r="AW372" s="121"/>
      <c r="AX372" s="121"/>
      <c r="AY372" s="121"/>
      <c r="AZ372" s="121"/>
      <c r="BA372" s="111">
        <f t="shared" si="5"/>
        <v>0</v>
      </c>
      <c r="BB372" s="120"/>
    </row>
    <row r="373" spans="1:54" ht="19.5" customHeight="1">
      <c r="A373" s="110">
        <v>370</v>
      </c>
      <c r="B373" s="118"/>
      <c r="C373" s="119"/>
      <c r="D373" s="120"/>
      <c r="E373" s="120"/>
      <c r="F373" s="119"/>
      <c r="G373" s="120"/>
      <c r="H373" s="120"/>
      <c r="I373" s="120"/>
      <c r="J373" s="119"/>
      <c r="K373" s="120"/>
      <c r="L373" s="119"/>
      <c r="M373" s="120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  <c r="AA373" s="121"/>
      <c r="AB373" s="121"/>
      <c r="AC373" s="121"/>
      <c r="AD373" s="121"/>
      <c r="AE373" s="121"/>
      <c r="AF373" s="121"/>
      <c r="AG373" s="121"/>
      <c r="AH373" s="121"/>
      <c r="AI373" s="121"/>
      <c r="AJ373" s="121"/>
      <c r="AK373" s="121"/>
      <c r="AL373" s="121"/>
      <c r="AM373" s="121"/>
      <c r="AN373" s="121"/>
      <c r="AO373" s="121"/>
      <c r="AP373" s="121"/>
      <c r="AQ373" s="121"/>
      <c r="AR373" s="121"/>
      <c r="AS373" s="121"/>
      <c r="AT373" s="121"/>
      <c r="AU373" s="121"/>
      <c r="AV373" s="121"/>
      <c r="AW373" s="121"/>
      <c r="AX373" s="121"/>
      <c r="AY373" s="121"/>
      <c r="AZ373" s="121"/>
      <c r="BA373" s="111">
        <f t="shared" si="5"/>
        <v>0</v>
      </c>
      <c r="BB373" s="120"/>
    </row>
    <row r="374" spans="1:54" ht="19.5" customHeight="1">
      <c r="A374" s="110">
        <v>371</v>
      </c>
      <c r="B374" s="118"/>
      <c r="C374" s="119"/>
      <c r="D374" s="120"/>
      <c r="E374" s="120"/>
      <c r="F374" s="119"/>
      <c r="G374" s="120"/>
      <c r="H374" s="120"/>
      <c r="I374" s="120"/>
      <c r="J374" s="119"/>
      <c r="K374" s="120"/>
      <c r="L374" s="119"/>
      <c r="M374" s="120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  <c r="AA374" s="121"/>
      <c r="AB374" s="121"/>
      <c r="AC374" s="121"/>
      <c r="AD374" s="121"/>
      <c r="AE374" s="121"/>
      <c r="AF374" s="121"/>
      <c r="AG374" s="121"/>
      <c r="AH374" s="121"/>
      <c r="AI374" s="121"/>
      <c r="AJ374" s="121"/>
      <c r="AK374" s="121"/>
      <c r="AL374" s="121"/>
      <c r="AM374" s="121"/>
      <c r="AN374" s="121"/>
      <c r="AO374" s="121"/>
      <c r="AP374" s="121"/>
      <c r="AQ374" s="121"/>
      <c r="AR374" s="121"/>
      <c r="AS374" s="121"/>
      <c r="AT374" s="121"/>
      <c r="AU374" s="121"/>
      <c r="AV374" s="121"/>
      <c r="AW374" s="121"/>
      <c r="AX374" s="121"/>
      <c r="AY374" s="121"/>
      <c r="AZ374" s="121"/>
      <c r="BA374" s="111">
        <f t="shared" si="5"/>
        <v>0</v>
      </c>
      <c r="BB374" s="120"/>
    </row>
    <row r="375" spans="1:54" ht="19.5" customHeight="1">
      <c r="A375" s="110">
        <v>372</v>
      </c>
      <c r="B375" s="118"/>
      <c r="C375" s="119"/>
      <c r="D375" s="120"/>
      <c r="E375" s="120"/>
      <c r="F375" s="119"/>
      <c r="G375" s="120"/>
      <c r="H375" s="120"/>
      <c r="I375" s="120"/>
      <c r="J375" s="119"/>
      <c r="K375" s="120"/>
      <c r="L375" s="119"/>
      <c r="M375" s="120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  <c r="AA375" s="121"/>
      <c r="AB375" s="121"/>
      <c r="AC375" s="121"/>
      <c r="AD375" s="121"/>
      <c r="AE375" s="121"/>
      <c r="AF375" s="121"/>
      <c r="AG375" s="121"/>
      <c r="AH375" s="121"/>
      <c r="AI375" s="121"/>
      <c r="AJ375" s="121"/>
      <c r="AK375" s="121"/>
      <c r="AL375" s="121"/>
      <c r="AM375" s="121"/>
      <c r="AN375" s="121"/>
      <c r="AO375" s="121"/>
      <c r="AP375" s="121"/>
      <c r="AQ375" s="121"/>
      <c r="AR375" s="121"/>
      <c r="AS375" s="121"/>
      <c r="AT375" s="121"/>
      <c r="AU375" s="121"/>
      <c r="AV375" s="121"/>
      <c r="AW375" s="121"/>
      <c r="AX375" s="121"/>
      <c r="AY375" s="121"/>
      <c r="AZ375" s="121"/>
      <c r="BA375" s="111">
        <f t="shared" si="5"/>
        <v>0</v>
      </c>
      <c r="BB375" s="120"/>
    </row>
    <row r="376" spans="1:54" ht="19.5" customHeight="1">
      <c r="A376" s="110">
        <v>373</v>
      </c>
      <c r="B376" s="118"/>
      <c r="C376" s="119"/>
      <c r="D376" s="120"/>
      <c r="E376" s="120"/>
      <c r="F376" s="119"/>
      <c r="G376" s="120"/>
      <c r="H376" s="120"/>
      <c r="I376" s="120"/>
      <c r="J376" s="119"/>
      <c r="K376" s="120"/>
      <c r="L376" s="119"/>
      <c r="M376" s="120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  <c r="AA376" s="121"/>
      <c r="AB376" s="121"/>
      <c r="AC376" s="121"/>
      <c r="AD376" s="121"/>
      <c r="AE376" s="121"/>
      <c r="AF376" s="121"/>
      <c r="AG376" s="121"/>
      <c r="AH376" s="121"/>
      <c r="AI376" s="121"/>
      <c r="AJ376" s="121"/>
      <c r="AK376" s="121"/>
      <c r="AL376" s="121"/>
      <c r="AM376" s="121"/>
      <c r="AN376" s="121"/>
      <c r="AO376" s="121"/>
      <c r="AP376" s="121"/>
      <c r="AQ376" s="121"/>
      <c r="AR376" s="121"/>
      <c r="AS376" s="121"/>
      <c r="AT376" s="121"/>
      <c r="AU376" s="121"/>
      <c r="AV376" s="121"/>
      <c r="AW376" s="121"/>
      <c r="AX376" s="121"/>
      <c r="AY376" s="121"/>
      <c r="AZ376" s="121"/>
      <c r="BA376" s="111">
        <f t="shared" si="5"/>
        <v>0</v>
      </c>
      <c r="BB376" s="120"/>
    </row>
    <row r="377" spans="1:54" ht="19.5" customHeight="1">
      <c r="A377" s="110">
        <v>374</v>
      </c>
      <c r="B377" s="118"/>
      <c r="C377" s="119"/>
      <c r="D377" s="120"/>
      <c r="E377" s="120"/>
      <c r="F377" s="119"/>
      <c r="G377" s="120"/>
      <c r="H377" s="120"/>
      <c r="I377" s="120"/>
      <c r="J377" s="119"/>
      <c r="K377" s="120"/>
      <c r="L377" s="119"/>
      <c r="M377" s="120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  <c r="AA377" s="121"/>
      <c r="AB377" s="121"/>
      <c r="AC377" s="121"/>
      <c r="AD377" s="121"/>
      <c r="AE377" s="121"/>
      <c r="AF377" s="121"/>
      <c r="AG377" s="121"/>
      <c r="AH377" s="121"/>
      <c r="AI377" s="121"/>
      <c r="AJ377" s="121"/>
      <c r="AK377" s="121"/>
      <c r="AL377" s="121"/>
      <c r="AM377" s="121"/>
      <c r="AN377" s="121"/>
      <c r="AO377" s="121"/>
      <c r="AP377" s="121"/>
      <c r="AQ377" s="121"/>
      <c r="AR377" s="121"/>
      <c r="AS377" s="121"/>
      <c r="AT377" s="121"/>
      <c r="AU377" s="121"/>
      <c r="AV377" s="121"/>
      <c r="AW377" s="121"/>
      <c r="AX377" s="121"/>
      <c r="AY377" s="121"/>
      <c r="AZ377" s="121"/>
      <c r="BA377" s="111">
        <f t="shared" si="5"/>
        <v>0</v>
      </c>
      <c r="BB377" s="120"/>
    </row>
    <row r="378" spans="1:54" ht="19.5" customHeight="1">
      <c r="A378" s="110">
        <v>375</v>
      </c>
      <c r="B378" s="118"/>
      <c r="C378" s="119"/>
      <c r="D378" s="120"/>
      <c r="E378" s="120"/>
      <c r="F378" s="119"/>
      <c r="G378" s="120"/>
      <c r="H378" s="120"/>
      <c r="I378" s="120"/>
      <c r="J378" s="119"/>
      <c r="K378" s="120"/>
      <c r="L378" s="119"/>
      <c r="M378" s="120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  <c r="AA378" s="121"/>
      <c r="AB378" s="121"/>
      <c r="AC378" s="121"/>
      <c r="AD378" s="121"/>
      <c r="AE378" s="121"/>
      <c r="AF378" s="121"/>
      <c r="AG378" s="121"/>
      <c r="AH378" s="121"/>
      <c r="AI378" s="121"/>
      <c r="AJ378" s="121"/>
      <c r="AK378" s="121"/>
      <c r="AL378" s="121"/>
      <c r="AM378" s="121"/>
      <c r="AN378" s="121"/>
      <c r="AO378" s="121"/>
      <c r="AP378" s="121"/>
      <c r="AQ378" s="121"/>
      <c r="AR378" s="121"/>
      <c r="AS378" s="121"/>
      <c r="AT378" s="121"/>
      <c r="AU378" s="121"/>
      <c r="AV378" s="121"/>
      <c r="AW378" s="121"/>
      <c r="AX378" s="121"/>
      <c r="AY378" s="121"/>
      <c r="AZ378" s="121"/>
      <c r="BA378" s="111">
        <f t="shared" si="5"/>
        <v>0</v>
      </c>
      <c r="BB378" s="120"/>
    </row>
    <row r="379" spans="1:54" ht="19.5" customHeight="1">
      <c r="A379" s="110">
        <v>376</v>
      </c>
      <c r="B379" s="118"/>
      <c r="C379" s="119"/>
      <c r="D379" s="120"/>
      <c r="E379" s="120"/>
      <c r="F379" s="119"/>
      <c r="G379" s="120"/>
      <c r="H379" s="120"/>
      <c r="I379" s="120"/>
      <c r="J379" s="119"/>
      <c r="K379" s="120"/>
      <c r="L379" s="119"/>
      <c r="M379" s="120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  <c r="AI379" s="121"/>
      <c r="AJ379" s="121"/>
      <c r="AK379" s="121"/>
      <c r="AL379" s="121"/>
      <c r="AM379" s="121"/>
      <c r="AN379" s="121"/>
      <c r="AO379" s="121"/>
      <c r="AP379" s="121"/>
      <c r="AQ379" s="121"/>
      <c r="AR379" s="121"/>
      <c r="AS379" s="121"/>
      <c r="AT379" s="121"/>
      <c r="AU379" s="121"/>
      <c r="AV379" s="121"/>
      <c r="AW379" s="121"/>
      <c r="AX379" s="121"/>
      <c r="AY379" s="121"/>
      <c r="AZ379" s="121"/>
      <c r="BA379" s="111">
        <f t="shared" si="5"/>
        <v>0</v>
      </c>
      <c r="BB379" s="120"/>
    </row>
    <row r="380" spans="1:54" ht="19.5" customHeight="1">
      <c r="A380" s="110">
        <v>377</v>
      </c>
      <c r="B380" s="118"/>
      <c r="C380" s="119"/>
      <c r="D380" s="120"/>
      <c r="E380" s="120"/>
      <c r="F380" s="119"/>
      <c r="G380" s="120"/>
      <c r="H380" s="120"/>
      <c r="I380" s="120"/>
      <c r="J380" s="119"/>
      <c r="K380" s="120"/>
      <c r="L380" s="119"/>
      <c r="M380" s="120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  <c r="AA380" s="121"/>
      <c r="AB380" s="121"/>
      <c r="AC380" s="121"/>
      <c r="AD380" s="121"/>
      <c r="AE380" s="121"/>
      <c r="AF380" s="121"/>
      <c r="AG380" s="121"/>
      <c r="AH380" s="121"/>
      <c r="AI380" s="121"/>
      <c r="AJ380" s="121"/>
      <c r="AK380" s="121"/>
      <c r="AL380" s="121"/>
      <c r="AM380" s="121"/>
      <c r="AN380" s="121"/>
      <c r="AO380" s="121"/>
      <c r="AP380" s="121"/>
      <c r="AQ380" s="121"/>
      <c r="AR380" s="121"/>
      <c r="AS380" s="121"/>
      <c r="AT380" s="121"/>
      <c r="AU380" s="121"/>
      <c r="AV380" s="121"/>
      <c r="AW380" s="121"/>
      <c r="AX380" s="121"/>
      <c r="AY380" s="121"/>
      <c r="AZ380" s="121"/>
      <c r="BA380" s="111">
        <f t="shared" si="5"/>
        <v>0</v>
      </c>
      <c r="BB380" s="120"/>
    </row>
    <row r="381" spans="1:54" ht="19.5" customHeight="1">
      <c r="A381" s="110">
        <v>378</v>
      </c>
      <c r="B381" s="118"/>
      <c r="C381" s="119"/>
      <c r="D381" s="120"/>
      <c r="E381" s="120"/>
      <c r="F381" s="119"/>
      <c r="G381" s="120"/>
      <c r="H381" s="120"/>
      <c r="I381" s="120"/>
      <c r="J381" s="119"/>
      <c r="K381" s="120"/>
      <c r="L381" s="119"/>
      <c r="M381" s="120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  <c r="AA381" s="121"/>
      <c r="AB381" s="121"/>
      <c r="AC381" s="121"/>
      <c r="AD381" s="121"/>
      <c r="AE381" s="121"/>
      <c r="AF381" s="121"/>
      <c r="AG381" s="121"/>
      <c r="AH381" s="121"/>
      <c r="AI381" s="121"/>
      <c r="AJ381" s="121"/>
      <c r="AK381" s="121"/>
      <c r="AL381" s="121"/>
      <c r="AM381" s="121"/>
      <c r="AN381" s="121"/>
      <c r="AO381" s="121"/>
      <c r="AP381" s="121"/>
      <c r="AQ381" s="121"/>
      <c r="AR381" s="121"/>
      <c r="AS381" s="121"/>
      <c r="AT381" s="121"/>
      <c r="AU381" s="121"/>
      <c r="AV381" s="121"/>
      <c r="AW381" s="121"/>
      <c r="AX381" s="121"/>
      <c r="AY381" s="121"/>
      <c r="AZ381" s="121"/>
      <c r="BA381" s="111">
        <f t="shared" si="5"/>
        <v>0</v>
      </c>
      <c r="BB381" s="120"/>
    </row>
    <row r="382" spans="1:54" ht="19.5" customHeight="1">
      <c r="A382" s="110">
        <v>379</v>
      </c>
      <c r="B382" s="118"/>
      <c r="C382" s="119"/>
      <c r="D382" s="120"/>
      <c r="E382" s="120"/>
      <c r="F382" s="119"/>
      <c r="G382" s="120"/>
      <c r="H382" s="120"/>
      <c r="I382" s="120"/>
      <c r="J382" s="119"/>
      <c r="K382" s="120"/>
      <c r="L382" s="119"/>
      <c r="M382" s="120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  <c r="AA382" s="121"/>
      <c r="AB382" s="121"/>
      <c r="AC382" s="121"/>
      <c r="AD382" s="121"/>
      <c r="AE382" s="121"/>
      <c r="AF382" s="121"/>
      <c r="AG382" s="121"/>
      <c r="AH382" s="121"/>
      <c r="AI382" s="121"/>
      <c r="AJ382" s="121"/>
      <c r="AK382" s="121"/>
      <c r="AL382" s="121"/>
      <c r="AM382" s="121"/>
      <c r="AN382" s="121"/>
      <c r="AO382" s="121"/>
      <c r="AP382" s="121"/>
      <c r="AQ382" s="121"/>
      <c r="AR382" s="121"/>
      <c r="AS382" s="121"/>
      <c r="AT382" s="121"/>
      <c r="AU382" s="121"/>
      <c r="AV382" s="121"/>
      <c r="AW382" s="121"/>
      <c r="AX382" s="121"/>
      <c r="AY382" s="121"/>
      <c r="AZ382" s="121"/>
      <c r="BA382" s="111">
        <f t="shared" si="5"/>
        <v>0</v>
      </c>
      <c r="BB382" s="120"/>
    </row>
    <row r="383" spans="1:54" ht="19.5" customHeight="1">
      <c r="A383" s="110">
        <v>380</v>
      </c>
      <c r="B383" s="118"/>
      <c r="C383" s="119"/>
      <c r="D383" s="120"/>
      <c r="E383" s="120"/>
      <c r="F383" s="119"/>
      <c r="G383" s="120"/>
      <c r="H383" s="120"/>
      <c r="I383" s="120"/>
      <c r="J383" s="119"/>
      <c r="K383" s="120"/>
      <c r="L383" s="119"/>
      <c r="M383" s="120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  <c r="AA383" s="121"/>
      <c r="AB383" s="121"/>
      <c r="AC383" s="121"/>
      <c r="AD383" s="121"/>
      <c r="AE383" s="121"/>
      <c r="AF383" s="121"/>
      <c r="AG383" s="121"/>
      <c r="AH383" s="121"/>
      <c r="AI383" s="121"/>
      <c r="AJ383" s="121"/>
      <c r="AK383" s="121"/>
      <c r="AL383" s="121"/>
      <c r="AM383" s="121"/>
      <c r="AN383" s="121"/>
      <c r="AO383" s="121"/>
      <c r="AP383" s="121"/>
      <c r="AQ383" s="121"/>
      <c r="AR383" s="121"/>
      <c r="AS383" s="121"/>
      <c r="AT383" s="121"/>
      <c r="AU383" s="121"/>
      <c r="AV383" s="121"/>
      <c r="AW383" s="121"/>
      <c r="AX383" s="121"/>
      <c r="AY383" s="121"/>
      <c r="AZ383" s="121"/>
      <c r="BA383" s="111">
        <f t="shared" si="5"/>
        <v>0</v>
      </c>
      <c r="BB383" s="120"/>
    </row>
    <row r="384" spans="1:54" ht="19.5" customHeight="1">
      <c r="A384" s="110">
        <v>381</v>
      </c>
      <c r="B384" s="118"/>
      <c r="C384" s="119"/>
      <c r="D384" s="120"/>
      <c r="E384" s="120"/>
      <c r="F384" s="119"/>
      <c r="G384" s="120"/>
      <c r="H384" s="120"/>
      <c r="I384" s="120"/>
      <c r="J384" s="119"/>
      <c r="K384" s="120"/>
      <c r="L384" s="119"/>
      <c r="M384" s="120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21"/>
      <c r="AM384" s="121"/>
      <c r="AN384" s="121"/>
      <c r="AO384" s="121"/>
      <c r="AP384" s="121"/>
      <c r="AQ384" s="121"/>
      <c r="AR384" s="121"/>
      <c r="AS384" s="121"/>
      <c r="AT384" s="121"/>
      <c r="AU384" s="121"/>
      <c r="AV384" s="121"/>
      <c r="AW384" s="121"/>
      <c r="AX384" s="121"/>
      <c r="AY384" s="121"/>
      <c r="AZ384" s="121"/>
      <c r="BA384" s="111">
        <f t="shared" si="5"/>
        <v>0</v>
      </c>
      <c r="BB384" s="120"/>
    </row>
    <row r="385" spans="1:54" ht="19.5" customHeight="1">
      <c r="A385" s="110">
        <v>382</v>
      </c>
      <c r="B385" s="118"/>
      <c r="C385" s="119"/>
      <c r="D385" s="120"/>
      <c r="E385" s="120"/>
      <c r="F385" s="119"/>
      <c r="G385" s="120"/>
      <c r="H385" s="120"/>
      <c r="I385" s="120"/>
      <c r="J385" s="119"/>
      <c r="K385" s="120"/>
      <c r="L385" s="119"/>
      <c r="M385" s="120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  <c r="AA385" s="121"/>
      <c r="AB385" s="121"/>
      <c r="AC385" s="121"/>
      <c r="AD385" s="121"/>
      <c r="AE385" s="121"/>
      <c r="AF385" s="121"/>
      <c r="AG385" s="121"/>
      <c r="AH385" s="121"/>
      <c r="AI385" s="121"/>
      <c r="AJ385" s="121"/>
      <c r="AK385" s="121"/>
      <c r="AL385" s="121"/>
      <c r="AM385" s="121"/>
      <c r="AN385" s="121"/>
      <c r="AO385" s="121"/>
      <c r="AP385" s="121"/>
      <c r="AQ385" s="121"/>
      <c r="AR385" s="121"/>
      <c r="AS385" s="121"/>
      <c r="AT385" s="121"/>
      <c r="AU385" s="121"/>
      <c r="AV385" s="121"/>
      <c r="AW385" s="121"/>
      <c r="AX385" s="121"/>
      <c r="AY385" s="121"/>
      <c r="AZ385" s="121"/>
      <c r="BA385" s="111">
        <f t="shared" si="5"/>
        <v>0</v>
      </c>
      <c r="BB385" s="120"/>
    </row>
    <row r="386" spans="1:54" ht="19.5" customHeight="1">
      <c r="A386" s="110">
        <v>383</v>
      </c>
      <c r="B386" s="118"/>
      <c r="C386" s="119"/>
      <c r="D386" s="120"/>
      <c r="E386" s="120"/>
      <c r="F386" s="119"/>
      <c r="G386" s="120"/>
      <c r="H386" s="120"/>
      <c r="I386" s="120"/>
      <c r="J386" s="119"/>
      <c r="K386" s="120"/>
      <c r="L386" s="119"/>
      <c r="M386" s="120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  <c r="AA386" s="121"/>
      <c r="AB386" s="121"/>
      <c r="AC386" s="121"/>
      <c r="AD386" s="121"/>
      <c r="AE386" s="121"/>
      <c r="AF386" s="121"/>
      <c r="AG386" s="121"/>
      <c r="AH386" s="121"/>
      <c r="AI386" s="121"/>
      <c r="AJ386" s="121"/>
      <c r="AK386" s="121"/>
      <c r="AL386" s="121"/>
      <c r="AM386" s="121"/>
      <c r="AN386" s="121"/>
      <c r="AO386" s="121"/>
      <c r="AP386" s="121"/>
      <c r="AQ386" s="121"/>
      <c r="AR386" s="121"/>
      <c r="AS386" s="121"/>
      <c r="AT386" s="121"/>
      <c r="AU386" s="121"/>
      <c r="AV386" s="121"/>
      <c r="AW386" s="121"/>
      <c r="AX386" s="121"/>
      <c r="AY386" s="121"/>
      <c r="AZ386" s="121"/>
      <c r="BA386" s="111">
        <f t="shared" si="5"/>
        <v>0</v>
      </c>
      <c r="BB386" s="120"/>
    </row>
    <row r="387" spans="1:54" ht="19.5" customHeight="1">
      <c r="A387" s="110">
        <v>384</v>
      </c>
      <c r="B387" s="118"/>
      <c r="C387" s="119"/>
      <c r="D387" s="120"/>
      <c r="E387" s="120"/>
      <c r="F387" s="119"/>
      <c r="G387" s="120"/>
      <c r="H387" s="120"/>
      <c r="I387" s="120"/>
      <c r="J387" s="119"/>
      <c r="K387" s="120"/>
      <c r="L387" s="119"/>
      <c r="M387" s="120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  <c r="AA387" s="121"/>
      <c r="AB387" s="121"/>
      <c r="AC387" s="121"/>
      <c r="AD387" s="121"/>
      <c r="AE387" s="121"/>
      <c r="AF387" s="121"/>
      <c r="AG387" s="121"/>
      <c r="AH387" s="121"/>
      <c r="AI387" s="121"/>
      <c r="AJ387" s="121"/>
      <c r="AK387" s="121"/>
      <c r="AL387" s="121"/>
      <c r="AM387" s="121"/>
      <c r="AN387" s="121"/>
      <c r="AO387" s="121"/>
      <c r="AP387" s="121"/>
      <c r="AQ387" s="121"/>
      <c r="AR387" s="121"/>
      <c r="AS387" s="121"/>
      <c r="AT387" s="121"/>
      <c r="AU387" s="121"/>
      <c r="AV387" s="121"/>
      <c r="AW387" s="121"/>
      <c r="AX387" s="121"/>
      <c r="AY387" s="121"/>
      <c r="AZ387" s="121"/>
      <c r="BA387" s="111">
        <f t="shared" si="5"/>
        <v>0</v>
      </c>
      <c r="BB387" s="120"/>
    </row>
    <row r="388" spans="1:54" ht="19.5" customHeight="1">
      <c r="A388" s="110">
        <v>385</v>
      </c>
      <c r="B388" s="118"/>
      <c r="C388" s="119"/>
      <c r="D388" s="120"/>
      <c r="E388" s="120"/>
      <c r="F388" s="119"/>
      <c r="G388" s="120"/>
      <c r="H388" s="120"/>
      <c r="I388" s="120"/>
      <c r="J388" s="119"/>
      <c r="K388" s="120"/>
      <c r="L388" s="119"/>
      <c r="M388" s="120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21"/>
      <c r="AM388" s="121"/>
      <c r="AN388" s="121"/>
      <c r="AO388" s="121"/>
      <c r="AP388" s="121"/>
      <c r="AQ388" s="121"/>
      <c r="AR388" s="121"/>
      <c r="AS388" s="121"/>
      <c r="AT388" s="121"/>
      <c r="AU388" s="121"/>
      <c r="AV388" s="121"/>
      <c r="AW388" s="121"/>
      <c r="AX388" s="121"/>
      <c r="AY388" s="121"/>
      <c r="AZ388" s="121"/>
      <c r="BA388" s="111">
        <f t="shared" si="5"/>
        <v>0</v>
      </c>
      <c r="BB388" s="120"/>
    </row>
    <row r="389" spans="1:54" ht="19.5" customHeight="1">
      <c r="A389" s="110">
        <v>386</v>
      </c>
      <c r="B389" s="118"/>
      <c r="C389" s="119"/>
      <c r="D389" s="120"/>
      <c r="E389" s="120"/>
      <c r="F389" s="119"/>
      <c r="G389" s="120"/>
      <c r="H389" s="120"/>
      <c r="I389" s="120"/>
      <c r="J389" s="119"/>
      <c r="K389" s="120"/>
      <c r="L389" s="119"/>
      <c r="M389" s="120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  <c r="AA389" s="121"/>
      <c r="AB389" s="121"/>
      <c r="AC389" s="121"/>
      <c r="AD389" s="121"/>
      <c r="AE389" s="121"/>
      <c r="AF389" s="121"/>
      <c r="AG389" s="121"/>
      <c r="AH389" s="121"/>
      <c r="AI389" s="121"/>
      <c r="AJ389" s="121"/>
      <c r="AK389" s="121"/>
      <c r="AL389" s="121"/>
      <c r="AM389" s="121"/>
      <c r="AN389" s="121"/>
      <c r="AO389" s="121"/>
      <c r="AP389" s="121"/>
      <c r="AQ389" s="121"/>
      <c r="AR389" s="121"/>
      <c r="AS389" s="121"/>
      <c r="AT389" s="121"/>
      <c r="AU389" s="121"/>
      <c r="AV389" s="121"/>
      <c r="AW389" s="121"/>
      <c r="AX389" s="121"/>
      <c r="AY389" s="121"/>
      <c r="AZ389" s="121"/>
      <c r="BA389" s="111">
        <f t="shared" ref="BA389:BA452" si="6">SUM(N389:AZ389)</f>
        <v>0</v>
      </c>
      <c r="BB389" s="120"/>
    </row>
    <row r="390" spans="1:54" ht="19.5" customHeight="1">
      <c r="A390" s="110">
        <v>387</v>
      </c>
      <c r="B390" s="118"/>
      <c r="C390" s="119"/>
      <c r="D390" s="120"/>
      <c r="E390" s="120"/>
      <c r="F390" s="119"/>
      <c r="G390" s="120"/>
      <c r="H390" s="120"/>
      <c r="I390" s="120"/>
      <c r="J390" s="119"/>
      <c r="K390" s="120"/>
      <c r="L390" s="119"/>
      <c r="M390" s="120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  <c r="AA390" s="121"/>
      <c r="AB390" s="121"/>
      <c r="AC390" s="121"/>
      <c r="AD390" s="121"/>
      <c r="AE390" s="121"/>
      <c r="AF390" s="121"/>
      <c r="AG390" s="121"/>
      <c r="AH390" s="121"/>
      <c r="AI390" s="121"/>
      <c r="AJ390" s="121"/>
      <c r="AK390" s="121"/>
      <c r="AL390" s="121"/>
      <c r="AM390" s="121"/>
      <c r="AN390" s="121"/>
      <c r="AO390" s="121"/>
      <c r="AP390" s="121"/>
      <c r="AQ390" s="121"/>
      <c r="AR390" s="121"/>
      <c r="AS390" s="121"/>
      <c r="AT390" s="121"/>
      <c r="AU390" s="121"/>
      <c r="AV390" s="121"/>
      <c r="AW390" s="121"/>
      <c r="AX390" s="121"/>
      <c r="AY390" s="121"/>
      <c r="AZ390" s="121"/>
      <c r="BA390" s="111">
        <f t="shared" si="6"/>
        <v>0</v>
      </c>
      <c r="BB390" s="120"/>
    </row>
    <row r="391" spans="1:54" ht="19.5" customHeight="1">
      <c r="A391" s="110">
        <v>388</v>
      </c>
      <c r="B391" s="118"/>
      <c r="C391" s="119"/>
      <c r="D391" s="120"/>
      <c r="E391" s="120"/>
      <c r="F391" s="119"/>
      <c r="G391" s="120"/>
      <c r="H391" s="120"/>
      <c r="I391" s="120"/>
      <c r="J391" s="119"/>
      <c r="K391" s="120"/>
      <c r="L391" s="119"/>
      <c r="M391" s="120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  <c r="AA391" s="121"/>
      <c r="AB391" s="121"/>
      <c r="AC391" s="121"/>
      <c r="AD391" s="121"/>
      <c r="AE391" s="121"/>
      <c r="AF391" s="121"/>
      <c r="AG391" s="121"/>
      <c r="AH391" s="121"/>
      <c r="AI391" s="121"/>
      <c r="AJ391" s="121"/>
      <c r="AK391" s="121"/>
      <c r="AL391" s="121"/>
      <c r="AM391" s="121"/>
      <c r="AN391" s="121"/>
      <c r="AO391" s="121"/>
      <c r="AP391" s="121"/>
      <c r="AQ391" s="121"/>
      <c r="AR391" s="121"/>
      <c r="AS391" s="121"/>
      <c r="AT391" s="121"/>
      <c r="AU391" s="121"/>
      <c r="AV391" s="121"/>
      <c r="AW391" s="121"/>
      <c r="AX391" s="121"/>
      <c r="AY391" s="121"/>
      <c r="AZ391" s="121"/>
      <c r="BA391" s="111">
        <f t="shared" si="6"/>
        <v>0</v>
      </c>
      <c r="BB391" s="120"/>
    </row>
    <row r="392" spans="1:54" ht="19.5" customHeight="1">
      <c r="A392" s="110">
        <v>389</v>
      </c>
      <c r="B392" s="118"/>
      <c r="C392" s="119"/>
      <c r="D392" s="120"/>
      <c r="E392" s="120"/>
      <c r="F392" s="119"/>
      <c r="G392" s="120"/>
      <c r="H392" s="120"/>
      <c r="I392" s="120"/>
      <c r="J392" s="119"/>
      <c r="K392" s="120"/>
      <c r="L392" s="119"/>
      <c r="M392" s="120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1"/>
      <c r="AP392" s="121"/>
      <c r="AQ392" s="121"/>
      <c r="AR392" s="121"/>
      <c r="AS392" s="121"/>
      <c r="AT392" s="121"/>
      <c r="AU392" s="121"/>
      <c r="AV392" s="121"/>
      <c r="AW392" s="121"/>
      <c r="AX392" s="121"/>
      <c r="AY392" s="121"/>
      <c r="AZ392" s="121"/>
      <c r="BA392" s="111">
        <f t="shared" si="6"/>
        <v>0</v>
      </c>
      <c r="BB392" s="120"/>
    </row>
    <row r="393" spans="1:54" ht="19.5" customHeight="1">
      <c r="A393" s="110">
        <v>390</v>
      </c>
      <c r="B393" s="118"/>
      <c r="C393" s="119"/>
      <c r="D393" s="120"/>
      <c r="E393" s="120"/>
      <c r="F393" s="119"/>
      <c r="G393" s="120"/>
      <c r="H393" s="120"/>
      <c r="I393" s="120"/>
      <c r="J393" s="119"/>
      <c r="K393" s="120"/>
      <c r="L393" s="119"/>
      <c r="M393" s="120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  <c r="AI393" s="121"/>
      <c r="AJ393" s="121"/>
      <c r="AK393" s="121"/>
      <c r="AL393" s="121"/>
      <c r="AM393" s="121"/>
      <c r="AN393" s="121"/>
      <c r="AO393" s="121"/>
      <c r="AP393" s="121"/>
      <c r="AQ393" s="121"/>
      <c r="AR393" s="121"/>
      <c r="AS393" s="121"/>
      <c r="AT393" s="121"/>
      <c r="AU393" s="121"/>
      <c r="AV393" s="121"/>
      <c r="AW393" s="121"/>
      <c r="AX393" s="121"/>
      <c r="AY393" s="121"/>
      <c r="AZ393" s="121"/>
      <c r="BA393" s="111">
        <f t="shared" si="6"/>
        <v>0</v>
      </c>
      <c r="BB393" s="120"/>
    </row>
    <row r="394" spans="1:54" ht="19.5" customHeight="1">
      <c r="A394" s="110">
        <v>391</v>
      </c>
      <c r="B394" s="118"/>
      <c r="C394" s="119"/>
      <c r="D394" s="120"/>
      <c r="E394" s="120"/>
      <c r="F394" s="119"/>
      <c r="G394" s="120"/>
      <c r="H394" s="120"/>
      <c r="I394" s="120"/>
      <c r="J394" s="119"/>
      <c r="K394" s="120"/>
      <c r="L394" s="119"/>
      <c r="M394" s="120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  <c r="AA394" s="121"/>
      <c r="AB394" s="121"/>
      <c r="AC394" s="121"/>
      <c r="AD394" s="121"/>
      <c r="AE394" s="121"/>
      <c r="AF394" s="121"/>
      <c r="AG394" s="121"/>
      <c r="AH394" s="121"/>
      <c r="AI394" s="121"/>
      <c r="AJ394" s="121"/>
      <c r="AK394" s="121"/>
      <c r="AL394" s="121"/>
      <c r="AM394" s="121"/>
      <c r="AN394" s="121"/>
      <c r="AO394" s="121"/>
      <c r="AP394" s="121"/>
      <c r="AQ394" s="121"/>
      <c r="AR394" s="121"/>
      <c r="AS394" s="121"/>
      <c r="AT394" s="121"/>
      <c r="AU394" s="121"/>
      <c r="AV394" s="121"/>
      <c r="AW394" s="121"/>
      <c r="AX394" s="121"/>
      <c r="AY394" s="121"/>
      <c r="AZ394" s="121"/>
      <c r="BA394" s="111">
        <f t="shared" si="6"/>
        <v>0</v>
      </c>
      <c r="BB394" s="120"/>
    </row>
    <row r="395" spans="1:54" ht="19.5" customHeight="1">
      <c r="A395" s="110">
        <v>392</v>
      </c>
      <c r="B395" s="118"/>
      <c r="C395" s="119"/>
      <c r="D395" s="120"/>
      <c r="E395" s="120"/>
      <c r="F395" s="119"/>
      <c r="G395" s="120"/>
      <c r="H395" s="120"/>
      <c r="I395" s="120"/>
      <c r="J395" s="119"/>
      <c r="K395" s="120"/>
      <c r="L395" s="119"/>
      <c r="M395" s="120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  <c r="AA395" s="121"/>
      <c r="AB395" s="121"/>
      <c r="AC395" s="121"/>
      <c r="AD395" s="121"/>
      <c r="AE395" s="121"/>
      <c r="AF395" s="121"/>
      <c r="AG395" s="121"/>
      <c r="AH395" s="121"/>
      <c r="AI395" s="121"/>
      <c r="AJ395" s="121"/>
      <c r="AK395" s="121"/>
      <c r="AL395" s="121"/>
      <c r="AM395" s="121"/>
      <c r="AN395" s="121"/>
      <c r="AO395" s="121"/>
      <c r="AP395" s="121"/>
      <c r="AQ395" s="121"/>
      <c r="AR395" s="121"/>
      <c r="AS395" s="121"/>
      <c r="AT395" s="121"/>
      <c r="AU395" s="121"/>
      <c r="AV395" s="121"/>
      <c r="AW395" s="121"/>
      <c r="AX395" s="121"/>
      <c r="AY395" s="121"/>
      <c r="AZ395" s="121"/>
      <c r="BA395" s="111">
        <f t="shared" si="6"/>
        <v>0</v>
      </c>
      <c r="BB395" s="120"/>
    </row>
    <row r="396" spans="1:54" ht="19.5" customHeight="1">
      <c r="A396" s="110">
        <v>393</v>
      </c>
      <c r="B396" s="118"/>
      <c r="C396" s="119"/>
      <c r="D396" s="120"/>
      <c r="E396" s="120"/>
      <c r="F396" s="119"/>
      <c r="G396" s="120"/>
      <c r="H396" s="120"/>
      <c r="I396" s="120"/>
      <c r="J396" s="119"/>
      <c r="K396" s="120"/>
      <c r="L396" s="119"/>
      <c r="M396" s="120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21"/>
      <c r="AM396" s="121"/>
      <c r="AN396" s="121"/>
      <c r="AO396" s="121"/>
      <c r="AP396" s="121"/>
      <c r="AQ396" s="121"/>
      <c r="AR396" s="121"/>
      <c r="AS396" s="121"/>
      <c r="AT396" s="121"/>
      <c r="AU396" s="121"/>
      <c r="AV396" s="121"/>
      <c r="AW396" s="121"/>
      <c r="AX396" s="121"/>
      <c r="AY396" s="121"/>
      <c r="AZ396" s="121"/>
      <c r="BA396" s="111">
        <f t="shared" si="6"/>
        <v>0</v>
      </c>
      <c r="BB396" s="120"/>
    </row>
    <row r="397" spans="1:54" ht="19.5" customHeight="1">
      <c r="A397" s="110">
        <v>394</v>
      </c>
      <c r="B397" s="118"/>
      <c r="C397" s="119"/>
      <c r="D397" s="120"/>
      <c r="E397" s="120"/>
      <c r="F397" s="119"/>
      <c r="G397" s="120"/>
      <c r="H397" s="120"/>
      <c r="I397" s="120"/>
      <c r="J397" s="119"/>
      <c r="K397" s="120"/>
      <c r="L397" s="119"/>
      <c r="M397" s="120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  <c r="AI397" s="121"/>
      <c r="AJ397" s="121"/>
      <c r="AK397" s="121"/>
      <c r="AL397" s="121"/>
      <c r="AM397" s="121"/>
      <c r="AN397" s="121"/>
      <c r="AO397" s="121"/>
      <c r="AP397" s="121"/>
      <c r="AQ397" s="121"/>
      <c r="AR397" s="121"/>
      <c r="AS397" s="121"/>
      <c r="AT397" s="121"/>
      <c r="AU397" s="121"/>
      <c r="AV397" s="121"/>
      <c r="AW397" s="121"/>
      <c r="AX397" s="121"/>
      <c r="AY397" s="121"/>
      <c r="AZ397" s="121"/>
      <c r="BA397" s="111">
        <f t="shared" si="6"/>
        <v>0</v>
      </c>
      <c r="BB397" s="120"/>
    </row>
    <row r="398" spans="1:54" ht="19.5" customHeight="1">
      <c r="A398" s="110">
        <v>395</v>
      </c>
      <c r="B398" s="118"/>
      <c r="C398" s="119"/>
      <c r="D398" s="120"/>
      <c r="E398" s="120"/>
      <c r="F398" s="119"/>
      <c r="G398" s="120"/>
      <c r="H398" s="120"/>
      <c r="I398" s="120"/>
      <c r="J398" s="119"/>
      <c r="K398" s="120"/>
      <c r="L398" s="119"/>
      <c r="M398" s="120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  <c r="AA398" s="121"/>
      <c r="AB398" s="121"/>
      <c r="AC398" s="121"/>
      <c r="AD398" s="121"/>
      <c r="AE398" s="121"/>
      <c r="AF398" s="121"/>
      <c r="AG398" s="121"/>
      <c r="AH398" s="121"/>
      <c r="AI398" s="121"/>
      <c r="AJ398" s="121"/>
      <c r="AK398" s="121"/>
      <c r="AL398" s="121"/>
      <c r="AM398" s="121"/>
      <c r="AN398" s="121"/>
      <c r="AO398" s="121"/>
      <c r="AP398" s="121"/>
      <c r="AQ398" s="121"/>
      <c r="AR398" s="121"/>
      <c r="AS398" s="121"/>
      <c r="AT398" s="121"/>
      <c r="AU398" s="121"/>
      <c r="AV398" s="121"/>
      <c r="AW398" s="121"/>
      <c r="AX398" s="121"/>
      <c r="AY398" s="121"/>
      <c r="AZ398" s="121"/>
      <c r="BA398" s="111">
        <f t="shared" si="6"/>
        <v>0</v>
      </c>
      <c r="BB398" s="120"/>
    </row>
    <row r="399" spans="1:54" ht="19.5" customHeight="1">
      <c r="A399" s="110">
        <v>396</v>
      </c>
      <c r="B399" s="118"/>
      <c r="C399" s="119"/>
      <c r="D399" s="120"/>
      <c r="E399" s="120"/>
      <c r="F399" s="119"/>
      <c r="G399" s="120"/>
      <c r="H399" s="120"/>
      <c r="I399" s="120"/>
      <c r="J399" s="119"/>
      <c r="K399" s="120"/>
      <c r="L399" s="119"/>
      <c r="M399" s="120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  <c r="AA399" s="121"/>
      <c r="AB399" s="121"/>
      <c r="AC399" s="121"/>
      <c r="AD399" s="121"/>
      <c r="AE399" s="121"/>
      <c r="AF399" s="121"/>
      <c r="AG399" s="121"/>
      <c r="AH399" s="121"/>
      <c r="AI399" s="121"/>
      <c r="AJ399" s="121"/>
      <c r="AK399" s="121"/>
      <c r="AL399" s="121"/>
      <c r="AM399" s="121"/>
      <c r="AN399" s="121"/>
      <c r="AO399" s="121"/>
      <c r="AP399" s="121"/>
      <c r="AQ399" s="121"/>
      <c r="AR399" s="121"/>
      <c r="AS399" s="121"/>
      <c r="AT399" s="121"/>
      <c r="AU399" s="121"/>
      <c r="AV399" s="121"/>
      <c r="AW399" s="121"/>
      <c r="AX399" s="121"/>
      <c r="AY399" s="121"/>
      <c r="AZ399" s="121"/>
      <c r="BA399" s="111">
        <f t="shared" si="6"/>
        <v>0</v>
      </c>
      <c r="BB399" s="120"/>
    </row>
    <row r="400" spans="1:54" ht="19.5" customHeight="1">
      <c r="A400" s="110">
        <v>397</v>
      </c>
      <c r="B400" s="118"/>
      <c r="C400" s="119"/>
      <c r="D400" s="120"/>
      <c r="E400" s="120"/>
      <c r="F400" s="119"/>
      <c r="G400" s="120"/>
      <c r="H400" s="120"/>
      <c r="I400" s="120"/>
      <c r="J400" s="119"/>
      <c r="K400" s="120"/>
      <c r="L400" s="119"/>
      <c r="M400" s="120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21"/>
      <c r="AM400" s="121"/>
      <c r="AN400" s="121"/>
      <c r="AO400" s="121"/>
      <c r="AP400" s="121"/>
      <c r="AQ400" s="121"/>
      <c r="AR400" s="121"/>
      <c r="AS400" s="121"/>
      <c r="AT400" s="121"/>
      <c r="AU400" s="121"/>
      <c r="AV400" s="121"/>
      <c r="AW400" s="121"/>
      <c r="AX400" s="121"/>
      <c r="AY400" s="121"/>
      <c r="AZ400" s="121"/>
      <c r="BA400" s="111">
        <f t="shared" si="6"/>
        <v>0</v>
      </c>
      <c r="BB400" s="120"/>
    </row>
    <row r="401" spans="1:54" ht="19.5" customHeight="1">
      <c r="A401" s="110">
        <v>398</v>
      </c>
      <c r="B401" s="118"/>
      <c r="C401" s="119"/>
      <c r="D401" s="120"/>
      <c r="E401" s="120"/>
      <c r="F401" s="119"/>
      <c r="G401" s="120"/>
      <c r="H401" s="120"/>
      <c r="I401" s="120"/>
      <c r="J401" s="119"/>
      <c r="K401" s="120"/>
      <c r="L401" s="119"/>
      <c r="M401" s="120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  <c r="AA401" s="121"/>
      <c r="AB401" s="121"/>
      <c r="AC401" s="121"/>
      <c r="AD401" s="121"/>
      <c r="AE401" s="121"/>
      <c r="AF401" s="121"/>
      <c r="AG401" s="121"/>
      <c r="AH401" s="121"/>
      <c r="AI401" s="121"/>
      <c r="AJ401" s="121"/>
      <c r="AK401" s="121"/>
      <c r="AL401" s="121"/>
      <c r="AM401" s="121"/>
      <c r="AN401" s="121"/>
      <c r="AO401" s="121"/>
      <c r="AP401" s="121"/>
      <c r="AQ401" s="121"/>
      <c r="AR401" s="121"/>
      <c r="AS401" s="121"/>
      <c r="AT401" s="121"/>
      <c r="AU401" s="121"/>
      <c r="AV401" s="121"/>
      <c r="AW401" s="121"/>
      <c r="AX401" s="121"/>
      <c r="AY401" s="121"/>
      <c r="AZ401" s="121"/>
      <c r="BA401" s="111">
        <f t="shared" si="6"/>
        <v>0</v>
      </c>
      <c r="BB401" s="120"/>
    </row>
    <row r="402" spans="1:54" ht="19.5" customHeight="1">
      <c r="A402" s="110">
        <v>399</v>
      </c>
      <c r="B402" s="118"/>
      <c r="C402" s="119"/>
      <c r="D402" s="120"/>
      <c r="E402" s="120"/>
      <c r="F402" s="119"/>
      <c r="G402" s="120"/>
      <c r="H402" s="120"/>
      <c r="I402" s="120"/>
      <c r="J402" s="119"/>
      <c r="K402" s="120"/>
      <c r="L402" s="119"/>
      <c r="M402" s="120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21"/>
      <c r="AM402" s="121"/>
      <c r="AN402" s="121"/>
      <c r="AO402" s="121"/>
      <c r="AP402" s="121"/>
      <c r="AQ402" s="121"/>
      <c r="AR402" s="121"/>
      <c r="AS402" s="121"/>
      <c r="AT402" s="121"/>
      <c r="AU402" s="121"/>
      <c r="AV402" s="121"/>
      <c r="AW402" s="121"/>
      <c r="AX402" s="121"/>
      <c r="AY402" s="121"/>
      <c r="AZ402" s="121"/>
      <c r="BA402" s="111">
        <f t="shared" si="6"/>
        <v>0</v>
      </c>
      <c r="BB402" s="120"/>
    </row>
    <row r="403" spans="1:54" ht="19.5" customHeight="1">
      <c r="A403" s="110">
        <v>400</v>
      </c>
      <c r="B403" s="118"/>
      <c r="C403" s="119"/>
      <c r="D403" s="120"/>
      <c r="E403" s="120"/>
      <c r="F403" s="119"/>
      <c r="G403" s="120"/>
      <c r="H403" s="120"/>
      <c r="I403" s="120"/>
      <c r="J403" s="119"/>
      <c r="K403" s="120"/>
      <c r="L403" s="119"/>
      <c r="M403" s="120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  <c r="AA403" s="121"/>
      <c r="AB403" s="121"/>
      <c r="AC403" s="121"/>
      <c r="AD403" s="121"/>
      <c r="AE403" s="121"/>
      <c r="AF403" s="121"/>
      <c r="AG403" s="121"/>
      <c r="AH403" s="121"/>
      <c r="AI403" s="121"/>
      <c r="AJ403" s="121"/>
      <c r="AK403" s="121"/>
      <c r="AL403" s="121"/>
      <c r="AM403" s="121"/>
      <c r="AN403" s="121"/>
      <c r="AO403" s="121"/>
      <c r="AP403" s="121"/>
      <c r="AQ403" s="121"/>
      <c r="AR403" s="121"/>
      <c r="AS403" s="121"/>
      <c r="AT403" s="121"/>
      <c r="AU403" s="121"/>
      <c r="AV403" s="121"/>
      <c r="AW403" s="121"/>
      <c r="AX403" s="121"/>
      <c r="AY403" s="121"/>
      <c r="AZ403" s="121"/>
      <c r="BA403" s="111">
        <f t="shared" si="6"/>
        <v>0</v>
      </c>
      <c r="BB403" s="120"/>
    </row>
    <row r="404" spans="1:54" ht="19.5" customHeight="1">
      <c r="A404" s="110">
        <v>401</v>
      </c>
      <c r="B404" s="118"/>
      <c r="C404" s="119"/>
      <c r="D404" s="120"/>
      <c r="E404" s="120"/>
      <c r="F404" s="119"/>
      <c r="G404" s="120"/>
      <c r="H404" s="120"/>
      <c r="I404" s="120"/>
      <c r="J404" s="119"/>
      <c r="K404" s="120"/>
      <c r="L404" s="119"/>
      <c r="M404" s="120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21"/>
      <c r="AM404" s="121"/>
      <c r="AN404" s="121"/>
      <c r="AO404" s="121"/>
      <c r="AP404" s="121"/>
      <c r="AQ404" s="121"/>
      <c r="AR404" s="121"/>
      <c r="AS404" s="121"/>
      <c r="AT404" s="121"/>
      <c r="AU404" s="121"/>
      <c r="AV404" s="121"/>
      <c r="AW404" s="121"/>
      <c r="AX404" s="121"/>
      <c r="AY404" s="121"/>
      <c r="AZ404" s="121"/>
      <c r="BA404" s="111">
        <f t="shared" si="6"/>
        <v>0</v>
      </c>
      <c r="BB404" s="120"/>
    </row>
    <row r="405" spans="1:54" ht="19.5" customHeight="1">
      <c r="A405" s="110">
        <v>402</v>
      </c>
      <c r="B405" s="118"/>
      <c r="C405" s="119"/>
      <c r="D405" s="120"/>
      <c r="E405" s="120"/>
      <c r="F405" s="119"/>
      <c r="G405" s="120"/>
      <c r="H405" s="120"/>
      <c r="I405" s="120"/>
      <c r="J405" s="119"/>
      <c r="K405" s="120"/>
      <c r="L405" s="119"/>
      <c r="M405" s="120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  <c r="AA405" s="121"/>
      <c r="AB405" s="121"/>
      <c r="AC405" s="121"/>
      <c r="AD405" s="121"/>
      <c r="AE405" s="121"/>
      <c r="AF405" s="121"/>
      <c r="AG405" s="121"/>
      <c r="AH405" s="121"/>
      <c r="AI405" s="121"/>
      <c r="AJ405" s="121"/>
      <c r="AK405" s="121"/>
      <c r="AL405" s="121"/>
      <c r="AM405" s="121"/>
      <c r="AN405" s="121"/>
      <c r="AO405" s="121"/>
      <c r="AP405" s="121"/>
      <c r="AQ405" s="121"/>
      <c r="AR405" s="121"/>
      <c r="AS405" s="121"/>
      <c r="AT405" s="121"/>
      <c r="AU405" s="121"/>
      <c r="AV405" s="121"/>
      <c r="AW405" s="121"/>
      <c r="AX405" s="121"/>
      <c r="AY405" s="121"/>
      <c r="AZ405" s="121"/>
      <c r="BA405" s="111">
        <f t="shared" si="6"/>
        <v>0</v>
      </c>
      <c r="BB405" s="120"/>
    </row>
    <row r="406" spans="1:54" ht="19.5" customHeight="1">
      <c r="A406" s="110">
        <v>403</v>
      </c>
      <c r="B406" s="118"/>
      <c r="C406" s="119"/>
      <c r="D406" s="120"/>
      <c r="E406" s="120"/>
      <c r="F406" s="119"/>
      <c r="G406" s="120"/>
      <c r="H406" s="120"/>
      <c r="I406" s="120"/>
      <c r="J406" s="119"/>
      <c r="K406" s="120"/>
      <c r="L406" s="119"/>
      <c r="M406" s="120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  <c r="AI406" s="121"/>
      <c r="AJ406" s="121"/>
      <c r="AK406" s="121"/>
      <c r="AL406" s="121"/>
      <c r="AM406" s="121"/>
      <c r="AN406" s="121"/>
      <c r="AO406" s="121"/>
      <c r="AP406" s="121"/>
      <c r="AQ406" s="121"/>
      <c r="AR406" s="121"/>
      <c r="AS406" s="121"/>
      <c r="AT406" s="121"/>
      <c r="AU406" s="121"/>
      <c r="AV406" s="121"/>
      <c r="AW406" s="121"/>
      <c r="AX406" s="121"/>
      <c r="AY406" s="121"/>
      <c r="AZ406" s="121"/>
      <c r="BA406" s="111">
        <f t="shared" si="6"/>
        <v>0</v>
      </c>
      <c r="BB406" s="120"/>
    </row>
    <row r="407" spans="1:54" ht="19.5" customHeight="1">
      <c r="A407" s="110">
        <v>404</v>
      </c>
      <c r="B407" s="118"/>
      <c r="C407" s="119"/>
      <c r="D407" s="120"/>
      <c r="E407" s="120"/>
      <c r="F407" s="119"/>
      <c r="G407" s="120"/>
      <c r="H407" s="120"/>
      <c r="I407" s="120"/>
      <c r="J407" s="119"/>
      <c r="K407" s="120"/>
      <c r="L407" s="119"/>
      <c r="M407" s="120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  <c r="AA407" s="121"/>
      <c r="AB407" s="121"/>
      <c r="AC407" s="121"/>
      <c r="AD407" s="121"/>
      <c r="AE407" s="121"/>
      <c r="AF407" s="121"/>
      <c r="AG407" s="121"/>
      <c r="AH407" s="121"/>
      <c r="AI407" s="121"/>
      <c r="AJ407" s="121"/>
      <c r="AK407" s="121"/>
      <c r="AL407" s="121"/>
      <c r="AM407" s="121"/>
      <c r="AN407" s="121"/>
      <c r="AO407" s="121"/>
      <c r="AP407" s="121"/>
      <c r="AQ407" s="121"/>
      <c r="AR407" s="121"/>
      <c r="AS407" s="121"/>
      <c r="AT407" s="121"/>
      <c r="AU407" s="121"/>
      <c r="AV407" s="121"/>
      <c r="AW407" s="121"/>
      <c r="AX407" s="121"/>
      <c r="AY407" s="121"/>
      <c r="AZ407" s="121"/>
      <c r="BA407" s="111">
        <f t="shared" si="6"/>
        <v>0</v>
      </c>
      <c r="BB407" s="120"/>
    </row>
    <row r="408" spans="1:54" ht="19.5" customHeight="1">
      <c r="A408" s="110">
        <v>405</v>
      </c>
      <c r="B408" s="118"/>
      <c r="C408" s="119"/>
      <c r="D408" s="120"/>
      <c r="E408" s="120"/>
      <c r="F408" s="119"/>
      <c r="G408" s="120"/>
      <c r="H408" s="120"/>
      <c r="I408" s="120"/>
      <c r="J408" s="119"/>
      <c r="K408" s="120"/>
      <c r="L408" s="119"/>
      <c r="M408" s="120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  <c r="AA408" s="121"/>
      <c r="AB408" s="121"/>
      <c r="AC408" s="121"/>
      <c r="AD408" s="121"/>
      <c r="AE408" s="121"/>
      <c r="AF408" s="121"/>
      <c r="AG408" s="121"/>
      <c r="AH408" s="121"/>
      <c r="AI408" s="121"/>
      <c r="AJ408" s="121"/>
      <c r="AK408" s="121"/>
      <c r="AL408" s="121"/>
      <c r="AM408" s="121"/>
      <c r="AN408" s="121"/>
      <c r="AO408" s="121"/>
      <c r="AP408" s="121"/>
      <c r="AQ408" s="121"/>
      <c r="AR408" s="121"/>
      <c r="AS408" s="121"/>
      <c r="AT408" s="121"/>
      <c r="AU408" s="121"/>
      <c r="AV408" s="121"/>
      <c r="AW408" s="121"/>
      <c r="AX408" s="121"/>
      <c r="AY408" s="121"/>
      <c r="AZ408" s="121"/>
      <c r="BA408" s="111">
        <f t="shared" si="6"/>
        <v>0</v>
      </c>
      <c r="BB408" s="120"/>
    </row>
    <row r="409" spans="1:54" ht="19.5" customHeight="1">
      <c r="A409" s="110">
        <v>406</v>
      </c>
      <c r="B409" s="118"/>
      <c r="C409" s="119"/>
      <c r="D409" s="120"/>
      <c r="E409" s="120"/>
      <c r="F409" s="119"/>
      <c r="G409" s="120"/>
      <c r="H409" s="120"/>
      <c r="I409" s="120"/>
      <c r="J409" s="119"/>
      <c r="K409" s="120"/>
      <c r="L409" s="119"/>
      <c r="M409" s="120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  <c r="AA409" s="121"/>
      <c r="AB409" s="121"/>
      <c r="AC409" s="121"/>
      <c r="AD409" s="121"/>
      <c r="AE409" s="121"/>
      <c r="AF409" s="121"/>
      <c r="AG409" s="121"/>
      <c r="AH409" s="121"/>
      <c r="AI409" s="121"/>
      <c r="AJ409" s="121"/>
      <c r="AK409" s="121"/>
      <c r="AL409" s="121"/>
      <c r="AM409" s="121"/>
      <c r="AN409" s="121"/>
      <c r="AO409" s="121"/>
      <c r="AP409" s="121"/>
      <c r="AQ409" s="121"/>
      <c r="AR409" s="121"/>
      <c r="AS409" s="121"/>
      <c r="AT409" s="121"/>
      <c r="AU409" s="121"/>
      <c r="AV409" s="121"/>
      <c r="AW409" s="121"/>
      <c r="AX409" s="121"/>
      <c r="AY409" s="121"/>
      <c r="AZ409" s="121"/>
      <c r="BA409" s="111">
        <f t="shared" si="6"/>
        <v>0</v>
      </c>
      <c r="BB409" s="120"/>
    </row>
    <row r="410" spans="1:54" ht="19.5" customHeight="1">
      <c r="A410" s="110">
        <v>407</v>
      </c>
      <c r="B410" s="118"/>
      <c r="C410" s="119"/>
      <c r="D410" s="120"/>
      <c r="E410" s="120"/>
      <c r="F410" s="119"/>
      <c r="G410" s="120"/>
      <c r="H410" s="120"/>
      <c r="I410" s="120"/>
      <c r="J410" s="119"/>
      <c r="K410" s="120"/>
      <c r="L410" s="119"/>
      <c r="M410" s="120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  <c r="AA410" s="121"/>
      <c r="AB410" s="121"/>
      <c r="AC410" s="121"/>
      <c r="AD410" s="121"/>
      <c r="AE410" s="121"/>
      <c r="AF410" s="121"/>
      <c r="AG410" s="121"/>
      <c r="AH410" s="121"/>
      <c r="AI410" s="121"/>
      <c r="AJ410" s="121"/>
      <c r="AK410" s="121"/>
      <c r="AL410" s="121"/>
      <c r="AM410" s="121"/>
      <c r="AN410" s="121"/>
      <c r="AO410" s="121"/>
      <c r="AP410" s="121"/>
      <c r="AQ410" s="121"/>
      <c r="AR410" s="121"/>
      <c r="AS410" s="121"/>
      <c r="AT410" s="121"/>
      <c r="AU410" s="121"/>
      <c r="AV410" s="121"/>
      <c r="AW410" s="121"/>
      <c r="AX410" s="121"/>
      <c r="AY410" s="121"/>
      <c r="AZ410" s="121"/>
      <c r="BA410" s="111">
        <f t="shared" si="6"/>
        <v>0</v>
      </c>
      <c r="BB410" s="120"/>
    </row>
    <row r="411" spans="1:54" ht="19.5" customHeight="1">
      <c r="A411" s="110">
        <v>408</v>
      </c>
      <c r="B411" s="118"/>
      <c r="C411" s="119"/>
      <c r="D411" s="120"/>
      <c r="E411" s="120"/>
      <c r="F411" s="119"/>
      <c r="G411" s="120"/>
      <c r="H411" s="120"/>
      <c r="I411" s="120"/>
      <c r="J411" s="119"/>
      <c r="K411" s="120"/>
      <c r="L411" s="119"/>
      <c r="M411" s="120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  <c r="AA411" s="121"/>
      <c r="AB411" s="121"/>
      <c r="AC411" s="121"/>
      <c r="AD411" s="121"/>
      <c r="AE411" s="121"/>
      <c r="AF411" s="121"/>
      <c r="AG411" s="121"/>
      <c r="AH411" s="121"/>
      <c r="AI411" s="121"/>
      <c r="AJ411" s="121"/>
      <c r="AK411" s="121"/>
      <c r="AL411" s="121"/>
      <c r="AM411" s="121"/>
      <c r="AN411" s="121"/>
      <c r="AO411" s="121"/>
      <c r="AP411" s="121"/>
      <c r="AQ411" s="121"/>
      <c r="AR411" s="121"/>
      <c r="AS411" s="121"/>
      <c r="AT411" s="121"/>
      <c r="AU411" s="121"/>
      <c r="AV411" s="121"/>
      <c r="AW411" s="121"/>
      <c r="AX411" s="121"/>
      <c r="AY411" s="121"/>
      <c r="AZ411" s="121"/>
      <c r="BA411" s="111">
        <f t="shared" si="6"/>
        <v>0</v>
      </c>
      <c r="BB411" s="120"/>
    </row>
    <row r="412" spans="1:54" ht="19.5" customHeight="1">
      <c r="A412" s="110">
        <v>409</v>
      </c>
      <c r="B412" s="118"/>
      <c r="C412" s="119"/>
      <c r="D412" s="120"/>
      <c r="E412" s="120"/>
      <c r="F412" s="119"/>
      <c r="G412" s="120"/>
      <c r="H412" s="120"/>
      <c r="I412" s="120"/>
      <c r="J412" s="119"/>
      <c r="K412" s="120"/>
      <c r="L412" s="119"/>
      <c r="M412" s="120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21"/>
      <c r="AM412" s="121"/>
      <c r="AN412" s="121"/>
      <c r="AO412" s="121"/>
      <c r="AP412" s="121"/>
      <c r="AQ412" s="121"/>
      <c r="AR412" s="121"/>
      <c r="AS412" s="121"/>
      <c r="AT412" s="121"/>
      <c r="AU412" s="121"/>
      <c r="AV412" s="121"/>
      <c r="AW412" s="121"/>
      <c r="AX412" s="121"/>
      <c r="AY412" s="121"/>
      <c r="AZ412" s="121"/>
      <c r="BA412" s="111">
        <f t="shared" si="6"/>
        <v>0</v>
      </c>
      <c r="BB412" s="120"/>
    </row>
    <row r="413" spans="1:54" ht="19.5" customHeight="1">
      <c r="A413" s="110">
        <v>410</v>
      </c>
      <c r="B413" s="118"/>
      <c r="C413" s="119"/>
      <c r="D413" s="120"/>
      <c r="E413" s="120"/>
      <c r="F413" s="119"/>
      <c r="G413" s="120"/>
      <c r="H413" s="120"/>
      <c r="I413" s="120"/>
      <c r="J413" s="119"/>
      <c r="K413" s="120"/>
      <c r="L413" s="119"/>
      <c r="M413" s="120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  <c r="AA413" s="121"/>
      <c r="AB413" s="121"/>
      <c r="AC413" s="121"/>
      <c r="AD413" s="121"/>
      <c r="AE413" s="121"/>
      <c r="AF413" s="121"/>
      <c r="AG413" s="121"/>
      <c r="AH413" s="121"/>
      <c r="AI413" s="121"/>
      <c r="AJ413" s="121"/>
      <c r="AK413" s="121"/>
      <c r="AL413" s="121"/>
      <c r="AM413" s="121"/>
      <c r="AN413" s="121"/>
      <c r="AO413" s="121"/>
      <c r="AP413" s="121"/>
      <c r="AQ413" s="121"/>
      <c r="AR413" s="121"/>
      <c r="AS413" s="121"/>
      <c r="AT413" s="121"/>
      <c r="AU413" s="121"/>
      <c r="AV413" s="121"/>
      <c r="AW413" s="121"/>
      <c r="AX413" s="121"/>
      <c r="AY413" s="121"/>
      <c r="AZ413" s="121"/>
      <c r="BA413" s="111">
        <f t="shared" si="6"/>
        <v>0</v>
      </c>
      <c r="BB413" s="120"/>
    </row>
    <row r="414" spans="1:54" ht="19.5" customHeight="1">
      <c r="A414" s="110">
        <v>411</v>
      </c>
      <c r="B414" s="118"/>
      <c r="C414" s="119"/>
      <c r="D414" s="120"/>
      <c r="E414" s="120"/>
      <c r="F414" s="119"/>
      <c r="G414" s="120"/>
      <c r="H414" s="120"/>
      <c r="I414" s="120"/>
      <c r="J414" s="119"/>
      <c r="K414" s="120"/>
      <c r="L414" s="119"/>
      <c r="M414" s="120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  <c r="AA414" s="121"/>
      <c r="AB414" s="121"/>
      <c r="AC414" s="121"/>
      <c r="AD414" s="121"/>
      <c r="AE414" s="121"/>
      <c r="AF414" s="121"/>
      <c r="AG414" s="121"/>
      <c r="AH414" s="121"/>
      <c r="AI414" s="121"/>
      <c r="AJ414" s="121"/>
      <c r="AK414" s="121"/>
      <c r="AL414" s="121"/>
      <c r="AM414" s="121"/>
      <c r="AN414" s="121"/>
      <c r="AO414" s="121"/>
      <c r="AP414" s="121"/>
      <c r="AQ414" s="121"/>
      <c r="AR414" s="121"/>
      <c r="AS414" s="121"/>
      <c r="AT414" s="121"/>
      <c r="AU414" s="121"/>
      <c r="AV414" s="121"/>
      <c r="AW414" s="121"/>
      <c r="AX414" s="121"/>
      <c r="AY414" s="121"/>
      <c r="AZ414" s="121"/>
      <c r="BA414" s="111">
        <f t="shared" si="6"/>
        <v>0</v>
      </c>
      <c r="BB414" s="120"/>
    </row>
    <row r="415" spans="1:54" ht="19.5" customHeight="1">
      <c r="A415" s="110">
        <v>412</v>
      </c>
      <c r="B415" s="118"/>
      <c r="C415" s="119"/>
      <c r="D415" s="120"/>
      <c r="E415" s="120"/>
      <c r="F415" s="119"/>
      <c r="G415" s="120"/>
      <c r="H415" s="120"/>
      <c r="I415" s="120"/>
      <c r="J415" s="119"/>
      <c r="K415" s="120"/>
      <c r="L415" s="119"/>
      <c r="M415" s="120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21"/>
      <c r="AM415" s="121"/>
      <c r="AN415" s="121"/>
      <c r="AO415" s="121"/>
      <c r="AP415" s="121"/>
      <c r="AQ415" s="121"/>
      <c r="AR415" s="121"/>
      <c r="AS415" s="121"/>
      <c r="AT415" s="121"/>
      <c r="AU415" s="121"/>
      <c r="AV415" s="121"/>
      <c r="AW415" s="121"/>
      <c r="AX415" s="121"/>
      <c r="AY415" s="121"/>
      <c r="AZ415" s="121"/>
      <c r="BA415" s="111">
        <f t="shared" si="6"/>
        <v>0</v>
      </c>
      <c r="BB415" s="120"/>
    </row>
    <row r="416" spans="1:54" ht="19.5" customHeight="1">
      <c r="A416" s="110">
        <v>413</v>
      </c>
      <c r="B416" s="118"/>
      <c r="C416" s="119"/>
      <c r="D416" s="120"/>
      <c r="E416" s="120"/>
      <c r="F416" s="119"/>
      <c r="G416" s="120"/>
      <c r="H416" s="120"/>
      <c r="I416" s="120"/>
      <c r="J416" s="119"/>
      <c r="K416" s="120"/>
      <c r="L416" s="119"/>
      <c r="M416" s="120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  <c r="AA416" s="121"/>
      <c r="AB416" s="121"/>
      <c r="AC416" s="121"/>
      <c r="AD416" s="121"/>
      <c r="AE416" s="121"/>
      <c r="AF416" s="121"/>
      <c r="AG416" s="121"/>
      <c r="AH416" s="121"/>
      <c r="AI416" s="121"/>
      <c r="AJ416" s="121"/>
      <c r="AK416" s="121"/>
      <c r="AL416" s="121"/>
      <c r="AM416" s="121"/>
      <c r="AN416" s="121"/>
      <c r="AO416" s="121"/>
      <c r="AP416" s="121"/>
      <c r="AQ416" s="121"/>
      <c r="AR416" s="121"/>
      <c r="AS416" s="121"/>
      <c r="AT416" s="121"/>
      <c r="AU416" s="121"/>
      <c r="AV416" s="121"/>
      <c r="AW416" s="121"/>
      <c r="AX416" s="121"/>
      <c r="AY416" s="121"/>
      <c r="AZ416" s="121"/>
      <c r="BA416" s="111">
        <f t="shared" si="6"/>
        <v>0</v>
      </c>
      <c r="BB416" s="120"/>
    </row>
    <row r="417" spans="1:54" ht="19.5" customHeight="1">
      <c r="A417" s="110">
        <v>414</v>
      </c>
      <c r="B417" s="118"/>
      <c r="C417" s="119"/>
      <c r="D417" s="120"/>
      <c r="E417" s="120"/>
      <c r="F417" s="119"/>
      <c r="G417" s="120"/>
      <c r="H417" s="120"/>
      <c r="I417" s="120"/>
      <c r="J417" s="119"/>
      <c r="K417" s="120"/>
      <c r="L417" s="119"/>
      <c r="M417" s="120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  <c r="AA417" s="121"/>
      <c r="AB417" s="121"/>
      <c r="AC417" s="121"/>
      <c r="AD417" s="121"/>
      <c r="AE417" s="121"/>
      <c r="AF417" s="121"/>
      <c r="AG417" s="121"/>
      <c r="AH417" s="121"/>
      <c r="AI417" s="121"/>
      <c r="AJ417" s="121"/>
      <c r="AK417" s="121"/>
      <c r="AL417" s="121"/>
      <c r="AM417" s="121"/>
      <c r="AN417" s="121"/>
      <c r="AO417" s="121"/>
      <c r="AP417" s="121"/>
      <c r="AQ417" s="121"/>
      <c r="AR417" s="121"/>
      <c r="AS417" s="121"/>
      <c r="AT417" s="121"/>
      <c r="AU417" s="121"/>
      <c r="AV417" s="121"/>
      <c r="AW417" s="121"/>
      <c r="AX417" s="121"/>
      <c r="AY417" s="121"/>
      <c r="AZ417" s="121"/>
      <c r="BA417" s="111">
        <f t="shared" si="6"/>
        <v>0</v>
      </c>
      <c r="BB417" s="120"/>
    </row>
    <row r="418" spans="1:54" ht="19.5" customHeight="1">
      <c r="A418" s="110">
        <v>415</v>
      </c>
      <c r="B418" s="118"/>
      <c r="C418" s="119"/>
      <c r="D418" s="120"/>
      <c r="E418" s="120"/>
      <c r="F418" s="119"/>
      <c r="G418" s="120"/>
      <c r="H418" s="120"/>
      <c r="I418" s="120"/>
      <c r="J418" s="119"/>
      <c r="K418" s="120"/>
      <c r="L418" s="119"/>
      <c r="M418" s="120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  <c r="AA418" s="121"/>
      <c r="AB418" s="121"/>
      <c r="AC418" s="121"/>
      <c r="AD418" s="121"/>
      <c r="AE418" s="121"/>
      <c r="AF418" s="121"/>
      <c r="AG418" s="121"/>
      <c r="AH418" s="121"/>
      <c r="AI418" s="121"/>
      <c r="AJ418" s="121"/>
      <c r="AK418" s="121"/>
      <c r="AL418" s="121"/>
      <c r="AM418" s="121"/>
      <c r="AN418" s="121"/>
      <c r="AO418" s="121"/>
      <c r="AP418" s="121"/>
      <c r="AQ418" s="121"/>
      <c r="AR418" s="121"/>
      <c r="AS418" s="121"/>
      <c r="AT418" s="121"/>
      <c r="AU418" s="121"/>
      <c r="AV418" s="121"/>
      <c r="AW418" s="121"/>
      <c r="AX418" s="121"/>
      <c r="AY418" s="121"/>
      <c r="AZ418" s="121"/>
      <c r="BA418" s="111">
        <f t="shared" si="6"/>
        <v>0</v>
      </c>
      <c r="BB418" s="120"/>
    </row>
    <row r="419" spans="1:54" ht="19.5" customHeight="1">
      <c r="A419" s="110">
        <v>416</v>
      </c>
      <c r="B419" s="118"/>
      <c r="C419" s="119"/>
      <c r="D419" s="120"/>
      <c r="E419" s="120"/>
      <c r="F419" s="119"/>
      <c r="G419" s="120"/>
      <c r="H419" s="120"/>
      <c r="I419" s="120"/>
      <c r="J419" s="119"/>
      <c r="K419" s="120"/>
      <c r="L419" s="119"/>
      <c r="M419" s="120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  <c r="AA419" s="121"/>
      <c r="AB419" s="121"/>
      <c r="AC419" s="121"/>
      <c r="AD419" s="121"/>
      <c r="AE419" s="121"/>
      <c r="AF419" s="121"/>
      <c r="AG419" s="121"/>
      <c r="AH419" s="121"/>
      <c r="AI419" s="121"/>
      <c r="AJ419" s="121"/>
      <c r="AK419" s="121"/>
      <c r="AL419" s="121"/>
      <c r="AM419" s="121"/>
      <c r="AN419" s="121"/>
      <c r="AO419" s="121"/>
      <c r="AP419" s="121"/>
      <c r="AQ419" s="121"/>
      <c r="AR419" s="121"/>
      <c r="AS419" s="121"/>
      <c r="AT419" s="121"/>
      <c r="AU419" s="121"/>
      <c r="AV419" s="121"/>
      <c r="AW419" s="121"/>
      <c r="AX419" s="121"/>
      <c r="AY419" s="121"/>
      <c r="AZ419" s="121"/>
      <c r="BA419" s="111">
        <f t="shared" si="6"/>
        <v>0</v>
      </c>
      <c r="BB419" s="120"/>
    </row>
    <row r="420" spans="1:54" ht="19.5" customHeight="1">
      <c r="A420" s="110">
        <v>417</v>
      </c>
      <c r="B420" s="118"/>
      <c r="C420" s="119"/>
      <c r="D420" s="120"/>
      <c r="E420" s="120"/>
      <c r="F420" s="119"/>
      <c r="G420" s="120"/>
      <c r="H420" s="120"/>
      <c r="I420" s="120"/>
      <c r="J420" s="119"/>
      <c r="K420" s="120"/>
      <c r="L420" s="119"/>
      <c r="M420" s="120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  <c r="AA420" s="121"/>
      <c r="AB420" s="121"/>
      <c r="AC420" s="121"/>
      <c r="AD420" s="121"/>
      <c r="AE420" s="121"/>
      <c r="AF420" s="121"/>
      <c r="AG420" s="121"/>
      <c r="AH420" s="121"/>
      <c r="AI420" s="121"/>
      <c r="AJ420" s="121"/>
      <c r="AK420" s="121"/>
      <c r="AL420" s="121"/>
      <c r="AM420" s="121"/>
      <c r="AN420" s="121"/>
      <c r="AO420" s="121"/>
      <c r="AP420" s="121"/>
      <c r="AQ420" s="121"/>
      <c r="AR420" s="121"/>
      <c r="AS420" s="121"/>
      <c r="AT420" s="121"/>
      <c r="AU420" s="121"/>
      <c r="AV420" s="121"/>
      <c r="AW420" s="121"/>
      <c r="AX420" s="121"/>
      <c r="AY420" s="121"/>
      <c r="AZ420" s="121"/>
      <c r="BA420" s="111">
        <f t="shared" si="6"/>
        <v>0</v>
      </c>
      <c r="BB420" s="120"/>
    </row>
    <row r="421" spans="1:54" ht="19.5" customHeight="1">
      <c r="A421" s="110">
        <v>418</v>
      </c>
      <c r="B421" s="118"/>
      <c r="C421" s="119"/>
      <c r="D421" s="120"/>
      <c r="E421" s="120"/>
      <c r="F421" s="119"/>
      <c r="G421" s="120"/>
      <c r="H421" s="120"/>
      <c r="I421" s="120"/>
      <c r="J421" s="119"/>
      <c r="K421" s="120"/>
      <c r="L421" s="119"/>
      <c r="M421" s="120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  <c r="AA421" s="121"/>
      <c r="AB421" s="121"/>
      <c r="AC421" s="121"/>
      <c r="AD421" s="121"/>
      <c r="AE421" s="121"/>
      <c r="AF421" s="121"/>
      <c r="AG421" s="121"/>
      <c r="AH421" s="121"/>
      <c r="AI421" s="121"/>
      <c r="AJ421" s="121"/>
      <c r="AK421" s="121"/>
      <c r="AL421" s="121"/>
      <c r="AM421" s="121"/>
      <c r="AN421" s="121"/>
      <c r="AO421" s="121"/>
      <c r="AP421" s="121"/>
      <c r="AQ421" s="121"/>
      <c r="AR421" s="121"/>
      <c r="AS421" s="121"/>
      <c r="AT421" s="121"/>
      <c r="AU421" s="121"/>
      <c r="AV421" s="121"/>
      <c r="AW421" s="121"/>
      <c r="AX421" s="121"/>
      <c r="AY421" s="121"/>
      <c r="AZ421" s="121"/>
      <c r="BA421" s="111">
        <f t="shared" si="6"/>
        <v>0</v>
      </c>
      <c r="BB421" s="120"/>
    </row>
    <row r="422" spans="1:54" ht="19.5" customHeight="1">
      <c r="A422" s="110">
        <v>419</v>
      </c>
      <c r="B422" s="118"/>
      <c r="C422" s="119"/>
      <c r="D422" s="120"/>
      <c r="E422" s="120"/>
      <c r="F422" s="119"/>
      <c r="G422" s="120"/>
      <c r="H422" s="120"/>
      <c r="I422" s="120"/>
      <c r="J422" s="119"/>
      <c r="K422" s="120"/>
      <c r="L422" s="119"/>
      <c r="M422" s="120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  <c r="AA422" s="121"/>
      <c r="AB422" s="121"/>
      <c r="AC422" s="121"/>
      <c r="AD422" s="121"/>
      <c r="AE422" s="121"/>
      <c r="AF422" s="121"/>
      <c r="AG422" s="121"/>
      <c r="AH422" s="121"/>
      <c r="AI422" s="121"/>
      <c r="AJ422" s="121"/>
      <c r="AK422" s="121"/>
      <c r="AL422" s="121"/>
      <c r="AM422" s="121"/>
      <c r="AN422" s="121"/>
      <c r="AO422" s="121"/>
      <c r="AP422" s="121"/>
      <c r="AQ422" s="121"/>
      <c r="AR422" s="121"/>
      <c r="AS422" s="121"/>
      <c r="AT422" s="121"/>
      <c r="AU422" s="121"/>
      <c r="AV422" s="121"/>
      <c r="AW422" s="121"/>
      <c r="AX422" s="121"/>
      <c r="AY422" s="121"/>
      <c r="AZ422" s="121"/>
      <c r="BA422" s="111">
        <f t="shared" si="6"/>
        <v>0</v>
      </c>
      <c r="BB422" s="120"/>
    </row>
    <row r="423" spans="1:54" ht="19.5" customHeight="1">
      <c r="A423" s="110">
        <v>420</v>
      </c>
      <c r="B423" s="118"/>
      <c r="C423" s="119"/>
      <c r="D423" s="120"/>
      <c r="E423" s="120"/>
      <c r="F423" s="119"/>
      <c r="G423" s="120"/>
      <c r="H423" s="120"/>
      <c r="I423" s="120"/>
      <c r="J423" s="119"/>
      <c r="K423" s="120"/>
      <c r="L423" s="119"/>
      <c r="M423" s="120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21"/>
      <c r="AM423" s="121"/>
      <c r="AN423" s="121"/>
      <c r="AO423" s="121"/>
      <c r="AP423" s="121"/>
      <c r="AQ423" s="121"/>
      <c r="AR423" s="121"/>
      <c r="AS423" s="121"/>
      <c r="AT423" s="121"/>
      <c r="AU423" s="121"/>
      <c r="AV423" s="121"/>
      <c r="AW423" s="121"/>
      <c r="AX423" s="121"/>
      <c r="AY423" s="121"/>
      <c r="AZ423" s="121"/>
      <c r="BA423" s="111">
        <f t="shared" si="6"/>
        <v>0</v>
      </c>
      <c r="BB423" s="120"/>
    </row>
    <row r="424" spans="1:54" ht="19.5" customHeight="1">
      <c r="A424" s="110">
        <v>421</v>
      </c>
      <c r="B424" s="118"/>
      <c r="C424" s="119"/>
      <c r="D424" s="120"/>
      <c r="E424" s="120"/>
      <c r="F424" s="119"/>
      <c r="G424" s="120"/>
      <c r="H424" s="120"/>
      <c r="I424" s="120"/>
      <c r="J424" s="119"/>
      <c r="K424" s="120"/>
      <c r="L424" s="119"/>
      <c r="M424" s="120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  <c r="AI424" s="121"/>
      <c r="AJ424" s="121"/>
      <c r="AK424" s="121"/>
      <c r="AL424" s="121"/>
      <c r="AM424" s="121"/>
      <c r="AN424" s="121"/>
      <c r="AO424" s="121"/>
      <c r="AP424" s="121"/>
      <c r="AQ424" s="121"/>
      <c r="AR424" s="121"/>
      <c r="AS424" s="121"/>
      <c r="AT424" s="121"/>
      <c r="AU424" s="121"/>
      <c r="AV424" s="121"/>
      <c r="AW424" s="121"/>
      <c r="AX424" s="121"/>
      <c r="AY424" s="121"/>
      <c r="AZ424" s="121"/>
      <c r="BA424" s="111">
        <f t="shared" si="6"/>
        <v>0</v>
      </c>
      <c r="BB424" s="120"/>
    </row>
    <row r="425" spans="1:54" ht="19.5" customHeight="1">
      <c r="A425" s="110">
        <v>422</v>
      </c>
      <c r="B425" s="118"/>
      <c r="C425" s="119"/>
      <c r="D425" s="120"/>
      <c r="E425" s="120"/>
      <c r="F425" s="119"/>
      <c r="G425" s="120"/>
      <c r="H425" s="120"/>
      <c r="I425" s="120"/>
      <c r="J425" s="119"/>
      <c r="K425" s="120"/>
      <c r="L425" s="119"/>
      <c r="M425" s="120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  <c r="AA425" s="121"/>
      <c r="AB425" s="121"/>
      <c r="AC425" s="121"/>
      <c r="AD425" s="121"/>
      <c r="AE425" s="121"/>
      <c r="AF425" s="121"/>
      <c r="AG425" s="121"/>
      <c r="AH425" s="121"/>
      <c r="AI425" s="121"/>
      <c r="AJ425" s="121"/>
      <c r="AK425" s="121"/>
      <c r="AL425" s="121"/>
      <c r="AM425" s="121"/>
      <c r="AN425" s="121"/>
      <c r="AO425" s="121"/>
      <c r="AP425" s="121"/>
      <c r="AQ425" s="121"/>
      <c r="AR425" s="121"/>
      <c r="AS425" s="121"/>
      <c r="AT425" s="121"/>
      <c r="AU425" s="121"/>
      <c r="AV425" s="121"/>
      <c r="AW425" s="121"/>
      <c r="AX425" s="121"/>
      <c r="AY425" s="121"/>
      <c r="AZ425" s="121"/>
      <c r="BA425" s="111">
        <f t="shared" si="6"/>
        <v>0</v>
      </c>
      <c r="BB425" s="120"/>
    </row>
    <row r="426" spans="1:54" ht="19.5" customHeight="1">
      <c r="A426" s="110">
        <v>423</v>
      </c>
      <c r="B426" s="118"/>
      <c r="C426" s="119"/>
      <c r="D426" s="120"/>
      <c r="E426" s="120"/>
      <c r="F426" s="119"/>
      <c r="G426" s="120"/>
      <c r="H426" s="120"/>
      <c r="I426" s="120"/>
      <c r="J426" s="119"/>
      <c r="K426" s="120"/>
      <c r="L426" s="119"/>
      <c r="M426" s="120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  <c r="AA426" s="121"/>
      <c r="AB426" s="121"/>
      <c r="AC426" s="121"/>
      <c r="AD426" s="121"/>
      <c r="AE426" s="121"/>
      <c r="AF426" s="121"/>
      <c r="AG426" s="121"/>
      <c r="AH426" s="121"/>
      <c r="AI426" s="121"/>
      <c r="AJ426" s="121"/>
      <c r="AK426" s="121"/>
      <c r="AL426" s="121"/>
      <c r="AM426" s="121"/>
      <c r="AN426" s="121"/>
      <c r="AO426" s="121"/>
      <c r="AP426" s="121"/>
      <c r="AQ426" s="121"/>
      <c r="AR426" s="121"/>
      <c r="AS426" s="121"/>
      <c r="AT426" s="121"/>
      <c r="AU426" s="121"/>
      <c r="AV426" s="121"/>
      <c r="AW426" s="121"/>
      <c r="AX426" s="121"/>
      <c r="AY426" s="121"/>
      <c r="AZ426" s="121"/>
      <c r="BA426" s="111">
        <f t="shared" si="6"/>
        <v>0</v>
      </c>
      <c r="BB426" s="120"/>
    </row>
    <row r="427" spans="1:54" ht="19.5" customHeight="1">
      <c r="A427" s="110">
        <v>424</v>
      </c>
      <c r="B427" s="118"/>
      <c r="C427" s="119"/>
      <c r="D427" s="120"/>
      <c r="E427" s="120"/>
      <c r="F427" s="119"/>
      <c r="G427" s="120"/>
      <c r="H427" s="120"/>
      <c r="I427" s="120"/>
      <c r="J427" s="119"/>
      <c r="K427" s="120"/>
      <c r="L427" s="119"/>
      <c r="M427" s="120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21"/>
      <c r="AM427" s="121"/>
      <c r="AN427" s="121"/>
      <c r="AO427" s="121"/>
      <c r="AP427" s="121"/>
      <c r="AQ427" s="121"/>
      <c r="AR427" s="121"/>
      <c r="AS427" s="121"/>
      <c r="AT427" s="121"/>
      <c r="AU427" s="121"/>
      <c r="AV427" s="121"/>
      <c r="AW427" s="121"/>
      <c r="AX427" s="121"/>
      <c r="AY427" s="121"/>
      <c r="AZ427" s="121"/>
      <c r="BA427" s="111">
        <f t="shared" si="6"/>
        <v>0</v>
      </c>
      <c r="BB427" s="120"/>
    </row>
    <row r="428" spans="1:54" ht="19.5" customHeight="1">
      <c r="A428" s="110">
        <v>425</v>
      </c>
      <c r="B428" s="118"/>
      <c r="C428" s="119"/>
      <c r="D428" s="120"/>
      <c r="E428" s="120"/>
      <c r="F428" s="119"/>
      <c r="G428" s="120"/>
      <c r="H428" s="120"/>
      <c r="I428" s="120"/>
      <c r="J428" s="119"/>
      <c r="K428" s="120"/>
      <c r="L428" s="119"/>
      <c r="M428" s="120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  <c r="AA428" s="121"/>
      <c r="AB428" s="121"/>
      <c r="AC428" s="121"/>
      <c r="AD428" s="121"/>
      <c r="AE428" s="121"/>
      <c r="AF428" s="121"/>
      <c r="AG428" s="121"/>
      <c r="AH428" s="121"/>
      <c r="AI428" s="121"/>
      <c r="AJ428" s="121"/>
      <c r="AK428" s="121"/>
      <c r="AL428" s="121"/>
      <c r="AM428" s="121"/>
      <c r="AN428" s="121"/>
      <c r="AO428" s="121"/>
      <c r="AP428" s="121"/>
      <c r="AQ428" s="121"/>
      <c r="AR428" s="121"/>
      <c r="AS428" s="121"/>
      <c r="AT428" s="121"/>
      <c r="AU428" s="121"/>
      <c r="AV428" s="121"/>
      <c r="AW428" s="121"/>
      <c r="AX428" s="121"/>
      <c r="AY428" s="121"/>
      <c r="AZ428" s="121"/>
      <c r="BA428" s="111">
        <f t="shared" si="6"/>
        <v>0</v>
      </c>
      <c r="BB428" s="120"/>
    </row>
    <row r="429" spans="1:54" ht="19.5" customHeight="1">
      <c r="A429" s="110">
        <v>426</v>
      </c>
      <c r="B429" s="118"/>
      <c r="C429" s="119"/>
      <c r="D429" s="120"/>
      <c r="E429" s="120"/>
      <c r="F429" s="119"/>
      <c r="G429" s="120"/>
      <c r="H429" s="120"/>
      <c r="I429" s="120"/>
      <c r="J429" s="119"/>
      <c r="K429" s="120"/>
      <c r="L429" s="119"/>
      <c r="M429" s="120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  <c r="AA429" s="121"/>
      <c r="AB429" s="121"/>
      <c r="AC429" s="121"/>
      <c r="AD429" s="121"/>
      <c r="AE429" s="121"/>
      <c r="AF429" s="121"/>
      <c r="AG429" s="121"/>
      <c r="AH429" s="121"/>
      <c r="AI429" s="121"/>
      <c r="AJ429" s="121"/>
      <c r="AK429" s="121"/>
      <c r="AL429" s="121"/>
      <c r="AM429" s="121"/>
      <c r="AN429" s="121"/>
      <c r="AO429" s="121"/>
      <c r="AP429" s="121"/>
      <c r="AQ429" s="121"/>
      <c r="AR429" s="121"/>
      <c r="AS429" s="121"/>
      <c r="AT429" s="121"/>
      <c r="AU429" s="121"/>
      <c r="AV429" s="121"/>
      <c r="AW429" s="121"/>
      <c r="AX429" s="121"/>
      <c r="AY429" s="121"/>
      <c r="AZ429" s="121"/>
      <c r="BA429" s="111">
        <f t="shared" si="6"/>
        <v>0</v>
      </c>
      <c r="BB429" s="120"/>
    </row>
    <row r="430" spans="1:54" ht="19.5" customHeight="1">
      <c r="A430" s="110">
        <v>427</v>
      </c>
      <c r="B430" s="118"/>
      <c r="C430" s="119"/>
      <c r="D430" s="120"/>
      <c r="E430" s="120"/>
      <c r="F430" s="119"/>
      <c r="G430" s="120"/>
      <c r="H430" s="120"/>
      <c r="I430" s="120"/>
      <c r="J430" s="119"/>
      <c r="K430" s="120"/>
      <c r="L430" s="119"/>
      <c r="M430" s="120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  <c r="AA430" s="121"/>
      <c r="AB430" s="121"/>
      <c r="AC430" s="121"/>
      <c r="AD430" s="121"/>
      <c r="AE430" s="121"/>
      <c r="AF430" s="121"/>
      <c r="AG430" s="121"/>
      <c r="AH430" s="121"/>
      <c r="AI430" s="121"/>
      <c r="AJ430" s="121"/>
      <c r="AK430" s="121"/>
      <c r="AL430" s="121"/>
      <c r="AM430" s="121"/>
      <c r="AN430" s="121"/>
      <c r="AO430" s="121"/>
      <c r="AP430" s="121"/>
      <c r="AQ430" s="121"/>
      <c r="AR430" s="121"/>
      <c r="AS430" s="121"/>
      <c r="AT430" s="121"/>
      <c r="AU430" s="121"/>
      <c r="AV430" s="121"/>
      <c r="AW430" s="121"/>
      <c r="AX430" s="121"/>
      <c r="AY430" s="121"/>
      <c r="AZ430" s="121"/>
      <c r="BA430" s="111">
        <f t="shared" si="6"/>
        <v>0</v>
      </c>
      <c r="BB430" s="120"/>
    </row>
    <row r="431" spans="1:54" ht="19.5" customHeight="1">
      <c r="A431" s="110">
        <v>428</v>
      </c>
      <c r="B431" s="118"/>
      <c r="C431" s="119"/>
      <c r="D431" s="120"/>
      <c r="E431" s="120"/>
      <c r="F431" s="119"/>
      <c r="G431" s="120"/>
      <c r="H431" s="120"/>
      <c r="I431" s="120"/>
      <c r="J431" s="119"/>
      <c r="K431" s="120"/>
      <c r="L431" s="119"/>
      <c r="M431" s="120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21"/>
      <c r="AM431" s="121"/>
      <c r="AN431" s="121"/>
      <c r="AO431" s="121"/>
      <c r="AP431" s="121"/>
      <c r="AQ431" s="121"/>
      <c r="AR431" s="121"/>
      <c r="AS431" s="121"/>
      <c r="AT431" s="121"/>
      <c r="AU431" s="121"/>
      <c r="AV431" s="121"/>
      <c r="AW431" s="121"/>
      <c r="AX431" s="121"/>
      <c r="AY431" s="121"/>
      <c r="AZ431" s="121"/>
      <c r="BA431" s="111">
        <f t="shared" si="6"/>
        <v>0</v>
      </c>
      <c r="BB431" s="120"/>
    </row>
    <row r="432" spans="1:54" ht="19.5" customHeight="1">
      <c r="A432" s="110">
        <v>429</v>
      </c>
      <c r="B432" s="118"/>
      <c r="C432" s="119"/>
      <c r="D432" s="120"/>
      <c r="E432" s="120"/>
      <c r="F432" s="119"/>
      <c r="G432" s="120"/>
      <c r="H432" s="120"/>
      <c r="I432" s="120"/>
      <c r="J432" s="119"/>
      <c r="K432" s="120"/>
      <c r="L432" s="119"/>
      <c r="M432" s="120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  <c r="AA432" s="121"/>
      <c r="AB432" s="121"/>
      <c r="AC432" s="121"/>
      <c r="AD432" s="121"/>
      <c r="AE432" s="121"/>
      <c r="AF432" s="121"/>
      <c r="AG432" s="121"/>
      <c r="AH432" s="121"/>
      <c r="AI432" s="121"/>
      <c r="AJ432" s="121"/>
      <c r="AK432" s="121"/>
      <c r="AL432" s="121"/>
      <c r="AM432" s="121"/>
      <c r="AN432" s="121"/>
      <c r="AO432" s="121"/>
      <c r="AP432" s="121"/>
      <c r="AQ432" s="121"/>
      <c r="AR432" s="121"/>
      <c r="AS432" s="121"/>
      <c r="AT432" s="121"/>
      <c r="AU432" s="121"/>
      <c r="AV432" s="121"/>
      <c r="AW432" s="121"/>
      <c r="AX432" s="121"/>
      <c r="AY432" s="121"/>
      <c r="AZ432" s="121"/>
      <c r="BA432" s="111">
        <f t="shared" si="6"/>
        <v>0</v>
      </c>
      <c r="BB432" s="120"/>
    </row>
    <row r="433" spans="1:54" ht="19.5" customHeight="1">
      <c r="A433" s="110">
        <v>430</v>
      </c>
      <c r="B433" s="118"/>
      <c r="C433" s="119"/>
      <c r="D433" s="120"/>
      <c r="E433" s="120"/>
      <c r="F433" s="119"/>
      <c r="G433" s="120"/>
      <c r="H433" s="120"/>
      <c r="I433" s="120"/>
      <c r="J433" s="119"/>
      <c r="K433" s="120"/>
      <c r="L433" s="119"/>
      <c r="M433" s="120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  <c r="AK433" s="121"/>
      <c r="AL433" s="121"/>
      <c r="AM433" s="121"/>
      <c r="AN433" s="121"/>
      <c r="AO433" s="121"/>
      <c r="AP433" s="121"/>
      <c r="AQ433" s="121"/>
      <c r="AR433" s="121"/>
      <c r="AS433" s="121"/>
      <c r="AT433" s="121"/>
      <c r="AU433" s="121"/>
      <c r="AV433" s="121"/>
      <c r="AW433" s="121"/>
      <c r="AX433" s="121"/>
      <c r="AY433" s="121"/>
      <c r="AZ433" s="121"/>
      <c r="BA433" s="111">
        <f t="shared" si="6"/>
        <v>0</v>
      </c>
      <c r="BB433" s="120"/>
    </row>
    <row r="434" spans="1:54" ht="19.5" customHeight="1">
      <c r="A434" s="110">
        <v>431</v>
      </c>
      <c r="B434" s="118"/>
      <c r="C434" s="119"/>
      <c r="D434" s="120"/>
      <c r="E434" s="120"/>
      <c r="F434" s="119"/>
      <c r="G434" s="120"/>
      <c r="H434" s="120"/>
      <c r="I434" s="120"/>
      <c r="J434" s="119"/>
      <c r="K434" s="120"/>
      <c r="L434" s="119"/>
      <c r="M434" s="120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  <c r="AK434" s="121"/>
      <c r="AL434" s="121"/>
      <c r="AM434" s="121"/>
      <c r="AN434" s="121"/>
      <c r="AO434" s="121"/>
      <c r="AP434" s="121"/>
      <c r="AQ434" s="121"/>
      <c r="AR434" s="121"/>
      <c r="AS434" s="121"/>
      <c r="AT434" s="121"/>
      <c r="AU434" s="121"/>
      <c r="AV434" s="121"/>
      <c r="AW434" s="121"/>
      <c r="AX434" s="121"/>
      <c r="AY434" s="121"/>
      <c r="AZ434" s="121"/>
      <c r="BA434" s="111">
        <f t="shared" si="6"/>
        <v>0</v>
      </c>
      <c r="BB434" s="120"/>
    </row>
    <row r="435" spans="1:54" ht="19.5" customHeight="1">
      <c r="A435" s="110">
        <v>432</v>
      </c>
      <c r="B435" s="118"/>
      <c r="C435" s="119"/>
      <c r="D435" s="120"/>
      <c r="E435" s="120"/>
      <c r="F435" s="119"/>
      <c r="G435" s="120"/>
      <c r="H435" s="120"/>
      <c r="I435" s="120"/>
      <c r="J435" s="119"/>
      <c r="K435" s="120"/>
      <c r="L435" s="119"/>
      <c r="M435" s="120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21"/>
      <c r="AM435" s="121"/>
      <c r="AN435" s="121"/>
      <c r="AO435" s="121"/>
      <c r="AP435" s="121"/>
      <c r="AQ435" s="121"/>
      <c r="AR435" s="121"/>
      <c r="AS435" s="121"/>
      <c r="AT435" s="121"/>
      <c r="AU435" s="121"/>
      <c r="AV435" s="121"/>
      <c r="AW435" s="121"/>
      <c r="AX435" s="121"/>
      <c r="AY435" s="121"/>
      <c r="AZ435" s="121"/>
      <c r="BA435" s="111">
        <f t="shared" si="6"/>
        <v>0</v>
      </c>
      <c r="BB435" s="120"/>
    </row>
    <row r="436" spans="1:54" ht="19.5" customHeight="1">
      <c r="A436" s="110">
        <v>433</v>
      </c>
      <c r="B436" s="118"/>
      <c r="C436" s="119"/>
      <c r="D436" s="120"/>
      <c r="E436" s="120"/>
      <c r="F436" s="119"/>
      <c r="G436" s="120"/>
      <c r="H436" s="120"/>
      <c r="I436" s="120"/>
      <c r="J436" s="119"/>
      <c r="K436" s="120"/>
      <c r="L436" s="119"/>
      <c r="M436" s="120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  <c r="AK436" s="121"/>
      <c r="AL436" s="121"/>
      <c r="AM436" s="121"/>
      <c r="AN436" s="121"/>
      <c r="AO436" s="121"/>
      <c r="AP436" s="121"/>
      <c r="AQ436" s="121"/>
      <c r="AR436" s="121"/>
      <c r="AS436" s="121"/>
      <c r="AT436" s="121"/>
      <c r="AU436" s="121"/>
      <c r="AV436" s="121"/>
      <c r="AW436" s="121"/>
      <c r="AX436" s="121"/>
      <c r="AY436" s="121"/>
      <c r="AZ436" s="121"/>
      <c r="BA436" s="111">
        <f t="shared" si="6"/>
        <v>0</v>
      </c>
      <c r="BB436" s="120"/>
    </row>
    <row r="437" spans="1:54" ht="19.5" customHeight="1">
      <c r="A437" s="110">
        <v>434</v>
      </c>
      <c r="B437" s="118"/>
      <c r="C437" s="119"/>
      <c r="D437" s="120"/>
      <c r="E437" s="120"/>
      <c r="F437" s="119"/>
      <c r="G437" s="120"/>
      <c r="H437" s="120"/>
      <c r="I437" s="120"/>
      <c r="J437" s="119"/>
      <c r="K437" s="120"/>
      <c r="L437" s="119"/>
      <c r="M437" s="120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  <c r="AI437" s="121"/>
      <c r="AJ437" s="121"/>
      <c r="AK437" s="121"/>
      <c r="AL437" s="121"/>
      <c r="AM437" s="121"/>
      <c r="AN437" s="121"/>
      <c r="AO437" s="121"/>
      <c r="AP437" s="121"/>
      <c r="AQ437" s="121"/>
      <c r="AR437" s="121"/>
      <c r="AS437" s="121"/>
      <c r="AT437" s="121"/>
      <c r="AU437" s="121"/>
      <c r="AV437" s="121"/>
      <c r="AW437" s="121"/>
      <c r="AX437" s="121"/>
      <c r="AY437" s="121"/>
      <c r="AZ437" s="121"/>
      <c r="BA437" s="111">
        <f t="shared" si="6"/>
        <v>0</v>
      </c>
      <c r="BB437" s="120"/>
    </row>
    <row r="438" spans="1:54" ht="19.5" customHeight="1">
      <c r="A438" s="110">
        <v>435</v>
      </c>
      <c r="B438" s="118"/>
      <c r="C438" s="119"/>
      <c r="D438" s="120"/>
      <c r="E438" s="120"/>
      <c r="F438" s="119"/>
      <c r="G438" s="120"/>
      <c r="H438" s="120"/>
      <c r="I438" s="120"/>
      <c r="J438" s="119"/>
      <c r="K438" s="120"/>
      <c r="L438" s="119"/>
      <c r="M438" s="120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  <c r="AK438" s="121"/>
      <c r="AL438" s="121"/>
      <c r="AM438" s="121"/>
      <c r="AN438" s="121"/>
      <c r="AO438" s="121"/>
      <c r="AP438" s="121"/>
      <c r="AQ438" s="121"/>
      <c r="AR438" s="121"/>
      <c r="AS438" s="121"/>
      <c r="AT438" s="121"/>
      <c r="AU438" s="121"/>
      <c r="AV438" s="121"/>
      <c r="AW438" s="121"/>
      <c r="AX438" s="121"/>
      <c r="AY438" s="121"/>
      <c r="AZ438" s="121"/>
      <c r="BA438" s="111">
        <f t="shared" si="6"/>
        <v>0</v>
      </c>
      <c r="BB438" s="120"/>
    </row>
    <row r="439" spans="1:54" ht="19.5" customHeight="1">
      <c r="A439" s="110">
        <v>436</v>
      </c>
      <c r="B439" s="118"/>
      <c r="C439" s="119"/>
      <c r="D439" s="120"/>
      <c r="E439" s="120"/>
      <c r="F439" s="119"/>
      <c r="G439" s="120"/>
      <c r="H439" s="120"/>
      <c r="I439" s="120"/>
      <c r="J439" s="119"/>
      <c r="K439" s="120"/>
      <c r="L439" s="119"/>
      <c r="M439" s="120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21"/>
      <c r="AM439" s="121"/>
      <c r="AN439" s="121"/>
      <c r="AO439" s="121"/>
      <c r="AP439" s="121"/>
      <c r="AQ439" s="121"/>
      <c r="AR439" s="121"/>
      <c r="AS439" s="121"/>
      <c r="AT439" s="121"/>
      <c r="AU439" s="121"/>
      <c r="AV439" s="121"/>
      <c r="AW439" s="121"/>
      <c r="AX439" s="121"/>
      <c r="AY439" s="121"/>
      <c r="AZ439" s="121"/>
      <c r="BA439" s="111">
        <f t="shared" si="6"/>
        <v>0</v>
      </c>
      <c r="BB439" s="120"/>
    </row>
    <row r="440" spans="1:54" ht="19.5" customHeight="1">
      <c r="A440" s="110">
        <v>437</v>
      </c>
      <c r="B440" s="118"/>
      <c r="C440" s="119"/>
      <c r="D440" s="120"/>
      <c r="E440" s="120"/>
      <c r="F440" s="119"/>
      <c r="G440" s="120"/>
      <c r="H440" s="120"/>
      <c r="I440" s="120"/>
      <c r="J440" s="119"/>
      <c r="K440" s="120"/>
      <c r="L440" s="119"/>
      <c r="M440" s="120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  <c r="AK440" s="121"/>
      <c r="AL440" s="121"/>
      <c r="AM440" s="121"/>
      <c r="AN440" s="121"/>
      <c r="AO440" s="121"/>
      <c r="AP440" s="121"/>
      <c r="AQ440" s="121"/>
      <c r="AR440" s="121"/>
      <c r="AS440" s="121"/>
      <c r="AT440" s="121"/>
      <c r="AU440" s="121"/>
      <c r="AV440" s="121"/>
      <c r="AW440" s="121"/>
      <c r="AX440" s="121"/>
      <c r="AY440" s="121"/>
      <c r="AZ440" s="121"/>
      <c r="BA440" s="111">
        <f t="shared" si="6"/>
        <v>0</v>
      </c>
      <c r="BB440" s="120"/>
    </row>
    <row r="441" spans="1:54" ht="19.5" customHeight="1">
      <c r="A441" s="110">
        <v>438</v>
      </c>
      <c r="B441" s="118"/>
      <c r="C441" s="119"/>
      <c r="D441" s="120"/>
      <c r="E441" s="120"/>
      <c r="F441" s="119"/>
      <c r="G441" s="120"/>
      <c r="H441" s="120"/>
      <c r="I441" s="120"/>
      <c r="J441" s="119"/>
      <c r="K441" s="120"/>
      <c r="L441" s="119"/>
      <c r="M441" s="120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  <c r="AK441" s="121"/>
      <c r="AL441" s="121"/>
      <c r="AM441" s="121"/>
      <c r="AN441" s="121"/>
      <c r="AO441" s="121"/>
      <c r="AP441" s="121"/>
      <c r="AQ441" s="121"/>
      <c r="AR441" s="121"/>
      <c r="AS441" s="121"/>
      <c r="AT441" s="121"/>
      <c r="AU441" s="121"/>
      <c r="AV441" s="121"/>
      <c r="AW441" s="121"/>
      <c r="AX441" s="121"/>
      <c r="AY441" s="121"/>
      <c r="AZ441" s="121"/>
      <c r="BA441" s="111">
        <f t="shared" si="6"/>
        <v>0</v>
      </c>
      <c r="BB441" s="120"/>
    </row>
    <row r="442" spans="1:54" ht="19.5" customHeight="1">
      <c r="A442" s="110">
        <v>439</v>
      </c>
      <c r="B442" s="118"/>
      <c r="C442" s="119"/>
      <c r="D442" s="120"/>
      <c r="E442" s="120"/>
      <c r="F442" s="119"/>
      <c r="G442" s="120"/>
      <c r="H442" s="120"/>
      <c r="I442" s="120"/>
      <c r="J442" s="119"/>
      <c r="K442" s="120"/>
      <c r="L442" s="119"/>
      <c r="M442" s="120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  <c r="AK442" s="121"/>
      <c r="AL442" s="121"/>
      <c r="AM442" s="121"/>
      <c r="AN442" s="121"/>
      <c r="AO442" s="121"/>
      <c r="AP442" s="121"/>
      <c r="AQ442" s="121"/>
      <c r="AR442" s="121"/>
      <c r="AS442" s="121"/>
      <c r="AT442" s="121"/>
      <c r="AU442" s="121"/>
      <c r="AV442" s="121"/>
      <c r="AW442" s="121"/>
      <c r="AX442" s="121"/>
      <c r="AY442" s="121"/>
      <c r="AZ442" s="121"/>
      <c r="BA442" s="111">
        <f t="shared" si="6"/>
        <v>0</v>
      </c>
      <c r="BB442" s="120"/>
    </row>
    <row r="443" spans="1:54" ht="19.5" customHeight="1">
      <c r="A443" s="110">
        <v>440</v>
      </c>
      <c r="B443" s="118"/>
      <c r="C443" s="119"/>
      <c r="D443" s="120"/>
      <c r="E443" s="120"/>
      <c r="F443" s="119"/>
      <c r="G443" s="120"/>
      <c r="H443" s="120"/>
      <c r="I443" s="120"/>
      <c r="J443" s="119"/>
      <c r="K443" s="120"/>
      <c r="L443" s="119"/>
      <c r="M443" s="120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21"/>
      <c r="AM443" s="121"/>
      <c r="AN443" s="121"/>
      <c r="AO443" s="121"/>
      <c r="AP443" s="121"/>
      <c r="AQ443" s="121"/>
      <c r="AR443" s="121"/>
      <c r="AS443" s="121"/>
      <c r="AT443" s="121"/>
      <c r="AU443" s="121"/>
      <c r="AV443" s="121"/>
      <c r="AW443" s="121"/>
      <c r="AX443" s="121"/>
      <c r="AY443" s="121"/>
      <c r="AZ443" s="121"/>
      <c r="BA443" s="111">
        <f t="shared" si="6"/>
        <v>0</v>
      </c>
      <c r="BB443" s="120"/>
    </row>
    <row r="444" spans="1:54" ht="19.5" customHeight="1">
      <c r="A444" s="110">
        <v>441</v>
      </c>
      <c r="B444" s="118"/>
      <c r="C444" s="119"/>
      <c r="D444" s="120"/>
      <c r="E444" s="120"/>
      <c r="F444" s="119"/>
      <c r="G444" s="120"/>
      <c r="H444" s="120"/>
      <c r="I444" s="120"/>
      <c r="J444" s="119"/>
      <c r="K444" s="120"/>
      <c r="L444" s="119"/>
      <c r="M444" s="120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  <c r="AK444" s="121"/>
      <c r="AL444" s="121"/>
      <c r="AM444" s="121"/>
      <c r="AN444" s="121"/>
      <c r="AO444" s="121"/>
      <c r="AP444" s="121"/>
      <c r="AQ444" s="121"/>
      <c r="AR444" s="121"/>
      <c r="AS444" s="121"/>
      <c r="AT444" s="121"/>
      <c r="AU444" s="121"/>
      <c r="AV444" s="121"/>
      <c r="AW444" s="121"/>
      <c r="AX444" s="121"/>
      <c r="AY444" s="121"/>
      <c r="AZ444" s="121"/>
      <c r="BA444" s="111">
        <f t="shared" si="6"/>
        <v>0</v>
      </c>
      <c r="BB444" s="120"/>
    </row>
    <row r="445" spans="1:54" ht="19.5" customHeight="1">
      <c r="A445" s="110">
        <v>442</v>
      </c>
      <c r="B445" s="118"/>
      <c r="C445" s="119"/>
      <c r="D445" s="120"/>
      <c r="E445" s="120"/>
      <c r="F445" s="119"/>
      <c r="G445" s="120"/>
      <c r="H445" s="120"/>
      <c r="I445" s="120"/>
      <c r="J445" s="119"/>
      <c r="K445" s="120"/>
      <c r="L445" s="119"/>
      <c r="M445" s="120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  <c r="AK445" s="121"/>
      <c r="AL445" s="121"/>
      <c r="AM445" s="121"/>
      <c r="AN445" s="121"/>
      <c r="AO445" s="121"/>
      <c r="AP445" s="121"/>
      <c r="AQ445" s="121"/>
      <c r="AR445" s="121"/>
      <c r="AS445" s="121"/>
      <c r="AT445" s="121"/>
      <c r="AU445" s="121"/>
      <c r="AV445" s="121"/>
      <c r="AW445" s="121"/>
      <c r="AX445" s="121"/>
      <c r="AY445" s="121"/>
      <c r="AZ445" s="121"/>
      <c r="BA445" s="111">
        <f t="shared" si="6"/>
        <v>0</v>
      </c>
      <c r="BB445" s="120"/>
    </row>
    <row r="446" spans="1:54" ht="19.5" customHeight="1">
      <c r="A446" s="110">
        <v>443</v>
      </c>
      <c r="B446" s="118"/>
      <c r="C446" s="119"/>
      <c r="D446" s="120"/>
      <c r="E446" s="120"/>
      <c r="F446" s="119"/>
      <c r="G446" s="120"/>
      <c r="H446" s="120"/>
      <c r="I446" s="120"/>
      <c r="J446" s="119"/>
      <c r="K446" s="120"/>
      <c r="L446" s="119"/>
      <c r="M446" s="120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21"/>
      <c r="AM446" s="121"/>
      <c r="AN446" s="121"/>
      <c r="AO446" s="121"/>
      <c r="AP446" s="121"/>
      <c r="AQ446" s="121"/>
      <c r="AR446" s="121"/>
      <c r="AS446" s="121"/>
      <c r="AT446" s="121"/>
      <c r="AU446" s="121"/>
      <c r="AV446" s="121"/>
      <c r="AW446" s="121"/>
      <c r="AX446" s="121"/>
      <c r="AY446" s="121"/>
      <c r="AZ446" s="121"/>
      <c r="BA446" s="111">
        <f t="shared" si="6"/>
        <v>0</v>
      </c>
      <c r="BB446" s="120"/>
    </row>
    <row r="447" spans="1:54" ht="19.5" customHeight="1">
      <c r="A447" s="110">
        <v>444</v>
      </c>
      <c r="B447" s="118"/>
      <c r="C447" s="119"/>
      <c r="D447" s="120"/>
      <c r="E447" s="120"/>
      <c r="F447" s="119"/>
      <c r="G447" s="120"/>
      <c r="H447" s="120"/>
      <c r="I447" s="120"/>
      <c r="J447" s="119"/>
      <c r="K447" s="120"/>
      <c r="L447" s="119"/>
      <c r="M447" s="120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  <c r="AK447" s="121"/>
      <c r="AL447" s="121"/>
      <c r="AM447" s="121"/>
      <c r="AN447" s="121"/>
      <c r="AO447" s="121"/>
      <c r="AP447" s="121"/>
      <c r="AQ447" s="121"/>
      <c r="AR447" s="121"/>
      <c r="AS447" s="121"/>
      <c r="AT447" s="121"/>
      <c r="AU447" s="121"/>
      <c r="AV447" s="121"/>
      <c r="AW447" s="121"/>
      <c r="AX447" s="121"/>
      <c r="AY447" s="121"/>
      <c r="AZ447" s="121"/>
      <c r="BA447" s="111">
        <f t="shared" si="6"/>
        <v>0</v>
      </c>
      <c r="BB447" s="120"/>
    </row>
    <row r="448" spans="1:54" ht="19.5" customHeight="1">
      <c r="A448" s="110">
        <v>445</v>
      </c>
      <c r="B448" s="118"/>
      <c r="C448" s="119"/>
      <c r="D448" s="120"/>
      <c r="E448" s="120"/>
      <c r="F448" s="119"/>
      <c r="G448" s="120"/>
      <c r="H448" s="120"/>
      <c r="I448" s="120"/>
      <c r="J448" s="119"/>
      <c r="K448" s="120"/>
      <c r="L448" s="119"/>
      <c r="M448" s="120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21"/>
      <c r="AM448" s="121"/>
      <c r="AN448" s="121"/>
      <c r="AO448" s="121"/>
      <c r="AP448" s="121"/>
      <c r="AQ448" s="121"/>
      <c r="AR448" s="121"/>
      <c r="AS448" s="121"/>
      <c r="AT448" s="121"/>
      <c r="AU448" s="121"/>
      <c r="AV448" s="121"/>
      <c r="AW448" s="121"/>
      <c r="AX448" s="121"/>
      <c r="AY448" s="121"/>
      <c r="AZ448" s="121"/>
      <c r="BA448" s="111">
        <f t="shared" si="6"/>
        <v>0</v>
      </c>
      <c r="BB448" s="120"/>
    </row>
    <row r="449" spans="1:54" ht="19.5" customHeight="1">
      <c r="A449" s="110">
        <v>446</v>
      </c>
      <c r="B449" s="118"/>
      <c r="C449" s="119"/>
      <c r="D449" s="120"/>
      <c r="E449" s="120"/>
      <c r="F449" s="119"/>
      <c r="G449" s="120"/>
      <c r="H449" s="120"/>
      <c r="I449" s="120"/>
      <c r="J449" s="119"/>
      <c r="K449" s="120"/>
      <c r="L449" s="119"/>
      <c r="M449" s="120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  <c r="AK449" s="121"/>
      <c r="AL449" s="121"/>
      <c r="AM449" s="121"/>
      <c r="AN449" s="121"/>
      <c r="AO449" s="121"/>
      <c r="AP449" s="121"/>
      <c r="AQ449" s="121"/>
      <c r="AR449" s="121"/>
      <c r="AS449" s="121"/>
      <c r="AT449" s="121"/>
      <c r="AU449" s="121"/>
      <c r="AV449" s="121"/>
      <c r="AW449" s="121"/>
      <c r="AX449" s="121"/>
      <c r="AY449" s="121"/>
      <c r="AZ449" s="121"/>
      <c r="BA449" s="111">
        <f t="shared" si="6"/>
        <v>0</v>
      </c>
      <c r="BB449" s="120"/>
    </row>
    <row r="450" spans="1:54" ht="19.5" customHeight="1">
      <c r="A450" s="110">
        <v>447</v>
      </c>
      <c r="B450" s="118"/>
      <c r="C450" s="119"/>
      <c r="D450" s="120"/>
      <c r="E450" s="120"/>
      <c r="F450" s="119"/>
      <c r="G450" s="120"/>
      <c r="H450" s="120"/>
      <c r="I450" s="120"/>
      <c r="J450" s="119"/>
      <c r="K450" s="120"/>
      <c r="L450" s="119"/>
      <c r="M450" s="120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21"/>
      <c r="AM450" s="121"/>
      <c r="AN450" s="121"/>
      <c r="AO450" s="121"/>
      <c r="AP450" s="121"/>
      <c r="AQ450" s="121"/>
      <c r="AR450" s="121"/>
      <c r="AS450" s="121"/>
      <c r="AT450" s="121"/>
      <c r="AU450" s="121"/>
      <c r="AV450" s="121"/>
      <c r="AW450" s="121"/>
      <c r="AX450" s="121"/>
      <c r="AY450" s="121"/>
      <c r="AZ450" s="121"/>
      <c r="BA450" s="111">
        <f t="shared" si="6"/>
        <v>0</v>
      </c>
      <c r="BB450" s="120"/>
    </row>
    <row r="451" spans="1:54" ht="19.5" customHeight="1">
      <c r="A451" s="110">
        <v>448</v>
      </c>
      <c r="B451" s="118"/>
      <c r="C451" s="119"/>
      <c r="D451" s="120"/>
      <c r="E451" s="120"/>
      <c r="F451" s="119"/>
      <c r="G451" s="120"/>
      <c r="H451" s="120"/>
      <c r="I451" s="120"/>
      <c r="J451" s="119"/>
      <c r="K451" s="120"/>
      <c r="L451" s="119"/>
      <c r="M451" s="120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  <c r="AK451" s="121"/>
      <c r="AL451" s="121"/>
      <c r="AM451" s="121"/>
      <c r="AN451" s="121"/>
      <c r="AO451" s="121"/>
      <c r="AP451" s="121"/>
      <c r="AQ451" s="121"/>
      <c r="AR451" s="121"/>
      <c r="AS451" s="121"/>
      <c r="AT451" s="121"/>
      <c r="AU451" s="121"/>
      <c r="AV451" s="121"/>
      <c r="AW451" s="121"/>
      <c r="AX451" s="121"/>
      <c r="AY451" s="121"/>
      <c r="AZ451" s="121"/>
      <c r="BA451" s="111">
        <f t="shared" si="6"/>
        <v>0</v>
      </c>
      <c r="BB451" s="120"/>
    </row>
    <row r="452" spans="1:54" ht="19.5" customHeight="1">
      <c r="A452" s="110">
        <v>449</v>
      </c>
      <c r="B452" s="118"/>
      <c r="C452" s="119"/>
      <c r="D452" s="120"/>
      <c r="E452" s="120"/>
      <c r="F452" s="119"/>
      <c r="G452" s="120"/>
      <c r="H452" s="120"/>
      <c r="I452" s="120"/>
      <c r="J452" s="119"/>
      <c r="K452" s="120"/>
      <c r="L452" s="119"/>
      <c r="M452" s="120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  <c r="AK452" s="121"/>
      <c r="AL452" s="121"/>
      <c r="AM452" s="121"/>
      <c r="AN452" s="121"/>
      <c r="AO452" s="121"/>
      <c r="AP452" s="121"/>
      <c r="AQ452" s="121"/>
      <c r="AR452" s="121"/>
      <c r="AS452" s="121"/>
      <c r="AT452" s="121"/>
      <c r="AU452" s="121"/>
      <c r="AV452" s="121"/>
      <c r="AW452" s="121"/>
      <c r="AX452" s="121"/>
      <c r="AY452" s="121"/>
      <c r="AZ452" s="121"/>
      <c r="BA452" s="111">
        <f t="shared" si="6"/>
        <v>0</v>
      </c>
      <c r="BB452" s="120"/>
    </row>
    <row r="453" spans="1:54" ht="19.5" customHeight="1">
      <c r="A453" s="110">
        <v>450</v>
      </c>
      <c r="B453" s="118"/>
      <c r="C453" s="119"/>
      <c r="D453" s="120"/>
      <c r="E453" s="120"/>
      <c r="F453" s="119"/>
      <c r="G453" s="120"/>
      <c r="H453" s="120"/>
      <c r="I453" s="120"/>
      <c r="J453" s="119"/>
      <c r="K453" s="120"/>
      <c r="L453" s="119"/>
      <c r="M453" s="120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  <c r="AK453" s="121"/>
      <c r="AL453" s="121"/>
      <c r="AM453" s="121"/>
      <c r="AN453" s="121"/>
      <c r="AO453" s="121"/>
      <c r="AP453" s="121"/>
      <c r="AQ453" s="121"/>
      <c r="AR453" s="121"/>
      <c r="AS453" s="121"/>
      <c r="AT453" s="121"/>
      <c r="AU453" s="121"/>
      <c r="AV453" s="121"/>
      <c r="AW453" s="121"/>
      <c r="AX453" s="121"/>
      <c r="AY453" s="121"/>
      <c r="AZ453" s="121"/>
      <c r="BA453" s="111">
        <f t="shared" ref="BA453:BA503" si="7">SUM(N453:AZ453)</f>
        <v>0</v>
      </c>
      <c r="BB453" s="120"/>
    </row>
    <row r="454" spans="1:54" ht="19.5" customHeight="1">
      <c r="A454" s="110">
        <v>451</v>
      </c>
      <c r="B454" s="118"/>
      <c r="C454" s="119"/>
      <c r="D454" s="120"/>
      <c r="E454" s="120"/>
      <c r="F454" s="119"/>
      <c r="G454" s="120"/>
      <c r="H454" s="120"/>
      <c r="I454" s="120"/>
      <c r="J454" s="119"/>
      <c r="K454" s="120"/>
      <c r="L454" s="119"/>
      <c r="M454" s="120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21"/>
      <c r="AM454" s="121"/>
      <c r="AN454" s="121"/>
      <c r="AO454" s="121"/>
      <c r="AP454" s="121"/>
      <c r="AQ454" s="121"/>
      <c r="AR454" s="121"/>
      <c r="AS454" s="121"/>
      <c r="AT454" s="121"/>
      <c r="AU454" s="121"/>
      <c r="AV454" s="121"/>
      <c r="AW454" s="121"/>
      <c r="AX454" s="121"/>
      <c r="AY454" s="121"/>
      <c r="AZ454" s="121"/>
      <c r="BA454" s="111">
        <f t="shared" si="7"/>
        <v>0</v>
      </c>
      <c r="BB454" s="120"/>
    </row>
    <row r="455" spans="1:54" ht="19.5" customHeight="1">
      <c r="A455" s="110">
        <v>452</v>
      </c>
      <c r="B455" s="118"/>
      <c r="C455" s="119"/>
      <c r="D455" s="120"/>
      <c r="E455" s="120"/>
      <c r="F455" s="119"/>
      <c r="G455" s="120"/>
      <c r="H455" s="120"/>
      <c r="I455" s="120"/>
      <c r="J455" s="119"/>
      <c r="K455" s="120"/>
      <c r="L455" s="119"/>
      <c r="M455" s="120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  <c r="AK455" s="121"/>
      <c r="AL455" s="121"/>
      <c r="AM455" s="121"/>
      <c r="AN455" s="121"/>
      <c r="AO455" s="121"/>
      <c r="AP455" s="121"/>
      <c r="AQ455" s="121"/>
      <c r="AR455" s="121"/>
      <c r="AS455" s="121"/>
      <c r="AT455" s="121"/>
      <c r="AU455" s="121"/>
      <c r="AV455" s="121"/>
      <c r="AW455" s="121"/>
      <c r="AX455" s="121"/>
      <c r="AY455" s="121"/>
      <c r="AZ455" s="121"/>
      <c r="BA455" s="111">
        <f t="shared" si="7"/>
        <v>0</v>
      </c>
      <c r="BB455" s="120"/>
    </row>
    <row r="456" spans="1:54" ht="19.5" customHeight="1">
      <c r="A456" s="110">
        <v>453</v>
      </c>
      <c r="B456" s="118"/>
      <c r="C456" s="119"/>
      <c r="D456" s="120"/>
      <c r="E456" s="120"/>
      <c r="F456" s="119"/>
      <c r="G456" s="120"/>
      <c r="H456" s="120"/>
      <c r="I456" s="120"/>
      <c r="J456" s="119"/>
      <c r="K456" s="120"/>
      <c r="L456" s="119"/>
      <c r="M456" s="120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  <c r="AK456" s="121"/>
      <c r="AL456" s="121"/>
      <c r="AM456" s="121"/>
      <c r="AN456" s="121"/>
      <c r="AO456" s="121"/>
      <c r="AP456" s="121"/>
      <c r="AQ456" s="121"/>
      <c r="AR456" s="121"/>
      <c r="AS456" s="121"/>
      <c r="AT456" s="121"/>
      <c r="AU456" s="121"/>
      <c r="AV456" s="121"/>
      <c r="AW456" s="121"/>
      <c r="AX456" s="121"/>
      <c r="AY456" s="121"/>
      <c r="AZ456" s="121"/>
      <c r="BA456" s="111">
        <f t="shared" si="7"/>
        <v>0</v>
      </c>
      <c r="BB456" s="120"/>
    </row>
    <row r="457" spans="1:54" ht="19.5" customHeight="1">
      <c r="A457" s="110">
        <v>454</v>
      </c>
      <c r="B457" s="118"/>
      <c r="C457" s="119"/>
      <c r="D457" s="120"/>
      <c r="E457" s="120"/>
      <c r="F457" s="119"/>
      <c r="G457" s="120"/>
      <c r="H457" s="120"/>
      <c r="I457" s="120"/>
      <c r="J457" s="119"/>
      <c r="K457" s="120"/>
      <c r="L457" s="119"/>
      <c r="M457" s="120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21"/>
      <c r="AM457" s="121"/>
      <c r="AN457" s="121"/>
      <c r="AO457" s="121"/>
      <c r="AP457" s="121"/>
      <c r="AQ457" s="121"/>
      <c r="AR457" s="121"/>
      <c r="AS457" s="121"/>
      <c r="AT457" s="121"/>
      <c r="AU457" s="121"/>
      <c r="AV457" s="121"/>
      <c r="AW457" s="121"/>
      <c r="AX457" s="121"/>
      <c r="AY457" s="121"/>
      <c r="AZ457" s="121"/>
      <c r="BA457" s="111">
        <f t="shared" si="7"/>
        <v>0</v>
      </c>
      <c r="BB457" s="120"/>
    </row>
    <row r="458" spans="1:54" ht="19.5" customHeight="1">
      <c r="A458" s="110">
        <v>455</v>
      </c>
      <c r="B458" s="118"/>
      <c r="C458" s="119"/>
      <c r="D458" s="120"/>
      <c r="E458" s="120"/>
      <c r="F458" s="119"/>
      <c r="G458" s="120"/>
      <c r="H458" s="120"/>
      <c r="I458" s="120"/>
      <c r="J458" s="119"/>
      <c r="K458" s="120"/>
      <c r="L458" s="119"/>
      <c r="M458" s="120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21"/>
      <c r="AM458" s="121"/>
      <c r="AN458" s="121"/>
      <c r="AO458" s="121"/>
      <c r="AP458" s="121"/>
      <c r="AQ458" s="121"/>
      <c r="AR458" s="121"/>
      <c r="AS458" s="121"/>
      <c r="AT458" s="121"/>
      <c r="AU458" s="121"/>
      <c r="AV458" s="121"/>
      <c r="AW458" s="121"/>
      <c r="AX458" s="121"/>
      <c r="AY458" s="121"/>
      <c r="AZ458" s="121"/>
      <c r="BA458" s="111">
        <f t="shared" si="7"/>
        <v>0</v>
      </c>
      <c r="BB458" s="120"/>
    </row>
    <row r="459" spans="1:54" ht="19.5" customHeight="1">
      <c r="A459" s="110">
        <v>456</v>
      </c>
      <c r="B459" s="118"/>
      <c r="C459" s="119"/>
      <c r="D459" s="120"/>
      <c r="E459" s="120"/>
      <c r="F459" s="119"/>
      <c r="G459" s="120"/>
      <c r="H459" s="120"/>
      <c r="I459" s="120"/>
      <c r="J459" s="119"/>
      <c r="K459" s="120"/>
      <c r="L459" s="119"/>
      <c r="M459" s="120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  <c r="AK459" s="121"/>
      <c r="AL459" s="121"/>
      <c r="AM459" s="121"/>
      <c r="AN459" s="121"/>
      <c r="AO459" s="121"/>
      <c r="AP459" s="121"/>
      <c r="AQ459" s="121"/>
      <c r="AR459" s="121"/>
      <c r="AS459" s="121"/>
      <c r="AT459" s="121"/>
      <c r="AU459" s="121"/>
      <c r="AV459" s="121"/>
      <c r="AW459" s="121"/>
      <c r="AX459" s="121"/>
      <c r="AY459" s="121"/>
      <c r="AZ459" s="121"/>
      <c r="BA459" s="111">
        <f t="shared" si="7"/>
        <v>0</v>
      </c>
      <c r="BB459" s="120"/>
    </row>
    <row r="460" spans="1:54" ht="19.5" customHeight="1">
      <c r="A460" s="110">
        <v>457</v>
      </c>
      <c r="B460" s="118"/>
      <c r="C460" s="119"/>
      <c r="D460" s="120"/>
      <c r="E460" s="120"/>
      <c r="F460" s="119"/>
      <c r="G460" s="120"/>
      <c r="H460" s="120"/>
      <c r="I460" s="120"/>
      <c r="J460" s="119"/>
      <c r="K460" s="120"/>
      <c r="L460" s="119"/>
      <c r="M460" s="120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  <c r="AK460" s="121"/>
      <c r="AL460" s="121"/>
      <c r="AM460" s="121"/>
      <c r="AN460" s="121"/>
      <c r="AO460" s="121"/>
      <c r="AP460" s="121"/>
      <c r="AQ460" s="121"/>
      <c r="AR460" s="121"/>
      <c r="AS460" s="121"/>
      <c r="AT460" s="121"/>
      <c r="AU460" s="121"/>
      <c r="AV460" s="121"/>
      <c r="AW460" s="121"/>
      <c r="AX460" s="121"/>
      <c r="AY460" s="121"/>
      <c r="AZ460" s="121"/>
      <c r="BA460" s="111">
        <f t="shared" si="7"/>
        <v>0</v>
      </c>
      <c r="BB460" s="120"/>
    </row>
    <row r="461" spans="1:54" ht="19.5" customHeight="1">
      <c r="A461" s="110">
        <v>458</v>
      </c>
      <c r="B461" s="118"/>
      <c r="C461" s="119"/>
      <c r="D461" s="120"/>
      <c r="E461" s="120"/>
      <c r="F461" s="119"/>
      <c r="G461" s="120"/>
      <c r="H461" s="120"/>
      <c r="I461" s="120"/>
      <c r="J461" s="119"/>
      <c r="K461" s="120"/>
      <c r="L461" s="119"/>
      <c r="M461" s="120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21"/>
      <c r="AM461" s="121"/>
      <c r="AN461" s="121"/>
      <c r="AO461" s="121"/>
      <c r="AP461" s="121"/>
      <c r="AQ461" s="121"/>
      <c r="AR461" s="121"/>
      <c r="AS461" s="121"/>
      <c r="AT461" s="121"/>
      <c r="AU461" s="121"/>
      <c r="AV461" s="121"/>
      <c r="AW461" s="121"/>
      <c r="AX461" s="121"/>
      <c r="AY461" s="121"/>
      <c r="AZ461" s="121"/>
      <c r="BA461" s="111">
        <f t="shared" si="7"/>
        <v>0</v>
      </c>
      <c r="BB461" s="120"/>
    </row>
    <row r="462" spans="1:54" ht="19.5" customHeight="1">
      <c r="A462" s="110">
        <v>459</v>
      </c>
      <c r="B462" s="118"/>
      <c r="C462" s="119"/>
      <c r="D462" s="120"/>
      <c r="E462" s="120"/>
      <c r="F462" s="119"/>
      <c r="G462" s="120"/>
      <c r="H462" s="120"/>
      <c r="I462" s="120"/>
      <c r="J462" s="119"/>
      <c r="K462" s="120"/>
      <c r="L462" s="119"/>
      <c r="M462" s="120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21"/>
      <c r="AM462" s="121"/>
      <c r="AN462" s="121"/>
      <c r="AO462" s="121"/>
      <c r="AP462" s="121"/>
      <c r="AQ462" s="121"/>
      <c r="AR462" s="121"/>
      <c r="AS462" s="121"/>
      <c r="AT462" s="121"/>
      <c r="AU462" s="121"/>
      <c r="AV462" s="121"/>
      <c r="AW462" s="121"/>
      <c r="AX462" s="121"/>
      <c r="AY462" s="121"/>
      <c r="AZ462" s="121"/>
      <c r="BA462" s="111">
        <f t="shared" si="7"/>
        <v>0</v>
      </c>
      <c r="BB462" s="120"/>
    </row>
    <row r="463" spans="1:54" ht="19.5" customHeight="1">
      <c r="A463" s="110">
        <v>460</v>
      </c>
      <c r="B463" s="118"/>
      <c r="C463" s="119"/>
      <c r="D463" s="120"/>
      <c r="E463" s="120"/>
      <c r="F463" s="119"/>
      <c r="G463" s="120"/>
      <c r="H463" s="120"/>
      <c r="I463" s="120"/>
      <c r="J463" s="119"/>
      <c r="K463" s="120"/>
      <c r="L463" s="119"/>
      <c r="M463" s="120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  <c r="AK463" s="121"/>
      <c r="AL463" s="121"/>
      <c r="AM463" s="121"/>
      <c r="AN463" s="121"/>
      <c r="AO463" s="121"/>
      <c r="AP463" s="121"/>
      <c r="AQ463" s="121"/>
      <c r="AR463" s="121"/>
      <c r="AS463" s="121"/>
      <c r="AT463" s="121"/>
      <c r="AU463" s="121"/>
      <c r="AV463" s="121"/>
      <c r="AW463" s="121"/>
      <c r="AX463" s="121"/>
      <c r="AY463" s="121"/>
      <c r="AZ463" s="121"/>
      <c r="BA463" s="111">
        <f t="shared" si="7"/>
        <v>0</v>
      </c>
      <c r="BB463" s="120"/>
    </row>
    <row r="464" spans="1:54" ht="19.5" customHeight="1">
      <c r="A464" s="110">
        <v>461</v>
      </c>
      <c r="B464" s="118"/>
      <c r="C464" s="119"/>
      <c r="D464" s="120"/>
      <c r="E464" s="120"/>
      <c r="F464" s="119"/>
      <c r="G464" s="120"/>
      <c r="H464" s="120"/>
      <c r="I464" s="120"/>
      <c r="J464" s="119"/>
      <c r="K464" s="120"/>
      <c r="L464" s="119"/>
      <c r="M464" s="120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21"/>
      <c r="AM464" s="121"/>
      <c r="AN464" s="121"/>
      <c r="AO464" s="121"/>
      <c r="AP464" s="121"/>
      <c r="AQ464" s="121"/>
      <c r="AR464" s="121"/>
      <c r="AS464" s="121"/>
      <c r="AT464" s="121"/>
      <c r="AU464" s="121"/>
      <c r="AV464" s="121"/>
      <c r="AW464" s="121"/>
      <c r="AX464" s="121"/>
      <c r="AY464" s="121"/>
      <c r="AZ464" s="121"/>
      <c r="BA464" s="111">
        <f t="shared" si="7"/>
        <v>0</v>
      </c>
      <c r="BB464" s="120"/>
    </row>
    <row r="465" spans="1:54" ht="19.5" customHeight="1">
      <c r="A465" s="110">
        <v>462</v>
      </c>
      <c r="B465" s="118"/>
      <c r="C465" s="119"/>
      <c r="D465" s="120"/>
      <c r="E465" s="120"/>
      <c r="F465" s="119"/>
      <c r="G465" s="120"/>
      <c r="H465" s="120"/>
      <c r="I465" s="120"/>
      <c r="J465" s="119"/>
      <c r="K465" s="120"/>
      <c r="L465" s="119"/>
      <c r="M465" s="120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21"/>
      <c r="AM465" s="121"/>
      <c r="AN465" s="121"/>
      <c r="AO465" s="121"/>
      <c r="AP465" s="121"/>
      <c r="AQ465" s="121"/>
      <c r="AR465" s="121"/>
      <c r="AS465" s="121"/>
      <c r="AT465" s="121"/>
      <c r="AU465" s="121"/>
      <c r="AV465" s="121"/>
      <c r="AW465" s="121"/>
      <c r="AX465" s="121"/>
      <c r="AY465" s="121"/>
      <c r="AZ465" s="121"/>
      <c r="BA465" s="111">
        <f t="shared" si="7"/>
        <v>0</v>
      </c>
      <c r="BB465" s="120"/>
    </row>
    <row r="466" spans="1:54" ht="19.5" customHeight="1">
      <c r="A466" s="110">
        <v>463</v>
      </c>
      <c r="B466" s="118"/>
      <c r="C466" s="119"/>
      <c r="D466" s="120"/>
      <c r="E466" s="120"/>
      <c r="F466" s="119"/>
      <c r="G466" s="120"/>
      <c r="H466" s="120"/>
      <c r="I466" s="120"/>
      <c r="J466" s="119"/>
      <c r="K466" s="120"/>
      <c r="L466" s="119"/>
      <c r="M466" s="120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  <c r="AI466" s="121"/>
      <c r="AJ466" s="121"/>
      <c r="AK466" s="121"/>
      <c r="AL466" s="121"/>
      <c r="AM466" s="121"/>
      <c r="AN466" s="121"/>
      <c r="AO466" s="121"/>
      <c r="AP466" s="121"/>
      <c r="AQ466" s="121"/>
      <c r="AR466" s="121"/>
      <c r="AS466" s="121"/>
      <c r="AT466" s="121"/>
      <c r="AU466" s="121"/>
      <c r="AV466" s="121"/>
      <c r="AW466" s="121"/>
      <c r="AX466" s="121"/>
      <c r="AY466" s="121"/>
      <c r="AZ466" s="121"/>
      <c r="BA466" s="111">
        <f t="shared" si="7"/>
        <v>0</v>
      </c>
      <c r="BB466" s="120"/>
    </row>
    <row r="467" spans="1:54" ht="19.5" customHeight="1">
      <c r="A467" s="110">
        <v>464</v>
      </c>
      <c r="B467" s="118"/>
      <c r="C467" s="119"/>
      <c r="D467" s="120"/>
      <c r="E467" s="120"/>
      <c r="F467" s="119"/>
      <c r="G467" s="120"/>
      <c r="H467" s="120"/>
      <c r="I467" s="120"/>
      <c r="J467" s="119"/>
      <c r="K467" s="120"/>
      <c r="L467" s="119"/>
      <c r="M467" s="120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21"/>
      <c r="AM467" s="121"/>
      <c r="AN467" s="121"/>
      <c r="AO467" s="121"/>
      <c r="AP467" s="121"/>
      <c r="AQ467" s="121"/>
      <c r="AR467" s="121"/>
      <c r="AS467" s="121"/>
      <c r="AT467" s="121"/>
      <c r="AU467" s="121"/>
      <c r="AV467" s="121"/>
      <c r="AW467" s="121"/>
      <c r="AX467" s="121"/>
      <c r="AY467" s="121"/>
      <c r="AZ467" s="121"/>
      <c r="BA467" s="111">
        <f t="shared" si="7"/>
        <v>0</v>
      </c>
      <c r="BB467" s="120"/>
    </row>
    <row r="468" spans="1:54" ht="19.5" customHeight="1">
      <c r="A468" s="110">
        <v>465</v>
      </c>
      <c r="B468" s="118"/>
      <c r="C468" s="119"/>
      <c r="D468" s="120"/>
      <c r="E468" s="120"/>
      <c r="F468" s="119"/>
      <c r="G468" s="120"/>
      <c r="H468" s="120"/>
      <c r="I468" s="120"/>
      <c r="J468" s="119"/>
      <c r="K468" s="120"/>
      <c r="L468" s="119"/>
      <c r="M468" s="120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21"/>
      <c r="AM468" s="121"/>
      <c r="AN468" s="121"/>
      <c r="AO468" s="121"/>
      <c r="AP468" s="121"/>
      <c r="AQ468" s="121"/>
      <c r="AR468" s="121"/>
      <c r="AS468" s="121"/>
      <c r="AT468" s="121"/>
      <c r="AU468" s="121"/>
      <c r="AV468" s="121"/>
      <c r="AW468" s="121"/>
      <c r="AX468" s="121"/>
      <c r="AY468" s="121"/>
      <c r="AZ468" s="121"/>
      <c r="BA468" s="111">
        <f t="shared" si="7"/>
        <v>0</v>
      </c>
      <c r="BB468" s="120"/>
    </row>
    <row r="469" spans="1:54" ht="19.5" customHeight="1">
      <c r="A469" s="110">
        <v>466</v>
      </c>
      <c r="B469" s="118"/>
      <c r="C469" s="119"/>
      <c r="D469" s="120"/>
      <c r="E469" s="120"/>
      <c r="F469" s="119"/>
      <c r="G469" s="120"/>
      <c r="H469" s="120"/>
      <c r="I469" s="120"/>
      <c r="J469" s="119"/>
      <c r="K469" s="120"/>
      <c r="L469" s="119"/>
      <c r="M469" s="120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21"/>
      <c r="AM469" s="121"/>
      <c r="AN469" s="121"/>
      <c r="AO469" s="121"/>
      <c r="AP469" s="121"/>
      <c r="AQ469" s="121"/>
      <c r="AR469" s="121"/>
      <c r="AS469" s="121"/>
      <c r="AT469" s="121"/>
      <c r="AU469" s="121"/>
      <c r="AV469" s="121"/>
      <c r="AW469" s="121"/>
      <c r="AX469" s="121"/>
      <c r="AY469" s="121"/>
      <c r="AZ469" s="121"/>
      <c r="BA469" s="111">
        <f t="shared" si="7"/>
        <v>0</v>
      </c>
      <c r="BB469" s="120"/>
    </row>
    <row r="470" spans="1:54" ht="19.5" customHeight="1">
      <c r="A470" s="110">
        <v>467</v>
      </c>
      <c r="B470" s="118"/>
      <c r="C470" s="119"/>
      <c r="D470" s="120"/>
      <c r="E470" s="120"/>
      <c r="F470" s="119"/>
      <c r="G470" s="120"/>
      <c r="H470" s="120"/>
      <c r="I470" s="120"/>
      <c r="J470" s="119"/>
      <c r="K470" s="120"/>
      <c r="L470" s="119"/>
      <c r="M470" s="120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21"/>
      <c r="AM470" s="121"/>
      <c r="AN470" s="121"/>
      <c r="AO470" s="121"/>
      <c r="AP470" s="121"/>
      <c r="AQ470" s="121"/>
      <c r="AR470" s="121"/>
      <c r="AS470" s="121"/>
      <c r="AT470" s="121"/>
      <c r="AU470" s="121"/>
      <c r="AV470" s="121"/>
      <c r="AW470" s="121"/>
      <c r="AX470" s="121"/>
      <c r="AY470" s="121"/>
      <c r="AZ470" s="121"/>
      <c r="BA470" s="111">
        <f t="shared" si="7"/>
        <v>0</v>
      </c>
      <c r="BB470" s="120"/>
    </row>
    <row r="471" spans="1:54" ht="19.5" customHeight="1">
      <c r="A471" s="110">
        <v>468</v>
      </c>
      <c r="B471" s="118"/>
      <c r="C471" s="119"/>
      <c r="D471" s="120"/>
      <c r="E471" s="120"/>
      <c r="F471" s="119"/>
      <c r="G471" s="120"/>
      <c r="H471" s="120"/>
      <c r="I471" s="120"/>
      <c r="J471" s="119"/>
      <c r="K471" s="120"/>
      <c r="L471" s="119"/>
      <c r="M471" s="120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21"/>
      <c r="AM471" s="121"/>
      <c r="AN471" s="121"/>
      <c r="AO471" s="121"/>
      <c r="AP471" s="121"/>
      <c r="AQ471" s="121"/>
      <c r="AR471" s="121"/>
      <c r="AS471" s="121"/>
      <c r="AT471" s="121"/>
      <c r="AU471" s="121"/>
      <c r="AV471" s="121"/>
      <c r="AW471" s="121"/>
      <c r="AX471" s="121"/>
      <c r="AY471" s="121"/>
      <c r="AZ471" s="121"/>
      <c r="BA471" s="111">
        <f t="shared" si="7"/>
        <v>0</v>
      </c>
      <c r="BB471" s="120"/>
    </row>
    <row r="472" spans="1:54" ht="19.5" customHeight="1">
      <c r="A472" s="110">
        <v>469</v>
      </c>
      <c r="B472" s="118"/>
      <c r="C472" s="119"/>
      <c r="D472" s="120"/>
      <c r="E472" s="120"/>
      <c r="F472" s="119"/>
      <c r="G472" s="120"/>
      <c r="H472" s="120"/>
      <c r="I472" s="120"/>
      <c r="J472" s="119"/>
      <c r="K472" s="120"/>
      <c r="L472" s="119"/>
      <c r="M472" s="120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21"/>
      <c r="AM472" s="121"/>
      <c r="AN472" s="121"/>
      <c r="AO472" s="121"/>
      <c r="AP472" s="121"/>
      <c r="AQ472" s="121"/>
      <c r="AR472" s="121"/>
      <c r="AS472" s="121"/>
      <c r="AT472" s="121"/>
      <c r="AU472" s="121"/>
      <c r="AV472" s="121"/>
      <c r="AW472" s="121"/>
      <c r="AX472" s="121"/>
      <c r="AY472" s="121"/>
      <c r="AZ472" s="121"/>
      <c r="BA472" s="111">
        <f t="shared" si="7"/>
        <v>0</v>
      </c>
      <c r="BB472" s="120"/>
    </row>
    <row r="473" spans="1:54" ht="19.5" customHeight="1">
      <c r="A473" s="110">
        <v>470</v>
      </c>
      <c r="B473" s="118"/>
      <c r="C473" s="119"/>
      <c r="D473" s="120"/>
      <c r="E473" s="120"/>
      <c r="F473" s="119"/>
      <c r="G473" s="120"/>
      <c r="H473" s="120"/>
      <c r="I473" s="120"/>
      <c r="J473" s="119"/>
      <c r="K473" s="120"/>
      <c r="L473" s="119"/>
      <c r="M473" s="120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21"/>
      <c r="AM473" s="121"/>
      <c r="AN473" s="121"/>
      <c r="AO473" s="121"/>
      <c r="AP473" s="121"/>
      <c r="AQ473" s="121"/>
      <c r="AR473" s="121"/>
      <c r="AS473" s="121"/>
      <c r="AT473" s="121"/>
      <c r="AU473" s="121"/>
      <c r="AV473" s="121"/>
      <c r="AW473" s="121"/>
      <c r="AX473" s="121"/>
      <c r="AY473" s="121"/>
      <c r="AZ473" s="121"/>
      <c r="BA473" s="111">
        <f t="shared" si="7"/>
        <v>0</v>
      </c>
      <c r="BB473" s="120"/>
    </row>
    <row r="474" spans="1:54" ht="19.5" customHeight="1">
      <c r="A474" s="110">
        <v>471</v>
      </c>
      <c r="B474" s="118"/>
      <c r="C474" s="119"/>
      <c r="D474" s="120"/>
      <c r="E474" s="120"/>
      <c r="F474" s="119"/>
      <c r="G474" s="120"/>
      <c r="H474" s="120"/>
      <c r="I474" s="120"/>
      <c r="J474" s="119"/>
      <c r="K474" s="120"/>
      <c r="L474" s="119"/>
      <c r="M474" s="120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21"/>
      <c r="AM474" s="121"/>
      <c r="AN474" s="121"/>
      <c r="AO474" s="121"/>
      <c r="AP474" s="121"/>
      <c r="AQ474" s="121"/>
      <c r="AR474" s="121"/>
      <c r="AS474" s="121"/>
      <c r="AT474" s="121"/>
      <c r="AU474" s="121"/>
      <c r="AV474" s="121"/>
      <c r="AW474" s="121"/>
      <c r="AX474" s="121"/>
      <c r="AY474" s="121"/>
      <c r="AZ474" s="121"/>
      <c r="BA474" s="111">
        <f t="shared" si="7"/>
        <v>0</v>
      </c>
      <c r="BB474" s="120"/>
    </row>
    <row r="475" spans="1:54" ht="19.5" customHeight="1">
      <c r="A475" s="110">
        <v>472</v>
      </c>
      <c r="B475" s="118"/>
      <c r="C475" s="119"/>
      <c r="D475" s="120"/>
      <c r="E475" s="120"/>
      <c r="F475" s="119"/>
      <c r="G475" s="120"/>
      <c r="H475" s="120"/>
      <c r="I475" s="120"/>
      <c r="J475" s="119"/>
      <c r="K475" s="120"/>
      <c r="L475" s="119"/>
      <c r="M475" s="120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21"/>
      <c r="AM475" s="121"/>
      <c r="AN475" s="121"/>
      <c r="AO475" s="121"/>
      <c r="AP475" s="121"/>
      <c r="AQ475" s="121"/>
      <c r="AR475" s="121"/>
      <c r="AS475" s="121"/>
      <c r="AT475" s="121"/>
      <c r="AU475" s="121"/>
      <c r="AV475" s="121"/>
      <c r="AW475" s="121"/>
      <c r="AX475" s="121"/>
      <c r="AY475" s="121"/>
      <c r="AZ475" s="121"/>
      <c r="BA475" s="111">
        <f t="shared" si="7"/>
        <v>0</v>
      </c>
      <c r="BB475" s="120"/>
    </row>
    <row r="476" spans="1:54" ht="19.5" customHeight="1">
      <c r="A476" s="110">
        <v>473</v>
      </c>
      <c r="B476" s="118"/>
      <c r="C476" s="119"/>
      <c r="D476" s="120"/>
      <c r="E476" s="120"/>
      <c r="F476" s="119"/>
      <c r="G476" s="120"/>
      <c r="H476" s="120"/>
      <c r="I476" s="120"/>
      <c r="J476" s="119"/>
      <c r="K476" s="120"/>
      <c r="L476" s="119"/>
      <c r="M476" s="120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21"/>
      <c r="AM476" s="121"/>
      <c r="AN476" s="121"/>
      <c r="AO476" s="121"/>
      <c r="AP476" s="121"/>
      <c r="AQ476" s="121"/>
      <c r="AR476" s="121"/>
      <c r="AS476" s="121"/>
      <c r="AT476" s="121"/>
      <c r="AU476" s="121"/>
      <c r="AV476" s="121"/>
      <c r="AW476" s="121"/>
      <c r="AX476" s="121"/>
      <c r="AY476" s="121"/>
      <c r="AZ476" s="121"/>
      <c r="BA476" s="111">
        <f t="shared" si="7"/>
        <v>0</v>
      </c>
      <c r="BB476" s="120"/>
    </row>
    <row r="477" spans="1:54" ht="19.5" customHeight="1">
      <c r="A477" s="110">
        <v>474</v>
      </c>
      <c r="B477" s="118"/>
      <c r="C477" s="119"/>
      <c r="D477" s="120"/>
      <c r="E477" s="120"/>
      <c r="F477" s="119"/>
      <c r="G477" s="120"/>
      <c r="H477" s="120"/>
      <c r="I477" s="120"/>
      <c r="J477" s="119"/>
      <c r="K477" s="120"/>
      <c r="L477" s="119"/>
      <c r="M477" s="120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  <c r="AA477" s="121"/>
      <c r="AB477" s="121"/>
      <c r="AC477" s="121"/>
      <c r="AD477" s="121"/>
      <c r="AE477" s="121"/>
      <c r="AF477" s="121"/>
      <c r="AG477" s="121"/>
      <c r="AH477" s="121"/>
      <c r="AI477" s="121"/>
      <c r="AJ477" s="121"/>
      <c r="AK477" s="121"/>
      <c r="AL477" s="121"/>
      <c r="AM477" s="121"/>
      <c r="AN477" s="121"/>
      <c r="AO477" s="121"/>
      <c r="AP477" s="121"/>
      <c r="AQ477" s="121"/>
      <c r="AR477" s="121"/>
      <c r="AS477" s="121"/>
      <c r="AT477" s="121"/>
      <c r="AU477" s="121"/>
      <c r="AV477" s="121"/>
      <c r="AW477" s="121"/>
      <c r="AX477" s="121"/>
      <c r="AY477" s="121"/>
      <c r="AZ477" s="121"/>
      <c r="BA477" s="111">
        <f t="shared" si="7"/>
        <v>0</v>
      </c>
      <c r="BB477" s="120"/>
    </row>
    <row r="478" spans="1:54" ht="19.5" customHeight="1">
      <c r="A478" s="110">
        <v>475</v>
      </c>
      <c r="B478" s="118"/>
      <c r="C478" s="119"/>
      <c r="D478" s="120"/>
      <c r="E478" s="120"/>
      <c r="F478" s="119"/>
      <c r="G478" s="120"/>
      <c r="H478" s="120"/>
      <c r="I478" s="120"/>
      <c r="J478" s="119"/>
      <c r="K478" s="120"/>
      <c r="L478" s="119"/>
      <c r="M478" s="120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  <c r="AI478" s="121"/>
      <c r="AJ478" s="121"/>
      <c r="AK478" s="121"/>
      <c r="AL478" s="121"/>
      <c r="AM478" s="121"/>
      <c r="AN478" s="121"/>
      <c r="AO478" s="121"/>
      <c r="AP478" s="121"/>
      <c r="AQ478" s="121"/>
      <c r="AR478" s="121"/>
      <c r="AS478" s="121"/>
      <c r="AT478" s="121"/>
      <c r="AU478" s="121"/>
      <c r="AV478" s="121"/>
      <c r="AW478" s="121"/>
      <c r="AX478" s="121"/>
      <c r="AY478" s="121"/>
      <c r="AZ478" s="121"/>
      <c r="BA478" s="111">
        <f t="shared" si="7"/>
        <v>0</v>
      </c>
      <c r="BB478" s="120"/>
    </row>
    <row r="479" spans="1:54" ht="19.5" customHeight="1">
      <c r="A479" s="110">
        <v>476</v>
      </c>
      <c r="B479" s="118"/>
      <c r="C479" s="119"/>
      <c r="D479" s="120"/>
      <c r="E479" s="120"/>
      <c r="F479" s="119"/>
      <c r="G479" s="120"/>
      <c r="H479" s="120"/>
      <c r="I479" s="120"/>
      <c r="J479" s="119"/>
      <c r="K479" s="120"/>
      <c r="L479" s="119"/>
      <c r="M479" s="120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21"/>
      <c r="AM479" s="121"/>
      <c r="AN479" s="121"/>
      <c r="AO479" s="121"/>
      <c r="AP479" s="121"/>
      <c r="AQ479" s="121"/>
      <c r="AR479" s="121"/>
      <c r="AS479" s="121"/>
      <c r="AT479" s="121"/>
      <c r="AU479" s="121"/>
      <c r="AV479" s="121"/>
      <c r="AW479" s="121"/>
      <c r="AX479" s="121"/>
      <c r="AY479" s="121"/>
      <c r="AZ479" s="121"/>
      <c r="BA479" s="111">
        <f t="shared" si="7"/>
        <v>0</v>
      </c>
      <c r="BB479" s="120"/>
    </row>
    <row r="480" spans="1:54" ht="19.5" customHeight="1">
      <c r="A480" s="110">
        <v>477</v>
      </c>
      <c r="B480" s="118"/>
      <c r="C480" s="119"/>
      <c r="D480" s="120"/>
      <c r="E480" s="120"/>
      <c r="F480" s="119"/>
      <c r="G480" s="120"/>
      <c r="H480" s="120"/>
      <c r="I480" s="120"/>
      <c r="J480" s="119"/>
      <c r="K480" s="120"/>
      <c r="L480" s="119"/>
      <c r="M480" s="120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21"/>
      <c r="AM480" s="121"/>
      <c r="AN480" s="121"/>
      <c r="AO480" s="121"/>
      <c r="AP480" s="121"/>
      <c r="AQ480" s="121"/>
      <c r="AR480" s="121"/>
      <c r="AS480" s="121"/>
      <c r="AT480" s="121"/>
      <c r="AU480" s="121"/>
      <c r="AV480" s="121"/>
      <c r="AW480" s="121"/>
      <c r="AX480" s="121"/>
      <c r="AY480" s="121"/>
      <c r="AZ480" s="121"/>
      <c r="BA480" s="111">
        <f t="shared" si="7"/>
        <v>0</v>
      </c>
      <c r="BB480" s="120"/>
    </row>
    <row r="481" spans="1:54" ht="19.5" customHeight="1">
      <c r="A481" s="110">
        <v>478</v>
      </c>
      <c r="B481" s="118"/>
      <c r="C481" s="119"/>
      <c r="D481" s="120"/>
      <c r="E481" s="120"/>
      <c r="F481" s="119"/>
      <c r="G481" s="120"/>
      <c r="H481" s="120"/>
      <c r="I481" s="120"/>
      <c r="J481" s="119"/>
      <c r="K481" s="120"/>
      <c r="L481" s="119"/>
      <c r="M481" s="120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21"/>
      <c r="AM481" s="121"/>
      <c r="AN481" s="121"/>
      <c r="AO481" s="121"/>
      <c r="AP481" s="121"/>
      <c r="AQ481" s="121"/>
      <c r="AR481" s="121"/>
      <c r="AS481" s="121"/>
      <c r="AT481" s="121"/>
      <c r="AU481" s="121"/>
      <c r="AV481" s="121"/>
      <c r="AW481" s="121"/>
      <c r="AX481" s="121"/>
      <c r="AY481" s="121"/>
      <c r="AZ481" s="121"/>
      <c r="BA481" s="111">
        <f t="shared" si="7"/>
        <v>0</v>
      </c>
      <c r="BB481" s="120"/>
    </row>
    <row r="482" spans="1:54" ht="19.5" customHeight="1">
      <c r="A482" s="110">
        <v>479</v>
      </c>
      <c r="B482" s="118"/>
      <c r="C482" s="119"/>
      <c r="D482" s="120"/>
      <c r="E482" s="120"/>
      <c r="F482" s="119"/>
      <c r="G482" s="120"/>
      <c r="H482" s="120"/>
      <c r="I482" s="120"/>
      <c r="J482" s="119"/>
      <c r="K482" s="120"/>
      <c r="L482" s="119"/>
      <c r="M482" s="120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21"/>
      <c r="AM482" s="121"/>
      <c r="AN482" s="121"/>
      <c r="AO482" s="121"/>
      <c r="AP482" s="121"/>
      <c r="AQ482" s="121"/>
      <c r="AR482" s="121"/>
      <c r="AS482" s="121"/>
      <c r="AT482" s="121"/>
      <c r="AU482" s="121"/>
      <c r="AV482" s="121"/>
      <c r="AW482" s="121"/>
      <c r="AX482" s="121"/>
      <c r="AY482" s="121"/>
      <c r="AZ482" s="121"/>
      <c r="BA482" s="111">
        <f t="shared" si="7"/>
        <v>0</v>
      </c>
      <c r="BB482" s="120"/>
    </row>
    <row r="483" spans="1:54" ht="19.5" customHeight="1">
      <c r="A483" s="110">
        <v>480</v>
      </c>
      <c r="B483" s="118"/>
      <c r="C483" s="119"/>
      <c r="D483" s="120"/>
      <c r="E483" s="120"/>
      <c r="F483" s="119"/>
      <c r="G483" s="120"/>
      <c r="H483" s="120"/>
      <c r="I483" s="120"/>
      <c r="J483" s="119"/>
      <c r="K483" s="120"/>
      <c r="L483" s="119"/>
      <c r="M483" s="120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21"/>
      <c r="AM483" s="121"/>
      <c r="AN483" s="121"/>
      <c r="AO483" s="121"/>
      <c r="AP483" s="121"/>
      <c r="AQ483" s="121"/>
      <c r="AR483" s="121"/>
      <c r="AS483" s="121"/>
      <c r="AT483" s="121"/>
      <c r="AU483" s="121"/>
      <c r="AV483" s="121"/>
      <c r="AW483" s="121"/>
      <c r="AX483" s="121"/>
      <c r="AY483" s="121"/>
      <c r="AZ483" s="121"/>
      <c r="BA483" s="111">
        <f t="shared" si="7"/>
        <v>0</v>
      </c>
      <c r="BB483" s="120"/>
    </row>
    <row r="484" spans="1:54" ht="19.5" customHeight="1">
      <c r="A484" s="110">
        <v>481</v>
      </c>
      <c r="B484" s="118"/>
      <c r="C484" s="119"/>
      <c r="D484" s="120"/>
      <c r="E484" s="120"/>
      <c r="F484" s="119"/>
      <c r="G484" s="120"/>
      <c r="H484" s="120"/>
      <c r="I484" s="120"/>
      <c r="J484" s="119"/>
      <c r="K484" s="120"/>
      <c r="L484" s="119"/>
      <c r="M484" s="120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21"/>
      <c r="AM484" s="121"/>
      <c r="AN484" s="121"/>
      <c r="AO484" s="121"/>
      <c r="AP484" s="121"/>
      <c r="AQ484" s="121"/>
      <c r="AR484" s="121"/>
      <c r="AS484" s="121"/>
      <c r="AT484" s="121"/>
      <c r="AU484" s="121"/>
      <c r="AV484" s="121"/>
      <c r="AW484" s="121"/>
      <c r="AX484" s="121"/>
      <c r="AY484" s="121"/>
      <c r="AZ484" s="121"/>
      <c r="BA484" s="111">
        <f t="shared" si="7"/>
        <v>0</v>
      </c>
      <c r="BB484" s="120"/>
    </row>
    <row r="485" spans="1:54" ht="19.5" customHeight="1">
      <c r="A485" s="110">
        <v>482</v>
      </c>
      <c r="B485" s="118"/>
      <c r="C485" s="119"/>
      <c r="D485" s="120"/>
      <c r="E485" s="120"/>
      <c r="F485" s="119"/>
      <c r="G485" s="120"/>
      <c r="H485" s="120"/>
      <c r="I485" s="120"/>
      <c r="J485" s="119"/>
      <c r="K485" s="120"/>
      <c r="L485" s="119"/>
      <c r="M485" s="120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21"/>
      <c r="AM485" s="121"/>
      <c r="AN485" s="121"/>
      <c r="AO485" s="121"/>
      <c r="AP485" s="121"/>
      <c r="AQ485" s="121"/>
      <c r="AR485" s="121"/>
      <c r="AS485" s="121"/>
      <c r="AT485" s="121"/>
      <c r="AU485" s="121"/>
      <c r="AV485" s="121"/>
      <c r="AW485" s="121"/>
      <c r="AX485" s="121"/>
      <c r="AY485" s="121"/>
      <c r="AZ485" s="121"/>
      <c r="BA485" s="111">
        <f t="shared" si="7"/>
        <v>0</v>
      </c>
      <c r="BB485" s="120"/>
    </row>
    <row r="486" spans="1:54" ht="19.5" customHeight="1">
      <c r="A486" s="110">
        <v>483</v>
      </c>
      <c r="B486" s="118"/>
      <c r="C486" s="119"/>
      <c r="D486" s="120"/>
      <c r="E486" s="120"/>
      <c r="F486" s="119"/>
      <c r="G486" s="120"/>
      <c r="H486" s="120"/>
      <c r="I486" s="120"/>
      <c r="J486" s="119"/>
      <c r="K486" s="120"/>
      <c r="L486" s="119"/>
      <c r="M486" s="120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21"/>
      <c r="AM486" s="121"/>
      <c r="AN486" s="121"/>
      <c r="AO486" s="121"/>
      <c r="AP486" s="121"/>
      <c r="AQ486" s="121"/>
      <c r="AR486" s="121"/>
      <c r="AS486" s="121"/>
      <c r="AT486" s="121"/>
      <c r="AU486" s="121"/>
      <c r="AV486" s="121"/>
      <c r="AW486" s="121"/>
      <c r="AX486" s="121"/>
      <c r="AY486" s="121"/>
      <c r="AZ486" s="121"/>
      <c r="BA486" s="111">
        <f t="shared" si="7"/>
        <v>0</v>
      </c>
      <c r="BB486" s="120"/>
    </row>
    <row r="487" spans="1:54" ht="19.5" customHeight="1">
      <c r="A487" s="110">
        <v>484</v>
      </c>
      <c r="B487" s="118"/>
      <c r="C487" s="119"/>
      <c r="D487" s="120"/>
      <c r="E487" s="120"/>
      <c r="F487" s="119"/>
      <c r="G487" s="120"/>
      <c r="H487" s="120"/>
      <c r="I487" s="120"/>
      <c r="J487" s="119"/>
      <c r="K487" s="120"/>
      <c r="L487" s="119"/>
      <c r="M487" s="120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21"/>
      <c r="AM487" s="121"/>
      <c r="AN487" s="121"/>
      <c r="AO487" s="121"/>
      <c r="AP487" s="121"/>
      <c r="AQ487" s="121"/>
      <c r="AR487" s="121"/>
      <c r="AS487" s="121"/>
      <c r="AT487" s="121"/>
      <c r="AU487" s="121"/>
      <c r="AV487" s="121"/>
      <c r="AW487" s="121"/>
      <c r="AX487" s="121"/>
      <c r="AY487" s="121"/>
      <c r="AZ487" s="121"/>
      <c r="BA487" s="111">
        <f t="shared" si="7"/>
        <v>0</v>
      </c>
      <c r="BB487" s="120"/>
    </row>
    <row r="488" spans="1:54" ht="19.5" customHeight="1">
      <c r="A488" s="110">
        <v>485</v>
      </c>
      <c r="B488" s="118"/>
      <c r="C488" s="119"/>
      <c r="D488" s="120"/>
      <c r="E488" s="120"/>
      <c r="F488" s="119"/>
      <c r="G488" s="120"/>
      <c r="H488" s="120"/>
      <c r="I488" s="120"/>
      <c r="J488" s="119"/>
      <c r="K488" s="120"/>
      <c r="L488" s="119"/>
      <c r="M488" s="120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21"/>
      <c r="AM488" s="121"/>
      <c r="AN488" s="121"/>
      <c r="AO488" s="121"/>
      <c r="AP488" s="121"/>
      <c r="AQ488" s="121"/>
      <c r="AR488" s="121"/>
      <c r="AS488" s="121"/>
      <c r="AT488" s="121"/>
      <c r="AU488" s="121"/>
      <c r="AV488" s="121"/>
      <c r="AW488" s="121"/>
      <c r="AX488" s="121"/>
      <c r="AY488" s="121"/>
      <c r="AZ488" s="121"/>
      <c r="BA488" s="111">
        <f t="shared" si="7"/>
        <v>0</v>
      </c>
      <c r="BB488" s="120"/>
    </row>
    <row r="489" spans="1:54" ht="19.5" customHeight="1">
      <c r="A489" s="110">
        <v>486</v>
      </c>
      <c r="B489" s="118"/>
      <c r="C489" s="119"/>
      <c r="D489" s="120"/>
      <c r="E489" s="120"/>
      <c r="F489" s="119"/>
      <c r="G489" s="120"/>
      <c r="H489" s="120"/>
      <c r="I489" s="120"/>
      <c r="J489" s="119"/>
      <c r="K489" s="120"/>
      <c r="L489" s="119"/>
      <c r="M489" s="120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  <c r="AA489" s="121"/>
      <c r="AB489" s="121"/>
      <c r="AC489" s="121"/>
      <c r="AD489" s="121"/>
      <c r="AE489" s="121"/>
      <c r="AF489" s="121"/>
      <c r="AG489" s="121"/>
      <c r="AH489" s="121"/>
      <c r="AI489" s="121"/>
      <c r="AJ489" s="121"/>
      <c r="AK489" s="121"/>
      <c r="AL489" s="121"/>
      <c r="AM489" s="121"/>
      <c r="AN489" s="121"/>
      <c r="AO489" s="121"/>
      <c r="AP489" s="121"/>
      <c r="AQ489" s="121"/>
      <c r="AR489" s="121"/>
      <c r="AS489" s="121"/>
      <c r="AT489" s="121"/>
      <c r="AU489" s="121"/>
      <c r="AV489" s="121"/>
      <c r="AW489" s="121"/>
      <c r="AX489" s="121"/>
      <c r="AY489" s="121"/>
      <c r="AZ489" s="121"/>
      <c r="BA489" s="111">
        <f t="shared" si="7"/>
        <v>0</v>
      </c>
      <c r="BB489" s="120"/>
    </row>
    <row r="490" spans="1:54" ht="19.5" customHeight="1">
      <c r="A490" s="110">
        <v>487</v>
      </c>
      <c r="B490" s="118"/>
      <c r="C490" s="119"/>
      <c r="D490" s="120"/>
      <c r="E490" s="120"/>
      <c r="F490" s="119"/>
      <c r="G490" s="120"/>
      <c r="H490" s="120"/>
      <c r="I490" s="120"/>
      <c r="J490" s="119"/>
      <c r="K490" s="120"/>
      <c r="L490" s="119"/>
      <c r="M490" s="120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21"/>
      <c r="AM490" s="121"/>
      <c r="AN490" s="121"/>
      <c r="AO490" s="121"/>
      <c r="AP490" s="121"/>
      <c r="AQ490" s="121"/>
      <c r="AR490" s="121"/>
      <c r="AS490" s="121"/>
      <c r="AT490" s="121"/>
      <c r="AU490" s="121"/>
      <c r="AV490" s="121"/>
      <c r="AW490" s="121"/>
      <c r="AX490" s="121"/>
      <c r="AY490" s="121"/>
      <c r="AZ490" s="121"/>
      <c r="BA490" s="111">
        <f t="shared" si="7"/>
        <v>0</v>
      </c>
      <c r="BB490" s="120"/>
    </row>
    <row r="491" spans="1:54" ht="19.5" customHeight="1">
      <c r="A491" s="110">
        <v>488</v>
      </c>
      <c r="B491" s="118"/>
      <c r="C491" s="119"/>
      <c r="D491" s="120"/>
      <c r="E491" s="120"/>
      <c r="F491" s="119"/>
      <c r="G491" s="120"/>
      <c r="H491" s="120"/>
      <c r="I491" s="120"/>
      <c r="J491" s="119"/>
      <c r="K491" s="120"/>
      <c r="L491" s="119"/>
      <c r="M491" s="120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21"/>
      <c r="AM491" s="121"/>
      <c r="AN491" s="121"/>
      <c r="AO491" s="121"/>
      <c r="AP491" s="121"/>
      <c r="AQ491" s="121"/>
      <c r="AR491" s="121"/>
      <c r="AS491" s="121"/>
      <c r="AT491" s="121"/>
      <c r="AU491" s="121"/>
      <c r="AV491" s="121"/>
      <c r="AW491" s="121"/>
      <c r="AX491" s="121"/>
      <c r="AY491" s="121"/>
      <c r="AZ491" s="121"/>
      <c r="BA491" s="111">
        <f t="shared" si="7"/>
        <v>0</v>
      </c>
      <c r="BB491" s="120"/>
    </row>
    <row r="492" spans="1:54" ht="19.5" customHeight="1">
      <c r="A492" s="110">
        <v>489</v>
      </c>
      <c r="B492" s="118"/>
      <c r="C492" s="119"/>
      <c r="D492" s="120"/>
      <c r="E492" s="120"/>
      <c r="F492" s="119"/>
      <c r="G492" s="120"/>
      <c r="H492" s="120"/>
      <c r="I492" s="120"/>
      <c r="J492" s="119"/>
      <c r="K492" s="120"/>
      <c r="L492" s="119"/>
      <c r="M492" s="120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21"/>
      <c r="AM492" s="121"/>
      <c r="AN492" s="121"/>
      <c r="AO492" s="121"/>
      <c r="AP492" s="121"/>
      <c r="AQ492" s="121"/>
      <c r="AR492" s="121"/>
      <c r="AS492" s="121"/>
      <c r="AT492" s="121"/>
      <c r="AU492" s="121"/>
      <c r="AV492" s="121"/>
      <c r="AW492" s="121"/>
      <c r="AX492" s="121"/>
      <c r="AY492" s="121"/>
      <c r="AZ492" s="121"/>
      <c r="BA492" s="111">
        <f t="shared" si="7"/>
        <v>0</v>
      </c>
      <c r="BB492" s="120"/>
    </row>
    <row r="493" spans="1:54" ht="19.5" customHeight="1">
      <c r="A493" s="110">
        <v>490</v>
      </c>
      <c r="B493" s="118"/>
      <c r="C493" s="119"/>
      <c r="D493" s="120"/>
      <c r="E493" s="120"/>
      <c r="F493" s="119"/>
      <c r="G493" s="120"/>
      <c r="H493" s="120"/>
      <c r="I493" s="120"/>
      <c r="J493" s="119"/>
      <c r="K493" s="120"/>
      <c r="L493" s="119"/>
      <c r="M493" s="120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21"/>
      <c r="AM493" s="121"/>
      <c r="AN493" s="121"/>
      <c r="AO493" s="121"/>
      <c r="AP493" s="121"/>
      <c r="AQ493" s="121"/>
      <c r="AR493" s="121"/>
      <c r="AS493" s="121"/>
      <c r="AT493" s="121"/>
      <c r="AU493" s="121"/>
      <c r="AV493" s="121"/>
      <c r="AW493" s="121"/>
      <c r="AX493" s="121"/>
      <c r="AY493" s="121"/>
      <c r="AZ493" s="121"/>
      <c r="BA493" s="111">
        <f t="shared" si="7"/>
        <v>0</v>
      </c>
      <c r="BB493" s="120"/>
    </row>
    <row r="494" spans="1:54" ht="19.5" customHeight="1">
      <c r="A494" s="110">
        <v>491</v>
      </c>
      <c r="B494" s="118"/>
      <c r="C494" s="119"/>
      <c r="D494" s="120"/>
      <c r="E494" s="120"/>
      <c r="F494" s="119"/>
      <c r="G494" s="120"/>
      <c r="H494" s="120"/>
      <c r="I494" s="120"/>
      <c r="J494" s="119"/>
      <c r="K494" s="120"/>
      <c r="L494" s="119"/>
      <c r="M494" s="120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21"/>
      <c r="AM494" s="121"/>
      <c r="AN494" s="121"/>
      <c r="AO494" s="121"/>
      <c r="AP494" s="121"/>
      <c r="AQ494" s="121"/>
      <c r="AR494" s="121"/>
      <c r="AS494" s="121"/>
      <c r="AT494" s="121"/>
      <c r="AU494" s="121"/>
      <c r="AV494" s="121"/>
      <c r="AW494" s="121"/>
      <c r="AX494" s="121"/>
      <c r="AY494" s="121"/>
      <c r="AZ494" s="121"/>
      <c r="BA494" s="111">
        <f t="shared" si="7"/>
        <v>0</v>
      </c>
      <c r="BB494" s="120"/>
    </row>
    <row r="495" spans="1:54" ht="19.5" customHeight="1">
      <c r="A495" s="110">
        <v>492</v>
      </c>
      <c r="B495" s="118"/>
      <c r="C495" s="119"/>
      <c r="D495" s="120"/>
      <c r="E495" s="120"/>
      <c r="F495" s="119"/>
      <c r="G495" s="120"/>
      <c r="H495" s="120"/>
      <c r="I495" s="120"/>
      <c r="J495" s="119"/>
      <c r="K495" s="120"/>
      <c r="L495" s="119"/>
      <c r="M495" s="120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21"/>
      <c r="AM495" s="121"/>
      <c r="AN495" s="121"/>
      <c r="AO495" s="121"/>
      <c r="AP495" s="121"/>
      <c r="AQ495" s="121"/>
      <c r="AR495" s="121"/>
      <c r="AS495" s="121"/>
      <c r="AT495" s="121"/>
      <c r="AU495" s="121"/>
      <c r="AV495" s="121"/>
      <c r="AW495" s="121"/>
      <c r="AX495" s="121"/>
      <c r="AY495" s="121"/>
      <c r="AZ495" s="121"/>
      <c r="BA495" s="111">
        <f t="shared" si="7"/>
        <v>0</v>
      </c>
      <c r="BB495" s="120"/>
    </row>
    <row r="496" spans="1:54" ht="19.5" customHeight="1">
      <c r="A496" s="110">
        <v>493</v>
      </c>
      <c r="B496" s="118"/>
      <c r="C496" s="119"/>
      <c r="D496" s="120"/>
      <c r="E496" s="120"/>
      <c r="F496" s="119"/>
      <c r="G496" s="120"/>
      <c r="H496" s="120"/>
      <c r="I496" s="120"/>
      <c r="J496" s="119"/>
      <c r="K496" s="120"/>
      <c r="L496" s="119"/>
      <c r="M496" s="120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21"/>
      <c r="AM496" s="121"/>
      <c r="AN496" s="121"/>
      <c r="AO496" s="121"/>
      <c r="AP496" s="121"/>
      <c r="AQ496" s="121"/>
      <c r="AR496" s="121"/>
      <c r="AS496" s="121"/>
      <c r="AT496" s="121"/>
      <c r="AU496" s="121"/>
      <c r="AV496" s="121"/>
      <c r="AW496" s="121"/>
      <c r="AX496" s="121"/>
      <c r="AY496" s="121"/>
      <c r="AZ496" s="121"/>
      <c r="BA496" s="111">
        <f t="shared" si="7"/>
        <v>0</v>
      </c>
      <c r="BB496" s="120"/>
    </row>
    <row r="497" spans="1:54" ht="19.5" customHeight="1">
      <c r="A497" s="110">
        <v>494</v>
      </c>
      <c r="B497" s="118"/>
      <c r="C497" s="119"/>
      <c r="D497" s="120"/>
      <c r="E497" s="120"/>
      <c r="F497" s="119"/>
      <c r="G497" s="120"/>
      <c r="H497" s="120"/>
      <c r="I497" s="120"/>
      <c r="J497" s="119"/>
      <c r="K497" s="120"/>
      <c r="L497" s="119"/>
      <c r="M497" s="120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21"/>
      <c r="AM497" s="121"/>
      <c r="AN497" s="121"/>
      <c r="AO497" s="121"/>
      <c r="AP497" s="121"/>
      <c r="AQ497" s="121"/>
      <c r="AR497" s="121"/>
      <c r="AS497" s="121"/>
      <c r="AT497" s="121"/>
      <c r="AU497" s="121"/>
      <c r="AV497" s="121"/>
      <c r="AW497" s="121"/>
      <c r="AX497" s="121"/>
      <c r="AY497" s="121"/>
      <c r="AZ497" s="121"/>
      <c r="BA497" s="111">
        <f t="shared" si="7"/>
        <v>0</v>
      </c>
      <c r="BB497" s="120"/>
    </row>
    <row r="498" spans="1:54" ht="19.5" customHeight="1">
      <c r="A498" s="110">
        <v>495</v>
      </c>
      <c r="B498" s="118"/>
      <c r="C498" s="119"/>
      <c r="D498" s="120"/>
      <c r="E498" s="120"/>
      <c r="F498" s="119"/>
      <c r="G498" s="120"/>
      <c r="H498" s="120"/>
      <c r="I498" s="120"/>
      <c r="J498" s="119"/>
      <c r="K498" s="120"/>
      <c r="L498" s="119"/>
      <c r="M498" s="120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21"/>
      <c r="AM498" s="121"/>
      <c r="AN498" s="121"/>
      <c r="AO498" s="121"/>
      <c r="AP498" s="121"/>
      <c r="AQ498" s="121"/>
      <c r="AR498" s="121"/>
      <c r="AS498" s="121"/>
      <c r="AT498" s="121"/>
      <c r="AU498" s="121"/>
      <c r="AV498" s="121"/>
      <c r="AW498" s="121"/>
      <c r="AX498" s="121"/>
      <c r="AY498" s="121"/>
      <c r="AZ498" s="121"/>
      <c r="BA498" s="111">
        <f t="shared" si="7"/>
        <v>0</v>
      </c>
      <c r="BB498" s="120"/>
    </row>
    <row r="499" spans="1:54" ht="19.5" customHeight="1">
      <c r="A499" s="110">
        <v>496</v>
      </c>
      <c r="B499" s="118"/>
      <c r="C499" s="119"/>
      <c r="D499" s="120"/>
      <c r="E499" s="120"/>
      <c r="F499" s="119"/>
      <c r="G499" s="120"/>
      <c r="H499" s="120"/>
      <c r="I499" s="120"/>
      <c r="J499" s="119"/>
      <c r="K499" s="120"/>
      <c r="L499" s="119"/>
      <c r="M499" s="120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21"/>
      <c r="AM499" s="121"/>
      <c r="AN499" s="121"/>
      <c r="AO499" s="121"/>
      <c r="AP499" s="121"/>
      <c r="AQ499" s="121"/>
      <c r="AR499" s="121"/>
      <c r="AS499" s="121"/>
      <c r="AT499" s="121"/>
      <c r="AU499" s="121"/>
      <c r="AV499" s="121"/>
      <c r="AW499" s="121"/>
      <c r="AX499" s="121"/>
      <c r="AY499" s="121"/>
      <c r="AZ499" s="121"/>
      <c r="BA499" s="111">
        <f t="shared" si="7"/>
        <v>0</v>
      </c>
      <c r="BB499" s="120"/>
    </row>
    <row r="500" spans="1:54" ht="19.5" customHeight="1">
      <c r="A500" s="110">
        <v>497</v>
      </c>
      <c r="B500" s="118"/>
      <c r="C500" s="119"/>
      <c r="D500" s="120"/>
      <c r="E500" s="120"/>
      <c r="F500" s="119"/>
      <c r="G500" s="120"/>
      <c r="H500" s="120"/>
      <c r="I500" s="120"/>
      <c r="J500" s="119"/>
      <c r="K500" s="120"/>
      <c r="L500" s="119"/>
      <c r="M500" s="120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21"/>
      <c r="AM500" s="121"/>
      <c r="AN500" s="121"/>
      <c r="AO500" s="121"/>
      <c r="AP500" s="121"/>
      <c r="AQ500" s="121"/>
      <c r="AR500" s="121"/>
      <c r="AS500" s="121"/>
      <c r="AT500" s="121"/>
      <c r="AU500" s="121"/>
      <c r="AV500" s="121"/>
      <c r="AW500" s="121"/>
      <c r="AX500" s="121"/>
      <c r="AY500" s="121"/>
      <c r="AZ500" s="121"/>
      <c r="BA500" s="111">
        <f t="shared" si="7"/>
        <v>0</v>
      </c>
      <c r="BB500" s="120"/>
    </row>
    <row r="501" spans="1:54" ht="19.5" customHeight="1">
      <c r="A501" s="110">
        <v>498</v>
      </c>
      <c r="B501" s="118"/>
      <c r="C501" s="119"/>
      <c r="D501" s="120"/>
      <c r="E501" s="120"/>
      <c r="F501" s="119"/>
      <c r="G501" s="120"/>
      <c r="H501" s="120"/>
      <c r="I501" s="120"/>
      <c r="J501" s="119"/>
      <c r="K501" s="120"/>
      <c r="L501" s="119"/>
      <c r="M501" s="120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21"/>
      <c r="AM501" s="121"/>
      <c r="AN501" s="121"/>
      <c r="AO501" s="121"/>
      <c r="AP501" s="121"/>
      <c r="AQ501" s="121"/>
      <c r="AR501" s="121"/>
      <c r="AS501" s="121"/>
      <c r="AT501" s="121"/>
      <c r="AU501" s="121"/>
      <c r="AV501" s="121"/>
      <c r="AW501" s="121"/>
      <c r="AX501" s="121"/>
      <c r="AY501" s="121"/>
      <c r="AZ501" s="121"/>
      <c r="BA501" s="111">
        <f t="shared" si="7"/>
        <v>0</v>
      </c>
      <c r="BB501" s="120"/>
    </row>
    <row r="502" spans="1:54" ht="19.5" customHeight="1">
      <c r="A502" s="110">
        <v>499</v>
      </c>
      <c r="B502" s="118"/>
      <c r="C502" s="119"/>
      <c r="D502" s="120"/>
      <c r="E502" s="120"/>
      <c r="F502" s="119"/>
      <c r="G502" s="120"/>
      <c r="H502" s="120"/>
      <c r="I502" s="120"/>
      <c r="J502" s="119"/>
      <c r="K502" s="120"/>
      <c r="L502" s="119"/>
      <c r="M502" s="120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21"/>
      <c r="AM502" s="121"/>
      <c r="AN502" s="121"/>
      <c r="AO502" s="121"/>
      <c r="AP502" s="121"/>
      <c r="AQ502" s="121"/>
      <c r="AR502" s="121"/>
      <c r="AS502" s="121"/>
      <c r="AT502" s="121"/>
      <c r="AU502" s="121"/>
      <c r="AV502" s="121"/>
      <c r="AW502" s="121"/>
      <c r="AX502" s="121"/>
      <c r="AY502" s="121"/>
      <c r="AZ502" s="121"/>
      <c r="BA502" s="111">
        <f t="shared" si="7"/>
        <v>0</v>
      </c>
      <c r="BB502" s="120"/>
    </row>
    <row r="503" spans="1:54" ht="19.5" customHeight="1" thickBot="1">
      <c r="A503" s="110">
        <v>500</v>
      </c>
      <c r="B503" s="118"/>
      <c r="C503" s="119"/>
      <c r="D503" s="120"/>
      <c r="E503" s="120"/>
      <c r="F503" s="119"/>
      <c r="G503" s="120"/>
      <c r="H503" s="120"/>
      <c r="I503" s="120"/>
      <c r="J503" s="119"/>
      <c r="K503" s="120"/>
      <c r="L503" s="119"/>
      <c r="M503" s="120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21"/>
      <c r="AM503" s="121"/>
      <c r="AN503" s="121"/>
      <c r="AO503" s="121"/>
      <c r="AP503" s="121"/>
      <c r="AQ503" s="121"/>
      <c r="AR503" s="121"/>
      <c r="AS503" s="121"/>
      <c r="AT503" s="121"/>
      <c r="AU503" s="121"/>
      <c r="AV503" s="121"/>
      <c r="AW503" s="121"/>
      <c r="AX503" s="121"/>
      <c r="AY503" s="121"/>
      <c r="AZ503" s="121"/>
      <c r="BA503" s="111">
        <f t="shared" si="7"/>
        <v>0</v>
      </c>
      <c r="BB503" s="120"/>
    </row>
    <row r="504" spans="1:54" ht="19.5" customHeight="1" thickBot="1">
      <c r="A504" s="112"/>
      <c r="B504" s="113"/>
      <c r="C504" s="114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5">
        <f t="shared" ref="N504:BA504" si="8">SUM(N4:N503)</f>
        <v>0</v>
      </c>
      <c r="O504" s="115">
        <f t="shared" si="8"/>
        <v>0</v>
      </c>
      <c r="P504" s="115">
        <f t="shared" si="8"/>
        <v>0</v>
      </c>
      <c r="Q504" s="115">
        <f t="shared" si="8"/>
        <v>0</v>
      </c>
      <c r="R504" s="115">
        <f t="shared" si="8"/>
        <v>0</v>
      </c>
      <c r="S504" s="115">
        <f t="shared" si="8"/>
        <v>0</v>
      </c>
      <c r="T504" s="115">
        <f t="shared" si="8"/>
        <v>0</v>
      </c>
      <c r="U504" s="115">
        <f t="shared" si="8"/>
        <v>0</v>
      </c>
      <c r="V504" s="115">
        <f t="shared" si="8"/>
        <v>0</v>
      </c>
      <c r="W504" s="115">
        <f t="shared" si="8"/>
        <v>0</v>
      </c>
      <c r="X504" s="115">
        <f t="shared" si="8"/>
        <v>0</v>
      </c>
      <c r="Y504" s="115">
        <f t="shared" si="8"/>
        <v>0</v>
      </c>
      <c r="Z504" s="115">
        <f t="shared" si="8"/>
        <v>0</v>
      </c>
      <c r="AA504" s="115">
        <f t="shared" si="8"/>
        <v>0</v>
      </c>
      <c r="AB504" s="115">
        <f t="shared" si="8"/>
        <v>0</v>
      </c>
      <c r="AC504" s="115">
        <f t="shared" si="8"/>
        <v>0</v>
      </c>
      <c r="AD504" s="115">
        <f t="shared" si="8"/>
        <v>0</v>
      </c>
      <c r="AE504" s="115">
        <f t="shared" si="8"/>
        <v>0</v>
      </c>
      <c r="AF504" s="115">
        <f t="shared" si="8"/>
        <v>0</v>
      </c>
      <c r="AG504" s="115">
        <f t="shared" si="8"/>
        <v>0</v>
      </c>
      <c r="AH504" s="115">
        <f t="shared" si="8"/>
        <v>0</v>
      </c>
      <c r="AI504" s="115">
        <f t="shared" si="8"/>
        <v>0</v>
      </c>
      <c r="AJ504" s="115">
        <f t="shared" si="8"/>
        <v>0</v>
      </c>
      <c r="AK504" s="115">
        <f t="shared" si="8"/>
        <v>0</v>
      </c>
      <c r="AL504" s="115">
        <f t="shared" si="8"/>
        <v>0</v>
      </c>
      <c r="AM504" s="115">
        <f t="shared" si="8"/>
        <v>0</v>
      </c>
      <c r="AN504" s="115">
        <f t="shared" si="8"/>
        <v>0</v>
      </c>
      <c r="AO504" s="115">
        <f t="shared" si="8"/>
        <v>0</v>
      </c>
      <c r="AP504" s="115">
        <f t="shared" si="8"/>
        <v>0</v>
      </c>
      <c r="AQ504" s="115">
        <f t="shared" si="8"/>
        <v>0</v>
      </c>
      <c r="AR504" s="115">
        <f t="shared" si="8"/>
        <v>0</v>
      </c>
      <c r="AS504" s="115">
        <f t="shared" si="8"/>
        <v>0</v>
      </c>
      <c r="AT504" s="115">
        <f t="shared" si="8"/>
        <v>0</v>
      </c>
      <c r="AU504" s="115">
        <f t="shared" si="8"/>
        <v>0</v>
      </c>
      <c r="AV504" s="115">
        <f t="shared" si="8"/>
        <v>0</v>
      </c>
      <c r="AW504" s="115">
        <f t="shared" si="8"/>
        <v>0</v>
      </c>
      <c r="AX504" s="115">
        <f t="shared" si="8"/>
        <v>0</v>
      </c>
      <c r="AY504" s="115">
        <f t="shared" si="8"/>
        <v>0</v>
      </c>
      <c r="AZ504" s="115">
        <f t="shared" si="8"/>
        <v>0</v>
      </c>
      <c r="BA504" s="115">
        <f t="shared" si="8"/>
        <v>0</v>
      </c>
      <c r="BB504" s="116"/>
    </row>
    <row r="505" spans="1:54" ht="19.5" customHeight="1">
      <c r="AV505" s="101">
        <f>SUM(AV4:AV504)</f>
        <v>0</v>
      </c>
      <c r="AW505" s="101">
        <f>SUM(AW4:AW504)</f>
        <v>0</v>
      </c>
      <c r="AX505" s="101">
        <f>SUM(AX4:AX504)</f>
        <v>0</v>
      </c>
      <c r="AZ505" s="101">
        <f>SUM(AZ4:AZ504)</f>
        <v>0</v>
      </c>
    </row>
  </sheetData>
  <sheetProtection algorithmName="SHA-512" hashValue="dhCg9Osqzp6TI9RgV0XIharG3pdeOuf6p48zYKIdPxDM71H9dsxoySdDe+NFLJuSw8bGHWH+Zw6B8zkj5RUytQ==" saltValue="CbCWKY3EamP8XmV1L9y0TQ==" spinCount="100000" sheet="1" objects="1" scenarios="1" formatCells="0" formatColumns="0" formatRows="0" autoFilter="0"/>
  <dataConsolidate/>
  <mergeCells count="1">
    <mergeCell ref="G2:G3"/>
  </mergeCells>
  <conditionalFormatting sqref="AZ5:AZ503">
    <cfRule type="expression" dxfId="14" priority="7">
      <formula>$F5="Vacant"</formula>
    </cfRule>
    <cfRule type="expression" dxfId="13" priority="8">
      <formula>$F5="Approved"</formula>
    </cfRule>
  </conditionalFormatting>
  <conditionalFormatting sqref="AV5:AX503">
    <cfRule type="expression" dxfId="12" priority="2">
      <formula>$F5="Vacant"</formula>
    </cfRule>
    <cfRule type="expression" dxfId="11" priority="3">
      <formula>$F5="Approved"</formula>
    </cfRule>
  </conditionalFormatting>
  <conditionalFormatting sqref="A1:BB1048576">
    <cfRule type="expression" dxfId="10" priority="1">
      <formula>$F1="Approved in 2022"</formula>
    </cfRule>
    <cfRule type="expression" dxfId="9" priority="20">
      <formula>$F1="Temporarily Vacant"</formula>
    </cfRule>
    <cfRule type="expression" dxfId="8" priority="21">
      <formula>$F1="New"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Lists!$K$1:$K$2</xm:f>
          </x14:formula1>
          <xm:sqref>J4:J503</xm:sqref>
        </x14:dataValidation>
        <x14:dataValidation type="list" allowBlank="1" showInputMessage="1" showErrorMessage="1">
          <x14:formula1>
            <xm:f>Lists!$G$1:$G$10</xm:f>
          </x14:formula1>
          <xm:sqref>L4:L503</xm:sqref>
        </x14:dataValidation>
        <x14:dataValidation type="list" allowBlank="1" showInputMessage="1" showErrorMessage="1">
          <x14:formula1>
            <xm:f>Lists!$B$1:$B$4</xm:f>
          </x14:formula1>
          <xm:sqref>B4:B503</xm:sqref>
        </x14:dataValidation>
        <x14:dataValidation type="list" allowBlank="1" showInputMessage="1" showErrorMessage="1">
          <x14:formula1>
            <xm:f>List!$A$3:$A$12</xm:f>
          </x14:formula1>
          <xm:sqref>C4:C503</xm:sqref>
        </x14:dataValidation>
        <x14:dataValidation type="list" allowBlank="1" showInputMessage="1" showErrorMessage="1">
          <x14:formula1>
            <xm:f>List!$C$3:$C$6</xm:f>
          </x14:formula1>
          <xm:sqref>F4:F503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7" tint="0.79998168889431442"/>
  </sheetPr>
  <dimension ref="A3:C12"/>
  <sheetViews>
    <sheetView workbookViewId="0">
      <selection activeCell="G28" sqref="G28:H28"/>
    </sheetView>
  </sheetViews>
  <sheetFormatPr defaultRowHeight="15.75"/>
  <sheetData>
    <row r="3" spans="1:3">
      <c r="A3" t="s">
        <v>358</v>
      </c>
      <c r="C3" t="s">
        <v>377</v>
      </c>
    </row>
    <row r="4" spans="1:3">
      <c r="A4" t="s">
        <v>360</v>
      </c>
      <c r="C4" t="s">
        <v>1133</v>
      </c>
    </row>
    <row r="5" spans="1:3">
      <c r="A5" t="s">
        <v>1136</v>
      </c>
      <c r="C5" t="s">
        <v>1134</v>
      </c>
    </row>
    <row r="6" spans="1:3">
      <c r="A6" t="s">
        <v>1137</v>
      </c>
      <c r="C6" t="s">
        <v>1135</v>
      </c>
    </row>
    <row r="7" spans="1:3">
      <c r="A7" t="s">
        <v>366</v>
      </c>
    </row>
    <row r="8" spans="1:3">
      <c r="A8" t="s">
        <v>368</v>
      </c>
    </row>
    <row r="9" spans="1:3">
      <c r="A9" t="s">
        <v>370</v>
      </c>
    </row>
    <row r="10" spans="1:3">
      <c r="A10" t="s">
        <v>372</v>
      </c>
    </row>
    <row r="11" spans="1:3">
      <c r="A11" t="s">
        <v>374</v>
      </c>
    </row>
    <row r="12" spans="1:3">
      <c r="A12" t="s">
        <v>1138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22</vt:i4>
      </vt:variant>
    </vt:vector>
  </HeadingPairs>
  <TitlesOfParts>
    <vt:vector size="37" baseType="lpstr">
      <vt:lpstr>Instructions</vt:lpstr>
      <vt:lpstr>BusinessAreaCodes</vt:lpstr>
      <vt:lpstr>RevenueCodes</vt:lpstr>
      <vt:lpstr>ExpenditureCodes</vt:lpstr>
      <vt:lpstr>PSIPType</vt:lpstr>
      <vt:lpstr>RashuBudget</vt:lpstr>
      <vt:lpstr>Revenue</vt:lpstr>
      <vt:lpstr>SalarySheet</vt:lpstr>
      <vt:lpstr>List</vt:lpstr>
      <vt:lpstr>CapitalSheet</vt:lpstr>
      <vt:lpstr>PSIP</vt:lpstr>
      <vt:lpstr>Budget(BG)</vt:lpstr>
      <vt:lpstr>Budget(CG)</vt:lpstr>
      <vt:lpstr>Budget(TF)</vt:lpstr>
      <vt:lpstr>Budget(CF)</vt:lpstr>
      <vt:lpstr>'Budget(BG)'!Print_Area</vt:lpstr>
      <vt:lpstr>'Budget(CF)'!Print_Area</vt:lpstr>
      <vt:lpstr>'Budget(CG)'!Print_Area</vt:lpstr>
      <vt:lpstr>'Budget(TF)'!Print_Area</vt:lpstr>
      <vt:lpstr>BusinessAreaCodes!Print_Area</vt:lpstr>
      <vt:lpstr>CapitalSheet!Print_Area</vt:lpstr>
      <vt:lpstr>ExpenditureCodes!Print_Area</vt:lpstr>
      <vt:lpstr>Instructions!Print_Area</vt:lpstr>
      <vt:lpstr>PSIPType!Print_Area</vt:lpstr>
      <vt:lpstr>RashuBudget!Print_Area</vt:lpstr>
      <vt:lpstr>Revenue!Print_Area</vt:lpstr>
      <vt:lpstr>RevenueCodes!Print_Area</vt:lpstr>
      <vt:lpstr>'Budget(BG)'!Print_Titles</vt:lpstr>
      <vt:lpstr>'Budget(CF)'!Print_Titles</vt:lpstr>
      <vt:lpstr>'Budget(CG)'!Print_Titles</vt:lpstr>
      <vt:lpstr>'Budget(TF)'!Print_Titles</vt:lpstr>
      <vt:lpstr>BusinessAreaCodes!Print_Titles</vt:lpstr>
      <vt:lpstr>CapitalSheet!Print_Titles</vt:lpstr>
      <vt:lpstr>ExpenditureCodes!Print_Titles</vt:lpstr>
      <vt:lpstr>PSIPType!Print_Titles</vt:lpstr>
      <vt:lpstr>Revenue!Print_Titles</vt:lpstr>
      <vt:lpstr>RevenueCodes!Print_Titles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Zunain Shareef</dc:creator>
  <cp:lastModifiedBy>Ruhusha Ali</cp:lastModifiedBy>
  <cp:lastPrinted>2021-07-07T07:03:26Z</cp:lastPrinted>
  <dcterms:created xsi:type="dcterms:W3CDTF">2021-07-01T14:56:16Z</dcterms:created>
  <dcterms:modified xsi:type="dcterms:W3CDTF">2022-09-13T07:28:10Z</dcterms:modified>
</cp:coreProperties>
</file>