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Approved Budget Tables\2024 Approved Budget Tables\Budget Tables Excel\"/>
    </mc:Choice>
  </mc:AlternateContent>
  <xr:revisionPtr revIDLastSave="0" documentId="13_ncr:1_{724AEF90-D2E5-44BB-BAE2-116A9927EE9D}" xr6:coauthVersionLast="36" xr6:coauthVersionMax="36" xr10:uidLastSave="{00000000-0000-0000-0000-000000000000}"/>
  <bookViews>
    <workbookView xWindow="0" yWindow="0" windowWidth="28800" windowHeight="13725" xr2:uid="{59C1ABD9-730D-42BB-8473-B14C80CE5385}"/>
  </bookViews>
  <sheets>
    <sheet name="Report" sheetId="1" r:id="rId1"/>
  </sheets>
  <definedNames>
    <definedName name="_xlnm._FilterDatabase" localSheetId="0" hidden="1">Report!$A$8:$Q$231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Report!$A$1:$F$231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0" i="1" l="1"/>
  <c r="D230" i="1"/>
  <c r="C230" i="1"/>
  <c r="B230" i="1"/>
  <c r="A230" i="1"/>
  <c r="E229" i="1"/>
  <c r="D229" i="1"/>
  <c r="C229" i="1"/>
  <c r="B229" i="1"/>
  <c r="A229" i="1"/>
  <c r="E227" i="1"/>
  <c r="E226" i="1" s="1"/>
  <c r="E225" i="1" s="1"/>
  <c r="D227" i="1"/>
  <c r="D226" i="1" s="1"/>
  <c r="D225" i="1" s="1"/>
  <c r="C227" i="1"/>
  <c r="B227" i="1"/>
  <c r="A227" i="1"/>
  <c r="C226" i="1"/>
  <c r="B226" i="1"/>
  <c r="A226" i="1"/>
  <c r="A225" i="1" s="1"/>
  <c r="C225" i="1"/>
  <c r="B225" i="1"/>
  <c r="E223" i="1"/>
  <c r="D223" i="1"/>
  <c r="C223" i="1"/>
  <c r="B223" i="1"/>
  <c r="A223" i="1"/>
  <c r="E222" i="1"/>
  <c r="D222" i="1"/>
  <c r="C222" i="1"/>
  <c r="B222" i="1"/>
  <c r="A222" i="1"/>
  <c r="E220" i="1"/>
  <c r="E219" i="1" s="1"/>
  <c r="D220" i="1"/>
  <c r="C220" i="1"/>
  <c r="B220" i="1"/>
  <c r="A220" i="1"/>
  <c r="D219" i="1"/>
  <c r="C219" i="1"/>
  <c r="B219" i="1"/>
  <c r="A219" i="1"/>
  <c r="E217" i="1"/>
  <c r="E216" i="1" s="1"/>
  <c r="D217" i="1"/>
  <c r="D216" i="1" s="1"/>
  <c r="C217" i="1"/>
  <c r="C216" i="1" s="1"/>
  <c r="B217" i="1"/>
  <c r="A217" i="1"/>
  <c r="B216" i="1"/>
  <c r="A216" i="1"/>
  <c r="E214" i="1"/>
  <c r="E213" i="1" s="1"/>
  <c r="D214" i="1"/>
  <c r="D213" i="1" s="1"/>
  <c r="C214" i="1"/>
  <c r="C213" i="1" s="1"/>
  <c r="B214" i="1"/>
  <c r="B213" i="1" s="1"/>
  <c r="A214" i="1"/>
  <c r="A213" i="1" s="1"/>
  <c r="E211" i="1"/>
  <c r="D211" i="1"/>
  <c r="C211" i="1"/>
  <c r="C210" i="1" s="1"/>
  <c r="B211" i="1"/>
  <c r="B210" i="1" s="1"/>
  <c r="A211" i="1"/>
  <c r="A210" i="1" s="1"/>
  <c r="E210" i="1"/>
  <c r="D210" i="1"/>
  <c r="E208" i="1"/>
  <c r="D208" i="1"/>
  <c r="C208" i="1"/>
  <c r="B208" i="1"/>
  <c r="A208" i="1"/>
  <c r="A207" i="1" s="1"/>
  <c r="E207" i="1"/>
  <c r="D207" i="1"/>
  <c r="C207" i="1"/>
  <c r="C206" i="1" s="1"/>
  <c r="B207" i="1"/>
  <c r="B206" i="1" s="1"/>
  <c r="E204" i="1"/>
  <c r="D204" i="1"/>
  <c r="D203" i="1" s="1"/>
  <c r="C204" i="1"/>
  <c r="C203" i="1" s="1"/>
  <c r="B204" i="1"/>
  <c r="B203" i="1" s="1"/>
  <c r="A204" i="1"/>
  <c r="A203" i="1" s="1"/>
  <c r="E203" i="1"/>
  <c r="E201" i="1"/>
  <c r="D201" i="1"/>
  <c r="C201" i="1"/>
  <c r="B201" i="1"/>
  <c r="B200" i="1" s="1"/>
  <c r="A201" i="1"/>
  <c r="A200" i="1" s="1"/>
  <c r="E200" i="1"/>
  <c r="E199" i="1" s="1"/>
  <c r="D200" i="1"/>
  <c r="C200" i="1"/>
  <c r="E187" i="1"/>
  <c r="E186" i="1" s="1"/>
  <c r="E185" i="1" s="1"/>
  <c r="D187" i="1"/>
  <c r="D186" i="1" s="1"/>
  <c r="D185" i="1" s="1"/>
  <c r="C187" i="1"/>
  <c r="C186" i="1" s="1"/>
  <c r="C185" i="1" s="1"/>
  <c r="B187" i="1"/>
  <c r="B186" i="1" s="1"/>
  <c r="B185" i="1" s="1"/>
  <c r="A187" i="1"/>
  <c r="A186" i="1" s="1"/>
  <c r="A185" i="1" s="1"/>
  <c r="E163" i="1"/>
  <c r="E162" i="1" s="1"/>
  <c r="E161" i="1" s="1"/>
  <c r="D163" i="1"/>
  <c r="D162" i="1" s="1"/>
  <c r="D161" i="1" s="1"/>
  <c r="C163" i="1"/>
  <c r="B163" i="1"/>
  <c r="B162" i="1" s="1"/>
  <c r="B161" i="1" s="1"/>
  <c r="A163" i="1"/>
  <c r="A162" i="1" s="1"/>
  <c r="A161" i="1" s="1"/>
  <c r="C162" i="1"/>
  <c r="C161" i="1"/>
  <c r="E159" i="1"/>
  <c r="E158" i="1" s="1"/>
  <c r="D159" i="1"/>
  <c r="D158" i="1" s="1"/>
  <c r="C159" i="1"/>
  <c r="B159" i="1"/>
  <c r="A159" i="1"/>
  <c r="C158" i="1"/>
  <c r="B158" i="1"/>
  <c r="A158" i="1"/>
  <c r="E156" i="1"/>
  <c r="E155" i="1" s="1"/>
  <c r="D156" i="1"/>
  <c r="C156" i="1"/>
  <c r="C155" i="1" s="1"/>
  <c r="B156" i="1"/>
  <c r="B155" i="1" s="1"/>
  <c r="A156" i="1"/>
  <c r="D155" i="1"/>
  <c r="A155" i="1"/>
  <c r="E153" i="1"/>
  <c r="E152" i="1" s="1"/>
  <c r="D153" i="1"/>
  <c r="D152" i="1" s="1"/>
  <c r="C153" i="1"/>
  <c r="C152" i="1" s="1"/>
  <c r="B153" i="1"/>
  <c r="A153" i="1"/>
  <c r="A152" i="1" s="1"/>
  <c r="B152" i="1"/>
  <c r="E150" i="1"/>
  <c r="E149" i="1" s="1"/>
  <c r="D150" i="1"/>
  <c r="C150" i="1"/>
  <c r="C149" i="1" s="1"/>
  <c r="B150" i="1"/>
  <c r="B149" i="1" s="1"/>
  <c r="A150" i="1"/>
  <c r="A149" i="1" s="1"/>
  <c r="D149" i="1"/>
  <c r="E147" i="1"/>
  <c r="D147" i="1"/>
  <c r="C147" i="1"/>
  <c r="C146" i="1" s="1"/>
  <c r="B147" i="1"/>
  <c r="A147" i="1"/>
  <c r="A146" i="1" s="1"/>
  <c r="E146" i="1"/>
  <c r="D146" i="1"/>
  <c r="B146" i="1"/>
  <c r="E144" i="1"/>
  <c r="D144" i="1"/>
  <c r="C144" i="1"/>
  <c r="B144" i="1"/>
  <c r="A144" i="1"/>
  <c r="A143" i="1" s="1"/>
  <c r="E143" i="1"/>
  <c r="D143" i="1"/>
  <c r="C143" i="1"/>
  <c r="B143" i="1"/>
  <c r="E141" i="1"/>
  <c r="E140" i="1" s="1"/>
  <c r="D141" i="1"/>
  <c r="D140" i="1" s="1"/>
  <c r="C141" i="1"/>
  <c r="B141" i="1"/>
  <c r="A141" i="1"/>
  <c r="C140" i="1"/>
  <c r="B140" i="1"/>
  <c r="A140" i="1"/>
  <c r="E135" i="1"/>
  <c r="E134" i="1" s="1"/>
  <c r="D135" i="1"/>
  <c r="C135" i="1"/>
  <c r="C134" i="1" s="1"/>
  <c r="B135" i="1"/>
  <c r="B134" i="1" s="1"/>
  <c r="A135" i="1"/>
  <c r="D134" i="1"/>
  <c r="A134" i="1"/>
  <c r="E132" i="1"/>
  <c r="E131" i="1" s="1"/>
  <c r="D132" i="1"/>
  <c r="D131" i="1" s="1"/>
  <c r="C132" i="1"/>
  <c r="C131" i="1" s="1"/>
  <c r="C130" i="1" s="1"/>
  <c r="B132" i="1"/>
  <c r="A132" i="1"/>
  <c r="A131" i="1" s="1"/>
  <c r="B131" i="1"/>
  <c r="E119" i="1"/>
  <c r="D119" i="1"/>
  <c r="C119" i="1"/>
  <c r="C118" i="1" s="1"/>
  <c r="B119" i="1"/>
  <c r="A119" i="1"/>
  <c r="E118" i="1"/>
  <c r="D118" i="1"/>
  <c r="B118" i="1"/>
  <c r="A118" i="1"/>
  <c r="E111" i="1"/>
  <c r="E99" i="1" s="1"/>
  <c r="E98" i="1" s="1"/>
  <c r="D111" i="1"/>
  <c r="D99" i="1" s="1"/>
  <c r="D98" i="1" s="1"/>
  <c r="C111" i="1"/>
  <c r="B111" i="1"/>
  <c r="A111" i="1"/>
  <c r="E100" i="1"/>
  <c r="D100" i="1"/>
  <c r="C100" i="1"/>
  <c r="B100" i="1"/>
  <c r="A100" i="1"/>
  <c r="A99" i="1" s="1"/>
  <c r="A98" i="1" s="1"/>
  <c r="C99" i="1"/>
  <c r="C98" i="1" s="1"/>
  <c r="B99" i="1"/>
  <c r="B98" i="1" s="1"/>
  <c r="E96" i="1"/>
  <c r="D96" i="1"/>
  <c r="C96" i="1"/>
  <c r="B96" i="1"/>
  <c r="A96" i="1"/>
  <c r="A91" i="1" s="1"/>
  <c r="E94" i="1"/>
  <c r="E91" i="1" s="1"/>
  <c r="D94" i="1"/>
  <c r="C94" i="1"/>
  <c r="B94" i="1"/>
  <c r="A94" i="1"/>
  <c r="E92" i="1"/>
  <c r="D92" i="1"/>
  <c r="C92" i="1"/>
  <c r="B92" i="1"/>
  <c r="B91" i="1" s="1"/>
  <c r="A92" i="1"/>
  <c r="D91" i="1"/>
  <c r="D87" i="1" s="1"/>
  <c r="C91" i="1"/>
  <c r="E89" i="1"/>
  <c r="E88" i="1" s="1"/>
  <c r="D89" i="1"/>
  <c r="C89" i="1"/>
  <c r="B89" i="1"/>
  <c r="A89" i="1"/>
  <c r="D88" i="1"/>
  <c r="C88" i="1"/>
  <c r="C87" i="1" s="1"/>
  <c r="B88" i="1"/>
  <c r="B87" i="1" s="1"/>
  <c r="A88" i="1"/>
  <c r="A87" i="1" s="1"/>
  <c r="E85" i="1"/>
  <c r="D85" i="1"/>
  <c r="C85" i="1"/>
  <c r="C84" i="1" s="1"/>
  <c r="B85" i="1"/>
  <c r="A85" i="1"/>
  <c r="A84" i="1" s="1"/>
  <c r="E84" i="1"/>
  <c r="D84" i="1"/>
  <c r="B84" i="1"/>
  <c r="E82" i="1"/>
  <c r="D82" i="1"/>
  <c r="C82" i="1"/>
  <c r="B82" i="1"/>
  <c r="A82" i="1"/>
  <c r="E80" i="1"/>
  <c r="D80" i="1"/>
  <c r="C80" i="1"/>
  <c r="C75" i="1" s="1"/>
  <c r="C74" i="1" s="1"/>
  <c r="B80" i="1"/>
  <c r="A80" i="1"/>
  <c r="E78" i="1"/>
  <c r="D78" i="1"/>
  <c r="C78" i="1"/>
  <c r="B78" i="1"/>
  <c r="A78" i="1"/>
  <c r="E76" i="1"/>
  <c r="D76" i="1"/>
  <c r="D75" i="1" s="1"/>
  <c r="D74" i="1" s="1"/>
  <c r="C76" i="1"/>
  <c r="B76" i="1"/>
  <c r="B75" i="1" s="1"/>
  <c r="B74" i="1" s="1"/>
  <c r="A76" i="1"/>
  <c r="A75" i="1" s="1"/>
  <c r="E75" i="1"/>
  <c r="E74" i="1" s="1"/>
  <c r="E72" i="1"/>
  <c r="E71" i="1" s="1"/>
  <c r="D72" i="1"/>
  <c r="D71" i="1" s="1"/>
  <c r="C72" i="1"/>
  <c r="C71" i="1" s="1"/>
  <c r="B72" i="1"/>
  <c r="A72" i="1"/>
  <c r="B71" i="1"/>
  <c r="A71" i="1"/>
  <c r="E69" i="1"/>
  <c r="E66" i="1" s="1"/>
  <c r="D69" i="1"/>
  <c r="C69" i="1"/>
  <c r="B69" i="1"/>
  <c r="A69" i="1"/>
  <c r="A66" i="1" s="1"/>
  <c r="E67" i="1"/>
  <c r="D67" i="1"/>
  <c r="C67" i="1"/>
  <c r="C66" i="1" s="1"/>
  <c r="B67" i="1"/>
  <c r="B66" i="1" s="1"/>
  <c r="A67" i="1"/>
  <c r="D66" i="1"/>
  <c r="E64" i="1"/>
  <c r="D64" i="1"/>
  <c r="C64" i="1"/>
  <c r="B64" i="1"/>
  <c r="A64" i="1"/>
  <c r="E62" i="1"/>
  <c r="D62" i="1"/>
  <c r="C62" i="1"/>
  <c r="B62" i="1"/>
  <c r="A62" i="1"/>
  <c r="E58" i="1"/>
  <c r="D58" i="1"/>
  <c r="C58" i="1"/>
  <c r="C52" i="1" s="1"/>
  <c r="B58" i="1"/>
  <c r="A58" i="1"/>
  <c r="E55" i="1"/>
  <c r="D55" i="1"/>
  <c r="C55" i="1"/>
  <c r="B55" i="1"/>
  <c r="A55" i="1"/>
  <c r="E53" i="1"/>
  <c r="D53" i="1"/>
  <c r="D52" i="1" s="1"/>
  <c r="C53" i="1"/>
  <c r="B53" i="1"/>
  <c r="B52" i="1" s="1"/>
  <c r="A53" i="1"/>
  <c r="A52" i="1" s="1"/>
  <c r="E52" i="1"/>
  <c r="E50" i="1"/>
  <c r="D50" i="1"/>
  <c r="C50" i="1"/>
  <c r="B50" i="1"/>
  <c r="B47" i="1" s="1"/>
  <c r="A50" i="1"/>
  <c r="E48" i="1"/>
  <c r="E47" i="1" s="1"/>
  <c r="D48" i="1"/>
  <c r="D47" i="1" s="1"/>
  <c r="C48" i="1"/>
  <c r="C47" i="1" s="1"/>
  <c r="B48" i="1"/>
  <c r="A48" i="1"/>
  <c r="A47" i="1"/>
  <c r="E44" i="1"/>
  <c r="E43" i="1" s="1"/>
  <c r="D44" i="1"/>
  <c r="C44" i="1"/>
  <c r="C43" i="1" s="1"/>
  <c r="B44" i="1"/>
  <c r="B43" i="1" s="1"/>
  <c r="A44" i="1"/>
  <c r="A43" i="1" s="1"/>
  <c r="A42" i="1" s="1"/>
  <c r="D43" i="1"/>
  <c r="E36" i="1"/>
  <c r="D36" i="1"/>
  <c r="C36" i="1"/>
  <c r="B36" i="1"/>
  <c r="A36" i="1"/>
  <c r="A18" i="1" s="1"/>
  <c r="A17" i="1" s="1"/>
  <c r="E30" i="1"/>
  <c r="D30" i="1"/>
  <c r="C30" i="1"/>
  <c r="B30" i="1"/>
  <c r="A30" i="1"/>
  <c r="E24" i="1"/>
  <c r="D24" i="1"/>
  <c r="C24" i="1"/>
  <c r="B24" i="1"/>
  <c r="B18" i="1" s="1"/>
  <c r="B17" i="1" s="1"/>
  <c r="A24" i="1"/>
  <c r="E19" i="1"/>
  <c r="D19" i="1"/>
  <c r="D18" i="1" s="1"/>
  <c r="D17" i="1" s="1"/>
  <c r="C19" i="1"/>
  <c r="C18" i="1" s="1"/>
  <c r="C17" i="1" s="1"/>
  <c r="B19" i="1"/>
  <c r="A19" i="1"/>
  <c r="E18" i="1"/>
  <c r="E17" i="1"/>
  <c r="C16" i="1"/>
  <c r="C14" i="1" s="1"/>
  <c r="C13" i="1" s="1"/>
  <c r="B16" i="1"/>
  <c r="E14" i="1"/>
  <c r="D14" i="1"/>
  <c r="D13" i="1" s="1"/>
  <c r="B14" i="1"/>
  <c r="B13" i="1" s="1"/>
  <c r="A14" i="1"/>
  <c r="A13" i="1" s="1"/>
  <c r="A9" i="1" s="1"/>
  <c r="E13" i="1"/>
  <c r="E11" i="1"/>
  <c r="D11" i="1"/>
  <c r="C11" i="1"/>
  <c r="B11" i="1"/>
  <c r="B10" i="1" s="1"/>
  <c r="A11" i="1"/>
  <c r="E10" i="1"/>
  <c r="E9" i="1" s="1"/>
  <c r="D10" i="1"/>
  <c r="C10" i="1"/>
  <c r="A10" i="1"/>
  <c r="E130" i="1" l="1"/>
  <c r="C9" i="1"/>
  <c r="C7" i="1" s="1"/>
  <c r="K4" i="1" s="1"/>
  <c r="D199" i="1"/>
  <c r="C199" i="1"/>
  <c r="D9" i="1"/>
  <c r="D7" i="1" s="1"/>
  <c r="L4" i="1" s="1"/>
  <c r="E7" i="1"/>
  <c r="M4" i="1" s="1"/>
  <c r="A199" i="1"/>
  <c r="A7" i="1"/>
  <c r="I4" i="1" s="1"/>
  <c r="D42" i="1"/>
  <c r="E87" i="1"/>
  <c r="B130" i="1"/>
  <c r="D206" i="1"/>
  <c r="B42" i="1"/>
  <c r="B9" i="1"/>
  <c r="B7" i="1" s="1"/>
  <c r="J4" i="1" s="1"/>
  <c r="E206" i="1"/>
  <c r="A74" i="1"/>
  <c r="A206" i="1"/>
  <c r="D130" i="1"/>
  <c r="B199" i="1"/>
  <c r="C42" i="1"/>
  <c r="E42" i="1"/>
  <c r="A130" i="1"/>
</calcChain>
</file>

<file path=xl/sharedStrings.xml><?xml version="1.0" encoding="utf-8"?>
<sst xmlns="http://schemas.openxmlformats.org/spreadsheetml/2006/main" count="466" uniqueCount="389">
  <si>
    <t>ޚާއްސަ ބަޖެޓުގެ ތަފުސީލު</t>
  </si>
  <si>
    <t>(އަދަދުތައް ރުފިޔާއިން)</t>
  </si>
  <si>
    <t>ފާސްކުރި</t>
  </si>
  <si>
    <t>ރިވައިޒްކުރި</t>
  </si>
  <si>
    <t>އެކްޗުއަލް</t>
  </si>
  <si>
    <t>ޖުމުލަ</t>
  </si>
  <si>
    <t xml:space="preserve">ސަރުކާރުގެ އައު ސިޔާސަތުތައް </t>
  </si>
  <si>
    <t>S037-001-000-000-000</t>
  </si>
  <si>
    <t>SUM</t>
  </si>
  <si>
    <t>S037-001-001-000-000</t>
  </si>
  <si>
    <t>S037-001-001-001-000</t>
  </si>
  <si>
    <t>S037-001-001-001-001</t>
  </si>
  <si>
    <t>އައު ސަރުކާރު ސިޔާސަތުތައް</t>
  </si>
  <si>
    <t>S037-001-002-000-000</t>
  </si>
  <si>
    <t>ފުރަތަމަ 100 ދުވަހުގެ ވައުދުތައް ފުއްދުން</t>
  </si>
  <si>
    <t>S037-001-002-001-000</t>
  </si>
  <si>
    <t>ހިޔާ ފްލެޓް ޓަވަރުތަކުގައި ލިފްޓް ހަރުކުރުން</t>
  </si>
  <si>
    <t>S037-001-002-001-001</t>
  </si>
  <si>
    <t>ސްޓްރެޓީޖިކް އިންވެސްޓްމަންޓްތަކުގެ ކޮންސަލްޓަންސީ</t>
  </si>
  <si>
    <t>S037-001-002-001-002</t>
  </si>
  <si>
    <t>ކުރީގެ ރައީސުންނަށް ދޭ އިނާޔަތް</t>
  </si>
  <si>
    <t>S037-002-000-000-000</t>
  </si>
  <si>
    <t>S037-002-001-000-000</t>
  </si>
  <si>
    <t>ކުރީގެ ރައީސުންނަށް ލިބޭ ފައިސާގެ އިނާޔަތް</t>
  </si>
  <si>
    <t>S037-002-001-001-000</t>
  </si>
  <si>
    <t>ރައީސުލްޖުމްހޫރިއްޔާ މައުމޫން ޢަބުދުލް ޤައްޔޫމް</t>
  </si>
  <si>
    <t>S037-002-001-001-001</t>
  </si>
  <si>
    <t>ރައީސުލްޖުމްހޫރިއްޔާ މުހައްމަދު ނަޝީދު</t>
  </si>
  <si>
    <t>S037-002-001-001-002</t>
  </si>
  <si>
    <t>ރައީސުލްޖުމްހޫރިއްޔާ އަބްދުﷲ ޔާމީން ޢަބުދުލް ޤައްޔޫމް</t>
  </si>
  <si>
    <t>S037-002-001-001-003</t>
  </si>
  <si>
    <t>ރައީސުލްޖުމްހޫރިއްޔާ އިބްރާހިމް މުޙައްމަދު ސޯލިހު</t>
  </si>
  <si>
    <t>S037-002-001-001-004</t>
  </si>
  <si>
    <t>ކުރީގެ ރައީސުންނަށް ލިބޭ ލިވިންގ އެލަވަންސް</t>
  </si>
  <si>
    <t>S037-002-001-002-000</t>
  </si>
  <si>
    <t>S037-002-001-002-001</t>
  </si>
  <si>
    <t>S037-002-001-002-002</t>
  </si>
  <si>
    <t>ރައީސުލްޖުމްހޫރިއްޔާ މުޙަންމަދު ވަހީދު ޙަސަން މަނިކު</t>
  </si>
  <si>
    <t>S037-002-001-002-003</t>
  </si>
  <si>
    <t>S037-002-001-002-004</t>
  </si>
  <si>
    <t>S037-002-001-002-005</t>
  </si>
  <si>
    <t>ކުރީގެ ރައީސުންނަށް އޮފީސް ހިންގުމަށް ދޭ ފައިސާ</t>
  </si>
  <si>
    <t>S037-002-001-003-000</t>
  </si>
  <si>
    <t>S037-002-001-003-001</t>
  </si>
  <si>
    <t>S037-002-001-003-002</t>
  </si>
  <si>
    <t>S037-002-001-003-003</t>
  </si>
  <si>
    <t>S037-002-001-003-004</t>
  </si>
  <si>
    <t>S037-002-001-003-005</t>
  </si>
  <si>
    <t>ކުރީގެ ރައީސުންނަށް ބޭސްފަރުވާ ކުރުމަށް ދޭ ފައިސާ</t>
  </si>
  <si>
    <t>S037-002-001-004-000</t>
  </si>
  <si>
    <t>S037-002-001-004-001</t>
  </si>
  <si>
    <t>S037-002-001-004-002</t>
  </si>
  <si>
    <t>S037-002-001-004-003</t>
  </si>
  <si>
    <t>S037-002-001-004-004</t>
  </si>
  <si>
    <t>S037-002-001-004-005</t>
  </si>
  <si>
    <t>ދައުލަތުގެ މުއައްސަސާތަކުގެ ޔޫޓިލިޓީ އަދި އާންމު ޚަރަދު</t>
  </si>
  <si>
    <t>S037-003-000-000-000</t>
  </si>
  <si>
    <t>ޔޫޓިލިޓީ ކޮސްޓް</t>
  </si>
  <si>
    <t>S037-003-001-000-000</t>
  </si>
  <si>
    <t>ޔޫޓިލިޓީ ޗާރޖަސް</t>
  </si>
  <si>
    <t>S037-003-001-001-000</t>
  </si>
  <si>
    <t>ދައުލަތުގެ މުއައްސަސާތަކުގެ ކަރަންޓު ބިލު ދެއްކުން</t>
  </si>
  <si>
    <t>S037-003-001-001-001</t>
  </si>
  <si>
    <t>ދައުލަތުގެ މުއައްސަސާތަކުގެ ފެން ބިލު ދެއްކުން</t>
  </si>
  <si>
    <t>S037-003-001-001-002</t>
  </si>
  <si>
    <t>އިންޝުއަރެންސް ހަރަދު</t>
  </si>
  <si>
    <t>S037-003-002-000-000</t>
  </si>
  <si>
    <t>S037-003-002-001-000</t>
  </si>
  <si>
    <t>ދައުލަތުގެ މިނިސްޓަރުންގެ ހެލްތް އިންޝުއަރެންސް</t>
  </si>
  <si>
    <t>S037-003-002-001-002</t>
  </si>
  <si>
    <t>ފިއުލް ހެޖިންގ</t>
  </si>
  <si>
    <t>S037-003-002-002-000</t>
  </si>
  <si>
    <t>S037-003-002-002-001</t>
  </si>
  <si>
    <t>ގާނޫނީ އަދި އާންމު އިދާރީ ހަރަދުތައް</t>
  </si>
  <si>
    <t>S037-003-003-000-000</t>
  </si>
  <si>
    <t xml:space="preserve">ދައުލަތުގެ ފަރާތުން ހަޔަރކުރެވޭ ލޯޔަރުންގެ ޚަރަދުތަށް ހަމަޖެއްސުމަށް </t>
  </si>
  <si>
    <t>S037-003-003-001-000</t>
  </si>
  <si>
    <t>S037-003-003-001-001</t>
  </si>
  <si>
    <t>ފައިނޭންސް އަދި ބޭންކް ޗާރޖަސް</t>
  </si>
  <si>
    <t>S037-003-003-002-000</t>
  </si>
  <si>
    <t>ޕީ.އޯ.އެސް ޓާރމިނަލް ފީ އަދި ޕޭމަންޓް ގޭޓްވޭ ފީ</t>
  </si>
  <si>
    <t>S037-003-003-002-001</t>
  </si>
  <si>
    <t>ބޭންކްޗާރޖާއި ކޮމިޝަން</t>
  </si>
  <si>
    <t>S037-003-003-002-002</t>
  </si>
  <si>
    <t>އަހަރީ ސަބްސްކްރިޕްޝަން</t>
  </si>
  <si>
    <t>S037-003-003-003-000</t>
  </si>
  <si>
    <t>އެސް.އޭ.ޕީ ސިސްޓަމުގެ ލައިސަންސް ގަތުން</t>
  </si>
  <si>
    <t>S037-003-003-003-001</t>
  </si>
  <si>
    <t>ކްރެޑިޓް ރޭޓިންގ ފިސްކަލް އެޖެންޓް ފީ</t>
  </si>
  <si>
    <t>S037-003-003-003-002</t>
  </si>
  <si>
    <t>ބްލޫމްބަރގް ޕޯޓަލް އަހަރީ ފީ</t>
  </si>
  <si>
    <t>S037-003-003-003-003</t>
  </si>
  <si>
    <t>މޯލްޑިވްސް މާކެޓިންގ އެންޑް ޕަބްލިކް ރިލޭޝަންސް ކޯޕަރޭޝަން</t>
  </si>
  <si>
    <t>S037-003-003-005-000</t>
  </si>
  <si>
    <t>S037-003-003-005-001</t>
  </si>
  <si>
    <t>ދައުލަތުގެ ބޭނުމަށް ސޮފްޓްވެއަރ އާއި ހާޑްވެއަރ ހޯދުން</t>
  </si>
  <si>
    <t>S037-003-003-006-000</t>
  </si>
  <si>
    <t>ޕަބްލިކް އެކައުންޓިންގ ސިސްޓަމް SAP S/4 HANA އަށް ބަދަލުކުރުން</t>
  </si>
  <si>
    <t>S037-003-003-006-001</t>
  </si>
  <si>
    <t>ހަރުމުދާ ހޯދުން</t>
  </si>
  <si>
    <t>S037-003-004-000-000</t>
  </si>
  <si>
    <t>ދައުލަތަށް ބޭނުންވާ ވެހިކަލްސް ހޯދުން</t>
  </si>
  <si>
    <t>S037-003-004-001-000</t>
  </si>
  <si>
    <t>S037-003-004-001-001</t>
  </si>
  <si>
    <t>ދައުލަތުގެ މުއައްސަސާތަކުގެ އޮފީސް އިމާރާތް</t>
  </si>
  <si>
    <t>S037-003-004-002-000</t>
  </si>
  <si>
    <t>ނޭޝަނަލް ޑިޒާސްޓަރ މެނޭޖްމަންޓް އޮތޯރިޓީއަށް ބިން ގަތުން</t>
  </si>
  <si>
    <t>S037-003-004-002-001</t>
  </si>
  <si>
    <t>އިންތިހާބީ ރައީސުލްޖުމްހޫރިއްޔާގެ އޮފީސް</t>
  </si>
  <si>
    <t>S037-003-005-000-000</t>
  </si>
  <si>
    <t>S037-003-005-001-000</t>
  </si>
  <si>
    <t>S037-003-005-001-001</t>
  </si>
  <si>
    <t>ބަޖެޓުގެ ބޭރުން ހިންގާ މުއައްސަސާތަކަށް ފައިސާ ދޫކުރުން</t>
  </si>
  <si>
    <t>S037-004-000-000-000</t>
  </si>
  <si>
    <t>ބަޖެޓުގެ ބޭރުން ހިންގާ މުއައްސަސާތައް</t>
  </si>
  <si>
    <t>S037-004-001-000-000</t>
  </si>
  <si>
    <t>މޯލްޑިވްސް ސިވިލް އޭވިއޭޝަން އޮތޯރިޓީ</t>
  </si>
  <si>
    <t>S037-004-001-001-000</t>
  </si>
  <si>
    <t>S037-004-001-001-001</t>
  </si>
  <si>
    <t>ކެޕިޓަލް މާކެޓް ޑިވެލޮޕްމަންޓް އޮތޯރިޓީ</t>
  </si>
  <si>
    <t>S037-004-001-002-000</t>
  </si>
  <si>
    <t>S037-004-001-002-002</t>
  </si>
  <si>
    <t>މޯލްޑިވްސް ބާ ކައުންސިލް</t>
  </si>
  <si>
    <t>S037-004-001-003-000</t>
  </si>
  <si>
    <t>S037-004-001-003-003</t>
  </si>
  <si>
    <t>އިންސްޓިޓިއުޓް އޮފް ޗާޓަރޑް އެކައުންޓެންޓްސް އޮފް ދަ މޯލްޑިވްސް</t>
  </si>
  <si>
    <t>S037-004-001-004-000</t>
  </si>
  <si>
    <t>S037-004-001-004-004</t>
  </si>
  <si>
    <t>ދައުލަތުގެ ބަޖެޓުން ސިޔާސީ ޕާޓީ ތަކަށް ދައްކަންޖެހޭ 0.1 %</t>
  </si>
  <si>
    <t>S037-004-002-000-000</t>
  </si>
  <si>
    <t>S037-004-002-001-000</t>
  </si>
  <si>
    <t>S037-004-002-001-005</t>
  </si>
  <si>
    <t>އެސްއޯއީތައް މެދުވެރިކޮށް ޕަބްލިކް ސަރވިސް ދިނުން</t>
  </si>
  <si>
    <t>S037-005-000-000-000</t>
  </si>
  <si>
    <t>ސަރުކާރުގެ މީޑިއާ ސަރވިސް</t>
  </si>
  <si>
    <t>S037-005-003-000-000</t>
  </si>
  <si>
    <t>ދައުލަތުގެގެ މީޑިއާ ސަރވިސް</t>
  </si>
  <si>
    <t>S037-005-003-003-000</t>
  </si>
  <si>
    <t>ޕީ.އެސް.އެމް ހިންގުމުގެ ޚަރަދު</t>
  </si>
  <si>
    <t>S037-005-003-003-001</t>
  </si>
  <si>
    <t>އެސްއޯއީތަކަށް ދޭ ހިލޭ އެހީ</t>
  </si>
  <si>
    <t>S037-005-004-000-000</t>
  </si>
  <si>
    <t>ސްޓޭޓް ޓްރޭޑިންގ އޯގަނައިޒޭޝަން</t>
  </si>
  <si>
    <t>S037-005-004-001-000</t>
  </si>
  <si>
    <t>މިފްކޯ - އައިސް ޕްލާންޓް އެޅުން</t>
  </si>
  <si>
    <t>S037-005-004-001-001</t>
  </si>
  <si>
    <t>ފެނަކަ ކޯޕަރޭޝަން ލިމިޓެޑް</t>
  </si>
  <si>
    <t>S037-005-004-002-000</t>
  </si>
  <si>
    <t>ސަބްސިޑީ ކުރަމުންދާ މުއްދަތުގައި ކޭޝްފްލޯ ހަމަޖެއްސުން</t>
  </si>
  <si>
    <t>S037-005-004-002-001</t>
  </si>
  <si>
    <t>ސްޓޭޓް އިލެކްޓްރިކް ކޮމްޕެނީ</t>
  </si>
  <si>
    <t>S037-005-004-003-000</t>
  </si>
  <si>
    <t>S037-005-004-003-001</t>
  </si>
  <si>
    <t>އިންޓަރެސްޓް ޚަރަދުތަކާއި ދަރަނި އަނބުރާ ދެއްކުން</t>
  </si>
  <si>
    <t>S037-006-000-000-000</t>
  </si>
  <si>
    <t>ފައިނޭންސް ކޯސްޓު</t>
  </si>
  <si>
    <t>S037-006-001-000-000</t>
  </si>
  <si>
    <t>އިންޓަރެސްޓް ހަރަދު - ކްރެޑިޓަރ ތަކަށް ދެއްކުން</t>
  </si>
  <si>
    <t>S037-006-001-001-000</t>
  </si>
  <si>
    <t>ޓްރެޜަރީ ބޮންޑް (އެމް.އެމް.އޭ)</t>
  </si>
  <si>
    <t>S037-006-001-001-001</t>
  </si>
  <si>
    <t>ޑޮމެސްޓިކް</t>
  </si>
  <si>
    <t>S037-006-001-001-002</t>
  </si>
  <si>
    <t>ބޭރުގެ ބޮންޑް ހޯލްޑަރ</t>
  </si>
  <si>
    <t>S037-006-001-001-003</t>
  </si>
  <si>
    <t>ޕައިޕްލައިން ސެކިއުރިޓީޒް</t>
  </si>
  <si>
    <t>S037-006-001-001-004</t>
  </si>
  <si>
    <t>މަލްޓިލެޓްރަލް</t>
  </si>
  <si>
    <t>S037-006-001-001-005</t>
  </si>
  <si>
    <t>ބައިލެޓްރަލް</t>
  </si>
  <si>
    <t>S037-006-001-001-006</t>
  </si>
  <si>
    <t>ބަޔަރސް ކްރެޑިޓް</t>
  </si>
  <si>
    <t>S037-006-001-001-007</t>
  </si>
  <si>
    <t>ޕައިޕްލައިން ލޯނު</t>
  </si>
  <si>
    <t>S037-006-001-001-008</t>
  </si>
  <si>
    <t>ޕްރައިވެޓް</t>
  </si>
  <si>
    <t>S037-006-001-001-009</t>
  </si>
  <si>
    <t>އެހެނިހެން މާލީ ކޯޕަރޭޝަންތައް</t>
  </si>
  <si>
    <t>S037-006-001-001-010</t>
  </si>
  <si>
    <t>އިންޓަރެސްޓް ހަރަދު - އިންސްޓްރޫމަންޓްސް ތަކަށް ދެއްކުން</t>
  </si>
  <si>
    <t>S037-006-001-002-000</t>
  </si>
  <si>
    <t>ފިކްސްޑް ކޫޕަން ބޮންޑް</t>
  </si>
  <si>
    <t>S037-006-001-002-001</t>
  </si>
  <si>
    <t>ޕެންޝަން އެކްރޫޑް ރައިޓްސް ބޮންޑް</t>
  </si>
  <si>
    <t>S037-006-001-002-002</t>
  </si>
  <si>
    <t>ދިވެހި ރުފިޔާ ޓީ-ބިލް</t>
  </si>
  <si>
    <t>S037-006-001-002-003</t>
  </si>
  <si>
    <t>ޔޫ.އެސް ޑޮލަރ ޓީ-ބިލް (ދިވެހި ރުފިޔާއިން)</t>
  </si>
  <si>
    <t>S037-006-001-002-004</t>
  </si>
  <si>
    <t>އިސްލާމިކް އިންސްޓްރޫމަންޓްސް</t>
  </si>
  <si>
    <t>S037-006-001-002-005</t>
  </si>
  <si>
    <t>ވޭރިއެބަލް ކޫޕަން ބޮންޑު</t>
  </si>
  <si>
    <t>S037-006-001-002-006</t>
  </si>
  <si>
    <t>ދަރަނި އަނބުރާ ދެއްކުން</t>
  </si>
  <si>
    <t>S037-006-002-000-000</t>
  </si>
  <si>
    <t>S037-006-002-001-000</t>
  </si>
  <si>
    <t>S037-006-002-001-003</t>
  </si>
  <si>
    <t>S037-006-002-001-004</t>
  </si>
  <si>
    <t>S037-006-002-001-005</t>
  </si>
  <si>
    <t>S037-006-002-001-006</t>
  </si>
  <si>
    <t>މަލްޓި ލެޓްރަލް</t>
  </si>
  <si>
    <t>S037-006-002-001-007</t>
  </si>
  <si>
    <t>S037-006-002-001-008</t>
  </si>
  <si>
    <t>S037-006-002-001-009</t>
  </si>
  <si>
    <t>S037-006-002-001-010</t>
  </si>
  <si>
    <t>S037-006-002-001-012</t>
  </si>
  <si>
    <t>S037-006-002-001-014</t>
  </si>
  <si>
    <t>ސަބްސިޑީޒް، ވެލްފެއަރ ޚަރަދު އަދި ޓްރާންސްފާ</t>
  </si>
  <si>
    <t>S037-007-000-000-000</t>
  </si>
  <si>
    <t>ޓްރާންސްޕޯޓު ސަބްސިޑީ</t>
  </si>
  <si>
    <t>S037-007-001-000-000</t>
  </si>
  <si>
    <t>S037-007-001-001-000</t>
  </si>
  <si>
    <t>އެމް.ޓީ.ސީ.ސީ އިން ފޯރުކޮށްދޭ ފެރީ އާއި ބަހުގެ ހިދުމަތުގެ އަގުހެޔޮކުރުމަށް</t>
  </si>
  <si>
    <t>S037-007-001-001-001</t>
  </si>
  <si>
    <t>އިލެކްޓްރިސިޓީ ސަބްސިޑީ</t>
  </si>
  <si>
    <t>S037-007-002-000-000</t>
  </si>
  <si>
    <t>S037-007-002-001-000</t>
  </si>
  <si>
    <t>ރައްޔިތުންނަށް ފޯރުކޮށްދޭ ކަރަންޓު އަގުހެޔޮ ކުރުމަށް (ސްޓެލްކޯ)</t>
  </si>
  <si>
    <t>S037-007-002-001-001</t>
  </si>
  <si>
    <t>ރައްޔިތުންނަށް ފޯރުކޮށްދޭ ކަރަންޓު އަގުހެޔޮ ކުރުމަށް (ފެނަކަ)</t>
  </si>
  <si>
    <t>S037-007-002-001-002</t>
  </si>
  <si>
    <t>ރައްޔިތުންނަށް ފޯރުކޮށްދޭ ކަރަންޓު އަގުހެޔޮ ކުރުމަށް (އެމް.ޑަބްލިއު.އެސް.ސީ)</t>
  </si>
  <si>
    <t>S037-007-002-001-003</t>
  </si>
  <si>
    <t>ރައްޔިތުންނަށް ފޯރުކޮށްދޭ ކަރަންޓު އަގުހެޔޮ ކުރުމަށް (ރ.އުނގޫފާރު ކައުންސިލް)</t>
  </si>
  <si>
    <t>S037-007-002-001-005</t>
  </si>
  <si>
    <t>ފިއުލް ސަބްސިޑީ</t>
  </si>
  <si>
    <t>S037-007-003-000-000</t>
  </si>
  <si>
    <t>S037-007-003-001-000</t>
  </si>
  <si>
    <t>އެސް.ޓި.އޯ އިން ވިއްކާ ތެޔޮ އަގުހެޔޮ ކުރުމަށް</t>
  </si>
  <si>
    <t>S037-007-003-001-001</t>
  </si>
  <si>
    <t>ސްޓޭޕްލް ފުޑް ސަބްސިޑީ</t>
  </si>
  <si>
    <t>S037-007-004-000-000</t>
  </si>
  <si>
    <t>S037-007-004-001-000</t>
  </si>
  <si>
    <t>އެސް.ޓި.އޯ އިން ވިއްކާ ކާޑު އަގުހެޔޮ ކުރުމަށް</t>
  </si>
  <si>
    <t>S037-007-004-001-001</t>
  </si>
  <si>
    <t>ވޭސްޓް މެނޭޖްމަންޓް ސަބްސިޑީ</t>
  </si>
  <si>
    <t>S037-007-005-000-000</t>
  </si>
  <si>
    <t>S037-007-005-001-000</t>
  </si>
  <si>
    <t>ވެމްކޯ އިން ފޯރުކޮށްދޭ ހިދުމަތްތަކުގެ އަގުހެޔޮ ކުރުމަށް</t>
  </si>
  <si>
    <t>S037-007-005-001-001</t>
  </si>
  <si>
    <t>ދައުލަތުގެ އާމްދަނީއިން ކުރާ ޓްރާންސްފާތައް</t>
  </si>
  <si>
    <t>S037-007-007-000-000</t>
  </si>
  <si>
    <t>ދައުލަތުގެ އާމްދަނީއިން އެކި ފަރާތްތަކަށް ދިނުމަށް ކަނޑައަޅާ ފައިސާ</t>
  </si>
  <si>
    <t>S037-007-007-001-000</t>
  </si>
  <si>
    <t>S037-007-007-001-001</t>
  </si>
  <si>
    <t>ފިޝަރީޒް ސަބްސިޑީ</t>
  </si>
  <si>
    <t>S037-007-008-000-000</t>
  </si>
  <si>
    <t>S037-007-008-001-000</t>
  </si>
  <si>
    <t>މިފްކޯއިން މަސްވެރިންގެ އަތުން ގަންނަ ކަނޑުމަހުގެ އަގު ހިފެހެއްޓުމަށް</t>
  </si>
  <si>
    <t>S037-007-008-001-001</t>
  </si>
  <si>
    <t>ސްވަރޭޖް ސަބްސިޑީ</t>
  </si>
  <si>
    <t>S037-007-010-000-000</t>
  </si>
  <si>
    <t>S037-007-010-001-000</t>
  </si>
  <si>
    <t>ރައްޔިތުންނަށް ފޯރުކޮށްދޭ ނަރުދަމާގެ ހިދުމަތުން ލިބޭ ގެއްލުން ކުޑަކުރުން (ފެނަކަ)</t>
  </si>
  <si>
    <t>S037-007-010-001-001</t>
  </si>
  <si>
    <t>ހައުސިންގ ސަބްސިޑީ</t>
  </si>
  <si>
    <t>S037-007-009-000-000</t>
  </si>
  <si>
    <t>S037-007-009-001-000</t>
  </si>
  <si>
    <t>އިޖުތިމާޢީ ބޯހިޔާވަހިކަމުގެ އަގު ހެޔޮކުރުން (އެޗް.ޑީ.ސީ)</t>
  </si>
  <si>
    <t>S037-007-009-001-001</t>
  </si>
  <si>
    <t xml:space="preserve">ސަރުކާރު ހިއްސާވާ ކުންފުނިތަކަށް ކެޕިޓަލް ދޫކުރުމަށް </t>
  </si>
  <si>
    <t>S037-008-000-000-000</t>
  </si>
  <si>
    <t>S037-008-001-000-000</t>
  </si>
  <si>
    <t>S037-008-001-001-000</t>
  </si>
  <si>
    <t>މޯލްޑިވްސް ހައްޖު ކޯޕަރޭޝަން ލިމިޓެޑް</t>
  </si>
  <si>
    <t>S037-008-001-001-002</t>
  </si>
  <si>
    <t>މޯލްޑިވްސް ސްޕޯޓްސް ކޯޕަރޭޝަން ލިމިޓެޑް</t>
  </si>
  <si>
    <t>S037-008-001-001-003</t>
  </si>
  <si>
    <t>މޯލްޑިވްސް އިންޓެގްރޭޓެޑް ޓޫރިޒަމް ޑިވެލޮޕްމަންޓް ކޯޕަރޭޝަން</t>
  </si>
  <si>
    <t>S037-008-001-001-004</t>
  </si>
  <si>
    <t>ބިޒްނަސް ސެންޓަރ ކޯޕަރޭޝަން</t>
  </si>
  <si>
    <t>S037-008-001-001-005</t>
  </si>
  <si>
    <t>ކައްދޫ އެއާރޕޯރޓް ކޮމްޕެނީ ލިމިޓެޑް</t>
  </si>
  <si>
    <t>S037-008-001-001-006</t>
  </si>
  <si>
    <t>އާސަންދަ ޕްރައިވެޓް ލިމިޓެޑް</t>
  </si>
  <si>
    <t>S037-008-001-001-007</t>
  </si>
  <si>
    <t>މޯލްޑިވްސް ފަންޑްސް މެނޭޖްމަންޓް ކޯޕަރޭޝަން ލިމިޓެޑް</t>
  </si>
  <si>
    <t>S037-008-001-001-008</t>
  </si>
  <si>
    <t>ވޭސްޓް މެނޭޖްމަންޓް ކޯޕަރޭޝަން ލިމިޓެޑް</t>
  </si>
  <si>
    <t>S037-008-001-001-009</t>
  </si>
  <si>
    <t>އެސް.އެމް.އީ ޑިވެލޮޕްމަންޓް ފައިނޭންސް ކޯޕަރޭޝަން</t>
  </si>
  <si>
    <t>S037-008-001-001-010</t>
  </si>
  <si>
    <t>އައްޑޫ އިންޓަރނޭޝަނަލް އެއަރޕޯޓް</t>
  </si>
  <si>
    <t>S037-008-001-001-011</t>
  </si>
  <si>
    <t>ފަހި ދިރިއުޅުން ކޯޕަރޭޝަން ލިމިޓެޑް</t>
  </si>
  <si>
    <t>S037-008-001-001-012</t>
  </si>
  <si>
    <t>ހައުސިންގ ޑިވެލޮޕްމަންޓް ކޯޕަރޭޝަން</t>
  </si>
  <si>
    <t>S037-008-001-001-013</t>
  </si>
  <si>
    <t>S037-008-001-001-014</t>
  </si>
  <si>
    <t>ޓްރޭޑްނެޓް މޯލްޑިވްސް ކޯޕަރޭޝަން</t>
  </si>
  <si>
    <t>S037-008-001-001-016</t>
  </si>
  <si>
    <t>ރީޖަނަލް އެއަރޕޯޓްސް</t>
  </si>
  <si>
    <t>S037-008-001-001-017</t>
  </si>
  <si>
    <t>އެގްރޯ ނޭޝަނަލް ކޯޕަރޭޝަން</t>
  </si>
  <si>
    <t>S037-008-001-001-018</t>
  </si>
  <si>
    <t>އޯޝަން ކަނެކްޓް މޯލްޑިވްސް</t>
  </si>
  <si>
    <t>S037-008-001-001-019</t>
  </si>
  <si>
    <t>މޯލްޑިވްސް ޕޯސްޓް ލިމިޓެޑް</t>
  </si>
  <si>
    <t>S037-008-001-001-020</t>
  </si>
  <si>
    <t>މޯލްޑިވްސް އިންޑަސްޓްރިއަލް ފިޝަރީޒް ކޮމްޕެނީ (މިފްކޯ)</t>
  </si>
  <si>
    <t>S037-008-001-001-021</t>
  </si>
  <si>
    <t>ރޯޑް ޑިވޮލޮޕްމަންޓް ކޯޕަރޭޝަން</t>
  </si>
  <si>
    <t>S037-008-001-001-022</t>
  </si>
  <si>
    <t>S037-008-001-001-023</t>
  </si>
  <si>
    <t>ބައިނަލް އަޤްވާމީ އިދާރާތަކަށް ދޭ ރައުސުލްމާލު</t>
  </si>
  <si>
    <t>S037-009-000-000-000</t>
  </si>
  <si>
    <t>S037-009-001-000-000</t>
  </si>
  <si>
    <t>S037-009-001-001-000</t>
  </si>
  <si>
    <t>އައި.ޑީ.ބީ</t>
  </si>
  <si>
    <t>S037-009-001-001-001</t>
  </si>
  <si>
    <t>އައި.ސީ.އައި.އީ.ސީ</t>
  </si>
  <si>
    <t>S037-009-001-001-002</t>
  </si>
  <si>
    <t>އައި.ޑީ.އޭ</t>
  </si>
  <si>
    <t>S037-009-001-001-003</t>
  </si>
  <si>
    <t xml:space="preserve">ޔޫ.އެން.ޑީ.ޕީ </t>
  </si>
  <si>
    <t>S037-009-001-001-004</t>
  </si>
  <si>
    <t>އައި.ސީ.ޑީ</t>
  </si>
  <si>
    <t>S037-009-001-001-005</t>
  </si>
  <si>
    <t>އޭ.އައި.އައި.ބީ</t>
  </si>
  <si>
    <t>S037-009-001-001-006</t>
  </si>
  <si>
    <t>އައި.އެސް.އެފް.ޑީ</t>
  </si>
  <si>
    <t>S037-009-001-001-007</t>
  </si>
  <si>
    <t>އައި.ޓީ.އެފް.ސީ</t>
  </si>
  <si>
    <t>S037-009-001-001-008</t>
  </si>
  <si>
    <t>ސީ.އެފް.ޓީ.ސީ</t>
  </si>
  <si>
    <t>S037-009-001-001-010</t>
  </si>
  <si>
    <t>އައި.ބީ.އާރު.ޑީ</t>
  </si>
  <si>
    <t>S037-009-001-001-011</t>
  </si>
  <si>
    <t>އައި.އެފް.ސީ</t>
  </si>
  <si>
    <t>S037-009-001-001-012</t>
  </si>
  <si>
    <t>ކޮންޓިންޖެންސީ އަދި ޕްރޮވިޜަން</t>
  </si>
  <si>
    <t>S037-010-000-000-000</t>
  </si>
  <si>
    <t>ޤަޟިއްޔާތަކާއި ގުޅިގެން ނުވަތަ ސެޓްލްމަންޓްގެ ގޮތުގައި ދޫކުރާ ފައިސާ</t>
  </si>
  <si>
    <t>S037-010-001-000-000</t>
  </si>
  <si>
    <t>S037-010-001-001-000</t>
  </si>
  <si>
    <t>S037-010-001-001-001</t>
  </si>
  <si>
    <t>ބަޖެޓު ކޮންޓިންޖެންސީ</t>
  </si>
  <si>
    <t>S037-010-002-000-000</t>
  </si>
  <si>
    <t>S037-010-002-001-000</t>
  </si>
  <si>
    <t>S037-010-002-001-002</t>
  </si>
  <si>
    <t>ޓްރެޜަރީ ލޯނު ދޫކުރުން</t>
  </si>
  <si>
    <t>S037-011-000-000-000</t>
  </si>
  <si>
    <t>ސިފައިންގ ކޯޕަރޭޓިވް ސޮސައިޓީ</t>
  </si>
  <si>
    <t>S037-011-001-000-000</t>
  </si>
  <si>
    <t>ސިފްކޯ - ހައުސިންގ މަޝްރޫއު</t>
  </si>
  <si>
    <t>S037-011-001-001-000</t>
  </si>
  <si>
    <t>S037-011-001-001-001</t>
  </si>
  <si>
    <t>އެއާޕޯޓް އިންވެސްޓްމަންޓް މޯލްޑިވްސް ޕްރައިވެޓް ލިމިޓެޑް</t>
  </si>
  <si>
    <t>S037-011-002-000-000</t>
  </si>
  <si>
    <t>ސެޓްލްމަންޓްތަކަށް ދޫކުރާ ލޯނު</t>
  </si>
  <si>
    <t>S037-011-002-001-000</t>
  </si>
  <si>
    <t>އެއާޕޯޓް އިންވެސްޓް މޯލްޑިވްސް - ޑަބްލިއު.އެލްޓީ.އަށް ބަދަލު ދިނުން</t>
  </si>
  <si>
    <t>S037-011-002-001-001</t>
  </si>
  <si>
    <t>ޕަބްލިކް ސަރވިސް މީޑިއާ</t>
  </si>
  <si>
    <t>S037-011-003-000-000</t>
  </si>
  <si>
    <t>ބްރޯޑްކާސްޓިންގ ލައިސަންސް/ރައިޓްސް ހޯދުން</t>
  </si>
  <si>
    <t>S037-011-003-001-000</t>
  </si>
  <si>
    <t>ޕީ.އެސް.އެމް - ވޯލްޑް ކަޕް ބްރޯޑްކާސްޓްކުރުމުގެ ލައިސަންސް ގަތުމަށް</t>
  </si>
  <si>
    <t>S037-011-003-001-001</t>
  </si>
  <si>
    <t>S037-011-004-000-000</t>
  </si>
  <si>
    <t>ޕެންޑިންގ ޕޭމަންޓްސް ސެޓްލްކުރުން</t>
  </si>
  <si>
    <t>S037-011-004-001-000</t>
  </si>
  <si>
    <t>އެސް.ޓީ.އޯގެ ފިއުލް ބިލް ދެއްކުމަށް</t>
  </si>
  <si>
    <t>S037-011-004-001-001</t>
  </si>
  <si>
    <t>S037-011-005-000-000</t>
  </si>
  <si>
    <t>ރޯޑް ޕްރޮޖެކްޓްސް އެންޑް ބްރިކްވޯކްސް</t>
  </si>
  <si>
    <t>S037-011-005-001-000</t>
  </si>
  <si>
    <t>މެޝިނަރީޒް، އިކުއިޕްމަންޓްސް އެންޑް ވެހިކަލްސް ހޯދުމަށް</t>
  </si>
  <si>
    <t>S037-011-005-001-001</t>
  </si>
  <si>
    <t>ޕޮލިސް ކޯޕަރޭޓިވް ސޮސައިޓީ</t>
  </si>
  <si>
    <t>S037-011-006-000-000</t>
  </si>
  <si>
    <t>ޕޮލްކޯ - ހައުސިންގ މަޝްރޫއު</t>
  </si>
  <si>
    <t>S037-011-006-001-000</t>
  </si>
  <si>
    <t>S037-011-006-001-001</t>
  </si>
  <si>
    <t>ހިލޭ އެހީ ދޫކުރުން</t>
  </si>
  <si>
    <t>S037-012-000-000-000</t>
  </si>
  <si>
    <t>ގްލޯބަލް އައުޓްރީޗް އެންޑް އެސިސްޓަންސް</t>
  </si>
  <si>
    <t>S037-012-001-000-000</t>
  </si>
  <si>
    <t>ތުރުކީ-ސީރިއާ އަށް އައި ބިންހުލުމާ ގުޅިގެން އެހީތެރިކަން ފޯރުކޮށްދިނުން</t>
  </si>
  <si>
    <t>S037-012-001-001-000</t>
  </si>
  <si>
    <t>ތުރުކީ-ސީރިއާ ބިންހެލުމުގެ އަސަރުކޮށްފައިވާ ފަރާތްތަކަށް 1 މިލިއަން ދަޅުމަސް ހަދިޔާކުރުން</t>
  </si>
  <si>
    <t>S037-012-001-001-001</t>
  </si>
  <si>
    <t>ކައުންސިލްތަކަށް ކޮންޑިޝަނަލް ގްރާންޓް ދިނުން</t>
  </si>
  <si>
    <t>S037-012-002-000-000</t>
  </si>
  <si>
    <t>އައްޑޫ ސިޓީ ކައުންސިލް</t>
  </si>
  <si>
    <t>S037-012-002-001-000</t>
  </si>
  <si>
    <t>ކޮންޑިޝަނަލް ގްރާންޓް</t>
  </si>
  <si>
    <t>S037-012-002-001-001</t>
  </si>
  <si>
    <t>ޕޭ ހާރމަނައިޒުކުރުމަށާއި ރައްޔިތުންގެ މަޖިލީހުން ކަނޑައަޅަންޖެހޭ މުސާރައާއި ޢިނާޔާތްތަކުގެ މުރާޖަޢާކުރުން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</si>
</sst>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2"/>
      <color rgb="FF106FC5"/>
      <name val="Roboto Condensed"/>
      <family val="2"/>
    </font>
    <font>
      <sz val="10"/>
      <name val="Times New Roman"/>
      <family val="1"/>
    </font>
    <font>
      <b/>
      <sz val="20"/>
      <color rgb="FFEF903A"/>
      <name val="MV Typewriter"/>
    </font>
    <font>
      <sz val="12"/>
      <name val="Roboto Condensed"/>
    </font>
    <font>
      <sz val="12"/>
      <color rgb="FF454545"/>
      <name val="MV Typewriter"/>
    </font>
    <font>
      <b/>
      <sz val="12"/>
      <name val="Roboto Condensed"/>
    </font>
    <font>
      <sz val="12"/>
      <color theme="0"/>
      <name val="Mv Eamaan XP"/>
      <family val="3"/>
    </font>
    <font>
      <sz val="12"/>
      <color rgb="FF106FC5"/>
      <name val="Mv Eamaan XP"/>
      <family val="3"/>
    </font>
    <font>
      <sz val="12"/>
      <color theme="1"/>
      <name val="MV Typewriter"/>
    </font>
    <font>
      <b/>
      <sz val="13"/>
      <name val="Roboto Condensed"/>
    </font>
    <font>
      <b/>
      <sz val="13"/>
      <color rgb="FFEF903A"/>
      <name val="Roboto Condensed"/>
    </font>
    <font>
      <b/>
      <sz val="12"/>
      <name val="MV Typewriter"/>
    </font>
    <font>
      <b/>
      <sz val="12"/>
      <color rgb="FFEF903A"/>
      <name val="MV Typewriter"/>
    </font>
    <font>
      <sz val="12"/>
      <color rgb="FFEF903A"/>
      <name val="Mv Eamaan XP"/>
      <family val="3"/>
    </font>
    <font>
      <b/>
      <sz val="12"/>
      <color rgb="FFEF903A"/>
      <name val="Roboto Condensed"/>
    </font>
    <font>
      <sz val="12"/>
      <color rgb="FFEF903A"/>
      <name val="Roboto Condensed"/>
    </font>
    <font>
      <b/>
      <sz val="12"/>
      <color theme="0"/>
      <name val="Roboto Condensed"/>
    </font>
    <font>
      <sz val="12"/>
      <color rgb="FF454545"/>
      <name val="Roboto Condensed"/>
    </font>
    <font>
      <b/>
      <sz val="12"/>
      <color theme="1"/>
      <name val="Roboto Condensed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EF903A"/>
        <bgColor indexed="64"/>
      </patternFill>
    </fill>
    <fill>
      <patternFill patternType="solid">
        <fgColor rgb="FFF9D3B1"/>
        <bgColor indexed="64"/>
      </patternFill>
    </fill>
    <fill>
      <patternFill patternType="solid">
        <fgColor rgb="FFFDEFE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EF903A"/>
      </bottom>
      <diagonal/>
    </border>
    <border>
      <left/>
      <right/>
      <top style="medium">
        <color rgb="FFEF903A"/>
      </top>
      <bottom style="medium">
        <color rgb="FFEF903A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59">
    <xf numFmtId="0" fontId="0" fillId="0" borderId="0" xfId="0"/>
    <xf numFmtId="164" fontId="0" fillId="0" borderId="0" xfId="0" applyNumberFormat="1" applyAlignment="1">
      <alignment vertical="center"/>
    </xf>
    <xf numFmtId="164" fontId="2" fillId="0" borderId="0" xfId="0" applyNumberFormat="1" applyFont="1" applyAlignment="1">
      <alignment vertical="center"/>
    </xf>
    <xf numFmtId="0" fontId="4" fillId="0" borderId="0" xfId="3" applyFont="1" applyAlignment="1">
      <alignment horizontal="right" vertical="center"/>
    </xf>
    <xf numFmtId="0" fontId="0" fillId="0" borderId="0" xfId="0" applyAlignment="1">
      <alignment vertical="center"/>
    </xf>
    <xf numFmtId="0" fontId="5" fillId="0" borderId="0" xfId="0" applyFont="1"/>
    <xf numFmtId="0" fontId="6" fillId="0" borderId="0" xfId="3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164" fontId="0" fillId="0" borderId="0" xfId="0" applyNumberFormat="1"/>
    <xf numFmtId="43" fontId="8" fillId="0" borderId="0" xfId="4" applyFont="1" applyFill="1" applyBorder="1" applyAlignment="1">
      <alignment horizontal="center" vertical="center"/>
    </xf>
    <xf numFmtId="43" fontId="9" fillId="0" borderId="0" xfId="4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3" applyFont="1" applyAlignment="1">
      <alignment horizontal="center" vertical="center" readingOrder="2"/>
    </xf>
    <xf numFmtId="0" fontId="12" fillId="0" borderId="0" xfId="3" applyFont="1" applyAlignment="1">
      <alignment horizontal="center" vertical="center" readingOrder="2"/>
    </xf>
    <xf numFmtId="43" fontId="13" fillId="0" borderId="1" xfId="4" applyFont="1" applyFill="1" applyBorder="1" applyAlignment="1">
      <alignment horizontal="center" vertical="center"/>
    </xf>
    <xf numFmtId="43" fontId="14" fillId="0" borderId="1" xfId="4" applyFont="1" applyFill="1" applyBorder="1" applyAlignment="1">
      <alignment horizontal="center" vertical="center"/>
    </xf>
    <xf numFmtId="43" fontId="15" fillId="0" borderId="0" xfId="4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 applyProtection="1">
      <alignment vertical="center"/>
      <protection hidden="1"/>
    </xf>
    <xf numFmtId="164" fontId="16" fillId="0" borderId="2" xfId="1" applyNumberFormat="1" applyFont="1" applyFill="1" applyBorder="1" applyAlignment="1" applyProtection="1">
      <alignment vertical="center"/>
      <protection hidden="1"/>
    </xf>
    <xf numFmtId="0" fontId="13" fillId="0" borderId="2" xfId="2" applyFont="1" applyFill="1" applyBorder="1" applyAlignment="1">
      <alignment horizontal="right" vertical="center" indent="2" readingOrder="2"/>
    </xf>
    <xf numFmtId="164" fontId="5" fillId="0" borderId="0" xfId="1" applyNumberFormat="1" applyFont="1" applyAlignment="1">
      <alignment vertical="center"/>
    </xf>
    <xf numFmtId="164" fontId="17" fillId="0" borderId="0" xfId="1" applyNumberFormat="1" applyFont="1" applyAlignment="1">
      <alignment vertical="center"/>
    </xf>
    <xf numFmtId="164" fontId="7" fillId="3" borderId="0" xfId="1" applyNumberFormat="1" applyFont="1" applyFill="1" applyBorder="1" applyAlignment="1" applyProtection="1">
      <alignment horizontal="center" vertical="center"/>
      <protection locked="0"/>
    </xf>
    <xf numFmtId="164" fontId="18" fillId="3" borderId="0" xfId="1" applyNumberFormat="1" applyFont="1" applyFill="1" applyBorder="1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right" vertical="center" indent="2"/>
      <protection locked="0"/>
    </xf>
    <xf numFmtId="164" fontId="7" fillId="4" borderId="0" xfId="1" applyNumberFormat="1" applyFont="1" applyFill="1" applyBorder="1" applyAlignment="1" applyProtection="1">
      <alignment horizontal="left" vertical="center"/>
      <protection locked="0"/>
    </xf>
    <xf numFmtId="164" fontId="16" fillId="4" borderId="0" xfId="1" applyNumberFormat="1" applyFont="1" applyFill="1" applyBorder="1" applyAlignment="1" applyProtection="1">
      <alignment horizontal="left" vertical="center"/>
      <protection locked="0"/>
    </xf>
    <xf numFmtId="0" fontId="13" fillId="4" borderId="0" xfId="1" applyNumberFormat="1" applyFont="1" applyFill="1" applyBorder="1" applyAlignment="1" applyProtection="1">
      <alignment horizontal="right" vertical="center" indent="3"/>
      <protection locked="0"/>
    </xf>
    <xf numFmtId="0" fontId="5" fillId="0" borderId="0" xfId="0" applyFont="1" applyAlignment="1">
      <alignment vertical="center"/>
    </xf>
    <xf numFmtId="164" fontId="7" fillId="5" borderId="0" xfId="1" applyNumberFormat="1" applyFont="1" applyFill="1" applyBorder="1" applyAlignment="1" applyProtection="1">
      <alignment vertical="center"/>
      <protection locked="0"/>
    </xf>
    <xf numFmtId="164" fontId="16" fillId="5" borderId="0" xfId="1" applyNumberFormat="1" applyFont="1" applyFill="1" applyBorder="1" applyAlignment="1" applyProtection="1">
      <alignment vertical="center"/>
      <protection locked="0"/>
    </xf>
    <xf numFmtId="0" fontId="13" fillId="5" borderId="0" xfId="1" applyNumberFormat="1" applyFont="1" applyFill="1" applyBorder="1" applyAlignment="1" applyProtection="1">
      <alignment horizontal="right" vertical="center" indent="4"/>
      <protection locked="0"/>
    </xf>
    <xf numFmtId="164" fontId="19" fillId="0" borderId="0" xfId="1" applyNumberFormat="1" applyFont="1" applyFill="1" applyBorder="1" applyAlignment="1" applyProtection="1">
      <alignment vertical="center" wrapText="1"/>
      <protection locked="0"/>
    </xf>
    <xf numFmtId="164" fontId="17" fillId="0" borderId="0" xfId="1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right" vertical="center" wrapText="1" indent="5"/>
      <protection locked="0"/>
    </xf>
    <xf numFmtId="43" fontId="0" fillId="0" borderId="0" xfId="1" applyFont="1" applyAlignment="1">
      <alignment vertical="center"/>
    </xf>
    <xf numFmtId="164" fontId="19" fillId="0" borderId="3" xfId="1" applyNumberFormat="1" applyFont="1" applyFill="1" applyBorder="1" applyAlignment="1" applyProtection="1">
      <alignment vertical="center" wrapText="1"/>
      <protection locked="0"/>
    </xf>
    <xf numFmtId="164" fontId="17" fillId="0" borderId="3" xfId="1" applyNumberFormat="1" applyFont="1" applyFill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horizontal="right" vertical="center" wrapText="1" indent="5"/>
      <protection locked="0"/>
    </xf>
    <xf numFmtId="164" fontId="19" fillId="0" borderId="4" xfId="1" applyNumberFormat="1" applyFont="1" applyFill="1" applyBorder="1" applyAlignment="1" applyProtection="1">
      <alignment vertical="center" wrapText="1"/>
      <protection locked="0"/>
    </xf>
    <xf numFmtId="164" fontId="17" fillId="0" borderId="4" xfId="1" applyNumberFormat="1" applyFont="1" applyFill="1" applyBorder="1" applyAlignment="1" applyProtection="1">
      <alignment vertical="center" wrapText="1"/>
      <protection locked="0"/>
    </xf>
    <xf numFmtId="0" fontId="6" fillId="0" borderId="4" xfId="0" applyFont="1" applyBorder="1" applyAlignment="1" applyProtection="1">
      <alignment horizontal="right" vertical="center" wrapText="1" indent="5"/>
      <protection locked="0"/>
    </xf>
    <xf numFmtId="164" fontId="19" fillId="0" borderId="5" xfId="1" applyNumberFormat="1" applyFont="1" applyFill="1" applyBorder="1" applyAlignment="1" applyProtection="1">
      <alignment vertical="center" wrapText="1"/>
      <protection locked="0"/>
    </xf>
    <xf numFmtId="164" fontId="17" fillId="0" borderId="5" xfId="1" applyNumberFormat="1" applyFont="1" applyFill="1" applyBorder="1" applyAlignment="1" applyProtection="1">
      <alignment vertical="center" wrapText="1"/>
      <protection locked="0"/>
    </xf>
    <xf numFmtId="0" fontId="6" fillId="0" borderId="5" xfId="0" applyFont="1" applyBorder="1" applyAlignment="1" applyProtection="1">
      <alignment horizontal="right" vertical="center" wrapText="1" indent="5"/>
      <protection locked="0"/>
    </xf>
    <xf numFmtId="0" fontId="20" fillId="0" borderId="0" xfId="0" applyFont="1"/>
    <xf numFmtId="43" fontId="5" fillId="0" borderId="0" xfId="0" applyNumberFormat="1" applyFont="1" applyAlignment="1">
      <alignment vertical="center"/>
    </xf>
    <xf numFmtId="43" fontId="0" fillId="0" borderId="0" xfId="0" applyNumberFormat="1" applyAlignment="1">
      <alignment vertical="center"/>
    </xf>
    <xf numFmtId="0" fontId="13" fillId="5" borderId="0" xfId="1" applyNumberFormat="1" applyFont="1" applyFill="1" applyBorder="1" applyAlignment="1" applyProtection="1">
      <alignment horizontal="right" vertical="center" indent="4" readingOrder="2"/>
      <protection locked="0"/>
    </xf>
    <xf numFmtId="43" fontId="5" fillId="0" borderId="0" xfId="1" applyFont="1" applyAlignment="1">
      <alignment vertical="center"/>
    </xf>
    <xf numFmtId="43" fontId="19" fillId="0" borderId="0" xfId="1" applyFont="1" applyFill="1" applyBorder="1" applyAlignment="1" applyProtection="1">
      <alignment vertical="center" wrapText="1"/>
      <protection locked="0"/>
    </xf>
    <xf numFmtId="3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right" vertical="center" wrapText="1" indent="5" readingOrder="2"/>
      <protection locked="0"/>
    </xf>
    <xf numFmtId="0" fontId="6" fillId="0" borderId="3" xfId="0" applyFont="1" applyBorder="1" applyAlignment="1" applyProtection="1">
      <alignment horizontal="right" vertical="center" wrapText="1" indent="5" readingOrder="2"/>
      <protection locked="0"/>
    </xf>
    <xf numFmtId="0" fontId="2" fillId="0" borderId="0" xfId="0" applyFont="1" applyAlignment="1">
      <alignment vertical="center"/>
    </xf>
    <xf numFmtId="43" fontId="10" fillId="0" borderId="0" xfId="0" applyNumberFormat="1" applyFont="1" applyAlignment="1">
      <alignment vertical="center"/>
    </xf>
    <xf numFmtId="0" fontId="13" fillId="5" borderId="0" xfId="1" applyNumberFormat="1" applyFont="1" applyFill="1" applyBorder="1" applyAlignment="1" applyProtection="1">
      <alignment horizontal="right" vertical="center" wrapText="1" indent="4"/>
      <protection locked="0"/>
    </xf>
    <xf numFmtId="0" fontId="13" fillId="4" borderId="0" xfId="1" applyNumberFormat="1" applyFont="1" applyFill="1" applyBorder="1" applyAlignment="1" applyProtection="1">
      <alignment horizontal="right" vertical="center" wrapText="1" indent="3"/>
      <protection locked="0"/>
    </xf>
  </cellXfs>
  <cellStyles count="5">
    <cellStyle name="40% - Accent2" xfId="2" builtinId="35"/>
    <cellStyle name="Comma" xfId="1" builtinId="3"/>
    <cellStyle name="Comma 6" xfId="4" xr:uid="{4C4ECA08-78CD-4BBC-94D9-7C8FCC4368E3}"/>
    <cellStyle name="Normal" xfId="0" builtinId="0"/>
    <cellStyle name="Normal 9" xfId="3" xr:uid="{892064ED-4486-45E6-A453-7254D205C781}"/>
  </cellStyles>
  <dxfs count="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46284-B913-48DA-A402-86F3DA401E0E}">
  <sheetPr>
    <pageSetUpPr fitToPage="1"/>
  </sheetPr>
  <dimension ref="A1:Q235"/>
  <sheetViews>
    <sheetView showGridLines="0" tabSelected="1" view="pageBreakPreview" topLeftCell="A124" zoomScaleNormal="85" zoomScaleSheetLayoutView="100" workbookViewId="0">
      <selection activeCell="N14" sqref="N14"/>
    </sheetView>
  </sheetViews>
  <sheetFormatPr defaultRowHeight="19.5" x14ac:dyDescent="0.25"/>
  <cols>
    <col min="1" max="2" width="16.75" style="4" customWidth="1"/>
    <col min="3" max="3" width="16.75" style="55" customWidth="1"/>
    <col min="4" max="5" width="16.75" style="4" customWidth="1"/>
    <col min="6" max="6" width="64.875" style="11" customWidth="1"/>
    <col min="7" max="7" width="18.75" style="4" hidden="1" customWidth="1"/>
    <col min="8" max="8" width="9.875" style="4" hidden="1" customWidth="1"/>
    <col min="9" max="10" width="5" style="4" hidden="1" customWidth="1"/>
    <col min="11" max="12" width="5" style="5" hidden="1" customWidth="1"/>
    <col min="13" max="13" width="5" hidden="1" customWidth="1"/>
    <col min="14" max="14" width="12.375" bestFit="1" customWidth="1"/>
    <col min="17" max="17" width="11.875" bestFit="1" customWidth="1"/>
  </cols>
  <sheetData>
    <row r="1" spans="1:14" ht="38.25" customHeight="1" x14ac:dyDescent="0.25">
      <c r="A1" s="1"/>
      <c r="B1" s="1"/>
      <c r="C1" s="2"/>
      <c r="D1" s="1"/>
      <c r="E1" s="1"/>
      <c r="F1" s="3" t="s">
        <v>0</v>
      </c>
    </row>
    <row r="2" spans="1:14" ht="19.5" customHeight="1" x14ac:dyDescent="0.25">
      <c r="A2" s="1"/>
      <c r="B2" s="1"/>
      <c r="C2" s="2"/>
      <c r="D2" s="1"/>
      <c r="E2" s="1"/>
      <c r="F2" s="6" t="s">
        <v>1</v>
      </c>
      <c r="I2" s="7">
        <v>2026</v>
      </c>
      <c r="J2" s="7">
        <v>2025</v>
      </c>
      <c r="K2" s="7">
        <v>2024</v>
      </c>
      <c r="L2" s="7">
        <v>2023</v>
      </c>
      <c r="M2" s="7">
        <v>2022</v>
      </c>
      <c r="N2" s="8"/>
    </row>
    <row r="3" spans="1:14" ht="11.25" customHeight="1" x14ac:dyDescent="0.25">
      <c r="A3" s="9"/>
      <c r="B3" s="9"/>
      <c r="C3" s="10"/>
      <c r="D3" s="9"/>
      <c r="E3" s="9"/>
    </row>
    <row r="4" spans="1:14" ht="30" customHeight="1" x14ac:dyDescent="0.25">
      <c r="A4" s="12">
        <v>2026</v>
      </c>
      <c r="B4" s="12">
        <v>2025</v>
      </c>
      <c r="C4" s="13">
        <v>2024</v>
      </c>
      <c r="D4" s="12">
        <v>2023</v>
      </c>
      <c r="E4" s="12">
        <v>2022</v>
      </c>
      <c r="I4" s="4" t="b">
        <f>INT(A7)=A7</f>
        <v>1</v>
      </c>
      <c r="J4" s="4" t="b">
        <f t="shared" ref="J4:K4" si="0">INT(B7)=B7</f>
        <v>1</v>
      </c>
      <c r="K4" s="4" t="b">
        <f t="shared" si="0"/>
        <v>1</v>
      </c>
      <c r="L4" s="4" t="b">
        <f>INT(D7)=D7</f>
        <v>1</v>
      </c>
      <c r="M4" s="4" t="b">
        <f>INT(E7)=E7</f>
        <v>1</v>
      </c>
    </row>
    <row r="5" spans="1:14" ht="30" customHeight="1" thickBot="1" x14ac:dyDescent="0.3">
      <c r="A5" s="14" t="s">
        <v>2</v>
      </c>
      <c r="B5" s="14" t="s">
        <v>2</v>
      </c>
      <c r="C5" s="15" t="s">
        <v>2</v>
      </c>
      <c r="D5" s="14" t="s">
        <v>3</v>
      </c>
      <c r="E5" s="14" t="s">
        <v>4</v>
      </c>
      <c r="G5" s="1"/>
      <c r="I5" s="1"/>
      <c r="J5" s="1"/>
      <c r="K5" s="1"/>
      <c r="L5" s="1"/>
      <c r="M5" s="1"/>
    </row>
    <row r="6" spans="1:14" ht="11.25" customHeight="1" thickBot="1" x14ac:dyDescent="0.3">
      <c r="A6" s="9"/>
      <c r="B6" s="9"/>
      <c r="C6" s="16"/>
      <c r="D6" s="9"/>
      <c r="E6" s="9"/>
    </row>
    <row r="7" spans="1:14" ht="30" customHeight="1" thickBot="1" x14ac:dyDescent="0.3">
      <c r="A7" s="17">
        <f>SUMIF($H$9:$H$231,"SUM",A9:A231)</f>
        <v>21627656644</v>
      </c>
      <c r="B7" s="17">
        <f>SUMIF($H$9:$H$231,"SUM",B9:B231)</f>
        <v>19159875936</v>
      </c>
      <c r="C7" s="18">
        <f>SUMIF($H$9:$H$231,"SUM",C9:C231)</f>
        <v>14580526808</v>
      </c>
      <c r="D7" s="17">
        <f>SUMIF($H$9:$H$231,"SUM",D9:D231)</f>
        <v>13700286910</v>
      </c>
      <c r="E7" s="17">
        <f>SUMIF($H$9:$H$231,"SUM",E9:E231)</f>
        <v>12636061248</v>
      </c>
      <c r="F7" s="19" t="s">
        <v>5</v>
      </c>
    </row>
    <row r="8" spans="1:14" ht="11.25" customHeight="1" x14ac:dyDescent="0.25">
      <c r="A8" s="20"/>
      <c r="B8" s="20"/>
      <c r="C8" s="21"/>
      <c r="D8" s="20"/>
      <c r="E8" s="20"/>
    </row>
    <row r="9" spans="1:14" ht="30" customHeight="1" x14ac:dyDescent="0.25">
      <c r="A9" s="22">
        <f t="shared" ref="A9:D9" si="1">SUM(A10,A13)</f>
        <v>1500000000</v>
      </c>
      <c r="B9" s="22">
        <f t="shared" si="1"/>
        <v>1030840000</v>
      </c>
      <c r="C9" s="23">
        <f t="shared" si="1"/>
        <v>730840000</v>
      </c>
      <c r="D9" s="22">
        <f t="shared" si="1"/>
        <v>0</v>
      </c>
      <c r="E9" s="22">
        <f>SUM(E10,E13)</f>
        <v>0</v>
      </c>
      <c r="F9" s="24" t="s">
        <v>6</v>
      </c>
      <c r="G9" s="4" t="s">
        <v>7</v>
      </c>
      <c r="H9" s="4" t="s">
        <v>8</v>
      </c>
    </row>
    <row r="10" spans="1:14" ht="40.5" customHeight="1" x14ac:dyDescent="0.25">
      <c r="A10" s="25">
        <f t="shared" ref="A10:D11" si="2">SUM(A11)</f>
        <v>1500000000</v>
      </c>
      <c r="B10" s="25">
        <f t="shared" si="2"/>
        <v>1000000000</v>
      </c>
      <c r="C10" s="26">
        <f t="shared" si="2"/>
        <v>500000000</v>
      </c>
      <c r="D10" s="25">
        <f t="shared" si="2"/>
        <v>0</v>
      </c>
      <c r="E10" s="25">
        <f>SUM(E11)</f>
        <v>0</v>
      </c>
      <c r="F10" s="58" t="s">
        <v>388</v>
      </c>
      <c r="G10" s="4" t="s">
        <v>9</v>
      </c>
      <c r="K10" s="28"/>
    </row>
    <row r="11" spans="1:14" ht="40.5" customHeight="1" x14ac:dyDescent="0.25">
      <c r="A11" s="29">
        <f t="shared" si="2"/>
        <v>1500000000</v>
      </c>
      <c r="B11" s="29">
        <f t="shared" si="2"/>
        <v>1000000000</v>
      </c>
      <c r="C11" s="30">
        <f t="shared" si="2"/>
        <v>500000000</v>
      </c>
      <c r="D11" s="29">
        <f t="shared" si="2"/>
        <v>0</v>
      </c>
      <c r="E11" s="29">
        <f>SUM(E12)</f>
        <v>0</v>
      </c>
      <c r="F11" s="57" t="s">
        <v>388</v>
      </c>
      <c r="G11" s="4" t="s">
        <v>10</v>
      </c>
      <c r="K11" s="28"/>
    </row>
    <row r="12" spans="1:14" ht="50.25" customHeight="1" x14ac:dyDescent="0.25">
      <c r="A12" s="32">
        <v>1500000000</v>
      </c>
      <c r="B12" s="32">
        <v>1000000000</v>
      </c>
      <c r="C12" s="33">
        <v>500000000</v>
      </c>
      <c r="D12" s="32">
        <v>0</v>
      </c>
      <c r="E12" s="32">
        <v>0</v>
      </c>
      <c r="F12" s="34" t="s">
        <v>388</v>
      </c>
      <c r="G12" s="4" t="s">
        <v>11</v>
      </c>
      <c r="I12" s="35"/>
      <c r="J12" s="35"/>
      <c r="K12" s="28"/>
    </row>
    <row r="13" spans="1:14" ht="30" customHeight="1" x14ac:dyDescent="0.25">
      <c r="A13" s="25">
        <f t="shared" ref="A13:D13" si="3">SUM(A14)</f>
        <v>0</v>
      </c>
      <c r="B13" s="25">
        <f t="shared" si="3"/>
        <v>30840000</v>
      </c>
      <c r="C13" s="26">
        <f t="shared" si="3"/>
        <v>230840000</v>
      </c>
      <c r="D13" s="25">
        <f t="shared" si="3"/>
        <v>0</v>
      </c>
      <c r="E13" s="25">
        <f>SUM(E14)</f>
        <v>0</v>
      </c>
      <c r="F13" s="27" t="s">
        <v>12</v>
      </c>
      <c r="G13" s="4" t="s">
        <v>13</v>
      </c>
      <c r="K13" s="28"/>
    </row>
    <row r="14" spans="1:14" ht="30" customHeight="1" x14ac:dyDescent="0.25">
      <c r="A14" s="29">
        <f t="shared" ref="A14:B14" si="4">SUM(A15:A16)</f>
        <v>0</v>
      </c>
      <c r="B14" s="29">
        <f t="shared" si="4"/>
        <v>30840000</v>
      </c>
      <c r="C14" s="30">
        <f>SUM(C15:C16)</f>
        <v>230840000</v>
      </c>
      <c r="D14" s="29">
        <f t="shared" ref="D14:E14" si="5">SUM(D15:D16)</f>
        <v>0</v>
      </c>
      <c r="E14" s="29">
        <f t="shared" si="5"/>
        <v>0</v>
      </c>
      <c r="F14" s="31" t="s">
        <v>14</v>
      </c>
      <c r="G14" s="4" t="s">
        <v>15</v>
      </c>
      <c r="K14" s="28"/>
    </row>
    <row r="15" spans="1:14" ht="30" customHeight="1" x14ac:dyDescent="0.25">
      <c r="A15" s="36">
        <v>0</v>
      </c>
      <c r="B15" s="36">
        <v>0</v>
      </c>
      <c r="C15" s="37">
        <v>200000000</v>
      </c>
      <c r="D15" s="36">
        <v>0</v>
      </c>
      <c r="E15" s="36">
        <v>0</v>
      </c>
      <c r="F15" s="38" t="s">
        <v>16</v>
      </c>
      <c r="G15" s="4" t="s">
        <v>17</v>
      </c>
      <c r="I15" s="35"/>
      <c r="J15" s="35"/>
      <c r="K15" s="28"/>
    </row>
    <row r="16" spans="1:14" ht="30" customHeight="1" x14ac:dyDescent="0.25">
      <c r="A16" s="32">
        <v>0</v>
      </c>
      <c r="B16" s="32">
        <f>2000000*15.42</f>
        <v>30840000</v>
      </c>
      <c r="C16" s="33">
        <f>2000000*15.42</f>
        <v>30840000</v>
      </c>
      <c r="D16" s="32">
        <v>0</v>
      </c>
      <c r="E16" s="32">
        <v>0</v>
      </c>
      <c r="F16" s="34" t="s">
        <v>18</v>
      </c>
      <c r="G16" s="4" t="s">
        <v>19</v>
      </c>
      <c r="I16" s="35"/>
      <c r="J16" s="35"/>
      <c r="K16" s="28"/>
    </row>
    <row r="17" spans="1:11" ht="30" customHeight="1" x14ac:dyDescent="0.25">
      <c r="A17" s="22">
        <f t="shared" ref="A17:D17" si="6">SUM(A18)</f>
        <v>19700000</v>
      </c>
      <c r="B17" s="22">
        <f t="shared" si="6"/>
        <v>19700000</v>
      </c>
      <c r="C17" s="23">
        <f t="shared" si="6"/>
        <v>19700000</v>
      </c>
      <c r="D17" s="22">
        <f t="shared" si="6"/>
        <v>10465593</v>
      </c>
      <c r="E17" s="22">
        <f>SUM(E18)</f>
        <v>10856495</v>
      </c>
      <c r="F17" s="24" t="s">
        <v>20</v>
      </c>
      <c r="G17" s="4" t="s">
        <v>21</v>
      </c>
      <c r="H17" s="4" t="s">
        <v>8</v>
      </c>
    </row>
    <row r="18" spans="1:11" ht="30" customHeight="1" x14ac:dyDescent="0.25">
      <c r="A18" s="25">
        <f t="shared" ref="A18:D18" si="7">SUM(A19,A24,A30,A36)</f>
        <v>19700000</v>
      </c>
      <c r="B18" s="25">
        <f t="shared" si="7"/>
        <v>19700000</v>
      </c>
      <c r="C18" s="26">
        <f t="shared" si="7"/>
        <v>19700000</v>
      </c>
      <c r="D18" s="25">
        <f t="shared" si="7"/>
        <v>10465593</v>
      </c>
      <c r="E18" s="25">
        <f>SUM(E19,E24,E30,E36)</f>
        <v>10856495</v>
      </c>
      <c r="F18" s="27" t="s">
        <v>20</v>
      </c>
      <c r="G18" s="4" t="s">
        <v>22</v>
      </c>
      <c r="K18" s="28"/>
    </row>
    <row r="19" spans="1:11" ht="30" customHeight="1" x14ac:dyDescent="0.25">
      <c r="A19" s="29">
        <f t="shared" ref="A19:D19" si="8">SUM(A20:A23)</f>
        <v>2700000</v>
      </c>
      <c r="B19" s="29">
        <f t="shared" si="8"/>
        <v>2700000</v>
      </c>
      <c r="C19" s="30">
        <f t="shared" si="8"/>
        <v>2700000</v>
      </c>
      <c r="D19" s="29">
        <f t="shared" si="8"/>
        <v>1125000</v>
      </c>
      <c r="E19" s="29">
        <f>SUM(E20:E23)</f>
        <v>1465000</v>
      </c>
      <c r="F19" s="31" t="s">
        <v>23</v>
      </c>
      <c r="G19" s="4" t="s">
        <v>24</v>
      </c>
    </row>
    <row r="20" spans="1:11" ht="30" customHeight="1" x14ac:dyDescent="0.25">
      <c r="A20" s="36">
        <v>900000</v>
      </c>
      <c r="B20" s="36">
        <v>900000</v>
      </c>
      <c r="C20" s="37">
        <v>900000</v>
      </c>
      <c r="D20" s="36">
        <v>900000</v>
      </c>
      <c r="E20" s="36">
        <v>875000</v>
      </c>
      <c r="F20" s="38" t="s">
        <v>25</v>
      </c>
      <c r="G20" s="4" t="s">
        <v>26</v>
      </c>
      <c r="I20" s="35"/>
      <c r="J20" s="35"/>
      <c r="K20" s="28"/>
    </row>
    <row r="21" spans="1:11" ht="30" customHeight="1" x14ac:dyDescent="0.25">
      <c r="A21" s="39">
        <v>600000</v>
      </c>
      <c r="B21" s="39">
        <v>600000</v>
      </c>
      <c r="C21" s="40">
        <v>600000</v>
      </c>
      <c r="D21" s="39">
        <v>0</v>
      </c>
      <c r="E21" s="39">
        <v>0</v>
      </c>
      <c r="F21" s="41" t="s">
        <v>27</v>
      </c>
      <c r="G21" s="4" t="s">
        <v>28</v>
      </c>
      <c r="I21" s="35"/>
      <c r="J21" s="35"/>
    </row>
    <row r="22" spans="1:11" ht="30" customHeight="1" x14ac:dyDescent="0.25">
      <c r="A22" s="39">
        <v>600000</v>
      </c>
      <c r="B22" s="39">
        <v>600000</v>
      </c>
      <c r="C22" s="40">
        <v>600000</v>
      </c>
      <c r="D22" s="39">
        <v>225000</v>
      </c>
      <c r="E22" s="39">
        <v>590000</v>
      </c>
      <c r="F22" s="41" t="s">
        <v>29</v>
      </c>
      <c r="G22" s="4" t="s">
        <v>30</v>
      </c>
      <c r="I22" s="35"/>
      <c r="J22" s="35"/>
      <c r="K22" s="28"/>
    </row>
    <row r="23" spans="1:11" ht="30" customHeight="1" x14ac:dyDescent="0.25">
      <c r="A23" s="42">
        <v>600000</v>
      </c>
      <c r="B23" s="42">
        <v>600000</v>
      </c>
      <c r="C23" s="43">
        <v>600000</v>
      </c>
      <c r="D23" s="42">
        <v>0</v>
      </c>
      <c r="E23" s="42">
        <v>0</v>
      </c>
      <c r="F23" s="44" t="s">
        <v>31</v>
      </c>
      <c r="G23" s="4" t="s">
        <v>32</v>
      </c>
      <c r="I23" s="35"/>
      <c r="J23" s="35"/>
      <c r="K23" s="28"/>
    </row>
    <row r="24" spans="1:11" ht="30" customHeight="1" x14ac:dyDescent="0.25">
      <c r="A24" s="29">
        <f t="shared" ref="A24:D24" si="9">SUM(A25:A29)</f>
        <v>3000000</v>
      </c>
      <c r="B24" s="29">
        <f t="shared" si="9"/>
        <v>3000000</v>
      </c>
      <c r="C24" s="30">
        <f t="shared" si="9"/>
        <v>3000000</v>
      </c>
      <c r="D24" s="29">
        <f t="shared" si="9"/>
        <v>1350000</v>
      </c>
      <c r="E24" s="29">
        <f>SUM(E25:E29)</f>
        <v>1815000</v>
      </c>
      <c r="F24" s="31" t="s">
        <v>33</v>
      </c>
      <c r="G24" s="4" t="s">
        <v>34</v>
      </c>
    </row>
    <row r="25" spans="1:11" ht="30" customHeight="1" x14ac:dyDescent="0.25">
      <c r="A25" s="36">
        <v>600000</v>
      </c>
      <c r="B25" s="36">
        <v>600000</v>
      </c>
      <c r="C25" s="37">
        <v>600000</v>
      </c>
      <c r="D25" s="36">
        <v>600000</v>
      </c>
      <c r="E25" s="36">
        <v>625000</v>
      </c>
      <c r="F25" s="38" t="s">
        <v>25</v>
      </c>
      <c r="G25" s="4" t="s">
        <v>35</v>
      </c>
      <c r="I25" s="35"/>
      <c r="J25" s="35"/>
      <c r="K25" s="28"/>
    </row>
    <row r="26" spans="1:11" ht="30" customHeight="1" x14ac:dyDescent="0.25">
      <c r="A26" s="39">
        <v>600000</v>
      </c>
      <c r="B26" s="39">
        <v>600000</v>
      </c>
      <c r="C26" s="40">
        <v>600000</v>
      </c>
      <c r="D26" s="39">
        <v>0</v>
      </c>
      <c r="E26" s="39">
        <v>0</v>
      </c>
      <c r="F26" s="41" t="s">
        <v>27</v>
      </c>
      <c r="G26" s="4" t="s">
        <v>36</v>
      </c>
      <c r="I26" s="35"/>
      <c r="J26" s="35"/>
    </row>
    <row r="27" spans="1:11" ht="30" customHeight="1" x14ac:dyDescent="0.25">
      <c r="A27" s="39">
        <v>600000</v>
      </c>
      <c r="B27" s="39">
        <v>600000</v>
      </c>
      <c r="C27" s="40">
        <v>600000</v>
      </c>
      <c r="D27" s="39">
        <v>600000</v>
      </c>
      <c r="E27" s="39">
        <v>600000</v>
      </c>
      <c r="F27" s="41" t="s">
        <v>37</v>
      </c>
      <c r="G27" s="4" t="s">
        <v>38</v>
      </c>
      <c r="I27" s="35"/>
      <c r="J27" s="35"/>
      <c r="K27" s="28"/>
    </row>
    <row r="28" spans="1:11" ht="30" customHeight="1" x14ac:dyDescent="0.25">
      <c r="A28" s="39">
        <v>600000</v>
      </c>
      <c r="B28" s="39">
        <v>600000</v>
      </c>
      <c r="C28" s="40">
        <v>600000</v>
      </c>
      <c r="D28" s="39">
        <v>150000</v>
      </c>
      <c r="E28" s="39">
        <v>590000</v>
      </c>
      <c r="F28" s="41" t="s">
        <v>29</v>
      </c>
      <c r="G28" s="4" t="s">
        <v>39</v>
      </c>
      <c r="I28" s="35"/>
      <c r="J28" s="35"/>
    </row>
    <row r="29" spans="1:11" ht="30" customHeight="1" x14ac:dyDescent="0.25">
      <c r="A29" s="42">
        <v>600000</v>
      </c>
      <c r="B29" s="42">
        <v>600000</v>
      </c>
      <c r="C29" s="43">
        <v>600000</v>
      </c>
      <c r="D29" s="42">
        <v>0</v>
      </c>
      <c r="E29" s="42">
        <v>0</v>
      </c>
      <c r="F29" s="44" t="s">
        <v>31</v>
      </c>
      <c r="G29" s="4" t="s">
        <v>40</v>
      </c>
      <c r="I29" s="35"/>
      <c r="J29" s="35"/>
      <c r="K29" s="28"/>
    </row>
    <row r="30" spans="1:11" ht="30" customHeight="1" x14ac:dyDescent="0.25">
      <c r="A30" s="29">
        <f t="shared" ref="A30:D30" si="10">SUM(A31:A35)</f>
        <v>10500000</v>
      </c>
      <c r="B30" s="29">
        <f t="shared" si="10"/>
        <v>10500000</v>
      </c>
      <c r="C30" s="30">
        <f t="shared" si="10"/>
        <v>10500000</v>
      </c>
      <c r="D30" s="29">
        <f t="shared" si="10"/>
        <v>6825000</v>
      </c>
      <c r="E30" s="29">
        <f>SUM(E31:E35)</f>
        <v>6095873</v>
      </c>
      <c r="F30" s="31" t="s">
        <v>41</v>
      </c>
      <c r="G30" s="4" t="s">
        <v>42</v>
      </c>
      <c r="K30" s="28"/>
    </row>
    <row r="31" spans="1:11" ht="30" customHeight="1" x14ac:dyDescent="0.25">
      <c r="A31" s="36">
        <v>2100000</v>
      </c>
      <c r="B31" s="36">
        <v>2100000</v>
      </c>
      <c r="C31" s="37">
        <v>2100000</v>
      </c>
      <c r="D31" s="36">
        <v>2100000</v>
      </c>
      <c r="E31" s="36">
        <v>1895873</v>
      </c>
      <c r="F31" s="38" t="s">
        <v>25</v>
      </c>
      <c r="G31" s="4" t="s">
        <v>43</v>
      </c>
      <c r="I31" s="35"/>
      <c r="J31" s="35"/>
      <c r="K31" s="28"/>
    </row>
    <row r="32" spans="1:11" ht="30" customHeight="1" x14ac:dyDescent="0.25">
      <c r="A32" s="39">
        <v>2100000</v>
      </c>
      <c r="B32" s="39">
        <v>2100000</v>
      </c>
      <c r="C32" s="40">
        <v>2100000</v>
      </c>
      <c r="D32" s="39">
        <v>2100000</v>
      </c>
      <c r="E32" s="39">
        <v>2100000</v>
      </c>
      <c r="F32" s="41" t="s">
        <v>27</v>
      </c>
      <c r="G32" s="4" t="s">
        <v>44</v>
      </c>
      <c r="I32" s="35"/>
      <c r="J32" s="35"/>
    </row>
    <row r="33" spans="1:11" ht="30" customHeight="1" x14ac:dyDescent="0.25">
      <c r="A33" s="39">
        <v>2100000</v>
      </c>
      <c r="B33" s="39">
        <v>2100000</v>
      </c>
      <c r="C33" s="40">
        <v>2100000</v>
      </c>
      <c r="D33" s="39">
        <v>2100000</v>
      </c>
      <c r="E33" s="39">
        <v>2100000</v>
      </c>
      <c r="F33" s="41" t="s">
        <v>37</v>
      </c>
      <c r="G33" s="4" t="s">
        <v>45</v>
      </c>
      <c r="I33" s="35"/>
      <c r="J33" s="35"/>
      <c r="K33" s="28"/>
    </row>
    <row r="34" spans="1:11" ht="30" customHeight="1" x14ac:dyDescent="0.25">
      <c r="A34" s="39">
        <v>2100000</v>
      </c>
      <c r="B34" s="39">
        <v>2100000</v>
      </c>
      <c r="C34" s="40">
        <v>2100000</v>
      </c>
      <c r="D34" s="39">
        <v>525000</v>
      </c>
      <c r="E34" s="39">
        <v>0</v>
      </c>
      <c r="F34" s="41" t="s">
        <v>29</v>
      </c>
      <c r="G34" s="4" t="s">
        <v>46</v>
      </c>
      <c r="I34" s="35"/>
      <c r="J34" s="35"/>
    </row>
    <row r="35" spans="1:11" ht="30" customHeight="1" x14ac:dyDescent="0.25">
      <c r="A35" s="42">
        <v>2100000</v>
      </c>
      <c r="B35" s="42">
        <v>2100000</v>
      </c>
      <c r="C35" s="43">
        <v>2100000</v>
      </c>
      <c r="D35" s="42">
        <v>0</v>
      </c>
      <c r="E35" s="42">
        <v>0</v>
      </c>
      <c r="F35" s="44" t="s">
        <v>31</v>
      </c>
      <c r="G35" s="4" t="s">
        <v>47</v>
      </c>
      <c r="I35" s="35"/>
      <c r="J35" s="35"/>
      <c r="K35" s="28"/>
    </row>
    <row r="36" spans="1:11" ht="30" customHeight="1" x14ac:dyDescent="0.25">
      <c r="A36" s="29">
        <f t="shared" ref="A36:D36" si="11">SUM(A37:A41)</f>
        <v>3500000</v>
      </c>
      <c r="B36" s="29">
        <f t="shared" si="11"/>
        <v>3500000</v>
      </c>
      <c r="C36" s="30">
        <f t="shared" si="11"/>
        <v>3500000</v>
      </c>
      <c r="D36" s="29">
        <f t="shared" si="11"/>
        <v>1165593</v>
      </c>
      <c r="E36" s="29">
        <f>SUM(E37:E41)</f>
        <v>1480622</v>
      </c>
      <c r="F36" s="31" t="s">
        <v>48</v>
      </c>
      <c r="G36" s="4" t="s">
        <v>49</v>
      </c>
      <c r="K36" s="28"/>
    </row>
    <row r="37" spans="1:11" ht="30" customHeight="1" x14ac:dyDescent="0.25">
      <c r="A37" s="36">
        <v>700000</v>
      </c>
      <c r="B37" s="36">
        <v>700000</v>
      </c>
      <c r="C37" s="37">
        <v>700000</v>
      </c>
      <c r="D37" s="36">
        <v>1165593</v>
      </c>
      <c r="E37" s="36">
        <v>802708</v>
      </c>
      <c r="F37" s="38" t="s">
        <v>25</v>
      </c>
      <c r="G37" s="4" t="s">
        <v>50</v>
      </c>
      <c r="I37" s="35"/>
      <c r="J37" s="35"/>
    </row>
    <row r="38" spans="1:11" ht="30" customHeight="1" x14ac:dyDescent="0.25">
      <c r="A38" s="39">
        <v>700000</v>
      </c>
      <c r="B38" s="39">
        <v>700000</v>
      </c>
      <c r="C38" s="40">
        <v>700000</v>
      </c>
      <c r="D38" s="39">
        <v>0</v>
      </c>
      <c r="E38" s="39">
        <v>677914</v>
      </c>
      <c r="F38" s="41" t="s">
        <v>27</v>
      </c>
      <c r="G38" s="4" t="s">
        <v>51</v>
      </c>
      <c r="I38" s="35"/>
      <c r="J38" s="35"/>
      <c r="K38" s="28"/>
    </row>
    <row r="39" spans="1:11" ht="30" customHeight="1" x14ac:dyDescent="0.25">
      <c r="A39" s="39">
        <v>700000</v>
      </c>
      <c r="B39" s="39">
        <v>700000</v>
      </c>
      <c r="C39" s="40">
        <v>700000</v>
      </c>
      <c r="D39" s="39">
        <v>0</v>
      </c>
      <c r="E39" s="39">
        <v>0</v>
      </c>
      <c r="F39" s="41" t="s">
        <v>37</v>
      </c>
      <c r="G39" s="4" t="s">
        <v>52</v>
      </c>
      <c r="I39" s="35"/>
      <c r="J39" s="35"/>
      <c r="K39" s="28"/>
    </row>
    <row r="40" spans="1:11" ht="30" customHeight="1" x14ac:dyDescent="0.25">
      <c r="A40" s="39">
        <v>700000</v>
      </c>
      <c r="B40" s="39">
        <v>700000</v>
      </c>
      <c r="C40" s="40">
        <v>700000</v>
      </c>
      <c r="D40" s="39">
        <v>0</v>
      </c>
      <c r="E40" s="39">
        <v>0</v>
      </c>
      <c r="F40" s="41" t="s">
        <v>29</v>
      </c>
      <c r="G40" s="4" t="s">
        <v>53</v>
      </c>
      <c r="I40" s="35"/>
      <c r="J40" s="35"/>
      <c r="K40" s="28"/>
    </row>
    <row r="41" spans="1:11" ht="30" customHeight="1" x14ac:dyDescent="0.25">
      <c r="A41" s="42">
        <v>700000</v>
      </c>
      <c r="B41" s="42">
        <v>700000</v>
      </c>
      <c r="C41" s="43">
        <v>700000</v>
      </c>
      <c r="D41" s="42">
        <v>0</v>
      </c>
      <c r="E41" s="42">
        <v>0</v>
      </c>
      <c r="F41" s="44" t="s">
        <v>31</v>
      </c>
      <c r="G41" s="4" t="s">
        <v>54</v>
      </c>
      <c r="I41" s="35"/>
      <c r="J41" s="35"/>
      <c r="K41" s="28"/>
    </row>
    <row r="42" spans="1:11" ht="30" customHeight="1" x14ac:dyDescent="0.25">
      <c r="A42" s="22">
        <f>SUM(A43,A47,A52,A66,A71)</f>
        <v>517033908</v>
      </c>
      <c r="B42" s="22">
        <f>SUM(B43,B47,B52,B66,B71)</f>
        <v>587033908</v>
      </c>
      <c r="C42" s="23">
        <f>SUM(C43,C47,C52,C66,C71)</f>
        <v>617033908</v>
      </c>
      <c r="D42" s="22">
        <f>SUM(D43,D47,D52,D66,D71)</f>
        <v>217903889</v>
      </c>
      <c r="E42" s="22">
        <f>SUM(E43,E47,E52,E66,E71)</f>
        <v>178530383</v>
      </c>
      <c r="F42" s="24" t="s">
        <v>55</v>
      </c>
      <c r="G42" s="4" t="s">
        <v>56</v>
      </c>
      <c r="H42" s="4" t="s">
        <v>8</v>
      </c>
      <c r="K42" s="28"/>
    </row>
    <row r="43" spans="1:11" ht="30" customHeight="1" x14ac:dyDescent="0.25">
      <c r="A43" s="25">
        <f t="shared" ref="A43:D43" si="12">SUM(A44)</f>
        <v>9250000</v>
      </c>
      <c r="B43" s="25">
        <f t="shared" si="12"/>
        <v>9250000</v>
      </c>
      <c r="C43" s="26">
        <f t="shared" si="12"/>
        <v>9250000</v>
      </c>
      <c r="D43" s="25">
        <f t="shared" si="12"/>
        <v>9180426</v>
      </c>
      <c r="E43" s="25">
        <f>SUM(E44)</f>
        <v>8183945</v>
      </c>
      <c r="F43" s="27" t="s">
        <v>57</v>
      </c>
      <c r="G43" s="4" t="s">
        <v>58</v>
      </c>
      <c r="K43" s="28"/>
    </row>
    <row r="44" spans="1:11" ht="30" customHeight="1" x14ac:dyDescent="0.25">
      <c r="A44" s="29">
        <f t="shared" ref="A44:D44" si="13">SUM(A45:A46)</f>
        <v>9250000</v>
      </c>
      <c r="B44" s="29">
        <f t="shared" si="13"/>
        <v>9250000</v>
      </c>
      <c r="C44" s="30">
        <f t="shared" si="13"/>
        <v>9250000</v>
      </c>
      <c r="D44" s="29">
        <f t="shared" si="13"/>
        <v>9180426</v>
      </c>
      <c r="E44" s="29">
        <f>SUM(E45:E46)</f>
        <v>8183945</v>
      </c>
      <c r="F44" s="31" t="s">
        <v>59</v>
      </c>
      <c r="G44" s="4" t="s">
        <v>60</v>
      </c>
      <c r="K44" s="28"/>
    </row>
    <row r="45" spans="1:11" ht="30" customHeight="1" x14ac:dyDescent="0.25">
      <c r="A45" s="36">
        <v>9000000</v>
      </c>
      <c r="B45" s="36">
        <v>9000000</v>
      </c>
      <c r="C45" s="37">
        <v>9000000</v>
      </c>
      <c r="D45" s="36">
        <v>8930426</v>
      </c>
      <c r="E45" s="36">
        <v>7964211</v>
      </c>
      <c r="F45" s="38" t="s">
        <v>61</v>
      </c>
      <c r="G45" s="4" t="s">
        <v>62</v>
      </c>
      <c r="I45" s="35"/>
      <c r="J45" s="35"/>
      <c r="K45" s="28"/>
    </row>
    <row r="46" spans="1:11" ht="30" customHeight="1" x14ac:dyDescent="0.25">
      <c r="A46" s="42">
        <v>250000</v>
      </c>
      <c r="B46" s="42">
        <v>250000</v>
      </c>
      <c r="C46" s="43">
        <v>250000</v>
      </c>
      <c r="D46" s="42">
        <v>250000</v>
      </c>
      <c r="E46" s="42">
        <v>219734</v>
      </c>
      <c r="F46" s="44" t="s">
        <v>63</v>
      </c>
      <c r="G46" s="4" t="s">
        <v>64</v>
      </c>
      <c r="I46" s="35"/>
      <c r="J46" s="35"/>
      <c r="K46" s="28"/>
    </row>
    <row r="47" spans="1:11" ht="30" customHeight="1" x14ac:dyDescent="0.25">
      <c r="A47" s="25">
        <f t="shared" ref="A47:D47" si="14">SUM(A48,A50)</f>
        <v>302200000</v>
      </c>
      <c r="B47" s="25">
        <f t="shared" si="14"/>
        <v>302200000</v>
      </c>
      <c r="C47" s="26">
        <f t="shared" si="14"/>
        <v>302200000</v>
      </c>
      <c r="D47" s="25">
        <f t="shared" si="14"/>
        <v>2200000</v>
      </c>
      <c r="E47" s="25">
        <f>SUM(E48,E50)</f>
        <v>1589786</v>
      </c>
      <c r="F47" s="27" t="s">
        <v>65</v>
      </c>
      <c r="G47" s="4" t="s">
        <v>66</v>
      </c>
      <c r="K47" s="28"/>
    </row>
    <row r="48" spans="1:11" ht="30" customHeight="1" x14ac:dyDescent="0.25">
      <c r="A48" s="29">
        <f t="shared" ref="A48:D50" si="15">SUM(A49)</f>
        <v>2200000</v>
      </c>
      <c r="B48" s="29">
        <f t="shared" si="15"/>
        <v>2200000</v>
      </c>
      <c r="C48" s="30">
        <f t="shared" si="15"/>
        <v>2200000</v>
      </c>
      <c r="D48" s="29">
        <f t="shared" si="15"/>
        <v>2200000</v>
      </c>
      <c r="E48" s="29">
        <f>SUM(E49)</f>
        <v>1589786</v>
      </c>
      <c r="F48" s="31" t="s">
        <v>65</v>
      </c>
      <c r="G48" s="4" t="s">
        <v>67</v>
      </c>
      <c r="K48" s="28"/>
    </row>
    <row r="49" spans="1:11" ht="30" customHeight="1" x14ac:dyDescent="0.25">
      <c r="A49" s="32">
        <v>2200000</v>
      </c>
      <c r="B49" s="32">
        <v>2200000</v>
      </c>
      <c r="C49" s="33">
        <v>2200000</v>
      </c>
      <c r="D49" s="32">
        <v>2200000</v>
      </c>
      <c r="E49" s="32">
        <v>1589786</v>
      </c>
      <c r="F49" s="34" t="s">
        <v>68</v>
      </c>
      <c r="G49" s="4" t="s">
        <v>69</v>
      </c>
      <c r="I49" s="35"/>
      <c r="J49" s="35"/>
    </row>
    <row r="50" spans="1:11" ht="30" customHeight="1" x14ac:dyDescent="0.25">
      <c r="A50" s="29">
        <f t="shared" si="15"/>
        <v>300000000</v>
      </c>
      <c r="B50" s="29">
        <f t="shared" si="15"/>
        <v>300000000</v>
      </c>
      <c r="C50" s="30">
        <f t="shared" si="15"/>
        <v>300000000</v>
      </c>
      <c r="D50" s="29">
        <f t="shared" si="15"/>
        <v>0</v>
      </c>
      <c r="E50" s="29">
        <f>SUM(E51)</f>
        <v>0</v>
      </c>
      <c r="F50" s="31" t="s">
        <v>70</v>
      </c>
      <c r="G50" s="4" t="s">
        <v>71</v>
      </c>
      <c r="K50" s="28"/>
    </row>
    <row r="51" spans="1:11" ht="30" customHeight="1" x14ac:dyDescent="0.25">
      <c r="A51" s="32">
        <v>300000000</v>
      </c>
      <c r="B51" s="32">
        <v>300000000</v>
      </c>
      <c r="C51" s="33">
        <v>300000000</v>
      </c>
      <c r="D51" s="32">
        <v>0</v>
      </c>
      <c r="E51" s="32">
        <v>0</v>
      </c>
      <c r="F51" s="34" t="s">
        <v>70</v>
      </c>
      <c r="G51" s="4" t="s">
        <v>72</v>
      </c>
      <c r="I51" s="35"/>
      <c r="J51" s="35"/>
    </row>
    <row r="52" spans="1:11" ht="30" customHeight="1" x14ac:dyDescent="0.25">
      <c r="A52" s="25">
        <f t="shared" ref="A52:D52" si="16">SUM(A53,A55,A58,A62,A64)</f>
        <v>195583908</v>
      </c>
      <c r="B52" s="25">
        <f t="shared" si="16"/>
        <v>265583908</v>
      </c>
      <c r="C52" s="26">
        <f t="shared" si="16"/>
        <v>295583908</v>
      </c>
      <c r="D52" s="25">
        <f t="shared" si="16"/>
        <v>177813731</v>
      </c>
      <c r="E52" s="25">
        <f>SUM(E53,E55,E58,E62,E64)</f>
        <v>171811418</v>
      </c>
      <c r="F52" s="27" t="s">
        <v>73</v>
      </c>
      <c r="G52" s="4" t="s">
        <v>74</v>
      </c>
      <c r="K52" s="28"/>
    </row>
    <row r="53" spans="1:11" ht="30" customHeight="1" x14ac:dyDescent="0.25">
      <c r="A53" s="29">
        <f t="shared" ref="A53:D53" si="17">SUM(A54)</f>
        <v>10000000</v>
      </c>
      <c r="B53" s="29">
        <f t="shared" si="17"/>
        <v>10000000</v>
      </c>
      <c r="C53" s="30">
        <f t="shared" si="17"/>
        <v>10000000</v>
      </c>
      <c r="D53" s="29">
        <f t="shared" si="17"/>
        <v>5000000</v>
      </c>
      <c r="E53" s="29">
        <f>SUM(E54)</f>
        <v>31683254</v>
      </c>
      <c r="F53" s="31" t="s">
        <v>75</v>
      </c>
      <c r="G53" s="4" t="s">
        <v>76</v>
      </c>
      <c r="K53" s="28"/>
    </row>
    <row r="54" spans="1:11" ht="30" customHeight="1" x14ac:dyDescent="0.25">
      <c r="A54" s="32">
        <v>10000000</v>
      </c>
      <c r="B54" s="32">
        <v>10000000</v>
      </c>
      <c r="C54" s="33">
        <v>10000000</v>
      </c>
      <c r="D54" s="32">
        <v>5000000</v>
      </c>
      <c r="E54" s="32">
        <v>31683254</v>
      </c>
      <c r="F54" s="34" t="s">
        <v>75</v>
      </c>
      <c r="G54" s="4" t="s">
        <v>77</v>
      </c>
      <c r="I54" s="35"/>
      <c r="J54" s="35"/>
      <c r="K54" s="28"/>
    </row>
    <row r="55" spans="1:11" ht="30" customHeight="1" x14ac:dyDescent="0.25">
      <c r="A55" s="29">
        <f t="shared" ref="A55:D55" si="18">SUM(A56:A57)</f>
        <v>22842000</v>
      </c>
      <c r="B55" s="29">
        <f t="shared" si="18"/>
        <v>22842000</v>
      </c>
      <c r="C55" s="30">
        <f t="shared" si="18"/>
        <v>22842000</v>
      </c>
      <c r="D55" s="29">
        <f t="shared" si="18"/>
        <v>10072008</v>
      </c>
      <c r="E55" s="29">
        <f>SUM(E56:E57)</f>
        <v>8059082</v>
      </c>
      <c r="F55" s="31" t="s">
        <v>78</v>
      </c>
      <c r="G55" s="4" t="s">
        <v>79</v>
      </c>
      <c r="K55" s="28"/>
    </row>
    <row r="56" spans="1:11" ht="30" customHeight="1" x14ac:dyDescent="0.25">
      <c r="A56" s="36">
        <v>2842000</v>
      </c>
      <c r="B56" s="36">
        <v>2842000</v>
      </c>
      <c r="C56" s="37">
        <v>2842000</v>
      </c>
      <c r="D56" s="36">
        <v>2842000</v>
      </c>
      <c r="E56" s="36">
        <v>3244161</v>
      </c>
      <c r="F56" s="38" t="s">
        <v>80</v>
      </c>
      <c r="G56" s="4" t="s">
        <v>81</v>
      </c>
      <c r="I56" s="35"/>
      <c r="J56" s="35"/>
      <c r="K56" s="28"/>
    </row>
    <row r="57" spans="1:11" ht="30" customHeight="1" x14ac:dyDescent="0.25">
      <c r="A57" s="42">
        <v>20000000</v>
      </c>
      <c r="B57" s="42">
        <v>20000000</v>
      </c>
      <c r="C57" s="43">
        <v>20000000</v>
      </c>
      <c r="D57" s="42">
        <v>7230008</v>
      </c>
      <c r="E57" s="42">
        <v>4814921</v>
      </c>
      <c r="F57" s="44" t="s">
        <v>82</v>
      </c>
      <c r="G57" s="4" t="s">
        <v>83</v>
      </c>
      <c r="I57" s="35"/>
      <c r="J57" s="35"/>
      <c r="K57" s="28"/>
    </row>
    <row r="58" spans="1:11" ht="30" customHeight="1" x14ac:dyDescent="0.25">
      <c r="A58" s="29">
        <f t="shared" ref="A58:D58" si="19">SUM(A59:A61)</f>
        <v>8541908</v>
      </c>
      <c r="B58" s="29">
        <f t="shared" si="19"/>
        <v>8541908</v>
      </c>
      <c r="C58" s="30">
        <f t="shared" si="19"/>
        <v>8541908</v>
      </c>
      <c r="D58" s="29">
        <f t="shared" si="19"/>
        <v>8541723</v>
      </c>
      <c r="E58" s="29">
        <f>SUM(E59:E61)</f>
        <v>7869082</v>
      </c>
      <c r="F58" s="31" t="s">
        <v>84</v>
      </c>
      <c r="G58" s="4" t="s">
        <v>85</v>
      </c>
      <c r="K58" s="28"/>
    </row>
    <row r="59" spans="1:11" ht="30" customHeight="1" x14ac:dyDescent="0.25">
      <c r="A59" s="36">
        <v>5752648</v>
      </c>
      <c r="B59" s="36">
        <v>5752648</v>
      </c>
      <c r="C59" s="37">
        <v>5752648</v>
      </c>
      <c r="D59" s="36">
        <v>5752648</v>
      </c>
      <c r="E59" s="36">
        <v>5536608</v>
      </c>
      <c r="F59" s="38" t="s">
        <v>86</v>
      </c>
      <c r="G59" s="4" t="s">
        <v>87</v>
      </c>
      <c r="I59" s="35"/>
      <c r="J59" s="35"/>
      <c r="K59" s="28"/>
    </row>
    <row r="60" spans="1:11" ht="30" customHeight="1" x14ac:dyDescent="0.25">
      <c r="A60" s="39">
        <v>2359260</v>
      </c>
      <c r="B60" s="39">
        <v>2359260</v>
      </c>
      <c r="C60" s="40">
        <v>2359260</v>
      </c>
      <c r="D60" s="39">
        <v>2359260</v>
      </c>
      <c r="E60" s="39">
        <v>1912322</v>
      </c>
      <c r="F60" s="41" t="s">
        <v>88</v>
      </c>
      <c r="G60" s="4" t="s">
        <v>89</v>
      </c>
      <c r="I60" s="35"/>
      <c r="J60" s="35"/>
      <c r="K60" s="28"/>
    </row>
    <row r="61" spans="1:11" ht="30" customHeight="1" x14ac:dyDescent="0.25">
      <c r="A61" s="42">
        <v>430000</v>
      </c>
      <c r="B61" s="42">
        <v>430000</v>
      </c>
      <c r="C61" s="43">
        <v>430000</v>
      </c>
      <c r="D61" s="42">
        <v>429815</v>
      </c>
      <c r="E61" s="42">
        <v>420152</v>
      </c>
      <c r="F61" s="44" t="s">
        <v>90</v>
      </c>
      <c r="G61" s="4" t="s">
        <v>91</v>
      </c>
      <c r="I61" s="35"/>
      <c r="J61" s="35"/>
      <c r="K61" s="28"/>
    </row>
    <row r="62" spans="1:11" ht="30" customHeight="1" x14ac:dyDescent="0.25">
      <c r="A62" s="29">
        <f t="shared" ref="A62:D64" si="20">SUM(A63)</f>
        <v>154200000</v>
      </c>
      <c r="B62" s="29">
        <f t="shared" si="20"/>
        <v>154200000</v>
      </c>
      <c r="C62" s="30">
        <f t="shared" si="20"/>
        <v>154200000</v>
      </c>
      <c r="D62" s="29">
        <f t="shared" si="20"/>
        <v>154200000</v>
      </c>
      <c r="E62" s="29">
        <f>SUM(E63)</f>
        <v>124200000</v>
      </c>
      <c r="F62" s="31" t="s">
        <v>92</v>
      </c>
      <c r="G62" s="4" t="s">
        <v>93</v>
      </c>
      <c r="K62" s="28"/>
    </row>
    <row r="63" spans="1:11" ht="30" customHeight="1" x14ac:dyDescent="0.25">
      <c r="A63" s="32">
        <v>154200000</v>
      </c>
      <c r="B63" s="32">
        <v>154200000</v>
      </c>
      <c r="C63" s="33">
        <v>154200000</v>
      </c>
      <c r="D63" s="32">
        <v>154200000</v>
      </c>
      <c r="E63" s="32">
        <v>124200000</v>
      </c>
      <c r="F63" s="34" t="s">
        <v>92</v>
      </c>
      <c r="G63" s="4" t="s">
        <v>94</v>
      </c>
      <c r="I63" s="35"/>
      <c r="J63" s="35"/>
      <c r="K63" s="28"/>
    </row>
    <row r="64" spans="1:11" ht="30" customHeight="1" x14ac:dyDescent="0.25">
      <c r="A64" s="29">
        <f t="shared" si="20"/>
        <v>0</v>
      </c>
      <c r="B64" s="29">
        <f t="shared" si="20"/>
        <v>70000000</v>
      </c>
      <c r="C64" s="30">
        <f t="shared" si="20"/>
        <v>100000000</v>
      </c>
      <c r="D64" s="29">
        <f t="shared" si="20"/>
        <v>0</v>
      </c>
      <c r="E64" s="29">
        <f>SUM(E65)</f>
        <v>0</v>
      </c>
      <c r="F64" s="31" t="s">
        <v>95</v>
      </c>
      <c r="G64" s="4" t="s">
        <v>96</v>
      </c>
      <c r="K64" s="28"/>
    </row>
    <row r="65" spans="1:17" ht="30" customHeight="1" x14ac:dyDescent="0.25">
      <c r="A65" s="32">
        <v>0</v>
      </c>
      <c r="B65" s="32">
        <v>70000000</v>
      </c>
      <c r="C65" s="33">
        <v>100000000</v>
      </c>
      <c r="D65" s="32">
        <v>0</v>
      </c>
      <c r="E65" s="32">
        <v>0</v>
      </c>
      <c r="F65" s="34" t="s">
        <v>97</v>
      </c>
      <c r="G65" s="4" t="s">
        <v>98</v>
      </c>
      <c r="I65" s="35"/>
      <c r="J65" s="35"/>
      <c r="K65" s="28"/>
    </row>
    <row r="66" spans="1:17" ht="30" customHeight="1" x14ac:dyDescent="0.25">
      <c r="A66" s="25">
        <f t="shared" ref="A66:D66" si="21">SUM(A67,A69)</f>
        <v>10000000</v>
      </c>
      <c r="B66" s="25">
        <f t="shared" si="21"/>
        <v>10000000</v>
      </c>
      <c r="C66" s="26">
        <f t="shared" si="21"/>
        <v>10000000</v>
      </c>
      <c r="D66" s="25">
        <f t="shared" si="21"/>
        <v>27709732</v>
      </c>
      <c r="E66" s="25">
        <f>SUM(E67,E69)</f>
        <v>-3054766</v>
      </c>
      <c r="F66" s="27" t="s">
        <v>99</v>
      </c>
      <c r="G66" s="4" t="s">
        <v>100</v>
      </c>
      <c r="K66" s="28"/>
    </row>
    <row r="67" spans="1:17" ht="30" customHeight="1" x14ac:dyDescent="0.25">
      <c r="A67" s="29">
        <f t="shared" ref="A67:E67" si="22">SUM(A68)</f>
        <v>10000000</v>
      </c>
      <c r="B67" s="29">
        <f t="shared" si="22"/>
        <v>10000000</v>
      </c>
      <c r="C67" s="30">
        <f t="shared" si="22"/>
        <v>10000000</v>
      </c>
      <c r="D67" s="29">
        <f t="shared" si="22"/>
        <v>709732</v>
      </c>
      <c r="E67" s="29">
        <f t="shared" si="22"/>
        <v>-3054766</v>
      </c>
      <c r="F67" s="31" t="s">
        <v>101</v>
      </c>
      <c r="G67" s="4" t="s">
        <v>102</v>
      </c>
      <c r="K67" s="28"/>
    </row>
    <row r="68" spans="1:17" ht="30" customHeight="1" x14ac:dyDescent="0.25">
      <c r="A68" s="32">
        <v>10000000</v>
      </c>
      <c r="B68" s="32">
        <v>10000000</v>
      </c>
      <c r="C68" s="33">
        <v>10000000</v>
      </c>
      <c r="D68" s="32">
        <v>709732</v>
      </c>
      <c r="E68" s="32">
        <v>-3054766</v>
      </c>
      <c r="F68" s="34" t="s">
        <v>101</v>
      </c>
      <c r="G68" s="4" t="s">
        <v>103</v>
      </c>
      <c r="I68" s="35"/>
      <c r="J68" s="35"/>
      <c r="K68" s="28"/>
    </row>
    <row r="69" spans="1:17" ht="30" customHeight="1" x14ac:dyDescent="0.25">
      <c r="A69" s="29">
        <f t="shared" ref="A69:E69" si="23">SUM(A70)</f>
        <v>0</v>
      </c>
      <c r="B69" s="29">
        <f t="shared" si="23"/>
        <v>0</v>
      </c>
      <c r="C69" s="30">
        <f t="shared" si="23"/>
        <v>0</v>
      </c>
      <c r="D69" s="29">
        <f t="shared" si="23"/>
        <v>27000000</v>
      </c>
      <c r="E69" s="29">
        <f t="shared" si="23"/>
        <v>0</v>
      </c>
      <c r="F69" s="31" t="s">
        <v>104</v>
      </c>
      <c r="G69" s="4" t="s">
        <v>105</v>
      </c>
      <c r="K69" s="28"/>
    </row>
    <row r="70" spans="1:17" ht="30" customHeight="1" x14ac:dyDescent="0.25">
      <c r="A70" s="32">
        <v>0</v>
      </c>
      <c r="B70" s="32">
        <v>0</v>
      </c>
      <c r="C70" s="33">
        <v>0</v>
      </c>
      <c r="D70" s="32">
        <v>27000000</v>
      </c>
      <c r="E70" s="32">
        <v>0</v>
      </c>
      <c r="F70" s="34" t="s">
        <v>106</v>
      </c>
      <c r="G70" s="4" t="s">
        <v>107</v>
      </c>
      <c r="I70" s="35"/>
      <c r="J70" s="35"/>
    </row>
    <row r="71" spans="1:17" ht="30" customHeight="1" x14ac:dyDescent="0.25">
      <c r="A71" s="25">
        <f t="shared" ref="A71:E72" si="24">SUM(A72)</f>
        <v>0</v>
      </c>
      <c r="B71" s="25">
        <f t="shared" si="24"/>
        <v>0</v>
      </c>
      <c r="C71" s="26">
        <f t="shared" si="24"/>
        <v>0</v>
      </c>
      <c r="D71" s="25">
        <f t="shared" si="24"/>
        <v>1000000</v>
      </c>
      <c r="E71" s="25">
        <f t="shared" si="24"/>
        <v>0</v>
      </c>
      <c r="F71" s="27" t="s">
        <v>108</v>
      </c>
      <c r="G71" s="4" t="s">
        <v>109</v>
      </c>
      <c r="K71" s="28"/>
    </row>
    <row r="72" spans="1:17" ht="30" customHeight="1" x14ac:dyDescent="0.25">
      <c r="A72" s="29">
        <f t="shared" si="24"/>
        <v>0</v>
      </c>
      <c r="B72" s="29">
        <f t="shared" si="24"/>
        <v>0</v>
      </c>
      <c r="C72" s="30">
        <f t="shared" si="24"/>
        <v>0</v>
      </c>
      <c r="D72" s="29">
        <f t="shared" si="24"/>
        <v>1000000</v>
      </c>
      <c r="E72" s="29">
        <f t="shared" si="24"/>
        <v>0</v>
      </c>
      <c r="F72" s="31" t="s">
        <v>108</v>
      </c>
      <c r="G72" s="4" t="s">
        <v>110</v>
      </c>
      <c r="K72" s="28"/>
    </row>
    <row r="73" spans="1:17" ht="30" customHeight="1" x14ac:dyDescent="0.25">
      <c r="A73" s="32">
        <v>0</v>
      </c>
      <c r="B73" s="32">
        <v>0</v>
      </c>
      <c r="C73" s="33">
        <v>0</v>
      </c>
      <c r="D73" s="32">
        <v>1000000</v>
      </c>
      <c r="E73" s="32">
        <v>0</v>
      </c>
      <c r="F73" s="34" t="s">
        <v>108</v>
      </c>
      <c r="G73" s="4" t="s">
        <v>111</v>
      </c>
      <c r="I73" s="35"/>
      <c r="J73" s="35"/>
      <c r="K73" s="28"/>
    </row>
    <row r="74" spans="1:17" ht="30" customHeight="1" x14ac:dyDescent="0.25">
      <c r="A74" s="22">
        <f t="shared" ref="A74:D74" si="25">SUM(A75,A84)</f>
        <v>95624137</v>
      </c>
      <c r="B74" s="22">
        <f t="shared" si="25"/>
        <v>92971010</v>
      </c>
      <c r="C74" s="23">
        <f t="shared" si="25"/>
        <v>85099905</v>
      </c>
      <c r="D74" s="22">
        <f t="shared" si="25"/>
        <v>26844949</v>
      </c>
      <c r="E74" s="22">
        <f>SUM(E75,E84)</f>
        <v>19200000</v>
      </c>
      <c r="F74" s="24" t="s">
        <v>112</v>
      </c>
      <c r="G74" s="4" t="s">
        <v>113</v>
      </c>
      <c r="H74" s="4" t="s">
        <v>8</v>
      </c>
      <c r="K74" s="28"/>
      <c r="L74" s="28"/>
      <c r="M74" s="28"/>
      <c r="N74" s="8"/>
      <c r="O74" s="8"/>
      <c r="P74" s="8"/>
      <c r="Q74" s="8"/>
    </row>
    <row r="75" spans="1:17" ht="30" customHeight="1" x14ac:dyDescent="0.25">
      <c r="A75" s="25">
        <f t="shared" ref="A75:D75" si="26">SUM(A76,A78,A80,A82)</f>
        <v>41000000</v>
      </c>
      <c r="B75" s="25">
        <f t="shared" si="26"/>
        <v>41000000</v>
      </c>
      <c r="C75" s="26">
        <f t="shared" si="26"/>
        <v>41000000</v>
      </c>
      <c r="D75" s="25">
        <f t="shared" si="26"/>
        <v>26844949</v>
      </c>
      <c r="E75" s="25">
        <f>SUM(E76,E78,E80,E82)</f>
        <v>19200000</v>
      </c>
      <c r="F75" s="27" t="s">
        <v>114</v>
      </c>
      <c r="G75" s="4" t="s">
        <v>115</v>
      </c>
    </row>
    <row r="76" spans="1:17" ht="30" customHeight="1" x14ac:dyDescent="0.25">
      <c r="A76" s="29">
        <f t="shared" ref="A76:E76" si="27">SUM(A77)</f>
        <v>20000000</v>
      </c>
      <c r="B76" s="29">
        <f t="shared" si="27"/>
        <v>20000000</v>
      </c>
      <c r="C76" s="30">
        <f t="shared" si="27"/>
        <v>20000000</v>
      </c>
      <c r="D76" s="29">
        <f t="shared" si="27"/>
        <v>0</v>
      </c>
      <c r="E76" s="29">
        <f t="shared" si="27"/>
        <v>0</v>
      </c>
      <c r="F76" s="31" t="s">
        <v>116</v>
      </c>
      <c r="G76" s="4" t="s">
        <v>117</v>
      </c>
      <c r="K76" s="28"/>
      <c r="L76" s="28"/>
      <c r="M76" s="28"/>
      <c r="N76" s="8"/>
      <c r="O76" s="8"/>
      <c r="P76" s="8"/>
      <c r="Q76" s="8"/>
    </row>
    <row r="77" spans="1:17" ht="30" customHeight="1" x14ac:dyDescent="0.25">
      <c r="A77" s="32">
        <v>20000000</v>
      </c>
      <c r="B77" s="32">
        <v>20000000</v>
      </c>
      <c r="C77" s="33">
        <v>20000000</v>
      </c>
      <c r="D77" s="32">
        <v>0</v>
      </c>
      <c r="E77" s="32">
        <v>0</v>
      </c>
      <c r="F77" s="34" t="s">
        <v>116</v>
      </c>
      <c r="G77" s="4" t="s">
        <v>118</v>
      </c>
      <c r="I77" s="35"/>
      <c r="J77" s="35"/>
      <c r="O77" s="45"/>
      <c r="P77" s="45"/>
      <c r="Q77" s="45"/>
    </row>
    <row r="78" spans="1:17" ht="30" customHeight="1" x14ac:dyDescent="0.25">
      <c r="A78" s="29">
        <f t="shared" ref="A78:E78" si="28">SUM(A79)</f>
        <v>15000000</v>
      </c>
      <c r="B78" s="29">
        <f t="shared" si="28"/>
        <v>15000000</v>
      </c>
      <c r="C78" s="30">
        <f t="shared" si="28"/>
        <v>15000000</v>
      </c>
      <c r="D78" s="29">
        <f t="shared" si="28"/>
        <v>15000000</v>
      </c>
      <c r="E78" s="29">
        <f t="shared" si="28"/>
        <v>13200000</v>
      </c>
      <c r="F78" s="31" t="s">
        <v>119</v>
      </c>
      <c r="G78" s="4" t="s">
        <v>120</v>
      </c>
      <c r="K78" s="28"/>
      <c r="L78" s="28"/>
      <c r="M78" s="4"/>
      <c r="N78" s="4"/>
      <c r="O78" s="8"/>
      <c r="P78" s="8"/>
      <c r="Q78" s="8"/>
    </row>
    <row r="79" spans="1:17" ht="30" customHeight="1" x14ac:dyDescent="0.25">
      <c r="A79" s="32">
        <v>15000000</v>
      </c>
      <c r="B79" s="32">
        <v>15000000</v>
      </c>
      <c r="C79" s="33">
        <v>15000000</v>
      </c>
      <c r="D79" s="32">
        <v>15000000</v>
      </c>
      <c r="E79" s="32">
        <v>13200000</v>
      </c>
      <c r="F79" s="34" t="s">
        <v>119</v>
      </c>
      <c r="G79" s="4" t="s">
        <v>121</v>
      </c>
      <c r="I79" s="35"/>
      <c r="J79" s="35"/>
      <c r="K79" s="46"/>
      <c r="L79" s="46"/>
      <c r="M79" s="46"/>
      <c r="N79" s="47"/>
      <c r="O79" s="47"/>
      <c r="P79" s="47"/>
      <c r="Q79" s="47"/>
    </row>
    <row r="80" spans="1:17" ht="30" customHeight="1" x14ac:dyDescent="0.25">
      <c r="A80" s="29">
        <f t="shared" ref="A80:E80" si="29">SUM(A81)</f>
        <v>3000000</v>
      </c>
      <c r="B80" s="29">
        <f t="shared" si="29"/>
        <v>3000000</v>
      </c>
      <c r="C80" s="30">
        <f t="shared" si="29"/>
        <v>3000000</v>
      </c>
      <c r="D80" s="29">
        <f t="shared" si="29"/>
        <v>7000000</v>
      </c>
      <c r="E80" s="29">
        <f t="shared" si="29"/>
        <v>3000000</v>
      </c>
      <c r="F80" s="31" t="s">
        <v>122</v>
      </c>
      <c r="G80" s="4" t="s">
        <v>123</v>
      </c>
      <c r="K80" s="46"/>
      <c r="L80" s="46"/>
      <c r="M80" s="46"/>
      <c r="N80" s="47"/>
      <c r="O80" s="47"/>
      <c r="P80" s="47"/>
      <c r="Q80" s="47"/>
    </row>
    <row r="81" spans="1:17" ht="30" customHeight="1" x14ac:dyDescent="0.25">
      <c r="A81" s="32">
        <v>3000000</v>
      </c>
      <c r="B81" s="32">
        <v>3000000</v>
      </c>
      <c r="C81" s="33">
        <v>3000000</v>
      </c>
      <c r="D81" s="32">
        <v>7000000</v>
      </c>
      <c r="E81" s="32">
        <v>3000000</v>
      </c>
      <c r="F81" s="34" t="s">
        <v>122</v>
      </c>
      <c r="G81" s="4" t="s">
        <v>124</v>
      </c>
      <c r="I81" s="35"/>
      <c r="J81" s="35"/>
      <c r="K81" s="46"/>
      <c r="L81" s="46"/>
      <c r="M81" s="46"/>
      <c r="N81" s="47"/>
      <c r="O81" s="47"/>
      <c r="P81" s="47"/>
      <c r="Q81" s="47"/>
    </row>
    <row r="82" spans="1:17" ht="30" customHeight="1" x14ac:dyDescent="0.25">
      <c r="A82" s="29">
        <f t="shared" ref="A82:E82" si="30">SUM(A83)</f>
        <v>3000000</v>
      </c>
      <c r="B82" s="29">
        <f t="shared" si="30"/>
        <v>3000000</v>
      </c>
      <c r="C82" s="30">
        <f t="shared" si="30"/>
        <v>3000000</v>
      </c>
      <c r="D82" s="29">
        <f t="shared" si="30"/>
        <v>4844949</v>
      </c>
      <c r="E82" s="29">
        <f t="shared" si="30"/>
        <v>3000000</v>
      </c>
      <c r="F82" s="31" t="s">
        <v>125</v>
      </c>
      <c r="G82" s="4" t="s">
        <v>126</v>
      </c>
      <c r="K82" s="46"/>
      <c r="L82" s="46"/>
      <c r="M82" s="46"/>
      <c r="N82" s="47"/>
      <c r="O82" s="47"/>
      <c r="P82" s="47"/>
      <c r="Q82" s="47"/>
    </row>
    <row r="83" spans="1:17" ht="30" customHeight="1" x14ac:dyDescent="0.25">
      <c r="A83" s="32">
        <v>3000000</v>
      </c>
      <c r="B83" s="32">
        <v>3000000</v>
      </c>
      <c r="C83" s="33">
        <v>3000000</v>
      </c>
      <c r="D83" s="32">
        <v>4844949</v>
      </c>
      <c r="E83" s="32">
        <v>3000000</v>
      </c>
      <c r="F83" s="34" t="s">
        <v>125</v>
      </c>
      <c r="G83" s="4" t="s">
        <v>127</v>
      </c>
      <c r="I83" s="35"/>
      <c r="J83" s="35"/>
      <c r="K83" s="46"/>
      <c r="L83" s="46"/>
      <c r="M83" s="46"/>
      <c r="N83" s="47"/>
      <c r="O83" s="47"/>
      <c r="P83" s="47"/>
      <c r="Q83" s="47"/>
    </row>
    <row r="84" spans="1:17" ht="30" customHeight="1" x14ac:dyDescent="0.25">
      <c r="A84" s="25">
        <f t="shared" ref="A84:E85" si="31">SUM(A85)</f>
        <v>54624137</v>
      </c>
      <c r="B84" s="25">
        <f t="shared" si="31"/>
        <v>51971010</v>
      </c>
      <c r="C84" s="26">
        <f t="shared" si="31"/>
        <v>44099905</v>
      </c>
      <c r="D84" s="25">
        <f t="shared" si="31"/>
        <v>0</v>
      </c>
      <c r="E84" s="25">
        <f t="shared" si="31"/>
        <v>0</v>
      </c>
      <c r="F84" s="27" t="s">
        <v>128</v>
      </c>
      <c r="G84" s="4" t="s">
        <v>129</v>
      </c>
      <c r="K84" s="46"/>
      <c r="L84" s="46"/>
      <c r="M84" s="46"/>
      <c r="N84" s="47"/>
      <c r="O84" s="47"/>
      <c r="P84" s="47"/>
      <c r="Q84" s="47"/>
    </row>
    <row r="85" spans="1:17" ht="30" customHeight="1" x14ac:dyDescent="0.25">
      <c r="A85" s="29">
        <f t="shared" si="31"/>
        <v>54624137</v>
      </c>
      <c r="B85" s="29">
        <f t="shared" si="31"/>
        <v>51971010</v>
      </c>
      <c r="C85" s="30">
        <f t="shared" si="31"/>
        <v>44099905</v>
      </c>
      <c r="D85" s="29">
        <f t="shared" si="31"/>
        <v>0</v>
      </c>
      <c r="E85" s="29">
        <f t="shared" si="31"/>
        <v>0</v>
      </c>
      <c r="F85" s="31" t="s">
        <v>128</v>
      </c>
      <c r="G85" s="4" t="s">
        <v>130</v>
      </c>
      <c r="K85" s="46"/>
      <c r="L85" s="46"/>
      <c r="M85" s="46"/>
      <c r="N85" s="47"/>
      <c r="O85" s="47"/>
      <c r="P85" s="47"/>
      <c r="Q85" s="47"/>
    </row>
    <row r="86" spans="1:17" ht="30" customHeight="1" x14ac:dyDescent="0.25">
      <c r="A86" s="32">
        <v>54624137</v>
      </c>
      <c r="B86" s="32">
        <v>51971010</v>
      </c>
      <c r="C86" s="33">
        <v>44099905</v>
      </c>
      <c r="D86" s="32">
        <v>0</v>
      </c>
      <c r="E86" s="32">
        <v>0</v>
      </c>
      <c r="F86" s="34" t="s">
        <v>128</v>
      </c>
      <c r="G86" s="4" t="s">
        <v>131</v>
      </c>
      <c r="I86" s="35"/>
      <c r="J86" s="35"/>
      <c r="K86" s="46"/>
      <c r="L86" s="46"/>
      <c r="M86" s="46"/>
      <c r="N86" s="47"/>
      <c r="O86" s="47"/>
      <c r="P86" s="47"/>
      <c r="Q86" s="47"/>
    </row>
    <row r="87" spans="1:17" ht="30" customHeight="1" x14ac:dyDescent="0.25">
      <c r="A87" s="22">
        <f t="shared" ref="A87:D87" si="32">SUM(A88,A91)</f>
        <v>437396765</v>
      </c>
      <c r="B87" s="22">
        <f t="shared" si="32"/>
        <v>426340572</v>
      </c>
      <c r="C87" s="23">
        <f t="shared" si="32"/>
        <v>238170286</v>
      </c>
      <c r="D87" s="22">
        <f t="shared" si="32"/>
        <v>82059207</v>
      </c>
      <c r="E87" s="22">
        <f>SUM(E88,E91)</f>
        <v>87674510</v>
      </c>
      <c r="F87" s="24" t="s">
        <v>132</v>
      </c>
      <c r="G87" s="4" t="s">
        <v>133</v>
      </c>
      <c r="H87" s="4" t="s">
        <v>8</v>
      </c>
      <c r="K87" s="46"/>
      <c r="L87" s="46"/>
      <c r="M87" s="46"/>
      <c r="N87" s="47"/>
      <c r="O87" s="47"/>
      <c r="P87" s="47"/>
      <c r="Q87" s="47"/>
    </row>
    <row r="88" spans="1:17" ht="30" customHeight="1" x14ac:dyDescent="0.25">
      <c r="A88" s="25">
        <f t="shared" ref="A88:E89" si="33">SUM(A89)</f>
        <v>80000000</v>
      </c>
      <c r="B88" s="25">
        <f t="shared" si="33"/>
        <v>80000000</v>
      </c>
      <c r="C88" s="26">
        <f t="shared" si="33"/>
        <v>80000000</v>
      </c>
      <c r="D88" s="25">
        <f t="shared" si="33"/>
        <v>82059207</v>
      </c>
      <c r="E88" s="25">
        <f t="shared" si="33"/>
        <v>75142676</v>
      </c>
      <c r="F88" s="27" t="s">
        <v>134</v>
      </c>
      <c r="G88" s="4" t="s">
        <v>135</v>
      </c>
    </row>
    <row r="89" spans="1:17" ht="30" customHeight="1" x14ac:dyDescent="0.25">
      <c r="A89" s="29">
        <f t="shared" si="33"/>
        <v>80000000</v>
      </c>
      <c r="B89" s="29">
        <f t="shared" si="33"/>
        <v>80000000</v>
      </c>
      <c r="C89" s="30">
        <f t="shared" si="33"/>
        <v>80000000</v>
      </c>
      <c r="D89" s="29">
        <f t="shared" si="33"/>
        <v>82059207</v>
      </c>
      <c r="E89" s="29">
        <f t="shared" si="33"/>
        <v>75142676</v>
      </c>
      <c r="F89" s="31" t="s">
        <v>136</v>
      </c>
      <c r="G89" s="4" t="s">
        <v>137</v>
      </c>
      <c r="K89" s="28"/>
    </row>
    <row r="90" spans="1:17" ht="30" customHeight="1" x14ac:dyDescent="0.25">
      <c r="A90" s="32">
        <v>80000000</v>
      </c>
      <c r="B90" s="32">
        <v>80000000</v>
      </c>
      <c r="C90" s="33">
        <v>80000000</v>
      </c>
      <c r="D90" s="32">
        <v>82059207</v>
      </c>
      <c r="E90" s="32">
        <v>75142676</v>
      </c>
      <c r="F90" s="34" t="s">
        <v>138</v>
      </c>
      <c r="G90" s="4" t="s">
        <v>139</v>
      </c>
      <c r="I90" s="35"/>
      <c r="J90" s="35"/>
      <c r="K90" s="28"/>
    </row>
    <row r="91" spans="1:17" ht="30" customHeight="1" x14ac:dyDescent="0.25">
      <c r="A91" s="25">
        <f t="shared" ref="A91:B91" si="34">SUM(A92,A94,A96)</f>
        <v>357396765</v>
      </c>
      <c r="B91" s="25">
        <f t="shared" si="34"/>
        <v>346340572</v>
      </c>
      <c r="C91" s="26">
        <f>SUM(C92,C94,C96)</f>
        <v>158170286</v>
      </c>
      <c r="D91" s="25">
        <f t="shared" ref="D91" si="35">SUM(D92,D94)</f>
        <v>0</v>
      </c>
      <c r="E91" s="25">
        <f>SUM(E92,E94)</f>
        <v>12531834</v>
      </c>
      <c r="F91" s="27" t="s">
        <v>140</v>
      </c>
      <c r="G91" s="4" t="s">
        <v>141</v>
      </c>
      <c r="K91" s="28"/>
    </row>
    <row r="92" spans="1:17" ht="30" customHeight="1" x14ac:dyDescent="0.25">
      <c r="A92" s="29">
        <f t="shared" ref="A92:E92" si="36">SUM(A93)</f>
        <v>0</v>
      </c>
      <c r="B92" s="29">
        <f t="shared" si="36"/>
        <v>0</v>
      </c>
      <c r="C92" s="30">
        <f t="shared" si="36"/>
        <v>0</v>
      </c>
      <c r="D92" s="29">
        <f t="shared" si="36"/>
        <v>0</v>
      </c>
      <c r="E92" s="29">
        <f t="shared" si="36"/>
        <v>12531834</v>
      </c>
      <c r="F92" s="31" t="s">
        <v>142</v>
      </c>
      <c r="G92" s="4" t="s">
        <v>143</v>
      </c>
      <c r="K92" s="28"/>
    </row>
    <row r="93" spans="1:17" ht="30" customHeight="1" x14ac:dyDescent="0.25">
      <c r="A93" s="32">
        <v>0</v>
      </c>
      <c r="B93" s="32">
        <v>0</v>
      </c>
      <c r="C93" s="33">
        <v>0</v>
      </c>
      <c r="D93" s="32">
        <v>0</v>
      </c>
      <c r="E93" s="32">
        <v>12531834</v>
      </c>
      <c r="F93" s="34" t="s">
        <v>144</v>
      </c>
      <c r="G93" s="4" t="s">
        <v>145</v>
      </c>
      <c r="I93" s="35"/>
      <c r="J93" s="35"/>
    </row>
    <row r="94" spans="1:17" ht="30" customHeight="1" x14ac:dyDescent="0.25">
      <c r="A94" s="29">
        <f t="shared" ref="A94:E96" si="37">SUM(A95)</f>
        <v>327396765</v>
      </c>
      <c r="B94" s="29">
        <f t="shared" si="37"/>
        <v>316340572</v>
      </c>
      <c r="C94" s="30">
        <f t="shared" si="37"/>
        <v>158170286</v>
      </c>
      <c r="D94" s="29">
        <f t="shared" si="37"/>
        <v>0</v>
      </c>
      <c r="E94" s="29">
        <f t="shared" si="37"/>
        <v>0</v>
      </c>
      <c r="F94" s="31" t="s">
        <v>146</v>
      </c>
      <c r="G94" s="4" t="s">
        <v>147</v>
      </c>
      <c r="K94" s="28"/>
    </row>
    <row r="95" spans="1:17" ht="30" customHeight="1" x14ac:dyDescent="0.25">
      <c r="A95" s="32">
        <v>327396765</v>
      </c>
      <c r="B95" s="32">
        <v>316340572</v>
      </c>
      <c r="C95" s="33">
        <v>158170286</v>
      </c>
      <c r="D95" s="32">
        <v>0</v>
      </c>
      <c r="E95" s="32">
        <v>0</v>
      </c>
      <c r="F95" s="34" t="s">
        <v>148</v>
      </c>
      <c r="G95" s="4" t="s">
        <v>149</v>
      </c>
      <c r="I95" s="35"/>
      <c r="J95" s="35"/>
    </row>
    <row r="96" spans="1:17" ht="30" customHeight="1" x14ac:dyDescent="0.25">
      <c r="A96" s="29">
        <f t="shared" si="37"/>
        <v>30000000</v>
      </c>
      <c r="B96" s="29">
        <f t="shared" si="37"/>
        <v>30000000</v>
      </c>
      <c r="C96" s="30">
        <f t="shared" si="37"/>
        <v>0</v>
      </c>
      <c r="D96" s="29">
        <f t="shared" si="37"/>
        <v>0</v>
      </c>
      <c r="E96" s="29">
        <f t="shared" si="37"/>
        <v>0</v>
      </c>
      <c r="F96" s="31" t="s">
        <v>150</v>
      </c>
      <c r="G96" s="4" t="s">
        <v>151</v>
      </c>
      <c r="K96" s="28"/>
    </row>
    <row r="97" spans="1:12" ht="30" customHeight="1" x14ac:dyDescent="0.25">
      <c r="A97" s="32">
        <v>30000000</v>
      </c>
      <c r="B97" s="32">
        <v>30000000</v>
      </c>
      <c r="C97" s="33">
        <v>0</v>
      </c>
      <c r="D97" s="32">
        <v>0</v>
      </c>
      <c r="E97" s="32">
        <v>0</v>
      </c>
      <c r="F97" s="34" t="s">
        <v>148</v>
      </c>
      <c r="G97" s="4" t="s">
        <v>152</v>
      </c>
      <c r="I97" s="35"/>
      <c r="J97" s="35"/>
    </row>
    <row r="98" spans="1:12" ht="30" customHeight="1" x14ac:dyDescent="0.25">
      <c r="A98" s="22">
        <f t="shared" ref="A98:D98" si="38">SUM(A99,A118)</f>
        <v>16407411054</v>
      </c>
      <c r="B98" s="22">
        <f t="shared" si="38"/>
        <v>14165045662</v>
      </c>
      <c r="C98" s="23">
        <f t="shared" si="38"/>
        <v>7446465104</v>
      </c>
      <c r="D98" s="22">
        <f t="shared" si="38"/>
        <v>6958100566</v>
      </c>
      <c r="E98" s="22">
        <f>SUM(E99,E118)</f>
        <v>6155099291</v>
      </c>
      <c r="F98" s="24" t="s">
        <v>153</v>
      </c>
      <c r="G98" s="4" t="s">
        <v>154</v>
      </c>
      <c r="H98" s="4" t="s">
        <v>8</v>
      </c>
      <c r="K98" s="28"/>
    </row>
    <row r="99" spans="1:12" ht="30" customHeight="1" x14ac:dyDescent="0.25">
      <c r="A99" s="25">
        <f t="shared" ref="A99:D99" si="39">SUM(A100,A111)</f>
        <v>6595206054</v>
      </c>
      <c r="B99" s="25">
        <f t="shared" si="39"/>
        <v>5934963662</v>
      </c>
      <c r="C99" s="26">
        <f t="shared" si="39"/>
        <v>5244034104</v>
      </c>
      <c r="D99" s="25">
        <f t="shared" si="39"/>
        <v>4801962566</v>
      </c>
      <c r="E99" s="25">
        <f>SUM(E100,E111)</f>
        <v>3465827268</v>
      </c>
      <c r="F99" s="27" t="s">
        <v>155</v>
      </c>
      <c r="G99" s="4" t="s">
        <v>156</v>
      </c>
    </row>
    <row r="100" spans="1:12" ht="30" customHeight="1" x14ac:dyDescent="0.25">
      <c r="A100" s="29">
        <f t="shared" ref="A100:D100" si="40">SUM(A101:A110)</f>
        <v>3856912288</v>
      </c>
      <c r="B100" s="29">
        <f t="shared" si="40"/>
        <v>3385004063</v>
      </c>
      <c r="C100" s="30">
        <f t="shared" si="40"/>
        <v>2908928042</v>
      </c>
      <c r="D100" s="29">
        <f t="shared" si="40"/>
        <v>2367613500</v>
      </c>
      <c r="E100" s="29">
        <f>SUM(E101:E110)</f>
        <v>1849091664</v>
      </c>
      <c r="F100" s="48" t="s">
        <v>157</v>
      </c>
      <c r="G100" s="4" t="s">
        <v>158</v>
      </c>
      <c r="K100" s="28"/>
    </row>
    <row r="101" spans="1:12" ht="30" customHeight="1" x14ac:dyDescent="0.25">
      <c r="A101" s="36">
        <v>310030000</v>
      </c>
      <c r="B101" s="36">
        <v>314890000</v>
      </c>
      <c r="C101" s="37">
        <v>320020000</v>
      </c>
      <c r="D101" s="36">
        <v>432000000</v>
      </c>
      <c r="E101" s="36">
        <v>219635196</v>
      </c>
      <c r="F101" s="38" t="s">
        <v>159</v>
      </c>
      <c r="G101" s="4" t="s">
        <v>160</v>
      </c>
      <c r="I101" s="35"/>
      <c r="J101" s="35"/>
      <c r="K101" s="28"/>
    </row>
    <row r="102" spans="1:12" ht="30" customHeight="1" x14ac:dyDescent="0.25">
      <c r="A102" s="39">
        <v>0</v>
      </c>
      <c r="B102" s="39">
        <v>300000</v>
      </c>
      <c r="C102" s="40">
        <v>1300000</v>
      </c>
      <c r="D102" s="39">
        <v>14700000</v>
      </c>
      <c r="E102" s="39">
        <v>26128835</v>
      </c>
      <c r="F102" s="41" t="s">
        <v>161</v>
      </c>
      <c r="G102" s="4" t="s">
        <v>162</v>
      </c>
      <c r="I102" s="35"/>
      <c r="J102" s="35"/>
      <c r="K102" s="28"/>
    </row>
    <row r="103" spans="1:12" ht="30" customHeight="1" x14ac:dyDescent="0.25">
      <c r="A103" s="39">
        <v>320201310</v>
      </c>
      <c r="B103" s="39">
        <v>854056000</v>
      </c>
      <c r="C103" s="40">
        <v>854056000</v>
      </c>
      <c r="D103" s="39">
        <v>852844000</v>
      </c>
      <c r="E103" s="39">
        <v>880203809</v>
      </c>
      <c r="F103" s="41" t="s">
        <v>163</v>
      </c>
      <c r="G103" s="4" t="s">
        <v>164</v>
      </c>
      <c r="I103" s="35"/>
      <c r="J103" s="35"/>
      <c r="K103" s="35"/>
      <c r="L103" s="35"/>
    </row>
    <row r="104" spans="1:12" ht="30" customHeight="1" x14ac:dyDescent="0.25">
      <c r="A104" s="39">
        <v>2360223750</v>
      </c>
      <c r="B104" s="39">
        <v>1446588750</v>
      </c>
      <c r="C104" s="40">
        <v>992662500</v>
      </c>
      <c r="D104" s="39">
        <v>456817500</v>
      </c>
      <c r="E104" s="39">
        <v>0</v>
      </c>
      <c r="F104" s="41" t="s">
        <v>165</v>
      </c>
      <c r="G104" s="4" t="s">
        <v>166</v>
      </c>
      <c r="I104" s="35"/>
      <c r="J104" s="35"/>
      <c r="K104" s="35"/>
      <c r="L104" s="35"/>
    </row>
    <row r="105" spans="1:12" ht="30" customHeight="1" x14ac:dyDescent="0.25">
      <c r="A105" s="39">
        <v>208262000</v>
      </c>
      <c r="B105" s="39">
        <v>202505000</v>
      </c>
      <c r="C105" s="40">
        <v>199475000</v>
      </c>
      <c r="D105" s="39">
        <v>162206000</v>
      </c>
      <c r="E105" s="39">
        <v>100888267</v>
      </c>
      <c r="F105" s="41" t="s">
        <v>167</v>
      </c>
      <c r="G105" s="4" t="s">
        <v>168</v>
      </c>
      <c r="I105" s="35"/>
      <c r="J105" s="35"/>
      <c r="K105" s="35"/>
      <c r="L105" s="35"/>
    </row>
    <row r="106" spans="1:12" ht="30" customHeight="1" x14ac:dyDescent="0.25">
      <c r="A106" s="39">
        <v>72619000</v>
      </c>
      <c r="B106" s="39">
        <v>70700000</v>
      </c>
      <c r="C106" s="40">
        <v>66155000</v>
      </c>
      <c r="D106" s="39">
        <v>54237000</v>
      </c>
      <c r="E106" s="39">
        <v>54596283</v>
      </c>
      <c r="F106" s="41" t="s">
        <v>169</v>
      </c>
      <c r="G106" s="4" t="s">
        <v>170</v>
      </c>
      <c r="I106" s="35"/>
      <c r="J106" s="35"/>
      <c r="K106" s="35"/>
      <c r="L106" s="35"/>
    </row>
    <row r="107" spans="1:12" ht="30" customHeight="1" x14ac:dyDescent="0.25">
      <c r="A107" s="39">
        <v>362186000</v>
      </c>
      <c r="B107" s="39">
        <v>328856000</v>
      </c>
      <c r="C107" s="40">
        <v>315827000</v>
      </c>
      <c r="D107" s="39">
        <v>240683000</v>
      </c>
      <c r="E107" s="39">
        <v>504540889</v>
      </c>
      <c r="F107" s="41" t="s">
        <v>171</v>
      </c>
      <c r="G107" s="4" t="s">
        <v>172</v>
      </c>
      <c r="I107" s="35"/>
      <c r="J107" s="35"/>
      <c r="K107" s="35"/>
      <c r="L107" s="35"/>
    </row>
    <row r="108" spans="1:12" ht="30" customHeight="1" x14ac:dyDescent="0.25">
      <c r="A108" s="39">
        <v>223390228</v>
      </c>
      <c r="B108" s="39">
        <v>106912313</v>
      </c>
      <c r="C108" s="40">
        <v>31263542</v>
      </c>
      <c r="D108" s="39">
        <v>0</v>
      </c>
      <c r="E108" s="39">
        <v>0</v>
      </c>
      <c r="F108" s="41" t="s">
        <v>173</v>
      </c>
      <c r="G108" s="4" t="s">
        <v>174</v>
      </c>
      <c r="I108" s="35"/>
      <c r="J108" s="35"/>
      <c r="K108" s="35"/>
      <c r="L108" s="35"/>
    </row>
    <row r="109" spans="1:12" ht="30" customHeight="1" x14ac:dyDescent="0.25">
      <c r="A109" s="39">
        <v>0</v>
      </c>
      <c r="B109" s="39">
        <v>60196000</v>
      </c>
      <c r="C109" s="40">
        <v>128169000</v>
      </c>
      <c r="D109" s="39">
        <v>154126000</v>
      </c>
      <c r="E109" s="39">
        <v>63087785</v>
      </c>
      <c r="F109" s="41" t="s">
        <v>175</v>
      </c>
      <c r="G109" s="4" t="s">
        <v>176</v>
      </c>
      <c r="I109" s="35"/>
      <c r="J109" s="35"/>
      <c r="K109" s="35"/>
      <c r="L109" s="35"/>
    </row>
    <row r="110" spans="1:12" ht="30" customHeight="1" x14ac:dyDescent="0.25">
      <c r="A110" s="42">
        <v>0</v>
      </c>
      <c r="B110" s="42">
        <v>0</v>
      </c>
      <c r="C110" s="43">
        <v>0</v>
      </c>
      <c r="D110" s="42">
        <v>0</v>
      </c>
      <c r="E110" s="42">
        <v>10600</v>
      </c>
      <c r="F110" s="44" t="s">
        <v>177</v>
      </c>
      <c r="G110" s="4" t="s">
        <v>178</v>
      </c>
      <c r="I110" s="35"/>
      <c r="J110" s="35"/>
      <c r="K110" s="35"/>
      <c r="L110" s="35"/>
    </row>
    <row r="111" spans="1:12" ht="30" customHeight="1" x14ac:dyDescent="0.25">
      <c r="A111" s="29">
        <f t="shared" ref="A111:D111" si="41">SUM(A112:A117)</f>
        <v>2738293766</v>
      </c>
      <c r="B111" s="29">
        <f t="shared" si="41"/>
        <v>2549959599</v>
      </c>
      <c r="C111" s="30">
        <f t="shared" si="41"/>
        <v>2335106062</v>
      </c>
      <c r="D111" s="29">
        <f t="shared" si="41"/>
        <v>2434349066</v>
      </c>
      <c r="E111" s="29">
        <f>SUM(E112:E117)</f>
        <v>1616735604</v>
      </c>
      <c r="F111" s="48" t="s">
        <v>179</v>
      </c>
      <c r="G111" s="4" t="s">
        <v>180</v>
      </c>
    </row>
    <row r="112" spans="1:12" ht="30" customHeight="1" x14ac:dyDescent="0.25">
      <c r="A112" s="36">
        <v>444310000</v>
      </c>
      <c r="B112" s="36">
        <v>503190000</v>
      </c>
      <c r="C112" s="37">
        <v>536410000</v>
      </c>
      <c r="D112" s="36">
        <v>510700000</v>
      </c>
      <c r="E112" s="36">
        <v>315303000</v>
      </c>
      <c r="F112" s="38" t="s">
        <v>181</v>
      </c>
      <c r="G112" s="4" t="s">
        <v>182</v>
      </c>
      <c r="I112" s="35"/>
      <c r="J112" s="35"/>
      <c r="K112" s="28"/>
    </row>
    <row r="113" spans="1:12" ht="30" customHeight="1" x14ac:dyDescent="0.25">
      <c r="A113" s="39">
        <v>41428000</v>
      </c>
      <c r="B113" s="39">
        <v>42677000</v>
      </c>
      <c r="C113" s="40">
        <v>35579000</v>
      </c>
      <c r="D113" s="39">
        <v>107269000</v>
      </c>
      <c r="E113" s="39">
        <v>0</v>
      </c>
      <c r="F113" s="41" t="s">
        <v>183</v>
      </c>
      <c r="G113" s="4" t="s">
        <v>184</v>
      </c>
      <c r="I113" s="35"/>
      <c r="J113" s="35"/>
    </row>
    <row r="114" spans="1:12" ht="30" customHeight="1" x14ac:dyDescent="0.25">
      <c r="A114" s="39">
        <v>1846650666</v>
      </c>
      <c r="B114" s="39">
        <v>1519037499</v>
      </c>
      <c r="C114" s="40">
        <v>1272421962</v>
      </c>
      <c r="D114" s="39">
        <v>1362961766</v>
      </c>
      <c r="E114" s="39">
        <v>1197010465</v>
      </c>
      <c r="F114" s="41" t="s">
        <v>185</v>
      </c>
      <c r="G114" s="4" t="s">
        <v>186</v>
      </c>
      <c r="I114" s="35"/>
      <c r="J114" s="35"/>
      <c r="K114" s="28"/>
    </row>
    <row r="115" spans="1:12" ht="30" customHeight="1" x14ac:dyDescent="0.25">
      <c r="A115" s="39">
        <v>132917100</v>
      </c>
      <c r="B115" s="39">
        <v>132917100</v>
      </c>
      <c r="C115" s="40">
        <v>132917100</v>
      </c>
      <c r="D115" s="39">
        <v>132917100</v>
      </c>
      <c r="E115" s="39">
        <v>68704356</v>
      </c>
      <c r="F115" s="41" t="s">
        <v>187</v>
      </c>
      <c r="G115" s="4" t="s">
        <v>188</v>
      </c>
      <c r="I115" s="35"/>
      <c r="J115" s="35"/>
      <c r="K115" s="35"/>
      <c r="L115" s="35"/>
    </row>
    <row r="116" spans="1:12" ht="30" customHeight="1" x14ac:dyDescent="0.25">
      <c r="A116" s="39">
        <v>272988000</v>
      </c>
      <c r="B116" s="39">
        <v>272988000</v>
      </c>
      <c r="C116" s="40">
        <v>272988000</v>
      </c>
      <c r="D116" s="39">
        <v>235801200</v>
      </c>
      <c r="E116" s="39">
        <v>35717783</v>
      </c>
      <c r="F116" s="41" t="s">
        <v>189</v>
      </c>
      <c r="G116" s="4" t="s">
        <v>190</v>
      </c>
      <c r="I116" s="35"/>
      <c r="J116" s="35"/>
      <c r="K116" s="28"/>
    </row>
    <row r="117" spans="1:12" ht="30" customHeight="1" x14ac:dyDescent="0.25">
      <c r="A117" s="42">
        <v>0</v>
      </c>
      <c r="B117" s="42">
        <v>79150000</v>
      </c>
      <c r="C117" s="43">
        <v>84790000</v>
      </c>
      <c r="D117" s="42">
        <v>84700000</v>
      </c>
      <c r="E117" s="42">
        <v>0</v>
      </c>
      <c r="F117" s="44" t="s">
        <v>191</v>
      </c>
      <c r="G117" s="4" t="s">
        <v>192</v>
      </c>
      <c r="I117" s="35"/>
      <c r="J117" s="35"/>
    </row>
    <row r="118" spans="1:12" ht="30" customHeight="1" x14ac:dyDescent="0.25">
      <c r="A118" s="25">
        <f t="shared" ref="A118:D118" si="42">SUM(A119)</f>
        <v>9812205000</v>
      </c>
      <c r="B118" s="25">
        <f t="shared" si="42"/>
        <v>8230082000</v>
      </c>
      <c r="C118" s="26">
        <f t="shared" si="42"/>
        <v>2202431000</v>
      </c>
      <c r="D118" s="25">
        <f t="shared" si="42"/>
        <v>2156138000</v>
      </c>
      <c r="E118" s="25">
        <f>SUM(E119)</f>
        <v>2689272023</v>
      </c>
      <c r="F118" s="27" t="s">
        <v>193</v>
      </c>
      <c r="G118" s="4" t="s">
        <v>194</v>
      </c>
      <c r="K118" s="28"/>
    </row>
    <row r="119" spans="1:12" ht="30" customHeight="1" x14ac:dyDescent="0.25">
      <c r="A119" s="29">
        <f t="shared" ref="A119:D119" si="43">SUM(A120:A129)</f>
        <v>9812205000</v>
      </c>
      <c r="B119" s="29">
        <f t="shared" si="43"/>
        <v>8230082000</v>
      </c>
      <c r="C119" s="30">
        <f t="shared" si="43"/>
        <v>2202431000</v>
      </c>
      <c r="D119" s="29">
        <f t="shared" si="43"/>
        <v>2156138000</v>
      </c>
      <c r="E119" s="29">
        <f>SUM(E120:E129)</f>
        <v>2689272023</v>
      </c>
      <c r="F119" s="31" t="s">
        <v>193</v>
      </c>
      <c r="G119" s="4" t="s">
        <v>195</v>
      </c>
    </row>
    <row r="120" spans="1:12" ht="30" customHeight="1" x14ac:dyDescent="0.25">
      <c r="A120" s="36">
        <v>192530000</v>
      </c>
      <c r="B120" s="36">
        <v>187660000</v>
      </c>
      <c r="C120" s="37">
        <v>182540000</v>
      </c>
      <c r="D120" s="36">
        <v>246760000</v>
      </c>
      <c r="E120" s="36">
        <v>105006228</v>
      </c>
      <c r="F120" s="38" t="s">
        <v>159</v>
      </c>
      <c r="G120" s="4" t="s">
        <v>196</v>
      </c>
      <c r="I120" s="35"/>
      <c r="J120" s="35"/>
      <c r="K120" s="28"/>
    </row>
    <row r="121" spans="1:12" ht="30" customHeight="1" x14ac:dyDescent="0.25">
      <c r="A121" s="39">
        <v>0</v>
      </c>
      <c r="B121" s="39">
        <v>0</v>
      </c>
      <c r="C121" s="40">
        <v>0</v>
      </c>
      <c r="D121" s="39">
        <v>0</v>
      </c>
      <c r="E121" s="39">
        <v>0</v>
      </c>
      <c r="F121" s="41" t="s">
        <v>181</v>
      </c>
      <c r="G121" s="4" t="s">
        <v>197</v>
      </c>
      <c r="I121" s="35"/>
      <c r="J121" s="35"/>
      <c r="K121" s="28"/>
    </row>
    <row r="122" spans="1:12" ht="30" customHeight="1" x14ac:dyDescent="0.25">
      <c r="A122" s="39">
        <v>87800000</v>
      </c>
      <c r="B122" s="39">
        <v>46900000</v>
      </c>
      <c r="C122" s="40">
        <v>51300000</v>
      </c>
      <c r="D122" s="39">
        <v>195300000</v>
      </c>
      <c r="E122" s="39">
        <v>147039085</v>
      </c>
      <c r="F122" s="41" t="s">
        <v>161</v>
      </c>
      <c r="G122" s="4" t="s">
        <v>198</v>
      </c>
      <c r="I122" s="35"/>
      <c r="J122" s="35"/>
      <c r="K122" s="28"/>
    </row>
    <row r="123" spans="1:12" ht="30" customHeight="1" x14ac:dyDescent="0.25">
      <c r="A123" s="39">
        <v>0</v>
      </c>
      <c r="B123" s="39">
        <v>0</v>
      </c>
      <c r="C123" s="40">
        <v>0</v>
      </c>
      <c r="D123" s="39">
        <v>22530000</v>
      </c>
      <c r="E123" s="39">
        <v>73774652</v>
      </c>
      <c r="F123" s="41" t="s">
        <v>183</v>
      </c>
      <c r="G123" s="4" t="s">
        <v>199</v>
      </c>
      <c r="I123" s="35"/>
      <c r="J123" s="35"/>
    </row>
    <row r="124" spans="1:12" ht="30" customHeight="1" x14ac:dyDescent="0.25">
      <c r="A124" s="39">
        <v>559742000</v>
      </c>
      <c r="B124" s="39">
        <v>506515000</v>
      </c>
      <c r="C124" s="40">
        <v>431371000</v>
      </c>
      <c r="D124" s="39">
        <v>411272000</v>
      </c>
      <c r="E124" s="39">
        <v>296234401</v>
      </c>
      <c r="F124" s="41" t="s">
        <v>200</v>
      </c>
      <c r="G124" s="4" t="s">
        <v>201</v>
      </c>
      <c r="I124" s="35"/>
      <c r="J124" s="35"/>
      <c r="K124" s="35"/>
      <c r="L124" s="35"/>
    </row>
    <row r="125" spans="1:12" ht="30" customHeight="1" x14ac:dyDescent="0.25">
      <c r="A125" s="39">
        <v>570347000</v>
      </c>
      <c r="B125" s="39">
        <v>545905000</v>
      </c>
      <c r="C125" s="40">
        <v>490860000</v>
      </c>
      <c r="D125" s="39">
        <v>409454000</v>
      </c>
      <c r="E125" s="39">
        <v>339806365</v>
      </c>
      <c r="F125" s="41" t="s">
        <v>169</v>
      </c>
      <c r="G125" s="4" t="s">
        <v>202</v>
      </c>
      <c r="I125" s="35"/>
      <c r="J125" s="35"/>
      <c r="K125" s="35"/>
      <c r="L125" s="35"/>
    </row>
    <row r="126" spans="1:12" ht="30" customHeight="1" x14ac:dyDescent="0.25">
      <c r="A126" s="39">
        <v>2172106000</v>
      </c>
      <c r="B126" s="39">
        <v>1424302000</v>
      </c>
      <c r="C126" s="40">
        <v>1046360000</v>
      </c>
      <c r="D126" s="39">
        <v>870822000</v>
      </c>
      <c r="E126" s="39">
        <v>833581212</v>
      </c>
      <c r="F126" s="41" t="s">
        <v>171</v>
      </c>
      <c r="G126" s="4" t="s">
        <v>203</v>
      </c>
      <c r="I126" s="35"/>
      <c r="J126" s="35"/>
      <c r="K126" s="35"/>
      <c r="L126" s="35"/>
    </row>
    <row r="127" spans="1:12" ht="30" customHeight="1" x14ac:dyDescent="0.25">
      <c r="A127" s="39">
        <v>6229680000</v>
      </c>
      <c r="B127" s="39">
        <v>3114840000</v>
      </c>
      <c r="C127" s="40">
        <v>0</v>
      </c>
      <c r="D127" s="39">
        <v>0</v>
      </c>
      <c r="E127" s="39">
        <v>893830080</v>
      </c>
      <c r="F127" s="41" t="s">
        <v>163</v>
      </c>
      <c r="G127" s="4" t="s">
        <v>204</v>
      </c>
      <c r="I127" s="35"/>
      <c r="J127" s="35"/>
      <c r="K127" s="35"/>
      <c r="L127" s="35"/>
    </row>
    <row r="128" spans="1:12" ht="30" customHeight="1" x14ac:dyDescent="0.25">
      <c r="A128" s="39">
        <v>0</v>
      </c>
      <c r="B128" s="39">
        <v>1556410000</v>
      </c>
      <c r="C128" s="40">
        <v>0</v>
      </c>
      <c r="D128" s="39">
        <v>0</v>
      </c>
      <c r="E128" s="39">
        <v>0</v>
      </c>
      <c r="F128" s="41" t="s">
        <v>175</v>
      </c>
      <c r="G128" s="4" t="s">
        <v>205</v>
      </c>
      <c r="I128" s="35"/>
      <c r="J128" s="35"/>
      <c r="K128" s="35"/>
      <c r="L128" s="35"/>
    </row>
    <row r="129" spans="1:11" ht="30" customHeight="1" x14ac:dyDescent="0.25">
      <c r="A129" s="42">
        <v>0</v>
      </c>
      <c r="B129" s="42">
        <v>847550000</v>
      </c>
      <c r="C129" s="43">
        <v>0</v>
      </c>
      <c r="D129" s="42">
        <v>0</v>
      </c>
      <c r="E129" s="42">
        <v>0</v>
      </c>
      <c r="F129" s="44" t="s">
        <v>191</v>
      </c>
      <c r="G129" s="4" t="s">
        <v>206</v>
      </c>
      <c r="I129" s="35"/>
      <c r="J129" s="35"/>
      <c r="K129" s="28"/>
    </row>
    <row r="130" spans="1:11" ht="30" customHeight="1" x14ac:dyDescent="0.25">
      <c r="A130" s="22">
        <f t="shared" ref="A130:D130" si="44">SUM(A131,A134,A140,A143,A146,A149,A152,A155,A158)</f>
        <v>772020716</v>
      </c>
      <c r="B130" s="22">
        <f t="shared" si="44"/>
        <v>817182094</v>
      </c>
      <c r="C130" s="23">
        <f t="shared" si="44"/>
        <v>2841265307</v>
      </c>
      <c r="D130" s="22">
        <f t="shared" si="44"/>
        <v>4174183686</v>
      </c>
      <c r="E130" s="22">
        <f>SUM(E131,E134,E140,E143,E146,E149,E152,E155,E158)</f>
        <v>3719498119</v>
      </c>
      <c r="F130" s="24" t="s">
        <v>207</v>
      </c>
      <c r="G130" s="4" t="s">
        <v>208</v>
      </c>
      <c r="H130" s="4" t="s">
        <v>8</v>
      </c>
    </row>
    <row r="131" spans="1:11" ht="30" customHeight="1" x14ac:dyDescent="0.25">
      <c r="A131" s="25">
        <f t="shared" ref="A131:D132" si="45">SUM(A132)</f>
        <v>473020716</v>
      </c>
      <c r="B131" s="25">
        <f t="shared" si="45"/>
        <v>518182094</v>
      </c>
      <c r="C131" s="26">
        <f t="shared" si="45"/>
        <v>545363440</v>
      </c>
      <c r="D131" s="25">
        <f t="shared" si="45"/>
        <v>300562528</v>
      </c>
      <c r="E131" s="25">
        <f>SUM(E132)</f>
        <v>182411062</v>
      </c>
      <c r="F131" s="27" t="s">
        <v>209</v>
      </c>
      <c r="G131" s="4" t="s">
        <v>210</v>
      </c>
      <c r="K131" s="28"/>
    </row>
    <row r="132" spans="1:11" ht="30" customHeight="1" x14ac:dyDescent="0.25">
      <c r="A132" s="29">
        <f t="shared" si="45"/>
        <v>473020716</v>
      </c>
      <c r="B132" s="29">
        <f t="shared" si="45"/>
        <v>518182094</v>
      </c>
      <c r="C132" s="30">
        <f t="shared" si="45"/>
        <v>545363440</v>
      </c>
      <c r="D132" s="29">
        <f t="shared" si="45"/>
        <v>300562528</v>
      </c>
      <c r="E132" s="29">
        <f>SUM(E133)</f>
        <v>182411062</v>
      </c>
      <c r="F132" s="31" t="s">
        <v>209</v>
      </c>
      <c r="G132" s="4" t="s">
        <v>211</v>
      </c>
    </row>
    <row r="133" spans="1:11" ht="30" customHeight="1" x14ac:dyDescent="0.25">
      <c r="A133" s="32">
        <v>473020716</v>
      </c>
      <c r="B133" s="32">
        <v>518182094</v>
      </c>
      <c r="C133" s="33">
        <v>545363440</v>
      </c>
      <c r="D133" s="32">
        <v>300562528</v>
      </c>
      <c r="E133" s="32">
        <v>182411062</v>
      </c>
      <c r="F133" s="34" t="s">
        <v>212</v>
      </c>
      <c r="G133" s="4" t="s">
        <v>213</v>
      </c>
      <c r="I133" s="35"/>
      <c r="J133" s="35"/>
      <c r="K133" s="28"/>
    </row>
    <row r="134" spans="1:11" ht="30" customHeight="1" x14ac:dyDescent="0.25">
      <c r="A134" s="25">
        <f t="shared" ref="A134:D134" si="46">SUM(A135)</f>
        <v>0</v>
      </c>
      <c r="B134" s="25">
        <f t="shared" si="46"/>
        <v>0</v>
      </c>
      <c r="C134" s="26">
        <f t="shared" si="46"/>
        <v>571588268</v>
      </c>
      <c r="D134" s="25">
        <f t="shared" si="46"/>
        <v>1149946108</v>
      </c>
      <c r="E134" s="25">
        <f>SUM(E135)</f>
        <v>855307731</v>
      </c>
      <c r="F134" s="27" t="s">
        <v>214</v>
      </c>
      <c r="G134" s="4" t="s">
        <v>215</v>
      </c>
    </row>
    <row r="135" spans="1:11" ht="30" customHeight="1" x14ac:dyDescent="0.25">
      <c r="A135" s="29">
        <f t="shared" ref="A135:D135" si="47">SUM(A136:A139)</f>
        <v>0</v>
      </c>
      <c r="B135" s="29">
        <f t="shared" si="47"/>
        <v>0</v>
      </c>
      <c r="C135" s="30">
        <f t="shared" si="47"/>
        <v>571588268</v>
      </c>
      <c r="D135" s="29">
        <f t="shared" si="47"/>
        <v>1149946108</v>
      </c>
      <c r="E135" s="29">
        <f>SUM(E136:E139)</f>
        <v>855307731</v>
      </c>
      <c r="F135" s="31" t="s">
        <v>214</v>
      </c>
      <c r="G135" s="4" t="s">
        <v>216</v>
      </c>
      <c r="K135" s="28"/>
    </row>
    <row r="136" spans="1:11" ht="30" customHeight="1" x14ac:dyDescent="0.25">
      <c r="A136" s="36">
        <v>0</v>
      </c>
      <c r="B136" s="36">
        <v>0</v>
      </c>
      <c r="C136" s="37">
        <v>114897828</v>
      </c>
      <c r="D136" s="36">
        <v>114286904</v>
      </c>
      <c r="E136" s="36">
        <v>0</v>
      </c>
      <c r="F136" s="38" t="s">
        <v>217</v>
      </c>
      <c r="G136" s="4" t="s">
        <v>218</v>
      </c>
      <c r="I136" s="35"/>
      <c r="J136" s="35"/>
      <c r="K136" s="49"/>
    </row>
    <row r="137" spans="1:11" ht="30" customHeight="1" x14ac:dyDescent="0.25">
      <c r="A137" s="39">
        <v>0</v>
      </c>
      <c r="B137" s="39">
        <v>0</v>
      </c>
      <c r="C137" s="40">
        <v>453338373</v>
      </c>
      <c r="D137" s="39">
        <v>1015802176</v>
      </c>
      <c r="E137" s="39">
        <v>842298780</v>
      </c>
      <c r="F137" s="41" t="s">
        <v>219</v>
      </c>
      <c r="G137" s="4" t="s">
        <v>220</v>
      </c>
      <c r="I137" s="35"/>
      <c r="J137" s="35"/>
      <c r="K137" s="28"/>
    </row>
    <row r="138" spans="1:11" ht="30" customHeight="1" x14ac:dyDescent="0.25">
      <c r="A138" s="39">
        <v>0</v>
      </c>
      <c r="B138" s="39">
        <v>0</v>
      </c>
      <c r="C138" s="40">
        <v>3352067</v>
      </c>
      <c r="D138" s="39">
        <v>14857028</v>
      </c>
      <c r="E138" s="39">
        <v>8405112</v>
      </c>
      <c r="F138" s="41" t="s">
        <v>221</v>
      </c>
      <c r="G138" s="4" t="s">
        <v>222</v>
      </c>
      <c r="I138" s="35"/>
      <c r="J138" s="35"/>
      <c r="K138" s="28"/>
    </row>
    <row r="139" spans="1:11" ht="48" customHeight="1" x14ac:dyDescent="0.25">
      <c r="A139" s="42">
        <v>0</v>
      </c>
      <c r="B139" s="42">
        <v>0</v>
      </c>
      <c r="C139" s="43">
        <v>0</v>
      </c>
      <c r="D139" s="42">
        <v>5000000</v>
      </c>
      <c r="E139" s="42">
        <v>4603839</v>
      </c>
      <c r="F139" s="44" t="s">
        <v>223</v>
      </c>
      <c r="G139" s="4" t="s">
        <v>224</v>
      </c>
      <c r="I139" s="35"/>
      <c r="J139" s="35"/>
      <c r="K139" s="28"/>
    </row>
    <row r="140" spans="1:11" ht="30" customHeight="1" x14ac:dyDescent="0.25">
      <c r="A140" s="25">
        <f t="shared" ref="A140:A141" si="48">SUM(A141)</f>
        <v>0</v>
      </c>
      <c r="B140" s="25">
        <f t="shared" ref="B140:E141" si="49">SUM(B141)</f>
        <v>0</v>
      </c>
      <c r="C140" s="26">
        <f t="shared" si="49"/>
        <v>772483435</v>
      </c>
      <c r="D140" s="25">
        <f t="shared" si="49"/>
        <v>1913875050</v>
      </c>
      <c r="E140" s="25">
        <f t="shared" si="49"/>
        <v>2303972054</v>
      </c>
      <c r="F140" s="27" t="s">
        <v>225</v>
      </c>
      <c r="G140" s="4" t="s">
        <v>226</v>
      </c>
      <c r="K140" s="28"/>
    </row>
    <row r="141" spans="1:11" ht="30" customHeight="1" x14ac:dyDescent="0.25">
      <c r="A141" s="29">
        <f t="shared" si="48"/>
        <v>0</v>
      </c>
      <c r="B141" s="29">
        <f t="shared" si="49"/>
        <v>0</v>
      </c>
      <c r="C141" s="30">
        <f t="shared" si="49"/>
        <v>772483435</v>
      </c>
      <c r="D141" s="29">
        <f t="shared" si="49"/>
        <v>1913875050</v>
      </c>
      <c r="E141" s="29">
        <f>SUM(E142)</f>
        <v>2303972054</v>
      </c>
      <c r="F141" s="31" t="s">
        <v>225</v>
      </c>
      <c r="G141" s="4" t="s">
        <v>227</v>
      </c>
      <c r="K141" s="28"/>
    </row>
    <row r="142" spans="1:11" ht="30" customHeight="1" x14ac:dyDescent="0.25">
      <c r="A142" s="32">
        <v>0</v>
      </c>
      <c r="B142" s="32">
        <v>0</v>
      </c>
      <c r="C142" s="33">
        <v>772483435</v>
      </c>
      <c r="D142" s="32">
        <v>1913875050</v>
      </c>
      <c r="E142" s="32">
        <v>2303972054</v>
      </c>
      <c r="F142" s="34" t="s">
        <v>228</v>
      </c>
      <c r="G142" s="4" t="s">
        <v>229</v>
      </c>
      <c r="I142" s="35"/>
      <c r="J142" s="35"/>
      <c r="K142" s="28"/>
    </row>
    <row r="143" spans="1:11" ht="30" customHeight="1" x14ac:dyDescent="0.25">
      <c r="A143" s="25">
        <f t="shared" ref="A143:E144" si="50">SUM(A144)</f>
        <v>0</v>
      </c>
      <c r="B143" s="25">
        <f t="shared" si="50"/>
        <v>0</v>
      </c>
      <c r="C143" s="26">
        <f t="shared" si="50"/>
        <v>171421082</v>
      </c>
      <c r="D143" s="25">
        <f t="shared" si="50"/>
        <v>330800000</v>
      </c>
      <c r="E143" s="25">
        <f t="shared" si="50"/>
        <v>316594116</v>
      </c>
      <c r="F143" s="27" t="s">
        <v>230</v>
      </c>
      <c r="G143" s="4" t="s">
        <v>231</v>
      </c>
      <c r="K143" s="28"/>
    </row>
    <row r="144" spans="1:11" ht="30" customHeight="1" x14ac:dyDescent="0.25">
      <c r="A144" s="29">
        <f t="shared" si="50"/>
        <v>0</v>
      </c>
      <c r="B144" s="29">
        <f t="shared" si="50"/>
        <v>0</v>
      </c>
      <c r="C144" s="30">
        <f t="shared" si="50"/>
        <v>171421082</v>
      </c>
      <c r="D144" s="29">
        <f t="shared" si="50"/>
        <v>330800000</v>
      </c>
      <c r="E144" s="29">
        <f>SUM(E145)</f>
        <v>316594116</v>
      </c>
      <c r="F144" s="31" t="s">
        <v>230</v>
      </c>
      <c r="G144" s="4" t="s">
        <v>232</v>
      </c>
      <c r="K144" s="28"/>
    </row>
    <row r="145" spans="1:11" ht="30" customHeight="1" x14ac:dyDescent="0.25">
      <c r="A145" s="32">
        <v>0</v>
      </c>
      <c r="B145" s="50">
        <v>0</v>
      </c>
      <c r="C145" s="33">
        <v>171421082</v>
      </c>
      <c r="D145" s="32">
        <v>330800000</v>
      </c>
      <c r="E145" s="32">
        <v>316594116</v>
      </c>
      <c r="F145" s="34" t="s">
        <v>233</v>
      </c>
      <c r="G145" s="4" t="s">
        <v>234</v>
      </c>
      <c r="I145" s="35"/>
      <c r="J145" s="35"/>
      <c r="K145" s="28"/>
    </row>
    <row r="146" spans="1:11" ht="30" customHeight="1" x14ac:dyDescent="0.25">
      <c r="A146" s="25">
        <f t="shared" ref="A146:E147" si="51">SUM(A147)</f>
        <v>15000000</v>
      </c>
      <c r="B146" s="25">
        <f t="shared" si="51"/>
        <v>15000000</v>
      </c>
      <c r="C146" s="26">
        <f t="shared" si="51"/>
        <v>16740000</v>
      </c>
      <c r="D146" s="25">
        <f t="shared" si="51"/>
        <v>15000000</v>
      </c>
      <c r="E146" s="25">
        <f t="shared" si="51"/>
        <v>26400000</v>
      </c>
      <c r="F146" s="27" t="s">
        <v>235</v>
      </c>
      <c r="G146" s="4" t="s">
        <v>236</v>
      </c>
      <c r="K146" s="28"/>
    </row>
    <row r="147" spans="1:11" ht="30" customHeight="1" x14ac:dyDescent="0.25">
      <c r="A147" s="29">
        <f t="shared" si="51"/>
        <v>15000000</v>
      </c>
      <c r="B147" s="29">
        <f t="shared" si="51"/>
        <v>15000000</v>
      </c>
      <c r="C147" s="30">
        <f t="shared" si="51"/>
        <v>16740000</v>
      </c>
      <c r="D147" s="29">
        <f t="shared" si="51"/>
        <v>15000000</v>
      </c>
      <c r="E147" s="29">
        <f>SUM(E148)</f>
        <v>26400000</v>
      </c>
      <c r="F147" s="31" t="s">
        <v>235</v>
      </c>
      <c r="G147" s="4" t="s">
        <v>237</v>
      </c>
      <c r="K147" s="28"/>
    </row>
    <row r="148" spans="1:11" ht="30" customHeight="1" x14ac:dyDescent="0.25">
      <c r="A148" s="32">
        <v>15000000</v>
      </c>
      <c r="B148" s="32">
        <v>15000000</v>
      </c>
      <c r="C148" s="33">
        <v>16740000</v>
      </c>
      <c r="D148" s="32">
        <v>15000000</v>
      </c>
      <c r="E148" s="32">
        <v>26400000</v>
      </c>
      <c r="F148" s="34" t="s">
        <v>238</v>
      </c>
      <c r="G148" s="4" t="s">
        <v>239</v>
      </c>
      <c r="I148" s="35"/>
      <c r="J148" s="35"/>
      <c r="K148" s="28"/>
    </row>
    <row r="149" spans="1:11" ht="30" customHeight="1" x14ac:dyDescent="0.25">
      <c r="A149" s="25">
        <f t="shared" ref="A149:E150" si="52">SUM(A150)</f>
        <v>34000000</v>
      </c>
      <c r="B149" s="25">
        <f t="shared" si="52"/>
        <v>34000000</v>
      </c>
      <c r="C149" s="26">
        <f t="shared" si="52"/>
        <v>34000000</v>
      </c>
      <c r="D149" s="25">
        <f t="shared" si="52"/>
        <v>34000000</v>
      </c>
      <c r="E149" s="25">
        <f t="shared" si="52"/>
        <v>34813156</v>
      </c>
      <c r="F149" s="27" t="s">
        <v>240</v>
      </c>
      <c r="G149" s="4" t="s">
        <v>241</v>
      </c>
      <c r="K149" s="28"/>
    </row>
    <row r="150" spans="1:11" ht="30" customHeight="1" x14ac:dyDescent="0.25">
      <c r="A150" s="29">
        <f t="shared" si="52"/>
        <v>34000000</v>
      </c>
      <c r="B150" s="29">
        <f t="shared" si="52"/>
        <v>34000000</v>
      </c>
      <c r="C150" s="30">
        <f t="shared" si="52"/>
        <v>34000000</v>
      </c>
      <c r="D150" s="29">
        <f t="shared" si="52"/>
        <v>34000000</v>
      </c>
      <c r="E150" s="29">
        <f>SUM(E151)</f>
        <v>34813156</v>
      </c>
      <c r="F150" s="31" t="s">
        <v>242</v>
      </c>
      <c r="G150" s="4" t="s">
        <v>243</v>
      </c>
      <c r="K150" s="28"/>
    </row>
    <row r="151" spans="1:11" ht="30" customHeight="1" x14ac:dyDescent="0.25">
      <c r="A151" s="32">
        <v>34000000</v>
      </c>
      <c r="B151" s="32">
        <v>34000000</v>
      </c>
      <c r="C151" s="33">
        <v>34000000</v>
      </c>
      <c r="D151" s="32">
        <v>34000000</v>
      </c>
      <c r="E151" s="32">
        <v>34813156</v>
      </c>
      <c r="F151" s="34" t="s">
        <v>242</v>
      </c>
      <c r="G151" s="4" t="s">
        <v>244</v>
      </c>
      <c r="K151" s="28"/>
    </row>
    <row r="152" spans="1:11" ht="30" customHeight="1" x14ac:dyDescent="0.25">
      <c r="A152" s="25">
        <f t="shared" ref="A152:E153" si="53">SUM(A153)</f>
        <v>250000000</v>
      </c>
      <c r="B152" s="25">
        <f t="shared" si="53"/>
        <v>250000000</v>
      </c>
      <c r="C152" s="26">
        <f t="shared" si="53"/>
        <v>413261082</v>
      </c>
      <c r="D152" s="25">
        <f t="shared" si="53"/>
        <v>250000000</v>
      </c>
      <c r="E152" s="25">
        <f t="shared" si="53"/>
        <v>0</v>
      </c>
      <c r="F152" s="27" t="s">
        <v>245</v>
      </c>
      <c r="G152" s="4" t="s">
        <v>246</v>
      </c>
      <c r="K152" s="28"/>
    </row>
    <row r="153" spans="1:11" ht="30" customHeight="1" x14ac:dyDescent="0.25">
      <c r="A153" s="29">
        <f t="shared" si="53"/>
        <v>250000000</v>
      </c>
      <c r="B153" s="29">
        <f t="shared" si="53"/>
        <v>250000000</v>
      </c>
      <c r="C153" s="30">
        <f t="shared" si="53"/>
        <v>413261082</v>
      </c>
      <c r="D153" s="29">
        <f t="shared" si="53"/>
        <v>250000000</v>
      </c>
      <c r="E153" s="29">
        <f>SUM(E154)</f>
        <v>0</v>
      </c>
      <c r="F153" s="31" t="s">
        <v>245</v>
      </c>
      <c r="G153" s="4" t="s">
        <v>247</v>
      </c>
      <c r="K153" s="28"/>
    </row>
    <row r="154" spans="1:11" ht="30" customHeight="1" x14ac:dyDescent="0.25">
      <c r="A154" s="32">
        <v>250000000</v>
      </c>
      <c r="B154" s="32">
        <v>250000000</v>
      </c>
      <c r="C154" s="33">
        <v>413261082</v>
      </c>
      <c r="D154" s="32">
        <v>250000000</v>
      </c>
      <c r="E154" s="32">
        <v>0</v>
      </c>
      <c r="F154" s="34" t="s">
        <v>248</v>
      </c>
      <c r="G154" s="4" t="s">
        <v>249</v>
      </c>
      <c r="I154" s="35"/>
      <c r="J154" s="35"/>
      <c r="K154" s="28"/>
    </row>
    <row r="155" spans="1:11" ht="30" customHeight="1" x14ac:dyDescent="0.25">
      <c r="A155" s="25">
        <f t="shared" ref="A155:E156" si="54">SUM(A156)</f>
        <v>0</v>
      </c>
      <c r="B155" s="25">
        <f t="shared" si="54"/>
        <v>0</v>
      </c>
      <c r="C155" s="26">
        <f t="shared" si="54"/>
        <v>139000000</v>
      </c>
      <c r="D155" s="25">
        <f t="shared" si="54"/>
        <v>180000000</v>
      </c>
      <c r="E155" s="25">
        <f t="shared" si="54"/>
        <v>0</v>
      </c>
      <c r="F155" s="27" t="s">
        <v>250</v>
      </c>
      <c r="G155" s="4" t="s">
        <v>251</v>
      </c>
    </row>
    <row r="156" spans="1:11" ht="30" customHeight="1" x14ac:dyDescent="0.25">
      <c r="A156" s="29">
        <f t="shared" si="54"/>
        <v>0</v>
      </c>
      <c r="B156" s="29">
        <f t="shared" si="54"/>
        <v>0</v>
      </c>
      <c r="C156" s="30">
        <f t="shared" si="54"/>
        <v>139000000</v>
      </c>
      <c r="D156" s="29">
        <f t="shared" si="54"/>
        <v>180000000</v>
      </c>
      <c r="E156" s="29">
        <f>SUM(E157)</f>
        <v>0</v>
      </c>
      <c r="F156" s="31" t="s">
        <v>250</v>
      </c>
      <c r="G156" s="4" t="s">
        <v>252</v>
      </c>
      <c r="K156" s="28"/>
    </row>
    <row r="157" spans="1:11" ht="42.75" customHeight="1" x14ac:dyDescent="0.25">
      <c r="A157" s="32">
        <v>0</v>
      </c>
      <c r="B157" s="32">
        <v>0</v>
      </c>
      <c r="C157" s="33">
        <v>139000000</v>
      </c>
      <c r="D157" s="32">
        <v>180000000</v>
      </c>
      <c r="E157" s="32">
        <v>0</v>
      </c>
      <c r="F157" s="34" t="s">
        <v>253</v>
      </c>
      <c r="G157" s="4" t="s">
        <v>254</v>
      </c>
      <c r="I157" s="35"/>
      <c r="J157" s="35"/>
      <c r="K157" s="28"/>
    </row>
    <row r="158" spans="1:11" ht="30" customHeight="1" x14ac:dyDescent="0.25">
      <c r="A158" s="25">
        <f t="shared" ref="A158:E159" si="55">SUM(A159)</f>
        <v>0</v>
      </c>
      <c r="B158" s="25">
        <f t="shared" si="55"/>
        <v>0</v>
      </c>
      <c r="C158" s="26">
        <f t="shared" si="55"/>
        <v>177408000</v>
      </c>
      <c r="D158" s="25">
        <f t="shared" si="55"/>
        <v>0</v>
      </c>
      <c r="E158" s="25">
        <f t="shared" si="55"/>
        <v>0</v>
      </c>
      <c r="F158" s="27" t="s">
        <v>255</v>
      </c>
      <c r="G158" s="4" t="s">
        <v>256</v>
      </c>
    </row>
    <row r="159" spans="1:11" ht="30" customHeight="1" x14ac:dyDescent="0.25">
      <c r="A159" s="29">
        <f t="shared" si="55"/>
        <v>0</v>
      </c>
      <c r="B159" s="29">
        <f t="shared" si="55"/>
        <v>0</v>
      </c>
      <c r="C159" s="30">
        <f t="shared" si="55"/>
        <v>177408000</v>
      </c>
      <c r="D159" s="29">
        <f t="shared" si="55"/>
        <v>0</v>
      </c>
      <c r="E159" s="29">
        <f>SUM(E160)</f>
        <v>0</v>
      </c>
      <c r="F159" s="31" t="s">
        <v>255</v>
      </c>
      <c r="G159" s="4" t="s">
        <v>257</v>
      </c>
      <c r="K159" s="28"/>
    </row>
    <row r="160" spans="1:11" ht="30" customHeight="1" x14ac:dyDescent="0.25">
      <c r="A160" s="32">
        <v>0</v>
      </c>
      <c r="B160" s="32">
        <v>0</v>
      </c>
      <c r="C160" s="33">
        <v>177408000</v>
      </c>
      <c r="D160" s="32">
        <v>0</v>
      </c>
      <c r="E160" s="32">
        <v>0</v>
      </c>
      <c r="F160" s="34" t="s">
        <v>258</v>
      </c>
      <c r="G160" s="4" t="s">
        <v>259</v>
      </c>
      <c r="I160" s="35"/>
      <c r="J160" s="35"/>
      <c r="K160" s="28"/>
    </row>
    <row r="161" spans="1:17" ht="30" customHeight="1" x14ac:dyDescent="0.25">
      <c r="A161" s="22">
        <f t="shared" ref="A161:D162" si="56">SUM(A162)</f>
        <v>776785827</v>
      </c>
      <c r="B161" s="22">
        <f t="shared" si="56"/>
        <v>915945809</v>
      </c>
      <c r="C161" s="23">
        <f>SUM(C162)</f>
        <v>1491823876</v>
      </c>
      <c r="D161" s="22">
        <f t="shared" si="56"/>
        <v>1351460321</v>
      </c>
      <c r="E161" s="22">
        <f>SUM(E162)</f>
        <v>1958491487</v>
      </c>
      <c r="F161" s="24" t="s">
        <v>260</v>
      </c>
      <c r="G161" s="4" t="s">
        <v>261</v>
      </c>
      <c r="H161" s="4" t="s">
        <v>8</v>
      </c>
      <c r="I161" s="47"/>
      <c r="K161" s="28"/>
    </row>
    <row r="162" spans="1:17" ht="30" customHeight="1" x14ac:dyDescent="0.25">
      <c r="A162" s="25">
        <f t="shared" si="56"/>
        <v>776785827</v>
      </c>
      <c r="B162" s="25">
        <f t="shared" si="56"/>
        <v>915945809</v>
      </c>
      <c r="C162" s="26">
        <f t="shared" si="56"/>
        <v>1491823876</v>
      </c>
      <c r="D162" s="25">
        <f t="shared" si="56"/>
        <v>1351460321</v>
      </c>
      <c r="E162" s="25">
        <f>SUM(E163)</f>
        <v>1958491487</v>
      </c>
      <c r="F162" s="27" t="s">
        <v>260</v>
      </c>
      <c r="G162" s="4" t="s">
        <v>262</v>
      </c>
      <c r="K162" s="28"/>
    </row>
    <row r="163" spans="1:17" ht="30" customHeight="1" x14ac:dyDescent="0.25">
      <c r="A163" s="29">
        <f>SUM(A164:A184)</f>
        <v>776785827</v>
      </c>
      <c r="B163" s="29">
        <f>SUM(B164:B184)</f>
        <v>915945809</v>
      </c>
      <c r="C163" s="30">
        <f>SUM(C164:C184)</f>
        <v>1491823876</v>
      </c>
      <c r="D163" s="29">
        <f>SUM(D164:D184)</f>
        <v>1351460321</v>
      </c>
      <c r="E163" s="29">
        <f>SUM(E164:E184)</f>
        <v>1958491487</v>
      </c>
      <c r="F163" s="31" t="s">
        <v>260</v>
      </c>
      <c r="G163" s="4" t="s">
        <v>263</v>
      </c>
      <c r="K163" s="28"/>
    </row>
    <row r="164" spans="1:17" ht="30" customHeight="1" x14ac:dyDescent="0.25">
      <c r="A164" s="36">
        <v>3000000</v>
      </c>
      <c r="B164" s="36">
        <v>3000000</v>
      </c>
      <c r="C164" s="37">
        <v>6000000</v>
      </c>
      <c r="D164" s="36">
        <v>3000000</v>
      </c>
      <c r="E164" s="36">
        <v>3000000</v>
      </c>
      <c r="F164" s="38" t="s">
        <v>264</v>
      </c>
      <c r="G164" s="4" t="s">
        <v>265</v>
      </c>
      <c r="I164" s="35"/>
      <c r="J164" s="35"/>
      <c r="K164" s="28"/>
    </row>
    <row r="165" spans="1:17" ht="30" customHeight="1" x14ac:dyDescent="0.25">
      <c r="A165" s="39">
        <v>0</v>
      </c>
      <c r="B165" s="39">
        <v>0</v>
      </c>
      <c r="C165" s="40">
        <v>5000000</v>
      </c>
      <c r="D165" s="39">
        <v>5000000</v>
      </c>
      <c r="E165" s="39">
        <v>5000000</v>
      </c>
      <c r="F165" s="41" t="s">
        <v>266</v>
      </c>
      <c r="G165" s="4" t="s">
        <v>267</v>
      </c>
      <c r="I165" s="35"/>
      <c r="J165" s="35"/>
      <c r="K165" s="28"/>
    </row>
    <row r="166" spans="1:17" ht="30" customHeight="1" x14ac:dyDescent="0.25">
      <c r="A166" s="39">
        <v>0</v>
      </c>
      <c r="B166" s="39">
        <v>0</v>
      </c>
      <c r="C166" s="40">
        <v>3000000</v>
      </c>
      <c r="D166" s="39">
        <v>3000000</v>
      </c>
      <c r="E166" s="39">
        <v>7958507</v>
      </c>
      <c r="F166" s="41" t="s">
        <v>268</v>
      </c>
      <c r="G166" s="4" t="s">
        <v>269</v>
      </c>
      <c r="I166" s="35"/>
      <c r="J166" s="35"/>
      <c r="K166" s="28"/>
    </row>
    <row r="167" spans="1:17" ht="30" customHeight="1" x14ac:dyDescent="0.25">
      <c r="A167" s="39">
        <v>11000000</v>
      </c>
      <c r="B167" s="39">
        <v>11000000</v>
      </c>
      <c r="C167" s="40">
        <v>12000000</v>
      </c>
      <c r="D167" s="39">
        <v>12000000</v>
      </c>
      <c r="E167" s="39">
        <v>14000000</v>
      </c>
      <c r="F167" s="41" t="s">
        <v>270</v>
      </c>
      <c r="G167" s="4" t="s">
        <v>271</v>
      </c>
      <c r="I167" s="35"/>
      <c r="J167" s="35"/>
      <c r="K167" s="28"/>
    </row>
    <row r="168" spans="1:17" ht="30" customHeight="1" x14ac:dyDescent="0.25">
      <c r="A168" s="39">
        <v>18000000</v>
      </c>
      <c r="B168" s="39">
        <v>18000000</v>
      </c>
      <c r="C168" s="40">
        <v>18000000</v>
      </c>
      <c r="D168" s="39">
        <v>18000000</v>
      </c>
      <c r="E168" s="39">
        <v>18000000</v>
      </c>
      <c r="F168" s="41" t="s">
        <v>272</v>
      </c>
      <c r="G168" s="4" t="s">
        <v>273</v>
      </c>
      <c r="I168" s="35"/>
      <c r="J168" s="35"/>
      <c r="K168" s="28"/>
    </row>
    <row r="169" spans="1:17" ht="30" customHeight="1" x14ac:dyDescent="0.25">
      <c r="A169" s="39">
        <v>0</v>
      </c>
      <c r="B169" s="39">
        <v>0</v>
      </c>
      <c r="C169" s="40">
        <v>49374577</v>
      </c>
      <c r="D169" s="39">
        <v>44288116</v>
      </c>
      <c r="E169" s="39">
        <v>4000000</v>
      </c>
      <c r="F169" s="41" t="s">
        <v>274</v>
      </c>
      <c r="G169" s="4" t="s">
        <v>275</v>
      </c>
      <c r="I169" s="35"/>
      <c r="J169" s="35"/>
    </row>
    <row r="170" spans="1:17" ht="30" customHeight="1" x14ac:dyDescent="0.25">
      <c r="A170" s="39">
        <v>19600000</v>
      </c>
      <c r="B170" s="39">
        <v>19600000</v>
      </c>
      <c r="C170" s="40">
        <v>20000000</v>
      </c>
      <c r="D170" s="39">
        <v>349232770</v>
      </c>
      <c r="E170" s="39">
        <v>115325785</v>
      </c>
      <c r="F170" s="41" t="s">
        <v>276</v>
      </c>
      <c r="G170" s="4" t="s">
        <v>277</v>
      </c>
      <c r="I170" s="35"/>
      <c r="J170" s="35"/>
      <c r="K170" s="28"/>
    </row>
    <row r="171" spans="1:17" ht="30" customHeight="1" x14ac:dyDescent="0.25">
      <c r="A171" s="39">
        <v>0</v>
      </c>
      <c r="B171" s="39">
        <v>0</v>
      </c>
      <c r="C171" s="40">
        <v>61700000</v>
      </c>
      <c r="D171" s="39">
        <v>79070018</v>
      </c>
      <c r="E171" s="39">
        <v>77678631</v>
      </c>
      <c r="F171" s="41" t="s">
        <v>278</v>
      </c>
      <c r="G171" s="4" t="s">
        <v>279</v>
      </c>
      <c r="I171" s="35"/>
      <c r="J171" s="35"/>
      <c r="K171" s="28"/>
      <c r="L171" s="28"/>
      <c r="M171" s="28"/>
    </row>
    <row r="172" spans="1:17" ht="30" customHeight="1" x14ac:dyDescent="0.25">
      <c r="A172" s="39">
        <v>0</v>
      </c>
      <c r="B172" s="39">
        <v>0</v>
      </c>
      <c r="C172" s="40">
        <v>200000000</v>
      </c>
      <c r="D172" s="39">
        <v>250000000</v>
      </c>
      <c r="E172" s="39">
        <v>278333200</v>
      </c>
      <c r="F172" s="41" t="s">
        <v>280</v>
      </c>
      <c r="G172" s="4" t="s">
        <v>281</v>
      </c>
      <c r="I172" s="35"/>
      <c r="J172" s="35"/>
      <c r="K172" s="28"/>
      <c r="L172" s="28"/>
      <c r="M172" s="28"/>
      <c r="N172" s="8"/>
      <c r="O172" s="8"/>
      <c r="P172" s="8"/>
      <c r="Q172" s="8"/>
    </row>
    <row r="173" spans="1:17" ht="30" customHeight="1" x14ac:dyDescent="0.25">
      <c r="A173" s="39">
        <v>44931968</v>
      </c>
      <c r="B173" s="39">
        <v>44931968</v>
      </c>
      <c r="C173" s="40">
        <v>271120459</v>
      </c>
      <c r="D173" s="39">
        <v>69931968</v>
      </c>
      <c r="E173" s="39">
        <v>44931968</v>
      </c>
      <c r="F173" s="41" t="s">
        <v>282</v>
      </c>
      <c r="G173" s="4" t="s">
        <v>283</v>
      </c>
      <c r="I173" s="35"/>
      <c r="J173" s="35"/>
      <c r="K173" s="28"/>
      <c r="L173" s="28"/>
      <c r="M173" s="28"/>
      <c r="N173" s="8"/>
      <c r="O173" s="8"/>
      <c r="P173" s="8"/>
      <c r="Q173" s="8"/>
    </row>
    <row r="174" spans="1:17" ht="30" customHeight="1" x14ac:dyDescent="0.25">
      <c r="A174" s="39">
        <v>359656091</v>
      </c>
      <c r="B174" s="39">
        <v>491854841</v>
      </c>
      <c r="C174" s="40">
        <v>26000000</v>
      </c>
      <c r="D174" s="39">
        <v>26000000</v>
      </c>
      <c r="E174" s="39">
        <v>26893710</v>
      </c>
      <c r="F174" s="41" t="s">
        <v>284</v>
      </c>
      <c r="G174" s="4" t="s">
        <v>285</v>
      </c>
      <c r="I174" s="35"/>
      <c r="J174" s="35"/>
      <c r="K174" s="28"/>
      <c r="L174" s="28"/>
      <c r="M174" s="28"/>
      <c r="N174" s="8"/>
      <c r="O174" s="8"/>
      <c r="P174" s="8"/>
      <c r="Q174" s="8"/>
    </row>
    <row r="175" spans="1:17" ht="30" customHeight="1" x14ac:dyDescent="0.25">
      <c r="A175" s="39">
        <v>0</v>
      </c>
      <c r="B175" s="39">
        <v>0</v>
      </c>
      <c r="C175" s="40">
        <v>401776286</v>
      </c>
      <c r="D175" s="39">
        <v>280197004</v>
      </c>
      <c r="E175" s="39">
        <v>1094794830</v>
      </c>
      <c r="F175" s="41" t="s">
        <v>286</v>
      </c>
      <c r="G175" s="4" t="s">
        <v>287</v>
      </c>
      <c r="I175" s="35"/>
      <c r="J175" s="35"/>
      <c r="K175" s="28"/>
      <c r="L175" s="28"/>
      <c r="M175" s="28"/>
    </row>
    <row r="176" spans="1:17" ht="30" customHeight="1" x14ac:dyDescent="0.25">
      <c r="A176" s="39">
        <v>100000000</v>
      </c>
      <c r="B176" s="39">
        <v>100000000</v>
      </c>
      <c r="C176" s="40">
        <v>75000000</v>
      </c>
      <c r="D176" s="39">
        <v>72000000</v>
      </c>
      <c r="E176" s="39">
        <v>110127276</v>
      </c>
      <c r="F176" s="41" t="s">
        <v>150</v>
      </c>
      <c r="G176" s="4" t="s">
        <v>288</v>
      </c>
      <c r="I176" s="35"/>
      <c r="J176" s="35"/>
      <c r="K176" s="28"/>
      <c r="L176" s="28"/>
      <c r="M176" s="28"/>
      <c r="N176" s="8"/>
      <c r="O176" s="8"/>
      <c r="P176" s="8"/>
      <c r="Q176" s="8"/>
    </row>
    <row r="177" spans="1:17" ht="30" customHeight="1" x14ac:dyDescent="0.25">
      <c r="A177" s="39">
        <v>9500000</v>
      </c>
      <c r="B177" s="39">
        <v>9500000</v>
      </c>
      <c r="C177" s="40">
        <v>9500000</v>
      </c>
      <c r="D177" s="39">
        <v>9500000</v>
      </c>
      <c r="E177" s="39">
        <v>7590000</v>
      </c>
      <c r="F177" s="41" t="s">
        <v>289</v>
      </c>
      <c r="G177" s="4" t="s">
        <v>290</v>
      </c>
      <c r="I177" s="35"/>
      <c r="J177" s="35"/>
    </row>
    <row r="178" spans="1:17" ht="30" customHeight="1" x14ac:dyDescent="0.25">
      <c r="A178" s="39">
        <v>171097768</v>
      </c>
      <c r="B178" s="39">
        <v>139349000</v>
      </c>
      <c r="C178" s="40">
        <v>218762554</v>
      </c>
      <c r="D178" s="39">
        <v>100000000</v>
      </c>
      <c r="E178" s="39">
        <v>138857580</v>
      </c>
      <c r="F178" s="41" t="s">
        <v>291</v>
      </c>
      <c r="G178" s="4" t="s">
        <v>292</v>
      </c>
      <c r="I178" s="35"/>
      <c r="J178" s="35"/>
      <c r="K178" s="51"/>
      <c r="L178" s="28"/>
      <c r="M178" s="28"/>
      <c r="N178" s="52"/>
      <c r="O178" s="52"/>
      <c r="P178" s="52"/>
      <c r="Q178" s="52"/>
    </row>
    <row r="179" spans="1:17" ht="30" customHeight="1" x14ac:dyDescent="0.25">
      <c r="A179" s="39">
        <v>40000000</v>
      </c>
      <c r="B179" s="39">
        <v>40000000</v>
      </c>
      <c r="C179" s="40">
        <v>40000000</v>
      </c>
      <c r="D179" s="39">
        <v>11400000</v>
      </c>
      <c r="E179" s="39">
        <v>12000000</v>
      </c>
      <c r="F179" s="41" t="s">
        <v>293</v>
      </c>
      <c r="G179" s="4" t="s">
        <v>294</v>
      </c>
      <c r="I179" s="52"/>
      <c r="J179" s="52"/>
      <c r="K179" s="52"/>
      <c r="L179" s="28"/>
      <c r="M179" s="28"/>
      <c r="N179" s="52"/>
      <c r="O179" s="52"/>
      <c r="P179" s="52"/>
      <c r="Q179" s="52"/>
    </row>
    <row r="180" spans="1:17" ht="30" customHeight="1" x14ac:dyDescent="0.25">
      <c r="A180" s="39">
        <v>0</v>
      </c>
      <c r="B180" s="39">
        <v>0</v>
      </c>
      <c r="C180" s="40">
        <v>3000000</v>
      </c>
      <c r="D180" s="39">
        <v>0</v>
      </c>
      <c r="E180" s="39">
        <v>0</v>
      </c>
      <c r="F180" s="41" t="s">
        <v>295</v>
      </c>
      <c r="G180" s="4" t="s">
        <v>296</v>
      </c>
      <c r="I180" s="35"/>
      <c r="J180" s="35"/>
      <c r="K180" s="28"/>
      <c r="L180" s="28"/>
      <c r="M180" s="28"/>
      <c r="N180" s="52"/>
      <c r="O180" s="52"/>
      <c r="P180" s="52"/>
      <c r="Q180" s="52"/>
    </row>
    <row r="181" spans="1:17" ht="30" customHeight="1" x14ac:dyDescent="0.25">
      <c r="A181" s="39">
        <v>0</v>
      </c>
      <c r="B181" s="39">
        <v>0</v>
      </c>
      <c r="C181" s="40">
        <v>5000000</v>
      </c>
      <c r="D181" s="39">
        <v>10000000</v>
      </c>
      <c r="E181" s="39">
        <v>0</v>
      </c>
      <c r="F181" s="41" t="s">
        <v>297</v>
      </c>
      <c r="G181" s="4" t="s">
        <v>298</v>
      </c>
      <c r="I181" s="35"/>
      <c r="J181" s="35"/>
      <c r="K181" s="28"/>
      <c r="L181" s="28"/>
      <c r="M181" s="28"/>
      <c r="N181" s="52"/>
      <c r="O181" s="52"/>
      <c r="P181" s="52"/>
      <c r="Q181" s="52"/>
    </row>
    <row r="182" spans="1:17" ht="30" customHeight="1" x14ac:dyDescent="0.25">
      <c r="A182" s="39">
        <v>0</v>
      </c>
      <c r="B182" s="39">
        <v>0</v>
      </c>
      <c r="C182" s="40">
        <v>0</v>
      </c>
      <c r="D182" s="39">
        <v>8840445</v>
      </c>
      <c r="E182" s="39">
        <v>0</v>
      </c>
      <c r="F182" s="41" t="s">
        <v>299</v>
      </c>
      <c r="G182" s="4" t="s">
        <v>300</v>
      </c>
      <c r="I182" s="35"/>
      <c r="J182" s="35"/>
      <c r="K182" s="28"/>
      <c r="L182" s="28"/>
      <c r="M182" s="28"/>
      <c r="N182" s="52"/>
      <c r="O182" s="52"/>
      <c r="P182" s="52"/>
      <c r="Q182" s="52"/>
    </row>
    <row r="183" spans="1:17" ht="30" customHeight="1" x14ac:dyDescent="0.25">
      <c r="A183" s="39">
        <v>0</v>
      </c>
      <c r="B183" s="39">
        <v>0</v>
      </c>
      <c r="C183" s="40">
        <v>50000000</v>
      </c>
      <c r="D183" s="39">
        <v>0</v>
      </c>
      <c r="E183" s="39">
        <v>0</v>
      </c>
      <c r="F183" s="41" t="s">
        <v>301</v>
      </c>
      <c r="G183" s="4" t="s">
        <v>302</v>
      </c>
      <c r="I183" s="35"/>
      <c r="J183" s="35"/>
      <c r="K183" s="28"/>
      <c r="L183" s="28"/>
      <c r="M183" s="28"/>
      <c r="N183" s="52"/>
      <c r="O183" s="52"/>
      <c r="P183" s="52"/>
      <c r="Q183" s="52"/>
    </row>
    <row r="184" spans="1:17" ht="30" customHeight="1" x14ac:dyDescent="0.25">
      <c r="A184" s="32">
        <v>0</v>
      </c>
      <c r="B184" s="32">
        <v>38710000</v>
      </c>
      <c r="C184" s="33">
        <v>16590000</v>
      </c>
      <c r="D184" s="32">
        <v>0</v>
      </c>
      <c r="E184" s="32">
        <v>0</v>
      </c>
      <c r="F184" s="34" t="s">
        <v>146</v>
      </c>
      <c r="G184" s="4" t="s">
        <v>303</v>
      </c>
      <c r="I184" s="35"/>
      <c r="J184" s="35"/>
      <c r="K184" s="28"/>
      <c r="L184" s="28"/>
      <c r="M184" s="28"/>
      <c r="N184" s="52"/>
      <c r="O184" s="52"/>
      <c r="P184" s="52"/>
      <c r="Q184" s="52"/>
    </row>
    <row r="185" spans="1:17" ht="30" customHeight="1" x14ac:dyDescent="0.25">
      <c r="A185" s="22">
        <f t="shared" ref="A185" si="57">SUM(A186)</f>
        <v>22248299</v>
      </c>
      <c r="B185" s="22">
        <f t="shared" ref="B185:D185" si="58">SUM(B186)</f>
        <v>25380943</v>
      </c>
      <c r="C185" s="23">
        <f t="shared" si="58"/>
        <v>30692484</v>
      </c>
      <c r="D185" s="22">
        <f t="shared" si="58"/>
        <v>32739527</v>
      </c>
      <c r="E185" s="22">
        <f>SUM(E186)</f>
        <v>27429465</v>
      </c>
      <c r="F185" s="24" t="s">
        <v>304</v>
      </c>
      <c r="G185" s="4" t="s">
        <v>305</v>
      </c>
      <c r="H185" s="4" t="s">
        <v>8</v>
      </c>
      <c r="K185" s="28"/>
      <c r="L185" s="28"/>
      <c r="M185" s="28"/>
      <c r="N185" s="52"/>
      <c r="O185" s="52"/>
      <c r="P185" s="52"/>
      <c r="Q185" s="52"/>
    </row>
    <row r="186" spans="1:17" ht="30" customHeight="1" x14ac:dyDescent="0.25">
      <c r="A186" s="25">
        <f t="shared" ref="A186:D186" si="59">SUM(A187)</f>
        <v>22248299</v>
      </c>
      <c r="B186" s="25">
        <f t="shared" si="59"/>
        <v>25380943</v>
      </c>
      <c r="C186" s="26">
        <f t="shared" si="59"/>
        <v>30692484</v>
      </c>
      <c r="D186" s="25">
        <f t="shared" si="59"/>
        <v>32739527</v>
      </c>
      <c r="E186" s="25">
        <f>SUM(E187)</f>
        <v>27429465</v>
      </c>
      <c r="F186" s="27" t="s">
        <v>304</v>
      </c>
      <c r="G186" s="4" t="s">
        <v>306</v>
      </c>
      <c r="K186" s="28"/>
      <c r="L186" s="28"/>
      <c r="M186" s="28"/>
      <c r="N186" s="52"/>
      <c r="O186" s="52"/>
      <c r="P186" s="52"/>
      <c r="Q186" s="52"/>
    </row>
    <row r="187" spans="1:17" ht="30" customHeight="1" x14ac:dyDescent="0.25">
      <c r="A187" s="29">
        <f t="shared" ref="A187:D187" si="60">SUM(A188:A198)</f>
        <v>22248299</v>
      </c>
      <c r="B187" s="29">
        <f t="shared" si="60"/>
        <v>25380943</v>
      </c>
      <c r="C187" s="30">
        <f t="shared" si="60"/>
        <v>30692484</v>
      </c>
      <c r="D187" s="29">
        <f t="shared" si="60"/>
        <v>32739527</v>
      </c>
      <c r="E187" s="29">
        <f>SUM(E188:E198)</f>
        <v>27429465</v>
      </c>
      <c r="F187" s="31" t="s">
        <v>304</v>
      </c>
      <c r="G187" s="4" t="s">
        <v>307</v>
      </c>
    </row>
    <row r="188" spans="1:17" ht="30" customHeight="1" x14ac:dyDescent="0.25">
      <c r="A188" s="36">
        <v>4222746</v>
      </c>
      <c r="B188" s="36">
        <v>6447531</v>
      </c>
      <c r="C188" s="37">
        <v>6447531</v>
      </c>
      <c r="D188" s="36">
        <v>6447531</v>
      </c>
      <c r="E188" s="36">
        <v>4286229</v>
      </c>
      <c r="F188" s="38" t="s">
        <v>308</v>
      </c>
      <c r="G188" s="4" t="s">
        <v>309</v>
      </c>
      <c r="I188" s="35"/>
      <c r="J188" s="35"/>
      <c r="K188" s="28"/>
    </row>
    <row r="189" spans="1:17" ht="30" customHeight="1" x14ac:dyDescent="0.25">
      <c r="A189" s="39">
        <v>677622</v>
      </c>
      <c r="B189" s="39">
        <v>677622</v>
      </c>
      <c r="C189" s="40">
        <v>677622</v>
      </c>
      <c r="D189" s="39">
        <v>0</v>
      </c>
      <c r="E189" s="39">
        <v>1282406</v>
      </c>
      <c r="F189" s="41" t="s">
        <v>310</v>
      </c>
      <c r="G189" s="4" t="s">
        <v>311</v>
      </c>
      <c r="I189" s="35"/>
      <c r="J189" s="35"/>
    </row>
    <row r="190" spans="1:17" ht="30" customHeight="1" x14ac:dyDescent="0.25">
      <c r="A190" s="39">
        <v>0</v>
      </c>
      <c r="B190" s="39">
        <v>0</v>
      </c>
      <c r="C190" s="40">
        <v>88477</v>
      </c>
      <c r="D190" s="39">
        <v>88477</v>
      </c>
      <c r="E190" s="39">
        <v>0</v>
      </c>
      <c r="F190" s="41" t="s">
        <v>312</v>
      </c>
      <c r="G190" s="4" t="s">
        <v>313</v>
      </c>
      <c r="I190" s="35"/>
      <c r="J190" s="35"/>
      <c r="K190" s="28"/>
    </row>
    <row r="191" spans="1:17" ht="30" customHeight="1" x14ac:dyDescent="0.25">
      <c r="A191" s="39">
        <v>5030581</v>
      </c>
      <c r="B191" s="39">
        <v>5030581</v>
      </c>
      <c r="C191" s="40">
        <v>4573256</v>
      </c>
      <c r="D191" s="39">
        <v>4157505</v>
      </c>
      <c r="E191" s="39">
        <v>2534272</v>
      </c>
      <c r="F191" s="41" t="s">
        <v>314</v>
      </c>
      <c r="G191" s="4" t="s">
        <v>315</v>
      </c>
      <c r="I191" s="35"/>
      <c r="J191" s="35"/>
    </row>
    <row r="192" spans="1:17" ht="30" customHeight="1" x14ac:dyDescent="0.25">
      <c r="A192" s="39">
        <v>0</v>
      </c>
      <c r="B192" s="39">
        <v>0</v>
      </c>
      <c r="C192" s="40">
        <v>0</v>
      </c>
      <c r="D192" s="39">
        <v>0</v>
      </c>
      <c r="E192" s="39">
        <v>0</v>
      </c>
      <c r="F192" s="41" t="s">
        <v>316</v>
      </c>
      <c r="G192" s="4" t="s">
        <v>317</v>
      </c>
      <c r="I192" s="35"/>
      <c r="J192" s="35"/>
      <c r="K192" s="28"/>
    </row>
    <row r="193" spans="1:12" ht="30" customHeight="1" x14ac:dyDescent="0.25">
      <c r="A193" s="39">
        <v>0</v>
      </c>
      <c r="B193" s="39">
        <v>0</v>
      </c>
      <c r="C193" s="40">
        <v>2158800</v>
      </c>
      <c r="D193" s="39">
        <v>2158800</v>
      </c>
      <c r="E193" s="39">
        <v>2161422</v>
      </c>
      <c r="F193" s="41" t="s">
        <v>318</v>
      </c>
      <c r="G193" s="4" t="s">
        <v>319</v>
      </c>
      <c r="I193" s="35"/>
      <c r="J193" s="35"/>
      <c r="K193" s="28"/>
    </row>
    <row r="194" spans="1:12" ht="30" customHeight="1" x14ac:dyDescent="0.25">
      <c r="A194" s="39">
        <v>12216000</v>
      </c>
      <c r="B194" s="39">
        <v>12216000</v>
      </c>
      <c r="C194" s="40">
        <v>12216000</v>
      </c>
      <c r="D194" s="39">
        <v>3064000</v>
      </c>
      <c r="E194" s="39">
        <v>0</v>
      </c>
      <c r="F194" s="41" t="s">
        <v>320</v>
      </c>
      <c r="G194" s="4" t="s">
        <v>321</v>
      </c>
    </row>
    <row r="195" spans="1:12" ht="30" customHeight="1" x14ac:dyDescent="0.25">
      <c r="A195" s="39">
        <v>0</v>
      </c>
      <c r="B195" s="39">
        <v>0</v>
      </c>
      <c r="C195" s="40">
        <v>3521589</v>
      </c>
      <c r="D195" s="39">
        <v>3663161</v>
      </c>
      <c r="E195" s="39">
        <v>3512454</v>
      </c>
      <c r="F195" s="41" t="s">
        <v>322</v>
      </c>
      <c r="G195" s="4" t="s">
        <v>323</v>
      </c>
      <c r="K195"/>
      <c r="L195"/>
    </row>
    <row r="196" spans="1:12" ht="30" customHeight="1" x14ac:dyDescent="0.25">
      <c r="A196" s="39">
        <v>101350</v>
      </c>
      <c r="B196" s="39">
        <v>369279</v>
      </c>
      <c r="C196" s="40">
        <v>369279</v>
      </c>
      <c r="D196" s="39">
        <v>95881</v>
      </c>
      <c r="E196" s="39">
        <v>602724</v>
      </c>
      <c r="F196" s="41" t="s">
        <v>324</v>
      </c>
      <c r="G196" s="4" t="s">
        <v>325</v>
      </c>
      <c r="K196"/>
      <c r="L196"/>
    </row>
    <row r="197" spans="1:12" ht="30" customHeight="1" x14ac:dyDescent="0.25">
      <c r="A197" s="39">
        <v>0</v>
      </c>
      <c r="B197" s="39">
        <v>0</v>
      </c>
      <c r="C197" s="40">
        <v>0</v>
      </c>
      <c r="D197" s="39">
        <v>8854512</v>
      </c>
      <c r="E197" s="39">
        <v>8843028</v>
      </c>
      <c r="F197" s="41" t="s">
        <v>326</v>
      </c>
      <c r="G197" s="4" t="s">
        <v>327</v>
      </c>
      <c r="I197" s="35"/>
      <c r="J197" s="35"/>
      <c r="K197"/>
      <c r="L197"/>
    </row>
    <row r="198" spans="1:12" ht="30" customHeight="1" x14ac:dyDescent="0.25">
      <c r="A198" s="42">
        <v>0</v>
      </c>
      <c r="B198" s="42">
        <v>639930</v>
      </c>
      <c r="C198" s="43">
        <v>639930</v>
      </c>
      <c r="D198" s="42">
        <v>4209660</v>
      </c>
      <c r="E198" s="42">
        <v>4206930</v>
      </c>
      <c r="F198" s="44" t="s">
        <v>328</v>
      </c>
      <c r="G198" s="4" t="s">
        <v>329</v>
      </c>
      <c r="I198" s="35"/>
      <c r="J198" s="35"/>
      <c r="K198"/>
      <c r="L198"/>
    </row>
    <row r="199" spans="1:12" ht="30" customHeight="1" x14ac:dyDescent="0.25">
      <c r="A199" s="22">
        <f t="shared" ref="A199:D199" si="61">SUM(A200,A203)</f>
        <v>1079435938</v>
      </c>
      <c r="B199" s="22">
        <f t="shared" si="61"/>
        <v>1079435938</v>
      </c>
      <c r="C199" s="23">
        <f t="shared" si="61"/>
        <v>1079435938</v>
      </c>
      <c r="D199" s="22">
        <f t="shared" si="61"/>
        <v>397673879</v>
      </c>
      <c r="E199" s="22">
        <f>SUM(E200,E203)</f>
        <v>28527000</v>
      </c>
      <c r="F199" s="24" t="s">
        <v>330</v>
      </c>
      <c r="G199" s="4" t="s">
        <v>331</v>
      </c>
      <c r="H199" s="4" t="s">
        <v>8</v>
      </c>
    </row>
    <row r="200" spans="1:12" ht="30" customHeight="1" x14ac:dyDescent="0.25">
      <c r="A200" s="25">
        <f t="shared" ref="A200:E201" si="62">SUM(A201)</f>
        <v>100000000</v>
      </c>
      <c r="B200" s="25">
        <f t="shared" si="62"/>
        <v>100000000</v>
      </c>
      <c r="C200" s="26">
        <f t="shared" si="62"/>
        <v>100000000</v>
      </c>
      <c r="D200" s="25">
        <f t="shared" si="62"/>
        <v>397673879</v>
      </c>
      <c r="E200" s="25">
        <f t="shared" si="62"/>
        <v>28527000</v>
      </c>
      <c r="F200" s="27" t="s">
        <v>332</v>
      </c>
      <c r="G200" s="4" t="s">
        <v>333</v>
      </c>
    </row>
    <row r="201" spans="1:12" ht="30" customHeight="1" x14ac:dyDescent="0.25">
      <c r="A201" s="29">
        <f t="shared" si="62"/>
        <v>100000000</v>
      </c>
      <c r="B201" s="29">
        <f t="shared" si="62"/>
        <v>100000000</v>
      </c>
      <c r="C201" s="30">
        <f t="shared" si="62"/>
        <v>100000000</v>
      </c>
      <c r="D201" s="29">
        <f t="shared" si="62"/>
        <v>397673879</v>
      </c>
      <c r="E201" s="29">
        <f>SUM(E202)</f>
        <v>28527000</v>
      </c>
      <c r="F201" s="31" t="s">
        <v>332</v>
      </c>
      <c r="G201" s="4" t="s">
        <v>334</v>
      </c>
    </row>
    <row r="202" spans="1:12" ht="30" customHeight="1" x14ac:dyDescent="0.25">
      <c r="A202" s="32">
        <v>100000000</v>
      </c>
      <c r="B202" s="32">
        <v>100000000</v>
      </c>
      <c r="C202" s="33">
        <v>100000000</v>
      </c>
      <c r="D202" s="32">
        <v>397673879</v>
      </c>
      <c r="E202" s="32">
        <v>28527000</v>
      </c>
      <c r="F202" s="34" t="s">
        <v>332</v>
      </c>
      <c r="G202" s="4" t="s">
        <v>335</v>
      </c>
      <c r="I202" s="35"/>
      <c r="J202" s="35"/>
    </row>
    <row r="203" spans="1:12" ht="30" customHeight="1" x14ac:dyDescent="0.25">
      <c r="A203" s="25">
        <f t="shared" ref="A203:E204" si="63">SUM(A204)</f>
        <v>979435938</v>
      </c>
      <c r="B203" s="25">
        <f t="shared" si="63"/>
        <v>979435938</v>
      </c>
      <c r="C203" s="26">
        <f t="shared" si="63"/>
        <v>979435938</v>
      </c>
      <c r="D203" s="25">
        <f t="shared" si="63"/>
        <v>0</v>
      </c>
      <c r="E203" s="25">
        <f t="shared" si="63"/>
        <v>0</v>
      </c>
      <c r="F203" s="27" t="s">
        <v>336</v>
      </c>
      <c r="G203" s="4" t="s">
        <v>337</v>
      </c>
    </row>
    <row r="204" spans="1:12" ht="30" customHeight="1" x14ac:dyDescent="0.25">
      <c r="A204" s="29">
        <f t="shared" si="63"/>
        <v>979435938</v>
      </c>
      <c r="B204" s="29">
        <f t="shared" si="63"/>
        <v>979435938</v>
      </c>
      <c r="C204" s="30">
        <f t="shared" si="63"/>
        <v>979435938</v>
      </c>
      <c r="D204" s="29">
        <f t="shared" si="63"/>
        <v>0</v>
      </c>
      <c r="E204" s="29">
        <f>SUM(E205)</f>
        <v>0</v>
      </c>
      <c r="F204" s="31" t="s">
        <v>336</v>
      </c>
      <c r="G204" s="4" t="s">
        <v>338</v>
      </c>
    </row>
    <row r="205" spans="1:12" ht="30" customHeight="1" x14ac:dyDescent="0.25">
      <c r="A205" s="32">
        <v>979435938</v>
      </c>
      <c r="B205" s="32">
        <v>979435938</v>
      </c>
      <c r="C205" s="33">
        <v>979435938</v>
      </c>
      <c r="D205" s="32">
        <v>0</v>
      </c>
      <c r="E205" s="32">
        <v>0</v>
      </c>
      <c r="F205" s="34" t="s">
        <v>336</v>
      </c>
      <c r="G205" s="4" t="s">
        <v>339</v>
      </c>
      <c r="I205" s="35"/>
      <c r="J205" s="35"/>
    </row>
    <row r="206" spans="1:12" ht="30" customHeight="1" x14ac:dyDescent="0.25">
      <c r="A206" s="22">
        <f t="shared" ref="A206:D206" si="64">SUM(A207,A210,A213,A216,A219,A222)</f>
        <v>0</v>
      </c>
      <c r="B206" s="22">
        <f t="shared" si="64"/>
        <v>0</v>
      </c>
      <c r="C206" s="23">
        <f t="shared" si="64"/>
        <v>0</v>
      </c>
      <c r="D206" s="22">
        <f t="shared" si="64"/>
        <v>423646960</v>
      </c>
      <c r="E206" s="22">
        <f>SUM(E207,E210,E213,E216,E219,E222)</f>
        <v>450754498</v>
      </c>
      <c r="F206" s="24" t="s">
        <v>340</v>
      </c>
      <c r="G206" s="4" t="s">
        <v>341</v>
      </c>
      <c r="H206" s="4" t="s">
        <v>8</v>
      </c>
    </row>
    <row r="207" spans="1:12" ht="30" customHeight="1" x14ac:dyDescent="0.25">
      <c r="A207" s="25">
        <f t="shared" ref="A207:E208" si="65">SUM(A208)</f>
        <v>0</v>
      </c>
      <c r="B207" s="25">
        <f t="shared" si="65"/>
        <v>0</v>
      </c>
      <c r="C207" s="26">
        <f t="shared" si="65"/>
        <v>0</v>
      </c>
      <c r="D207" s="25">
        <f t="shared" si="65"/>
        <v>104503574</v>
      </c>
      <c r="E207" s="25">
        <f t="shared" si="65"/>
        <v>390718128</v>
      </c>
      <c r="F207" s="27" t="s">
        <v>342</v>
      </c>
      <c r="G207" s="4" t="s">
        <v>343</v>
      </c>
    </row>
    <row r="208" spans="1:12" ht="30" customHeight="1" x14ac:dyDescent="0.25">
      <c r="A208" s="29">
        <f t="shared" si="65"/>
        <v>0</v>
      </c>
      <c r="B208" s="29">
        <f t="shared" si="65"/>
        <v>0</v>
      </c>
      <c r="C208" s="30">
        <f t="shared" si="65"/>
        <v>0</v>
      </c>
      <c r="D208" s="29">
        <f t="shared" si="65"/>
        <v>104503574</v>
      </c>
      <c r="E208" s="29">
        <f>SUM(E209)</f>
        <v>390718128</v>
      </c>
      <c r="F208" s="31" t="s">
        <v>344</v>
      </c>
      <c r="G208" s="4" t="s">
        <v>345</v>
      </c>
    </row>
    <row r="209" spans="1:10" ht="30" customHeight="1" x14ac:dyDescent="0.25">
      <c r="A209" s="32">
        <v>0</v>
      </c>
      <c r="B209" s="32">
        <v>0</v>
      </c>
      <c r="C209" s="33">
        <v>0</v>
      </c>
      <c r="D209" s="32">
        <v>104503574</v>
      </c>
      <c r="E209" s="32">
        <v>390718128</v>
      </c>
      <c r="F209" s="34" t="s">
        <v>344</v>
      </c>
      <c r="G209" s="4" t="s">
        <v>346</v>
      </c>
      <c r="I209" s="35"/>
      <c r="J209" s="35"/>
    </row>
    <row r="210" spans="1:10" ht="30" customHeight="1" x14ac:dyDescent="0.25">
      <c r="A210" s="25">
        <f t="shared" ref="A210:E211" si="66">SUM(A211)</f>
        <v>0</v>
      </c>
      <c r="B210" s="25">
        <f t="shared" si="66"/>
        <v>0</v>
      </c>
      <c r="C210" s="26">
        <f t="shared" si="66"/>
        <v>0</v>
      </c>
      <c r="D210" s="25">
        <f t="shared" si="66"/>
        <v>0</v>
      </c>
      <c r="E210" s="25">
        <f t="shared" si="66"/>
        <v>52326370</v>
      </c>
      <c r="F210" s="27" t="s">
        <v>347</v>
      </c>
      <c r="G210" s="4" t="s">
        <v>348</v>
      </c>
    </row>
    <row r="211" spans="1:10" ht="30" customHeight="1" x14ac:dyDescent="0.25">
      <c r="A211" s="29">
        <f t="shared" si="66"/>
        <v>0</v>
      </c>
      <c r="B211" s="29">
        <f t="shared" si="66"/>
        <v>0</v>
      </c>
      <c r="C211" s="30">
        <f t="shared" si="66"/>
        <v>0</v>
      </c>
      <c r="D211" s="29">
        <f t="shared" si="66"/>
        <v>0</v>
      </c>
      <c r="E211" s="29">
        <f>SUM(E212)</f>
        <v>52326370</v>
      </c>
      <c r="F211" s="31" t="s">
        <v>349</v>
      </c>
      <c r="G211" s="4" t="s">
        <v>350</v>
      </c>
    </row>
    <row r="212" spans="1:10" ht="30" customHeight="1" x14ac:dyDescent="0.25">
      <c r="A212" s="32">
        <v>0</v>
      </c>
      <c r="B212" s="32">
        <v>0</v>
      </c>
      <c r="C212" s="33">
        <v>0</v>
      </c>
      <c r="D212" s="32">
        <v>0</v>
      </c>
      <c r="E212" s="32">
        <v>52326370</v>
      </c>
      <c r="F212" s="34" t="s">
        <v>351</v>
      </c>
      <c r="G212" s="4" t="s">
        <v>352</v>
      </c>
      <c r="I212" s="35"/>
      <c r="J212" s="35"/>
    </row>
    <row r="213" spans="1:10" ht="30" customHeight="1" x14ac:dyDescent="0.25">
      <c r="A213" s="25">
        <f t="shared" ref="A213:E214" si="67">SUM(A214)</f>
        <v>0</v>
      </c>
      <c r="B213" s="25">
        <f t="shared" si="67"/>
        <v>0</v>
      </c>
      <c r="C213" s="26">
        <f t="shared" si="67"/>
        <v>0</v>
      </c>
      <c r="D213" s="25">
        <f t="shared" si="67"/>
        <v>0</v>
      </c>
      <c r="E213" s="25">
        <f t="shared" si="67"/>
        <v>7710000</v>
      </c>
      <c r="F213" s="27" t="s">
        <v>353</v>
      </c>
      <c r="G213" s="4" t="s">
        <v>354</v>
      </c>
    </row>
    <row r="214" spans="1:10" ht="30" customHeight="1" x14ac:dyDescent="0.25">
      <c r="A214" s="29">
        <f t="shared" si="67"/>
        <v>0</v>
      </c>
      <c r="B214" s="29">
        <f t="shared" si="67"/>
        <v>0</v>
      </c>
      <c r="C214" s="30">
        <f t="shared" si="67"/>
        <v>0</v>
      </c>
      <c r="D214" s="29">
        <f t="shared" si="67"/>
        <v>0</v>
      </c>
      <c r="E214" s="29">
        <f>SUM(E215)</f>
        <v>7710000</v>
      </c>
      <c r="F214" s="31" t="s">
        <v>355</v>
      </c>
      <c r="G214" s="4" t="s">
        <v>356</v>
      </c>
    </row>
    <row r="215" spans="1:10" ht="30" customHeight="1" x14ac:dyDescent="0.25">
      <c r="A215" s="32">
        <v>0</v>
      </c>
      <c r="B215" s="32">
        <v>0</v>
      </c>
      <c r="C215" s="33">
        <v>0</v>
      </c>
      <c r="D215" s="32">
        <v>0</v>
      </c>
      <c r="E215" s="32">
        <v>7710000</v>
      </c>
      <c r="F215" s="34" t="s">
        <v>357</v>
      </c>
      <c r="G215" s="4" t="s">
        <v>358</v>
      </c>
      <c r="I215" s="35"/>
      <c r="J215" s="35"/>
    </row>
    <row r="216" spans="1:10" ht="30" customHeight="1" x14ac:dyDescent="0.25">
      <c r="A216" s="25">
        <f t="shared" ref="A216:E217" si="68">SUM(A217)</f>
        <v>0</v>
      </c>
      <c r="B216" s="25">
        <f t="shared" si="68"/>
        <v>0</v>
      </c>
      <c r="C216" s="26">
        <f t="shared" si="68"/>
        <v>0</v>
      </c>
      <c r="D216" s="25">
        <f t="shared" si="68"/>
        <v>231300000</v>
      </c>
      <c r="E216" s="25">
        <f t="shared" si="68"/>
        <v>0</v>
      </c>
      <c r="F216" s="27" t="s">
        <v>146</v>
      </c>
      <c r="G216" s="4" t="s">
        <v>359</v>
      </c>
    </row>
    <row r="217" spans="1:10" ht="30" customHeight="1" x14ac:dyDescent="0.25">
      <c r="A217" s="29">
        <f t="shared" si="68"/>
        <v>0</v>
      </c>
      <c r="B217" s="29">
        <f t="shared" si="68"/>
        <v>0</v>
      </c>
      <c r="C217" s="30">
        <f t="shared" si="68"/>
        <v>0</v>
      </c>
      <c r="D217" s="29">
        <f t="shared" si="68"/>
        <v>231300000</v>
      </c>
      <c r="E217" s="29">
        <f>SUM(E218)</f>
        <v>0</v>
      </c>
      <c r="F217" s="31" t="s">
        <v>360</v>
      </c>
      <c r="G217" s="4" t="s">
        <v>361</v>
      </c>
    </row>
    <row r="218" spans="1:10" ht="30" customHeight="1" x14ac:dyDescent="0.25">
      <c r="A218" s="32">
        <v>0</v>
      </c>
      <c r="B218" s="32">
        <v>0</v>
      </c>
      <c r="C218" s="33">
        <v>0</v>
      </c>
      <c r="D218" s="32">
        <v>231300000</v>
      </c>
      <c r="E218" s="32">
        <v>0</v>
      </c>
      <c r="F218" s="34" t="s">
        <v>362</v>
      </c>
      <c r="G218" s="4" t="s">
        <v>363</v>
      </c>
      <c r="I218" s="35"/>
      <c r="J218" s="35"/>
    </row>
    <row r="219" spans="1:10" ht="30" customHeight="1" x14ac:dyDescent="0.25">
      <c r="A219" s="25">
        <f t="shared" ref="A219:E220" si="69">SUM(A220)</f>
        <v>0</v>
      </c>
      <c r="B219" s="25">
        <f t="shared" si="69"/>
        <v>0</v>
      </c>
      <c r="C219" s="26">
        <f t="shared" si="69"/>
        <v>0</v>
      </c>
      <c r="D219" s="25">
        <f t="shared" si="69"/>
        <v>60000000</v>
      </c>
      <c r="E219" s="25">
        <f t="shared" si="69"/>
        <v>0</v>
      </c>
      <c r="F219" s="27" t="s">
        <v>301</v>
      </c>
      <c r="G219" s="4" t="s">
        <v>364</v>
      </c>
    </row>
    <row r="220" spans="1:10" ht="30" customHeight="1" x14ac:dyDescent="0.25">
      <c r="A220" s="29">
        <f t="shared" si="69"/>
        <v>0</v>
      </c>
      <c r="B220" s="29">
        <f t="shared" si="69"/>
        <v>0</v>
      </c>
      <c r="C220" s="30">
        <f t="shared" si="69"/>
        <v>0</v>
      </c>
      <c r="D220" s="29">
        <f t="shared" si="69"/>
        <v>60000000</v>
      </c>
      <c r="E220" s="29">
        <f>SUM(E221)</f>
        <v>0</v>
      </c>
      <c r="F220" s="31" t="s">
        <v>365</v>
      </c>
      <c r="G220" s="4" t="s">
        <v>366</v>
      </c>
    </row>
    <row r="221" spans="1:10" ht="30" customHeight="1" x14ac:dyDescent="0.25">
      <c r="A221" s="32">
        <v>0</v>
      </c>
      <c r="B221" s="32">
        <v>0</v>
      </c>
      <c r="C221" s="33">
        <v>0</v>
      </c>
      <c r="D221" s="32">
        <v>60000000</v>
      </c>
      <c r="E221" s="32">
        <v>0</v>
      </c>
      <c r="F221" s="34" t="s">
        <v>367</v>
      </c>
      <c r="G221" s="4" t="s">
        <v>368</v>
      </c>
      <c r="I221" s="35"/>
      <c r="J221" s="35"/>
    </row>
    <row r="222" spans="1:10" ht="30" customHeight="1" x14ac:dyDescent="0.25">
      <c r="A222" s="25">
        <f t="shared" ref="A222:E223" si="70">SUM(A223)</f>
        <v>0</v>
      </c>
      <c r="B222" s="25">
        <f t="shared" si="70"/>
        <v>0</v>
      </c>
      <c r="C222" s="26">
        <f t="shared" si="70"/>
        <v>0</v>
      </c>
      <c r="D222" s="25">
        <f t="shared" si="70"/>
        <v>27843386</v>
      </c>
      <c r="E222" s="25">
        <f t="shared" si="70"/>
        <v>0</v>
      </c>
      <c r="F222" s="27" t="s">
        <v>369</v>
      </c>
      <c r="G222" s="4" t="s">
        <v>370</v>
      </c>
    </row>
    <row r="223" spans="1:10" ht="30" customHeight="1" x14ac:dyDescent="0.25">
      <c r="A223" s="29">
        <f t="shared" si="70"/>
        <v>0</v>
      </c>
      <c r="B223" s="29">
        <f t="shared" si="70"/>
        <v>0</v>
      </c>
      <c r="C223" s="30">
        <f t="shared" si="70"/>
        <v>0</v>
      </c>
      <c r="D223" s="29">
        <f t="shared" si="70"/>
        <v>27843386</v>
      </c>
      <c r="E223" s="29">
        <f>SUM(E224)</f>
        <v>0</v>
      </c>
      <c r="F223" s="31" t="s">
        <v>371</v>
      </c>
      <c r="G223" s="4" t="s">
        <v>372</v>
      </c>
    </row>
    <row r="224" spans="1:10" ht="30" customHeight="1" x14ac:dyDescent="0.25">
      <c r="A224" s="32">
        <v>0</v>
      </c>
      <c r="B224" s="32">
        <v>0</v>
      </c>
      <c r="C224" s="33">
        <v>0</v>
      </c>
      <c r="D224" s="32">
        <v>27843386</v>
      </c>
      <c r="E224" s="32">
        <v>0</v>
      </c>
      <c r="F224" s="34" t="s">
        <v>371</v>
      </c>
      <c r="G224" s="4" t="s">
        <v>373</v>
      </c>
      <c r="I224" s="35"/>
      <c r="J224" s="35"/>
    </row>
    <row r="225" spans="1:10" ht="30" customHeight="1" x14ac:dyDescent="0.25">
      <c r="A225" s="22">
        <f t="shared" ref="A225:D225" si="71">SUM(A226,A229)</f>
        <v>0</v>
      </c>
      <c r="B225" s="22">
        <f t="shared" si="71"/>
        <v>0</v>
      </c>
      <c r="C225" s="23">
        <f t="shared" si="71"/>
        <v>0</v>
      </c>
      <c r="D225" s="22">
        <f t="shared" si="71"/>
        <v>25208333</v>
      </c>
      <c r="E225" s="22">
        <f>SUM(E226,E229)</f>
        <v>0</v>
      </c>
      <c r="F225" s="24" t="s">
        <v>374</v>
      </c>
      <c r="G225" s="4" t="s">
        <v>375</v>
      </c>
      <c r="H225" s="4" t="s">
        <v>8</v>
      </c>
    </row>
    <row r="226" spans="1:10" ht="30" customHeight="1" x14ac:dyDescent="0.25">
      <c r="A226" s="25">
        <f t="shared" ref="A226:E227" si="72">SUM(A227)</f>
        <v>0</v>
      </c>
      <c r="B226" s="25">
        <f t="shared" si="72"/>
        <v>0</v>
      </c>
      <c r="C226" s="26">
        <f t="shared" si="72"/>
        <v>0</v>
      </c>
      <c r="D226" s="25">
        <f t="shared" si="72"/>
        <v>15208333</v>
      </c>
      <c r="E226" s="25">
        <f t="shared" si="72"/>
        <v>0</v>
      </c>
      <c r="F226" s="27" t="s">
        <v>376</v>
      </c>
      <c r="G226" s="4" t="s">
        <v>377</v>
      </c>
    </row>
    <row r="227" spans="1:10" ht="30" customHeight="1" x14ac:dyDescent="0.25">
      <c r="A227" s="29">
        <f t="shared" si="72"/>
        <v>0</v>
      </c>
      <c r="B227" s="29">
        <f t="shared" si="72"/>
        <v>0</v>
      </c>
      <c r="C227" s="30">
        <f t="shared" si="72"/>
        <v>0</v>
      </c>
      <c r="D227" s="29">
        <f t="shared" si="72"/>
        <v>15208333</v>
      </c>
      <c r="E227" s="29">
        <f>SUM(E228)</f>
        <v>0</v>
      </c>
      <c r="F227" s="31" t="s">
        <v>378</v>
      </c>
      <c r="G227" s="4" t="s">
        <v>379</v>
      </c>
    </row>
    <row r="228" spans="1:10" ht="45" customHeight="1" x14ac:dyDescent="0.25">
      <c r="A228" s="32">
        <v>0</v>
      </c>
      <c r="B228" s="32">
        <v>0</v>
      </c>
      <c r="C228" s="33">
        <v>0</v>
      </c>
      <c r="D228" s="32">
        <v>15208333</v>
      </c>
      <c r="E228" s="32">
        <v>0</v>
      </c>
      <c r="F228" s="53" t="s">
        <v>380</v>
      </c>
      <c r="G228" s="4" t="s">
        <v>381</v>
      </c>
      <c r="I228" s="35"/>
      <c r="J228" s="35"/>
    </row>
    <row r="229" spans="1:10" ht="30" customHeight="1" x14ac:dyDescent="0.25">
      <c r="A229" s="25">
        <f t="shared" ref="A229:E230" si="73">SUM(A230)</f>
        <v>0</v>
      </c>
      <c r="B229" s="25">
        <f t="shared" si="73"/>
        <v>0</v>
      </c>
      <c r="C229" s="26">
        <f t="shared" si="73"/>
        <v>0</v>
      </c>
      <c r="D229" s="25">
        <f t="shared" si="73"/>
        <v>10000000</v>
      </c>
      <c r="E229" s="25">
        <f t="shared" si="73"/>
        <v>0</v>
      </c>
      <c r="F229" s="27" t="s">
        <v>382</v>
      </c>
      <c r="G229" s="4" t="s">
        <v>383</v>
      </c>
    </row>
    <row r="230" spans="1:10" ht="30" customHeight="1" x14ac:dyDescent="0.25">
      <c r="A230" s="29">
        <f t="shared" si="73"/>
        <v>0</v>
      </c>
      <c r="B230" s="29">
        <f t="shared" si="73"/>
        <v>0</v>
      </c>
      <c r="C230" s="30">
        <f t="shared" si="73"/>
        <v>0</v>
      </c>
      <c r="D230" s="29">
        <f t="shared" si="73"/>
        <v>10000000</v>
      </c>
      <c r="E230" s="29">
        <f>SUM(E231)</f>
        <v>0</v>
      </c>
      <c r="F230" s="31" t="s">
        <v>384</v>
      </c>
      <c r="G230" s="4" t="s">
        <v>385</v>
      </c>
    </row>
    <row r="231" spans="1:10" ht="30" customHeight="1" x14ac:dyDescent="0.25">
      <c r="A231" s="36">
        <v>0</v>
      </c>
      <c r="B231" s="36">
        <v>0</v>
      </c>
      <c r="C231" s="37">
        <v>0</v>
      </c>
      <c r="D231" s="36">
        <v>10000000</v>
      </c>
      <c r="E231" s="36">
        <v>0</v>
      </c>
      <c r="F231" s="54" t="s">
        <v>386</v>
      </c>
      <c r="G231" s="4" t="s">
        <v>387</v>
      </c>
      <c r="I231" s="35"/>
      <c r="J231" s="35"/>
    </row>
    <row r="235" spans="1:10" x14ac:dyDescent="0.25">
      <c r="F235" s="56"/>
    </row>
  </sheetData>
  <conditionalFormatting sqref="G16">
    <cfRule type="duplicateValues" dxfId="6" priority="4"/>
  </conditionalFormatting>
  <conditionalFormatting sqref="G50:G51">
    <cfRule type="duplicateValues" dxfId="5" priority="2"/>
  </conditionalFormatting>
  <conditionalFormatting sqref="G64:G65">
    <cfRule type="duplicateValues" dxfId="4" priority="3"/>
  </conditionalFormatting>
  <conditionalFormatting sqref="G66:G95 G1:G15 G17:G49 G52:G63 G98:G1048576">
    <cfRule type="duplicateValues" dxfId="3" priority="5"/>
  </conditionalFormatting>
  <conditionalFormatting sqref="G96:G97">
    <cfRule type="duplicateValues" dxfId="2" priority="1"/>
  </conditionalFormatting>
  <conditionalFormatting sqref="I4:M4">
    <cfRule type="containsText" dxfId="1" priority="6" operator="containsText" text="TRUE">
      <formula>NOT(ISERROR(SEARCH("TRUE",I4)))</formula>
    </cfRule>
    <cfRule type="containsText" dxfId="0" priority="7" operator="containsText" text="FALSE">
      <formula>NOT(ISERROR(SEARCH("FALSE",I4)))</formula>
    </cfRule>
  </conditionalFormatting>
  <printOptions horizontalCentered="1"/>
  <pageMargins left="0.70866141732283505" right="0.70866141732283505" top="0.90551181102362199" bottom="0.90551181102362199" header="0.31496062992126" footer="0.31496062992126"/>
  <pageSetup paperSize="9" scale="56" fitToHeight="0" orientation="portrait" r:id="rId1"/>
  <rowBreaks count="3" manualBreakCount="3">
    <brk id="83" max="5" man="1"/>
    <brk id="160" max="5" man="1"/>
    <brk id="19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Shifna Ali</cp:lastModifiedBy>
  <cp:lastPrinted>2023-12-07T12:51:50Z</cp:lastPrinted>
  <dcterms:created xsi:type="dcterms:W3CDTF">2023-12-07T10:28:22Z</dcterms:created>
  <dcterms:modified xsi:type="dcterms:W3CDTF">2023-12-07T12:52:07Z</dcterms:modified>
</cp:coreProperties>
</file>