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4\2024 Approved Budget Tables\2024 Approved Budget Tables\Budget Tables Excel\"/>
    </mc:Choice>
  </mc:AlternateContent>
  <xr:revisionPtr revIDLastSave="0" documentId="13_ncr:1_{14B6C76A-3741-4B03-AA37-C1300E79A24D}" xr6:coauthVersionLast="47" xr6:coauthVersionMax="47" xr10:uidLastSave="{00000000-0000-0000-0000-000000000000}"/>
  <bookViews>
    <workbookView xWindow="-98" yWindow="-98" windowWidth="21795" windowHeight="12975" xr2:uid="{1AE2F6EF-149E-4C7A-8F82-3B0BCCC7B33B}"/>
  </bookViews>
  <sheets>
    <sheet name="Report" sheetId="1" r:id="rId1"/>
  </sheets>
  <definedNames>
    <definedName name="_xlnm._FilterDatabase" localSheetId="0" hidden="1">Report!$A$8:$M$8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Report!$A$1:$F$161</definedName>
    <definedName name="_xlnm.Print_Titles" localSheetId="0">Report!$4:$6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0" i="1" l="1"/>
  <c r="D160" i="1"/>
  <c r="C160" i="1"/>
  <c r="B160" i="1"/>
  <c r="A160" i="1"/>
  <c r="D158" i="1"/>
  <c r="C158" i="1"/>
  <c r="B158" i="1"/>
  <c r="A158" i="1"/>
  <c r="E158" i="1"/>
  <c r="C156" i="1"/>
  <c r="B156" i="1"/>
  <c r="A156" i="1"/>
  <c r="E156" i="1"/>
  <c r="D156" i="1"/>
  <c r="B154" i="1"/>
  <c r="A154" i="1"/>
  <c r="E154" i="1"/>
  <c r="D154" i="1"/>
  <c r="C154" i="1"/>
  <c r="A152" i="1"/>
  <c r="E152" i="1"/>
  <c r="D152" i="1"/>
  <c r="C152" i="1"/>
  <c r="B152" i="1"/>
  <c r="E150" i="1"/>
  <c r="C150" i="1"/>
  <c r="D150" i="1"/>
  <c r="B150" i="1"/>
  <c r="A150" i="1"/>
  <c r="E148" i="1"/>
  <c r="D148" i="1"/>
  <c r="C148" i="1"/>
  <c r="B148" i="1"/>
  <c r="A148" i="1"/>
  <c r="E145" i="1"/>
  <c r="D145" i="1"/>
  <c r="C145" i="1"/>
  <c r="B145" i="1"/>
  <c r="A145" i="1"/>
  <c r="E143" i="1"/>
  <c r="D143" i="1"/>
  <c r="C143" i="1"/>
  <c r="B143" i="1"/>
  <c r="A143" i="1"/>
  <c r="E141" i="1"/>
  <c r="D141" i="1"/>
  <c r="C141" i="1"/>
  <c r="B141" i="1"/>
  <c r="A141" i="1"/>
  <c r="C139" i="1"/>
  <c r="B139" i="1"/>
  <c r="A139" i="1"/>
  <c r="E139" i="1"/>
  <c r="D139" i="1"/>
  <c r="A137" i="1"/>
  <c r="E137" i="1"/>
  <c r="D137" i="1"/>
  <c r="C137" i="1"/>
  <c r="B137" i="1"/>
  <c r="E135" i="1"/>
  <c r="D135" i="1"/>
  <c r="C135" i="1"/>
  <c r="B135" i="1"/>
  <c r="A135" i="1"/>
  <c r="E133" i="1"/>
  <c r="D133" i="1"/>
  <c r="C133" i="1"/>
  <c r="B133" i="1"/>
  <c r="A133" i="1"/>
  <c r="C130" i="1"/>
  <c r="B130" i="1"/>
  <c r="D130" i="1"/>
  <c r="E130" i="1"/>
  <c r="A130" i="1"/>
  <c r="E127" i="1"/>
  <c r="C127" i="1"/>
  <c r="A127" i="1"/>
  <c r="D127" i="1"/>
  <c r="B127" i="1"/>
  <c r="E125" i="1"/>
  <c r="C125" i="1"/>
  <c r="A125" i="1"/>
  <c r="D125" i="1"/>
  <c r="B125" i="1"/>
  <c r="C123" i="1"/>
  <c r="A123" i="1"/>
  <c r="E123" i="1"/>
  <c r="D123" i="1"/>
  <c r="B123" i="1"/>
  <c r="E121" i="1"/>
  <c r="C121" i="1"/>
  <c r="A121" i="1"/>
  <c r="D121" i="1"/>
  <c r="B121" i="1"/>
  <c r="C119" i="1"/>
  <c r="B119" i="1"/>
  <c r="B118" i="1" s="1"/>
  <c r="A119" i="1"/>
  <c r="E119" i="1"/>
  <c r="D119" i="1"/>
  <c r="D118" i="1" s="1"/>
  <c r="E116" i="1"/>
  <c r="D116" i="1"/>
  <c r="B116" i="1"/>
  <c r="C116" i="1"/>
  <c r="A116" i="1"/>
  <c r="D114" i="1"/>
  <c r="C114" i="1"/>
  <c r="B114" i="1"/>
  <c r="E114" i="1"/>
  <c r="A114" i="1"/>
  <c r="B112" i="1"/>
  <c r="A112" i="1"/>
  <c r="E112" i="1"/>
  <c r="D112" i="1"/>
  <c r="C112" i="1"/>
  <c r="E108" i="1"/>
  <c r="D108" i="1"/>
  <c r="B108" i="1"/>
  <c r="C108" i="1"/>
  <c r="A108" i="1"/>
  <c r="A103" i="1"/>
  <c r="B103" i="1"/>
  <c r="E103" i="1"/>
  <c r="C103" i="1"/>
  <c r="D103" i="1"/>
  <c r="E100" i="1"/>
  <c r="D100" i="1"/>
  <c r="B100" i="1"/>
  <c r="A100" i="1"/>
  <c r="C100" i="1"/>
  <c r="E97" i="1"/>
  <c r="D97" i="1"/>
  <c r="C97" i="1"/>
  <c r="A97" i="1"/>
  <c r="B97" i="1"/>
  <c r="E95" i="1"/>
  <c r="C95" i="1"/>
  <c r="B95" i="1"/>
  <c r="A95" i="1"/>
  <c r="D95" i="1"/>
  <c r="E93" i="1"/>
  <c r="C93" i="1"/>
  <c r="A93" i="1"/>
  <c r="D93" i="1"/>
  <c r="B93" i="1"/>
  <c r="C91" i="1"/>
  <c r="C90" i="1" s="1"/>
  <c r="A91" i="1"/>
  <c r="E91" i="1"/>
  <c r="D91" i="1"/>
  <c r="B91" i="1"/>
  <c r="E88" i="1"/>
  <c r="D88" i="1"/>
  <c r="B88" i="1"/>
  <c r="A88" i="1"/>
  <c r="C88" i="1"/>
  <c r="D86" i="1"/>
  <c r="C86" i="1"/>
  <c r="B86" i="1"/>
  <c r="A86" i="1"/>
  <c r="E86" i="1"/>
  <c r="B84" i="1"/>
  <c r="A84" i="1"/>
  <c r="E84" i="1"/>
  <c r="D84" i="1"/>
  <c r="C84" i="1"/>
  <c r="E82" i="1"/>
  <c r="D82" i="1"/>
  <c r="C82" i="1"/>
  <c r="B82" i="1"/>
  <c r="A82" i="1"/>
  <c r="E80" i="1"/>
  <c r="B80" i="1"/>
  <c r="D80" i="1"/>
  <c r="C80" i="1"/>
  <c r="A80" i="1"/>
  <c r="D78" i="1"/>
  <c r="C78" i="1"/>
  <c r="B78" i="1"/>
  <c r="E78" i="1"/>
  <c r="A78" i="1"/>
  <c r="E75" i="1"/>
  <c r="C75" i="1"/>
  <c r="D75" i="1"/>
  <c r="B75" i="1"/>
  <c r="A75" i="1"/>
  <c r="E73" i="1"/>
  <c r="D73" i="1"/>
  <c r="C73" i="1"/>
  <c r="A73" i="1"/>
  <c r="B73" i="1"/>
  <c r="C70" i="1"/>
  <c r="B70" i="1"/>
  <c r="D70" i="1"/>
  <c r="E70" i="1"/>
  <c r="A70" i="1"/>
  <c r="E68" i="1"/>
  <c r="D68" i="1"/>
  <c r="B68" i="1"/>
  <c r="C68" i="1"/>
  <c r="A68" i="1"/>
  <c r="B63" i="1"/>
  <c r="A63" i="1"/>
  <c r="E63" i="1"/>
  <c r="C63" i="1"/>
  <c r="D63" i="1"/>
  <c r="E61" i="1"/>
  <c r="D61" i="1"/>
  <c r="C61" i="1"/>
  <c r="A61" i="1"/>
  <c r="B61" i="1"/>
  <c r="C57" i="1"/>
  <c r="B57" i="1"/>
  <c r="D57" i="1"/>
  <c r="E57" i="1"/>
  <c r="A57" i="1"/>
  <c r="D54" i="1"/>
  <c r="C54" i="1"/>
  <c r="B54" i="1"/>
  <c r="E54" i="1"/>
  <c r="A54" i="1"/>
  <c r="B51" i="1"/>
  <c r="A51" i="1"/>
  <c r="E51" i="1"/>
  <c r="C51" i="1"/>
  <c r="D51" i="1"/>
  <c r="B48" i="1"/>
  <c r="E48" i="1"/>
  <c r="D48" i="1"/>
  <c r="C48" i="1"/>
  <c r="A48" i="1"/>
  <c r="D46" i="1"/>
  <c r="B46" i="1"/>
  <c r="E46" i="1"/>
  <c r="C46" i="1"/>
  <c r="A46" i="1"/>
  <c r="E44" i="1"/>
  <c r="D44" i="1"/>
  <c r="B44" i="1"/>
  <c r="A44" i="1"/>
  <c r="C44" i="1"/>
  <c r="D42" i="1"/>
  <c r="C42" i="1"/>
  <c r="B42" i="1"/>
  <c r="E42" i="1"/>
  <c r="A42" i="1"/>
  <c r="B40" i="1"/>
  <c r="A40" i="1"/>
  <c r="E40" i="1"/>
  <c r="D40" i="1"/>
  <c r="C40" i="1"/>
  <c r="D38" i="1"/>
  <c r="E38" i="1"/>
  <c r="C38" i="1"/>
  <c r="B38" i="1"/>
  <c r="A38" i="1"/>
  <c r="A37" i="1" s="1"/>
  <c r="C35" i="1"/>
  <c r="B35" i="1"/>
  <c r="A35" i="1"/>
  <c r="E35" i="1"/>
  <c r="D35" i="1"/>
  <c r="E33" i="1"/>
  <c r="B33" i="1"/>
  <c r="A33" i="1"/>
  <c r="D33" i="1"/>
  <c r="C33" i="1"/>
  <c r="C31" i="1"/>
  <c r="E31" i="1"/>
  <c r="D31" i="1"/>
  <c r="D28" i="1" s="1"/>
  <c r="B31" i="1"/>
  <c r="A31" i="1"/>
  <c r="E29" i="1"/>
  <c r="A29" i="1"/>
  <c r="D29" i="1"/>
  <c r="C29" i="1"/>
  <c r="B29" i="1"/>
  <c r="D26" i="1"/>
  <c r="B26" i="1"/>
  <c r="A26" i="1"/>
  <c r="E26" i="1"/>
  <c r="C26" i="1"/>
  <c r="B24" i="1"/>
  <c r="E24" i="1"/>
  <c r="D24" i="1"/>
  <c r="C24" i="1"/>
  <c r="A24" i="1"/>
  <c r="D22" i="1"/>
  <c r="E22" i="1"/>
  <c r="C22" i="1"/>
  <c r="B22" i="1"/>
  <c r="A22" i="1"/>
  <c r="E20" i="1"/>
  <c r="D20" i="1"/>
  <c r="B20" i="1"/>
  <c r="C20" i="1"/>
  <c r="A20" i="1"/>
  <c r="D16" i="1"/>
  <c r="C16" i="1"/>
  <c r="E16" i="1"/>
  <c r="B16" i="1"/>
  <c r="A16" i="1"/>
  <c r="D14" i="1"/>
  <c r="A14" i="1"/>
  <c r="E14" i="1"/>
  <c r="C14" i="1"/>
  <c r="B14" i="1"/>
  <c r="C10" i="1"/>
  <c r="B10" i="1"/>
  <c r="D10" i="1"/>
  <c r="E10" i="1"/>
  <c r="A10" i="1"/>
  <c r="A118" i="1" l="1"/>
  <c r="C37" i="1"/>
  <c r="E37" i="1"/>
  <c r="E77" i="1"/>
  <c r="A9" i="1"/>
  <c r="B77" i="1"/>
  <c r="B147" i="1"/>
  <c r="C77" i="1"/>
  <c r="E90" i="1"/>
  <c r="A99" i="1"/>
  <c r="C147" i="1"/>
  <c r="A28" i="1"/>
  <c r="C50" i="1"/>
  <c r="D147" i="1"/>
  <c r="E147" i="1"/>
  <c r="C9" i="1"/>
  <c r="D90" i="1"/>
  <c r="C7" i="1"/>
  <c r="C129" i="1"/>
  <c r="B90" i="1"/>
  <c r="D50" i="1"/>
  <c r="E99" i="1"/>
  <c r="E28" i="1"/>
  <c r="A129" i="1"/>
  <c r="B9" i="1"/>
  <c r="B37" i="1"/>
  <c r="A77" i="1"/>
  <c r="A90" i="1"/>
  <c r="C99" i="1"/>
  <c r="E118" i="1"/>
  <c r="E129" i="1"/>
  <c r="A147" i="1"/>
  <c r="B99" i="1"/>
  <c r="E50" i="1"/>
  <c r="C118" i="1"/>
  <c r="A7" i="1"/>
  <c r="B28" i="1"/>
  <c r="A50" i="1"/>
  <c r="D99" i="1"/>
  <c r="D129" i="1"/>
  <c r="E9" i="1"/>
  <c r="B50" i="1"/>
  <c r="D77" i="1"/>
  <c r="C28" i="1"/>
  <c r="D37" i="1"/>
  <c r="B129" i="1"/>
  <c r="D9" i="1"/>
  <c r="D7" i="1" s="1"/>
  <c r="E7" i="1" l="1"/>
  <c r="B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Zunain Shareef</author>
  </authors>
  <commentList>
    <comment ref="G63" authorId="0" shapeId="0" xr:uid="{5E036820-1A77-44AC-B1BD-802327B06E9C}">
      <text>
        <r>
          <rPr>
            <b/>
            <sz val="9"/>
            <color indexed="81"/>
            <rFont val="Tahoma"/>
            <family val="2"/>
          </rPr>
          <t>Zunain Shareef:</t>
        </r>
        <r>
          <rPr>
            <sz val="9"/>
            <color indexed="81"/>
            <rFont val="Tahoma"/>
            <family val="2"/>
          </rPr>
          <t xml:space="preserve">
deactivate as it is repeated under subscriptions
</t>
        </r>
      </text>
    </comment>
  </commentList>
</comments>
</file>

<file path=xl/sharedStrings.xml><?xml version="1.0" encoding="utf-8"?>
<sst xmlns="http://schemas.openxmlformats.org/spreadsheetml/2006/main" count="172" uniqueCount="117">
  <si>
    <t xml:space="preserve">އެކިއެކި ބައިބަޔަށް ޚަރަދު ކުރާގޮތުގެ ޖުމުލަ ހިސާބު
</t>
  </si>
  <si>
    <t>(އަދަދުތައް ރުފިޔާއިން)</t>
  </si>
  <si>
    <t>ފާސްކުރި</t>
  </si>
  <si>
    <t>ރިވައިޒްކުރި</t>
  </si>
  <si>
    <t>އެކްޗުއަލް</t>
  </si>
  <si>
    <t>ޖުމުލަ ޚަރަދު</t>
  </si>
  <si>
    <t>ރައްޔިތުންނަށް ދެވޭ އާންމު ޚިދުމަތް</t>
  </si>
  <si>
    <t>SUM</t>
  </si>
  <si>
    <t>ސަރުކާރުގެ ސިޔާސަތުތައް ތަންފީޒުކުރުމާއި ޤާނޫނުތައް ހެދުމާއި މާލީ އަދި ފިސްކަލް ކަންތައްތަކާއި ޚާރިޖީ ސިޔާސަތުތަކަށް ކުރާ ޚަރަދު</t>
  </si>
  <si>
    <t xml:space="preserve">ސަރުކާރުގެ ސިޔާސަތު ތަންފީޒުކުރުމާއި ޤަނޫނުތައް ހެދުން
</t>
  </si>
  <si>
    <t>މާލީ އަދި ފިސްކަލް ކަންތައްތަކަށް</t>
  </si>
  <si>
    <t>ޚާރިޖީ ސިޔާސަތުތަކަށް</t>
  </si>
  <si>
    <t>ބޭރުގެ ފަރާތްތަކަށް ދޭ ހިލޭ އެހީ</t>
  </si>
  <si>
    <t>ގައުމުތަކަށް ދޭ ހިލޭ އެހީ</t>
  </si>
  <si>
    <t>އާންމު ޚިދުމަތްތައް</t>
  </si>
  <si>
    <t>މުވައްޒަފުންނަށް ދޭ ހިދުމަތްތަކާއި މުސާރައަށް ގެންނަ ބަދަލު</t>
  </si>
  <si>
    <t>ޕްލޭންކުރުމާއި ތަފާސް ހިސާބު ބެލެހެއްޓުން</t>
  </si>
  <si>
    <t>އެހެނިހެން ޚިދުމަތްތައް</t>
  </si>
  <si>
    <t>އަސާސީ ދިރާސާތައް</t>
  </si>
  <si>
    <t>ރިސާރޗާއި ޑިވެލޮޕްމަންޓް - ރައްޔިތުންނަށް ދެވޭ ޢާންމު ޚިދުމަތް</t>
  </si>
  <si>
    <t>އެހެނިހެން - ރައްޔިތުންނަށް ދެވޭ އާންމު ޚިދުމަތް</t>
  </si>
  <si>
    <t>ދަރަނީގެ މުއާމަލާތްތައް</t>
  </si>
  <si>
    <t>ދަރަނީގެ ހިދުމަތުގެ ޚަރަދު</t>
  </si>
  <si>
    <t>ދިފާއީ ކަންތައްތައް ބެލެހެއްޓުން</t>
  </si>
  <si>
    <t>އަސްކަރީ ދިފާއު</t>
  </si>
  <si>
    <t>މަދަނީ ދިފާއު</t>
  </si>
  <si>
    <t>ރިސާރޗާއި ޑިވެލޮޕްމަންޓް - ދިފާއީ ކަންތައްތައް ބެލެހެއްޓުން</t>
  </si>
  <si>
    <t>އެހެނިހެން - ދިފާއީ ކަންތައްތައް ބެލެހެއްޓުން</t>
  </si>
  <si>
    <t>އަދުލު އިންސާފާއި އަމަންއަމާންކަން ގާއިމުކުރުން</t>
  </si>
  <si>
    <t>ބޯޑަރު ބެލެހެއްޓުމާއި އަމަންއަމާންކަން ގާއިމުކުރުން</t>
  </si>
  <si>
    <t>އަލިފާނުގެ ހާދިސާތަކުން ރައްކާތެރިވުން</t>
  </si>
  <si>
    <t>އަދުލު އިންސާފު ގާއިމުކުރުން</t>
  </si>
  <si>
    <t>ބަންދުގައި ބޭތިއްބުމާއި އަދި ރިހެބިލިޓޭޝަންއަށް ކުރާ ޚަރަދު</t>
  </si>
  <si>
    <t>ރިސާރޗާއި ޑިވެލޮޕްމަންޓް - އަދުލު އިންސާފާއި އަމަންއަމާންކަން ގާއިމުކުރުން</t>
  </si>
  <si>
    <t>އެހެނިހެން - އަދުލު އިންސާފާއި އަމަންއަމާންކަން ގާއިމުކުރުން</t>
  </si>
  <si>
    <t>އިގުތިސާދީ އަދި ސިނާއީ ކުރިއެރުމަށް ކުރާ ޚަރަދު</t>
  </si>
  <si>
    <t>މަސައްކަތްތެރިންނާއި ވިޔަފާރި އަދި އިގުތިސާދަށް ކުރާ ޚަރަދު</t>
  </si>
  <si>
    <t>ވިޔަފާރި އަދި އިގުތިސާދަށް ކުރާ ޚަރަދު</t>
  </si>
  <si>
    <t>މަސައްކަތްތެރިންނަށް ކުރާ ޚަރަދު</t>
  </si>
  <si>
    <t>މަސްވެރިކަމާއި ދަނޑުވެރިކަން</t>
  </si>
  <si>
    <t>ދަނޑުވެރިކަން</t>
  </si>
  <si>
    <t>މަސްވެރިކަން</t>
  </si>
  <si>
    <t>ހަކަތަ</t>
  </si>
  <si>
    <t>ޕެޓްރޯލިއަމް އަދި ނެޗުރަލް ގޭސް</t>
  </si>
  <si>
    <t>ކަރަންޓު އުފެއްދުމާއި އަގުހެޔޮކުރުން</t>
  </si>
  <si>
    <t>އިއާދަކުރެވެނި ހަކަތަ</t>
  </si>
  <si>
    <t>މައުދަން ނެގުމާއި، އުފެއްދުމާއި އިމާރާތްކުރުން</t>
  </si>
  <si>
    <t>އިމާރާތްކުރުމުގެ ދާއިރާ ބެލެހެއްޓުން</t>
  </si>
  <si>
    <t>ދަތުރުފަތުރުގެ ވަސީލަތްތައް ގާއިމުކުރުން</t>
  </si>
  <si>
    <t>އެއްގަމު ދަތުރުފަތުރުގެ ނިޒާމު</t>
  </si>
  <si>
    <t>ކަނޑު ދަތުރުފަތުރުގެ ނިޒާމު</t>
  </si>
  <si>
    <t>ވައިގެ ދަތުރުފަތުރުގެ ނިޒާމު</t>
  </si>
  <si>
    <t>ދަތުރުފަތުރާ ގުޅޭ އެހެނިހެން ޚަރަދު</t>
  </si>
  <si>
    <t>މުވާސަލާތާއި އިންފޮމޭޝަން ޓެކްނޮލޮޖީ ދާއިރާ</t>
  </si>
  <si>
    <t>މުވާސަލާތާއި އިންފޮމޭޝަން ޓެކްނޮލޮޖީ ދާއިރާ ތަރައްގީކުރުމާއި ބެލެހެއްޓުން</t>
  </si>
  <si>
    <t>އެހެނިހެން ސިނާއަތްތައް</t>
  </si>
  <si>
    <t>ކާޑުގެ ބާވަތްތަކުގެ އަގު ކޮންޓްރޯލް ކުރުން</t>
  </si>
  <si>
    <t>ޓޫރިޒަމް ދާއިރާ ތަރައްގީކުރުމާއި ބެލެހެއްޓުން</t>
  </si>
  <si>
    <t>ރިސާރޗާއި ޑިވެލޮޕްމަންޓް - އިގުތިސާދީ އަދި ސިނާއީ ކުރިއެރުވުމަށް</t>
  </si>
  <si>
    <t>ރިސާރޗާއި ޑިވެލޮޕްމަންޓް - މަސްވެރިކަމާއި ދަނޑުވެރިކަން</t>
  </si>
  <si>
    <t>އިކޮނޮމިކް އެފެއާޒް - އެހެނިހެން</t>
  </si>
  <si>
    <t>70490</t>
  </si>
  <si>
    <t>ތިމާވެށި ރައްކާތެރިކުރުން</t>
  </si>
  <si>
    <t>ރައްކާތެރި ގޮތެއްގައި ކުނި ބެލެހެއްޓުން</t>
  </si>
  <si>
    <t>ނަރުދަމާ ނިޒާމު</t>
  </si>
  <si>
    <t>ތަޣައްޔަރުވުން ކުޑަކުރުން</t>
  </si>
  <si>
    <t>ދިރޭތަކެތީގެ ނަސްލާއި ވެށި ހިމާޔަތްކުރުން</t>
  </si>
  <si>
    <t>ރިސާރޗާއި ޑިވެލޮޕްމަންޓް - ތިމާވެށީ ރައްކާތެރިކުރުން</t>
  </si>
  <si>
    <t>އެހެނިހެން ތިމާވެށި ރައްކާތެރިކުމުގެ ޚަރަދު</t>
  </si>
  <si>
    <t>ގެދޮރު އިމާރާތްކުރުމާއި ޖަމާއަތުގެ ފައިދާއަށްޓަކައި ދެވޭ ޚިދުމަތް</t>
  </si>
  <si>
    <t>ގެދޮރު އިމާރަތްކުރުމާއި ބިން ހިއްކުން</t>
  </si>
  <si>
    <t>ޖަމާއަތުގެ ފައިދާއަށް ކުރާ ޚަރަދު</t>
  </si>
  <si>
    <t>ބޯފެން ފޯރުކޮށްދިނުން</t>
  </si>
  <si>
    <t>މަގުބައްތި ޖެހުން</t>
  </si>
  <si>
    <t>ސިއްހަތު</t>
  </si>
  <si>
    <t>ބޭސްފަރުވާގެ އެހީއާއި ސިއްހީ އާލާތްތައް</t>
  </si>
  <si>
    <t>ބޭސްފަރުވާ</t>
  </si>
  <si>
    <t>އެހެނިހެން ސިއްހީ ތަކެތި</t>
  </si>
  <si>
    <t>އައުޓްޕޭޝަންޓް ޚިދުމަތް</t>
  </si>
  <si>
    <t>ބޭސްފަރުވާގެ ހިދުމަތް</t>
  </si>
  <si>
    <t>ހާއްސަ ސިއްހީ ހިދުމަތް</t>
  </si>
  <si>
    <t>ދަތުގެ ފަރުވާ</t>
  </si>
  <si>
    <t>ޕެރަމެޑިކަލް ހިދުމަތް</t>
  </si>
  <si>
    <t>ހޮސްޕިޓަލުގެ ޚިދުމަތް</t>
  </si>
  <si>
    <t>ހޮސްޕިޓަލުގެ އާންމު ހިދުމަތް</t>
  </si>
  <si>
    <t>ހޮސްޕިޓަލުގެ ހާއްސަ ހިދުމަތް</t>
  </si>
  <si>
    <t>ބަލިމީހުން ބެލެހެއްޓުން</t>
  </si>
  <si>
    <t>އާންމު ސިއްހީ ޚިދުމަތް</t>
  </si>
  <si>
    <t>އާންމު ސިއްހަތުގެ ހިދުމަތް</t>
  </si>
  <si>
    <t>ސިއްހީ ދާއިރާގެ ރިސާރޗާއި ޑިވެލޮޕްމަންޓް</t>
  </si>
  <si>
    <t>އެހެނިހެން - ސިއްހަތު</t>
  </si>
  <si>
    <t>އިޖުތިމާއީ އަދި ދީނީ ހިދުމަތް</t>
  </si>
  <si>
    <t>މުނިފޫހިފިލުވުމާއި ކުޅިވަރު</t>
  </si>
  <si>
    <t>ސަގާފީ ހިދުމަތްތައް</t>
  </si>
  <si>
    <t>ބްރޯޑްކާސްޓްކުރުމާއި ޝާއިޢުކުރުމުގެ ހިދުމަތް</t>
  </si>
  <si>
    <t>ދީނީ ހިދުމަތް</t>
  </si>
  <si>
    <t>އެހެނިހެން - މުނިފޫހިފިލުވުމާއި ކުޅިވަރު، ސަޤާފީ ހިދުމަތްތައް އަދި ދީނީ ހިދުމަތްތައް</t>
  </si>
  <si>
    <t>ތައުލީމު</t>
  </si>
  <si>
    <t>ޕްރީ ސްކޫލް އަދި ފަށާ ތައުލީމު</t>
  </si>
  <si>
    <t>ޕްރީ ސްކޫލް</t>
  </si>
  <si>
    <t>ފަށާ ތައުލީމު</t>
  </si>
  <si>
    <t>ސާނަވީ ތައުލީމު</t>
  </si>
  <si>
    <t>މަތީ ސާނަވީ ތައުލީމު</t>
  </si>
  <si>
    <t>މަތީ ތައުލީމު</t>
  </si>
  <si>
    <t>ތައުލީމީ އެހެނިހެން ހަރުފަތްތައް</t>
  </si>
  <si>
    <t>ތައުލީމީ ދާއިރާއަށް ދެވޭ ސަބްސިޑިއަރީ ހިދުމަތްތަށް</t>
  </si>
  <si>
    <t>ރިސަރޗާއި ޑިވަލޮޕްމަންޓް - ތައުލީމީ ދާއިރާ</t>
  </si>
  <si>
    <t>އެހެނިހެން - ތައުލީމު</t>
  </si>
  <si>
    <t>އިޖުތިމާއީ ރައްކާތެރިކަން</t>
  </si>
  <si>
    <t>ބަލި މީހުންނާއި ހާއްސަ އެހީއަށް ބޭނުންވާ ފަރާތްތަކަށް ދޭ އެހީ</t>
  </si>
  <si>
    <t>ހާއްސަ އެހީއަށް ބޭނުންވާ ފަރާތްތަކަށް ދޭ އެހީ</t>
  </si>
  <si>
    <t>އުމުރުން ދުވަސްވީ ފަރާތްތަކަށް ކުރާ ޚަރަދު</t>
  </si>
  <si>
    <t>ކުޑަކުދިންނަށާއި އާއިލާއަށް ދޭ އެހީ</t>
  </si>
  <si>
    <t>ވަޒީފާ ނުލިބިފައިވާ ފަރާތްތަކަށް ދޭ އެހީ</t>
  </si>
  <si>
    <t>މުޖުތަމައުން އެކަހެރިވެފައިވާ ފަރާތްތަކަށް އެހީތެރިވުން</t>
  </si>
  <si>
    <t>ރިސާރޗާއި ޑިވަލޮޕްމަންޓް - އިޖުތިމާއީ ރައްކާތެރިކަން</t>
  </si>
  <si>
    <t>އެހެނިހެން - އިޖުތިމާއީ ރައްކާތެރިކަން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</si>
</sst>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_-* #,##0.00_-;\-* #,##0.00_-;_-* &quot;-&quot;??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2"/>
      <color rgb="FF454545"/>
      <name val="Roboto Condensed"/>
      <family val="2"/>
    </font>
    <font>
      <sz val="12"/>
      <color rgb="FFEF903A"/>
      <name val="Roboto Condensed"/>
      <family val="2"/>
    </font>
    <font>
      <sz val="10"/>
      <name val="Times New Roman"/>
      <family val="1"/>
    </font>
    <font>
      <b/>
      <sz val="20"/>
      <color rgb="FFEF903A"/>
      <name val="MV Typewriter"/>
    </font>
    <font>
      <sz val="12"/>
      <name val="Roboto Condensed"/>
      <family val="2"/>
    </font>
    <font>
      <sz val="12"/>
      <color rgb="FF454545"/>
      <name val="Roboto Condensed"/>
    </font>
    <font>
      <sz val="12"/>
      <color rgb="FF454545"/>
      <name val="MV Typewriter"/>
    </font>
    <font>
      <sz val="12"/>
      <color rgb="FF454545"/>
      <name val="Mv Eamaan XP"/>
      <family val="3"/>
    </font>
    <font>
      <sz val="12"/>
      <color rgb="FFEF903A"/>
      <name val="Mv Eamaan XP"/>
      <family val="3"/>
    </font>
    <font>
      <b/>
      <sz val="13"/>
      <color rgb="FF454545"/>
      <name val="Roboto Condensed"/>
    </font>
    <font>
      <b/>
      <sz val="13"/>
      <color rgb="FFEF903A"/>
      <name val="Roboto Condensed"/>
    </font>
    <font>
      <b/>
      <sz val="12"/>
      <color rgb="FF454545"/>
      <name val="MV Typewriter"/>
    </font>
    <font>
      <b/>
      <sz val="12"/>
      <color rgb="FFEF903A"/>
      <name val="MV Typewriter"/>
    </font>
    <font>
      <b/>
      <sz val="12"/>
      <color theme="1"/>
      <name val="Roboto Condensed"/>
    </font>
    <font>
      <b/>
      <sz val="12"/>
      <color rgb="FFEF903A"/>
      <name val="Roboto Condensed"/>
    </font>
    <font>
      <b/>
      <sz val="12"/>
      <color theme="1"/>
      <name val="MV Typewriter"/>
    </font>
    <font>
      <sz val="12"/>
      <color theme="1"/>
      <name val="Roboto Condensed"/>
    </font>
    <font>
      <sz val="12"/>
      <color rgb="FFEF903A"/>
      <name val="Roboto Condensed"/>
    </font>
    <font>
      <b/>
      <sz val="12"/>
      <color theme="0"/>
      <name val="Roboto Condensed"/>
    </font>
    <font>
      <b/>
      <sz val="12"/>
      <color rgb="FF454545"/>
      <name val="Roboto Condensed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EF903A"/>
        <bgColor indexed="64"/>
      </patternFill>
    </fill>
    <fill>
      <patternFill patternType="solid">
        <fgColor rgb="FFF9D3B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rgb="FFEF903A"/>
      </bottom>
      <diagonal/>
    </border>
    <border>
      <left/>
      <right/>
      <top style="medium">
        <color rgb="FFEF903A"/>
      </top>
      <bottom style="medium">
        <color rgb="FFEF903A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5" fillId="0" borderId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48">
    <xf numFmtId="0" fontId="0" fillId="0" borderId="0" xfId="0"/>
    <xf numFmtId="164" fontId="3" fillId="0" borderId="0" xfId="2" applyNumberFormat="1" applyFont="1" applyAlignment="1">
      <alignment vertical="center"/>
    </xf>
    <xf numFmtId="164" fontId="4" fillId="0" borderId="0" xfId="2" applyNumberFormat="1" applyFont="1" applyAlignment="1">
      <alignment vertical="center"/>
    </xf>
    <xf numFmtId="0" fontId="6" fillId="0" borderId="0" xfId="3" applyFont="1" applyAlignment="1">
      <alignment vertical="center"/>
    </xf>
    <xf numFmtId="0" fontId="7" fillId="0" borderId="0" xfId="2" applyFont="1" applyAlignment="1">
      <alignment horizontal="left" vertical="center"/>
    </xf>
    <xf numFmtId="0" fontId="3" fillId="0" borderId="0" xfId="2" applyFont="1" applyAlignment="1">
      <alignment vertical="center"/>
    </xf>
    <xf numFmtId="0" fontId="3" fillId="0" borderId="0" xfId="2" applyFont="1"/>
    <xf numFmtId="0" fontId="8" fillId="0" borderId="0" xfId="2" applyFont="1"/>
    <xf numFmtId="0" fontId="9" fillId="0" borderId="0" xfId="3" applyFont="1" applyAlignment="1">
      <alignment horizontal="right" vertical="center"/>
    </xf>
    <xf numFmtId="43" fontId="10" fillId="0" borderId="0" xfId="4" applyFont="1" applyFill="1" applyBorder="1" applyAlignment="1">
      <alignment horizontal="center" vertical="center"/>
    </xf>
    <xf numFmtId="43" fontId="11" fillId="0" borderId="0" xfId="4" applyFont="1" applyFill="1" applyBorder="1" applyAlignment="1">
      <alignment horizontal="center" vertical="center"/>
    </xf>
    <xf numFmtId="0" fontId="9" fillId="0" borderId="0" xfId="2" applyFont="1" applyAlignment="1">
      <alignment vertical="center"/>
    </xf>
    <xf numFmtId="0" fontId="12" fillId="0" borderId="0" xfId="3" applyFont="1" applyAlignment="1">
      <alignment horizontal="center" vertical="center" readingOrder="2"/>
    </xf>
    <xf numFmtId="0" fontId="13" fillId="0" borderId="0" xfId="3" applyFont="1" applyAlignment="1">
      <alignment horizontal="center" vertical="center" readingOrder="2"/>
    </xf>
    <xf numFmtId="43" fontId="14" fillId="0" borderId="1" xfId="4" applyFont="1" applyFill="1" applyBorder="1" applyAlignment="1">
      <alignment horizontal="center" vertical="center"/>
    </xf>
    <xf numFmtId="43" fontId="15" fillId="0" borderId="1" xfId="4" applyFont="1" applyFill="1" applyBorder="1" applyAlignment="1">
      <alignment horizontal="center" vertical="center"/>
    </xf>
    <xf numFmtId="164" fontId="7" fillId="0" borderId="0" xfId="2" applyNumberFormat="1" applyFont="1" applyAlignment="1">
      <alignment horizontal="left" vertical="center"/>
    </xf>
    <xf numFmtId="164" fontId="16" fillId="0" borderId="2" xfId="1" applyNumberFormat="1" applyFont="1" applyFill="1" applyBorder="1" applyAlignment="1" applyProtection="1">
      <alignment horizontal="right" vertical="center"/>
      <protection locked="0"/>
    </xf>
    <xf numFmtId="164" fontId="17" fillId="0" borderId="2" xfId="1" applyNumberFormat="1" applyFont="1" applyFill="1" applyBorder="1" applyAlignment="1" applyProtection="1">
      <alignment horizontal="right" vertical="center"/>
      <protection locked="0"/>
    </xf>
    <xf numFmtId="0" fontId="18" fillId="0" borderId="2" xfId="0" applyFont="1" applyBorder="1" applyAlignment="1" applyProtection="1">
      <alignment horizontal="right" vertical="center" indent="2"/>
      <protection locked="0"/>
    </xf>
    <xf numFmtId="164" fontId="19" fillId="0" borderId="0" xfId="5" applyNumberFormat="1" applyFont="1" applyAlignment="1">
      <alignment vertical="center"/>
    </xf>
    <xf numFmtId="164" fontId="20" fillId="0" borderId="0" xfId="5" applyNumberFormat="1" applyFont="1" applyAlignment="1">
      <alignment vertical="center"/>
    </xf>
    <xf numFmtId="164" fontId="8" fillId="0" borderId="0" xfId="5" applyNumberFormat="1" applyFont="1" applyAlignment="1">
      <alignment vertical="center"/>
    </xf>
    <xf numFmtId="0" fontId="9" fillId="0" borderId="0" xfId="2" applyFont="1" applyAlignment="1">
      <alignment horizontal="right" vertical="center" indent="2"/>
    </xf>
    <xf numFmtId="164" fontId="16" fillId="2" borderId="0" xfId="1" applyNumberFormat="1" applyFont="1" applyFill="1" applyBorder="1" applyAlignment="1" applyProtection="1">
      <alignment horizontal="right" vertical="center"/>
      <protection locked="0"/>
    </xf>
    <xf numFmtId="164" fontId="21" fillId="2" borderId="0" xfId="1" applyNumberFormat="1" applyFont="1" applyFill="1" applyBorder="1" applyAlignment="1" applyProtection="1">
      <alignment horizontal="right" vertical="center"/>
      <protection locked="0"/>
    </xf>
    <xf numFmtId="0" fontId="18" fillId="2" borderId="0" xfId="0" applyFont="1" applyFill="1" applyAlignment="1" applyProtection="1">
      <alignment horizontal="right" vertical="center" wrapText="1" indent="2"/>
      <protection locked="0"/>
    </xf>
    <xf numFmtId="164" fontId="16" fillId="3" borderId="0" xfId="1" applyNumberFormat="1" applyFont="1" applyFill="1" applyBorder="1" applyAlignment="1" applyProtection="1">
      <alignment horizontal="right" vertical="center"/>
      <protection locked="0"/>
    </xf>
    <xf numFmtId="164" fontId="17" fillId="3" borderId="0" xfId="1" applyNumberFormat="1" applyFont="1" applyFill="1" applyBorder="1" applyAlignment="1" applyProtection="1">
      <alignment horizontal="right" vertical="center"/>
      <protection locked="0"/>
    </xf>
    <xf numFmtId="0" fontId="18" fillId="3" borderId="0" xfId="0" applyFont="1" applyFill="1" applyAlignment="1" applyProtection="1">
      <alignment horizontal="right" vertical="center" wrapText="1" indent="4"/>
      <protection locked="0"/>
    </xf>
    <xf numFmtId="164" fontId="8" fillId="0" borderId="3" xfId="1" applyNumberFormat="1" applyFont="1" applyFill="1" applyBorder="1" applyAlignment="1" applyProtection="1">
      <alignment horizontal="right" vertical="center"/>
      <protection locked="0"/>
    </xf>
    <xf numFmtId="164" fontId="20" fillId="0" borderId="3" xfId="1" applyNumberFormat="1" applyFont="1" applyFill="1" applyBorder="1" applyAlignment="1" applyProtection="1">
      <alignment horizontal="right" vertical="center"/>
      <protection locked="0"/>
    </xf>
    <xf numFmtId="0" fontId="9" fillId="0" borderId="3" xfId="0" applyFont="1" applyBorder="1" applyAlignment="1" applyProtection="1">
      <alignment horizontal="right" vertical="center" indent="7"/>
      <protection locked="0"/>
    </xf>
    <xf numFmtId="164" fontId="8" fillId="0" borderId="4" xfId="1" applyNumberFormat="1" applyFont="1" applyFill="1" applyBorder="1" applyAlignment="1" applyProtection="1">
      <alignment horizontal="right" vertical="center"/>
      <protection locked="0"/>
    </xf>
    <xf numFmtId="164" fontId="20" fillId="0" borderId="4" xfId="1" applyNumberFormat="1" applyFont="1" applyFill="1" applyBorder="1" applyAlignment="1" applyProtection="1">
      <alignment horizontal="right" vertical="center"/>
      <protection locked="0"/>
    </xf>
    <xf numFmtId="0" fontId="9" fillId="0" borderId="4" xfId="0" applyFont="1" applyBorder="1" applyAlignment="1" applyProtection="1">
      <alignment horizontal="right" vertical="center" indent="7"/>
      <protection locked="0"/>
    </xf>
    <xf numFmtId="164" fontId="8" fillId="0" borderId="5" xfId="1" applyNumberFormat="1" applyFont="1" applyFill="1" applyBorder="1" applyAlignment="1" applyProtection="1">
      <alignment horizontal="right" vertical="center"/>
      <protection locked="0"/>
    </xf>
    <xf numFmtId="164" fontId="20" fillId="0" borderId="5" xfId="1" applyNumberFormat="1" applyFont="1" applyFill="1" applyBorder="1" applyAlignment="1" applyProtection="1">
      <alignment horizontal="right" vertical="center"/>
      <protection locked="0"/>
    </xf>
    <xf numFmtId="0" fontId="9" fillId="0" borderId="5" xfId="0" applyFont="1" applyBorder="1" applyAlignment="1" applyProtection="1">
      <alignment horizontal="right" vertical="center" indent="7"/>
      <protection locked="0"/>
    </xf>
    <xf numFmtId="0" fontId="18" fillId="3" borderId="0" xfId="0" applyFont="1" applyFill="1" applyAlignment="1" applyProtection="1">
      <alignment horizontal="right" vertical="center" indent="4"/>
      <protection locked="0"/>
    </xf>
    <xf numFmtId="164" fontId="8" fillId="0" borderId="0" xfId="1" applyNumberFormat="1" applyFont="1" applyFill="1" applyBorder="1" applyAlignment="1" applyProtection="1">
      <alignment horizontal="right" vertical="center"/>
      <protection locked="0"/>
    </xf>
    <xf numFmtId="164" fontId="20" fillId="0" borderId="0" xfId="1" applyNumberFormat="1" applyFont="1" applyFill="1" applyBorder="1" applyAlignment="1" applyProtection="1">
      <alignment horizontal="right" vertical="center"/>
      <protection locked="0"/>
    </xf>
    <xf numFmtId="0" fontId="9" fillId="0" borderId="0" xfId="0" applyFont="1" applyAlignment="1" applyProtection="1">
      <alignment horizontal="right" vertical="center" wrapText="1" indent="7"/>
      <protection locked="0"/>
    </xf>
    <xf numFmtId="0" fontId="9" fillId="0" borderId="0" xfId="0" applyFont="1" applyAlignment="1" applyProtection="1">
      <alignment horizontal="right" vertical="center" indent="7"/>
      <protection locked="0"/>
    </xf>
    <xf numFmtId="164" fontId="3" fillId="0" borderId="0" xfId="2" applyNumberFormat="1" applyFont="1"/>
    <xf numFmtId="0" fontId="22" fillId="0" borderId="0" xfId="2" applyFont="1"/>
    <xf numFmtId="43" fontId="3" fillId="0" borderId="0" xfId="2" applyNumberFormat="1" applyFont="1" applyAlignment="1">
      <alignment vertical="center"/>
    </xf>
    <xf numFmtId="0" fontId="4" fillId="0" borderId="0" xfId="2" applyFont="1" applyAlignment="1">
      <alignment vertical="center"/>
    </xf>
  </cellXfs>
  <cellStyles count="6">
    <cellStyle name="Comma" xfId="1" builtinId="3"/>
    <cellStyle name="Comma 2" xfId="5" xr:uid="{984F406B-F61D-4334-9293-5C03C4F6B89E}"/>
    <cellStyle name="Comma 6" xfId="4" xr:uid="{006FE136-1EB9-4659-BD5D-C27E44DC66DF}"/>
    <cellStyle name="Normal" xfId="0" builtinId="0"/>
    <cellStyle name="Normal 2" xfId="2" xr:uid="{861A160C-D67C-41C4-8A12-6C311CA7A867}"/>
    <cellStyle name="Normal 9" xfId="3" xr:uid="{4C90E75A-38BC-4D88-9B49-9E37E7D0729B}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58BAF-CC87-4DA4-AFB0-CBD299F83684}">
  <sheetPr codeName="Sheet2">
    <pageSetUpPr fitToPage="1"/>
  </sheetPr>
  <dimension ref="A1:M161"/>
  <sheetViews>
    <sheetView showGridLines="0" tabSelected="1" view="pageBreakPreview" zoomScale="85" zoomScaleNormal="85" zoomScaleSheetLayoutView="85" workbookViewId="0">
      <selection activeCell="G60" sqref="G60"/>
    </sheetView>
  </sheetViews>
  <sheetFormatPr defaultColWidth="9.1328125" defaultRowHeight="19.5" x14ac:dyDescent="0.45"/>
  <cols>
    <col min="1" max="2" width="20" style="5" customWidth="1"/>
    <col min="3" max="3" width="20" style="47" customWidth="1"/>
    <col min="4" max="5" width="20" style="5" customWidth="1"/>
    <col min="6" max="6" width="75.86328125" style="11" customWidth="1"/>
    <col min="7" max="7" width="11.86328125" style="4" customWidth="1"/>
    <col min="8" max="8" width="5.1328125" style="5" bestFit="1" customWidth="1"/>
    <col min="9" max="13" width="8.1328125" style="6" customWidth="1"/>
    <col min="14" max="16384" width="9.1328125" style="6"/>
  </cols>
  <sheetData>
    <row r="1" spans="1:13" s="7" customFormat="1" ht="38.25" customHeight="1" x14ac:dyDescent="0.45">
      <c r="A1" s="1"/>
      <c r="B1" s="1"/>
      <c r="C1" s="2"/>
      <c r="D1" s="1"/>
      <c r="E1" s="1"/>
      <c r="F1" s="3" t="s">
        <v>0</v>
      </c>
      <c r="G1" s="4"/>
      <c r="H1" s="5"/>
      <c r="I1" s="6"/>
      <c r="J1" s="6"/>
      <c r="K1" s="6"/>
      <c r="L1" s="6"/>
    </row>
    <row r="2" spans="1:13" s="7" customFormat="1" ht="19.5" customHeight="1" x14ac:dyDescent="0.45">
      <c r="A2" s="1"/>
      <c r="B2" s="1"/>
      <c r="C2" s="2"/>
      <c r="D2" s="1"/>
      <c r="E2" s="1"/>
      <c r="F2" s="8" t="s">
        <v>1</v>
      </c>
      <c r="G2" s="4"/>
      <c r="H2" s="5"/>
      <c r="I2" s="5" t="b">
        <v>1</v>
      </c>
      <c r="J2" s="5" t="b">
        <v>1</v>
      </c>
      <c r="K2" s="5" t="b">
        <v>1</v>
      </c>
      <c r="L2" s="5" t="b">
        <v>1</v>
      </c>
      <c r="M2" s="5" t="b">
        <v>1</v>
      </c>
    </row>
    <row r="3" spans="1:13" s="7" customFormat="1" ht="11.25" customHeight="1" x14ac:dyDescent="0.45">
      <c r="A3" s="9"/>
      <c r="B3" s="9"/>
      <c r="C3" s="10"/>
      <c r="D3" s="9"/>
      <c r="E3" s="9"/>
      <c r="F3" s="11"/>
      <c r="G3" s="4"/>
      <c r="H3" s="5"/>
      <c r="I3" s="6"/>
      <c r="J3" s="6"/>
      <c r="K3" s="6"/>
      <c r="L3" s="6"/>
    </row>
    <row r="4" spans="1:13" s="7" customFormat="1" ht="30" customHeight="1" x14ac:dyDescent="0.45">
      <c r="A4" s="12">
        <v>2026</v>
      </c>
      <c r="B4" s="12">
        <v>2025</v>
      </c>
      <c r="C4" s="13">
        <v>2024</v>
      </c>
      <c r="D4" s="12">
        <v>2023</v>
      </c>
      <c r="E4" s="12">
        <v>2022</v>
      </c>
      <c r="F4" s="11"/>
      <c r="G4" s="4"/>
      <c r="H4" s="5"/>
      <c r="I4" s="6"/>
      <c r="J4" s="6"/>
      <c r="K4" s="6"/>
      <c r="L4" s="6"/>
    </row>
    <row r="5" spans="1:13" s="7" customFormat="1" ht="30" customHeight="1" thickBot="1" x14ac:dyDescent="0.5">
      <c r="A5" s="14" t="s">
        <v>2</v>
      </c>
      <c r="B5" s="14" t="s">
        <v>2</v>
      </c>
      <c r="C5" s="15" t="s">
        <v>2</v>
      </c>
      <c r="D5" s="14" t="s">
        <v>3</v>
      </c>
      <c r="E5" s="14" t="s">
        <v>4</v>
      </c>
      <c r="F5" s="11"/>
      <c r="G5" s="16"/>
      <c r="H5" s="5"/>
      <c r="I5" s="6"/>
      <c r="J5" s="6"/>
      <c r="K5" s="6"/>
      <c r="L5" s="6"/>
    </row>
    <row r="6" spans="1:13" s="7" customFormat="1" ht="11.25" customHeight="1" thickBot="1" x14ac:dyDescent="0.5">
      <c r="A6" s="9"/>
      <c r="B6" s="9"/>
      <c r="C6" s="10"/>
      <c r="D6" s="9"/>
      <c r="E6" s="9"/>
      <c r="F6" s="11"/>
      <c r="G6" s="4"/>
      <c r="H6" s="5"/>
      <c r="I6" s="6"/>
      <c r="J6" s="6"/>
      <c r="K6" s="6"/>
      <c r="L6" s="6"/>
    </row>
    <row r="7" spans="1:13" s="7" customFormat="1" ht="30" customHeight="1" thickBot="1" x14ac:dyDescent="0.5">
      <c r="A7" s="17">
        <f>SUMIF($H$9:$H$161,"SUM",A9:A161)</f>
        <v>50429688470</v>
      </c>
      <c r="B7" s="17">
        <f>SUMIF($H$9:$H$161,"SUM",B9:B161)</f>
        <v>49803986604</v>
      </c>
      <c r="C7" s="18">
        <f>SUMIF($H$9:$H$161,"SUM",C9:C161)</f>
        <v>47622700169</v>
      </c>
      <c r="D7" s="17">
        <f>SUMIF($H$9:$H$161,"SUM",D9:D161)</f>
        <v>47083110145</v>
      </c>
      <c r="E7" s="17">
        <f>SUMIF($H$9:$H$161,"SUM",E9:E161)</f>
        <v>40059919376</v>
      </c>
      <c r="F7" s="19" t="s">
        <v>5</v>
      </c>
      <c r="G7" s="4"/>
      <c r="H7" s="5"/>
      <c r="I7" s="6"/>
      <c r="J7" s="6"/>
      <c r="K7" s="6"/>
      <c r="L7" s="6"/>
    </row>
    <row r="8" spans="1:13" s="7" customFormat="1" ht="11.25" customHeight="1" x14ac:dyDescent="0.45">
      <c r="A8" s="20"/>
      <c r="B8" s="20"/>
      <c r="C8" s="21"/>
      <c r="D8" s="22"/>
      <c r="E8" s="22"/>
      <c r="F8" s="23"/>
      <c r="G8" s="4"/>
      <c r="H8" s="5"/>
      <c r="I8" s="6"/>
      <c r="J8" s="6"/>
      <c r="K8" s="6"/>
      <c r="L8" s="6"/>
    </row>
    <row r="9" spans="1:13" s="7" customFormat="1" ht="30" customHeight="1" x14ac:dyDescent="0.45">
      <c r="A9" s="24">
        <f t="shared" ref="A9:D9" si="0">SUM(A10,A14,A16,A20,A22,A24,A26)</f>
        <v>11620296985</v>
      </c>
      <c r="B9" s="24">
        <f t="shared" si="0"/>
        <v>10483922820</v>
      </c>
      <c r="C9" s="25">
        <f t="shared" si="0"/>
        <v>9369084034</v>
      </c>
      <c r="D9" s="24">
        <f t="shared" si="0"/>
        <v>6885333896</v>
      </c>
      <c r="E9" s="24">
        <f>SUM(E10,E14,E16,E20,E22,E24,E26)</f>
        <v>5176147188</v>
      </c>
      <c r="F9" s="26" t="s">
        <v>6</v>
      </c>
      <c r="G9" s="4">
        <v>701</v>
      </c>
      <c r="H9" s="5" t="s">
        <v>7</v>
      </c>
      <c r="I9" s="6"/>
      <c r="J9" s="6"/>
      <c r="K9" s="6"/>
      <c r="L9" s="6"/>
    </row>
    <row r="10" spans="1:13" s="7" customFormat="1" ht="45" customHeight="1" x14ac:dyDescent="0.45">
      <c r="A10" s="27">
        <f t="shared" ref="A10:D10" si="1">SUM(A11:A13)</f>
        <v>3065223645</v>
      </c>
      <c r="B10" s="27">
        <f t="shared" si="1"/>
        <v>3060770887</v>
      </c>
      <c r="C10" s="28">
        <f t="shared" si="1"/>
        <v>3198535552</v>
      </c>
      <c r="D10" s="27">
        <f t="shared" si="1"/>
        <v>1734938047</v>
      </c>
      <c r="E10" s="27">
        <f>SUM(E11:E13)</f>
        <v>1384488081</v>
      </c>
      <c r="F10" s="29" t="s">
        <v>8</v>
      </c>
      <c r="G10" s="4">
        <v>7011</v>
      </c>
      <c r="H10" s="5"/>
      <c r="I10" s="6"/>
      <c r="J10" s="6"/>
      <c r="K10" s="6"/>
      <c r="L10" s="6"/>
    </row>
    <row r="11" spans="1:13" s="7" customFormat="1" ht="30" customHeight="1" x14ac:dyDescent="0.45">
      <c r="A11" s="30">
        <v>608865205</v>
      </c>
      <c r="B11" s="30">
        <v>528263348</v>
      </c>
      <c r="C11" s="31">
        <v>597794973</v>
      </c>
      <c r="D11" s="30">
        <v>595275122</v>
      </c>
      <c r="E11" s="30">
        <v>448607578</v>
      </c>
      <c r="F11" s="32" t="s">
        <v>9</v>
      </c>
      <c r="G11" s="4">
        <v>70111</v>
      </c>
      <c r="H11" s="5"/>
      <c r="I11" s="6"/>
      <c r="J11" s="6"/>
      <c r="K11" s="6"/>
      <c r="L11" s="6"/>
    </row>
    <row r="12" spans="1:13" s="7" customFormat="1" ht="30" customHeight="1" x14ac:dyDescent="0.45">
      <c r="A12" s="33">
        <v>2044702302</v>
      </c>
      <c r="B12" s="33">
        <v>2122451401</v>
      </c>
      <c r="C12" s="34">
        <v>2192484441</v>
      </c>
      <c r="D12" s="33">
        <v>969750284</v>
      </c>
      <c r="E12" s="33">
        <v>654064836</v>
      </c>
      <c r="F12" s="35" t="s">
        <v>10</v>
      </c>
      <c r="G12" s="4">
        <v>70112</v>
      </c>
      <c r="H12" s="5"/>
      <c r="I12" s="6"/>
      <c r="J12" s="6"/>
      <c r="K12" s="6"/>
      <c r="L12" s="6"/>
    </row>
    <row r="13" spans="1:13" s="7" customFormat="1" ht="30" customHeight="1" x14ac:dyDescent="0.45">
      <c r="A13" s="36">
        <v>411656138</v>
      </c>
      <c r="B13" s="36">
        <v>410056138</v>
      </c>
      <c r="C13" s="37">
        <v>408256138</v>
      </c>
      <c r="D13" s="36">
        <v>169912641</v>
      </c>
      <c r="E13" s="36">
        <v>281815667</v>
      </c>
      <c r="F13" s="38" t="s">
        <v>11</v>
      </c>
      <c r="G13" s="4">
        <v>70113</v>
      </c>
      <c r="H13" s="5"/>
      <c r="I13" s="6"/>
      <c r="J13" s="6"/>
      <c r="K13" s="6"/>
      <c r="L13" s="6"/>
    </row>
    <row r="14" spans="1:13" s="7" customFormat="1" ht="30" customHeight="1" x14ac:dyDescent="0.45">
      <c r="A14" s="27">
        <f t="shared" ref="A14:D14" si="2">SUM(A15)</f>
        <v>0</v>
      </c>
      <c r="B14" s="27">
        <f t="shared" si="2"/>
        <v>0</v>
      </c>
      <c r="C14" s="28">
        <f t="shared" si="2"/>
        <v>0</v>
      </c>
      <c r="D14" s="27">
        <f t="shared" si="2"/>
        <v>15208333</v>
      </c>
      <c r="E14" s="27">
        <f>SUM(E15)</f>
        <v>0</v>
      </c>
      <c r="F14" s="39" t="s">
        <v>12</v>
      </c>
      <c r="G14" s="4">
        <v>7012</v>
      </c>
      <c r="H14" s="5"/>
      <c r="I14" s="6"/>
      <c r="J14" s="6"/>
      <c r="K14" s="6"/>
      <c r="L14" s="6"/>
    </row>
    <row r="15" spans="1:13" s="7" customFormat="1" ht="30.75" customHeight="1" x14ac:dyDescent="0.45">
      <c r="A15" s="40">
        <v>0</v>
      </c>
      <c r="B15" s="40">
        <v>0</v>
      </c>
      <c r="C15" s="41">
        <v>0</v>
      </c>
      <c r="D15" s="40">
        <v>15208333</v>
      </c>
      <c r="E15" s="40">
        <v>0</v>
      </c>
      <c r="F15" s="42" t="s">
        <v>13</v>
      </c>
      <c r="G15" s="4">
        <v>70121</v>
      </c>
      <c r="H15" s="5"/>
      <c r="I15" s="6"/>
      <c r="J15" s="6"/>
      <c r="K15" s="6"/>
      <c r="L15" s="6"/>
    </row>
    <row r="16" spans="1:13" s="7" customFormat="1" ht="30" customHeight="1" x14ac:dyDescent="0.45">
      <c r="A16" s="27">
        <f t="shared" ref="A16:D16" si="3">SUM(A17:A19)</f>
        <v>1930939997</v>
      </c>
      <c r="B16" s="27">
        <f t="shared" si="3"/>
        <v>1459560982</v>
      </c>
      <c r="C16" s="28">
        <f t="shared" si="3"/>
        <v>897737299</v>
      </c>
      <c r="D16" s="27">
        <f t="shared" si="3"/>
        <v>301265277</v>
      </c>
      <c r="E16" s="27">
        <f>SUM(E17:E19)</f>
        <v>300508890</v>
      </c>
      <c r="F16" s="39" t="s">
        <v>14</v>
      </c>
      <c r="G16" s="4">
        <v>7013</v>
      </c>
      <c r="H16" s="5"/>
      <c r="I16" s="6"/>
      <c r="J16" s="6"/>
      <c r="K16" s="6"/>
      <c r="L16" s="6"/>
    </row>
    <row r="17" spans="1:12" s="7" customFormat="1" ht="30" customHeight="1" x14ac:dyDescent="0.45">
      <c r="A17" s="30">
        <v>1558596800</v>
      </c>
      <c r="B17" s="30">
        <v>1058496800</v>
      </c>
      <c r="C17" s="31">
        <v>559947520</v>
      </c>
      <c r="D17" s="30">
        <v>48008859</v>
      </c>
      <c r="E17" s="30">
        <v>42223530</v>
      </c>
      <c r="F17" s="32" t="s">
        <v>15</v>
      </c>
      <c r="G17" s="4">
        <v>70131</v>
      </c>
      <c r="H17" s="5"/>
      <c r="I17" s="6"/>
      <c r="J17" s="6"/>
      <c r="K17" s="6"/>
      <c r="L17" s="6"/>
    </row>
    <row r="18" spans="1:12" s="7" customFormat="1" ht="30" customHeight="1" x14ac:dyDescent="0.45">
      <c r="A18" s="33">
        <v>146876001</v>
      </c>
      <c r="B18" s="33">
        <v>146835916</v>
      </c>
      <c r="C18" s="34">
        <v>147305852</v>
      </c>
      <c r="D18" s="33">
        <v>138887143</v>
      </c>
      <c r="E18" s="33">
        <v>166280028</v>
      </c>
      <c r="F18" s="35" t="s">
        <v>16</v>
      </c>
      <c r="G18" s="4">
        <v>70132</v>
      </c>
      <c r="H18" s="5"/>
      <c r="I18" s="6"/>
      <c r="J18" s="6"/>
      <c r="K18" s="6"/>
      <c r="L18" s="6"/>
    </row>
    <row r="19" spans="1:12" s="7" customFormat="1" ht="30" customHeight="1" x14ac:dyDescent="0.45">
      <c r="A19" s="36">
        <v>225467196</v>
      </c>
      <c r="B19" s="36">
        <v>254228266</v>
      </c>
      <c r="C19" s="37">
        <v>190483927</v>
      </c>
      <c r="D19" s="36">
        <v>114369275</v>
      </c>
      <c r="E19" s="36">
        <v>92005332</v>
      </c>
      <c r="F19" s="38" t="s">
        <v>17</v>
      </c>
      <c r="G19" s="4">
        <v>70133</v>
      </c>
      <c r="H19" s="5"/>
      <c r="I19" s="6"/>
      <c r="J19" s="6"/>
      <c r="K19" s="6"/>
      <c r="L19" s="6"/>
    </row>
    <row r="20" spans="1:12" s="7" customFormat="1" ht="30" customHeight="1" x14ac:dyDescent="0.45">
      <c r="A20" s="27">
        <f t="shared" ref="A20:D20" si="4">SUM(A21)</f>
        <v>500000</v>
      </c>
      <c r="B20" s="27">
        <f t="shared" si="4"/>
        <v>500000</v>
      </c>
      <c r="C20" s="28">
        <f t="shared" si="4"/>
        <v>500000</v>
      </c>
      <c r="D20" s="27">
        <f t="shared" si="4"/>
        <v>475933</v>
      </c>
      <c r="E20" s="27">
        <f>SUM(E21)</f>
        <v>679465</v>
      </c>
      <c r="F20" s="39" t="s">
        <v>18</v>
      </c>
      <c r="G20" s="4">
        <v>7014</v>
      </c>
      <c r="H20" s="5"/>
      <c r="I20" s="6"/>
      <c r="J20" s="6"/>
      <c r="K20" s="6"/>
      <c r="L20" s="6"/>
    </row>
    <row r="21" spans="1:12" s="7" customFormat="1" ht="30" customHeight="1" x14ac:dyDescent="0.45">
      <c r="A21" s="40">
        <v>500000</v>
      </c>
      <c r="B21" s="40">
        <v>500000</v>
      </c>
      <c r="C21" s="41">
        <v>500000</v>
      </c>
      <c r="D21" s="40">
        <v>475933</v>
      </c>
      <c r="E21" s="40">
        <v>679465</v>
      </c>
      <c r="F21" s="43" t="s">
        <v>18</v>
      </c>
      <c r="G21" s="4">
        <v>70140</v>
      </c>
      <c r="H21" s="5"/>
      <c r="I21" s="6"/>
      <c r="J21" s="6"/>
      <c r="K21" s="6"/>
      <c r="L21" s="6"/>
    </row>
    <row r="22" spans="1:12" s="7" customFormat="1" ht="30" customHeight="1" x14ac:dyDescent="0.45">
      <c r="A22" s="27">
        <f t="shared" ref="A22:D22" si="5">SUM(A23)</f>
        <v>710262</v>
      </c>
      <c r="B22" s="27">
        <f t="shared" si="5"/>
        <v>710262</v>
      </c>
      <c r="C22" s="28">
        <f t="shared" si="5"/>
        <v>660052</v>
      </c>
      <c r="D22" s="27">
        <f t="shared" si="5"/>
        <v>303281</v>
      </c>
      <c r="E22" s="27">
        <f>SUM(E23)</f>
        <v>0</v>
      </c>
      <c r="F22" s="39" t="s">
        <v>19</v>
      </c>
      <c r="G22" s="4">
        <v>7015</v>
      </c>
      <c r="H22" s="5"/>
      <c r="I22" s="6"/>
      <c r="J22" s="6"/>
      <c r="K22" s="6"/>
      <c r="L22" s="6"/>
    </row>
    <row r="23" spans="1:12" s="7" customFormat="1" ht="30" customHeight="1" x14ac:dyDescent="0.45">
      <c r="A23" s="40">
        <v>710262</v>
      </c>
      <c r="B23" s="40">
        <v>710262</v>
      </c>
      <c r="C23" s="41">
        <v>660052</v>
      </c>
      <c r="D23" s="40">
        <v>303281</v>
      </c>
      <c r="E23" s="40">
        <v>0</v>
      </c>
      <c r="F23" s="43" t="s">
        <v>19</v>
      </c>
      <c r="G23" s="4">
        <v>70150</v>
      </c>
      <c r="H23" s="5"/>
      <c r="I23" s="6"/>
      <c r="J23" s="6"/>
      <c r="K23" s="6"/>
      <c r="L23" s="6"/>
    </row>
    <row r="24" spans="1:12" s="7" customFormat="1" ht="30" customHeight="1" x14ac:dyDescent="0.45">
      <c r="A24" s="27">
        <f t="shared" ref="A24:D24" si="6">SUM(A25)</f>
        <v>27717027</v>
      </c>
      <c r="B24" s="27">
        <f t="shared" si="6"/>
        <v>27417027</v>
      </c>
      <c r="C24" s="28">
        <f t="shared" si="6"/>
        <v>27617027</v>
      </c>
      <c r="D24" s="27">
        <f t="shared" si="6"/>
        <v>31180459</v>
      </c>
      <c r="E24" s="27">
        <f>SUM(E25)</f>
        <v>23833104</v>
      </c>
      <c r="F24" s="39" t="s">
        <v>20</v>
      </c>
      <c r="G24" s="4">
        <v>7016</v>
      </c>
      <c r="H24" s="5"/>
      <c r="I24" s="6"/>
      <c r="J24" s="6"/>
      <c r="K24" s="6"/>
      <c r="L24" s="6"/>
    </row>
    <row r="25" spans="1:12" s="7" customFormat="1" ht="30" customHeight="1" x14ac:dyDescent="0.45">
      <c r="A25" s="40">
        <v>27717027</v>
      </c>
      <c r="B25" s="40">
        <v>27417027</v>
      </c>
      <c r="C25" s="41">
        <v>27617027</v>
      </c>
      <c r="D25" s="40">
        <v>31180459</v>
      </c>
      <c r="E25" s="40">
        <v>23833104</v>
      </c>
      <c r="F25" s="43" t="s">
        <v>20</v>
      </c>
      <c r="G25" s="4">
        <v>70160</v>
      </c>
      <c r="H25" s="5"/>
      <c r="I25" s="6"/>
      <c r="J25" s="6"/>
      <c r="K25" s="6"/>
      <c r="L25" s="6"/>
    </row>
    <row r="26" spans="1:12" s="7" customFormat="1" ht="30" customHeight="1" x14ac:dyDescent="0.45">
      <c r="A26" s="27">
        <f t="shared" ref="A26:D26" si="7">SUM(A27)</f>
        <v>6595206054</v>
      </c>
      <c r="B26" s="27">
        <f t="shared" si="7"/>
        <v>5934963662</v>
      </c>
      <c r="C26" s="28">
        <f t="shared" si="7"/>
        <v>5244034104</v>
      </c>
      <c r="D26" s="27">
        <f t="shared" si="7"/>
        <v>4801962566</v>
      </c>
      <c r="E26" s="27">
        <f>SUM(E27)</f>
        <v>3466637648</v>
      </c>
      <c r="F26" s="39" t="s">
        <v>21</v>
      </c>
      <c r="G26" s="4">
        <v>7017</v>
      </c>
      <c r="H26" s="5"/>
      <c r="I26" s="6"/>
      <c r="J26" s="6"/>
      <c r="K26" s="6"/>
      <c r="L26" s="6"/>
    </row>
    <row r="27" spans="1:12" s="7" customFormat="1" ht="30" customHeight="1" x14ac:dyDescent="0.45">
      <c r="A27" s="40">
        <v>6595206054</v>
      </c>
      <c r="B27" s="40">
        <v>5934963662</v>
      </c>
      <c r="C27" s="41">
        <v>5244034104</v>
      </c>
      <c r="D27" s="40">
        <v>4801962566</v>
      </c>
      <c r="E27" s="40">
        <v>3466637648</v>
      </c>
      <c r="F27" s="43" t="s">
        <v>22</v>
      </c>
      <c r="G27" s="4">
        <v>70170</v>
      </c>
      <c r="H27" s="5"/>
      <c r="I27" s="6"/>
      <c r="J27" s="6"/>
      <c r="K27" s="6"/>
      <c r="L27" s="6"/>
    </row>
    <row r="28" spans="1:12" s="7" customFormat="1" ht="30" customHeight="1" x14ac:dyDescent="0.45">
      <c r="A28" s="24">
        <f t="shared" ref="A28:D28" si="8">SUM(A29,A31,A33,A35)</f>
        <v>1826545554</v>
      </c>
      <c r="B28" s="24">
        <f t="shared" si="8"/>
        <v>1889275674</v>
      </c>
      <c r="C28" s="25">
        <f t="shared" si="8"/>
        <v>1867869904</v>
      </c>
      <c r="D28" s="24">
        <f t="shared" si="8"/>
        <v>1725817428</v>
      </c>
      <c r="E28" s="24">
        <f>SUM(E29,E31,E33,E35)</f>
        <v>1670758221</v>
      </c>
      <c r="F28" s="26" t="s">
        <v>23</v>
      </c>
      <c r="G28" s="4">
        <v>702</v>
      </c>
      <c r="H28" s="5" t="s">
        <v>7</v>
      </c>
      <c r="I28" s="6"/>
      <c r="J28" s="6"/>
      <c r="K28" s="6"/>
      <c r="L28" s="6"/>
    </row>
    <row r="29" spans="1:12" s="7" customFormat="1" ht="30" customHeight="1" x14ac:dyDescent="0.45">
      <c r="A29" s="27">
        <f t="shared" ref="A29:D29" si="9">SUM(A30)</f>
        <v>1807745554</v>
      </c>
      <c r="B29" s="27">
        <f t="shared" si="9"/>
        <v>1870575674</v>
      </c>
      <c r="C29" s="28">
        <f t="shared" si="9"/>
        <v>1848894111</v>
      </c>
      <c r="D29" s="27">
        <f t="shared" si="9"/>
        <v>1698184207</v>
      </c>
      <c r="E29" s="27">
        <f>SUM(E30)</f>
        <v>1639989857</v>
      </c>
      <c r="F29" s="39" t="s">
        <v>24</v>
      </c>
      <c r="G29" s="4">
        <v>7021</v>
      </c>
      <c r="H29" s="5"/>
      <c r="I29" s="6"/>
      <c r="J29" s="6"/>
      <c r="K29" s="6"/>
      <c r="L29" s="6"/>
    </row>
    <row r="30" spans="1:12" s="7" customFormat="1" ht="30" customHeight="1" x14ac:dyDescent="0.45">
      <c r="A30" s="40">
        <v>1807745554</v>
      </c>
      <c r="B30" s="40">
        <v>1870575674</v>
      </c>
      <c r="C30" s="41">
        <v>1848894111</v>
      </c>
      <c r="D30" s="40">
        <v>1698184207</v>
      </c>
      <c r="E30" s="40">
        <v>1639989857</v>
      </c>
      <c r="F30" s="43" t="s">
        <v>24</v>
      </c>
      <c r="G30" s="4">
        <v>70210</v>
      </c>
      <c r="H30" s="5"/>
      <c r="I30" s="6"/>
      <c r="J30" s="6"/>
      <c r="K30" s="6"/>
      <c r="L30" s="6"/>
    </row>
    <row r="31" spans="1:12" s="7" customFormat="1" ht="30" customHeight="1" x14ac:dyDescent="0.45">
      <c r="A31" s="27">
        <f t="shared" ref="A31:D31" si="10">SUM(A32)</f>
        <v>6493889</v>
      </c>
      <c r="B31" s="27">
        <f t="shared" si="10"/>
        <v>6393889</v>
      </c>
      <c r="C31" s="28">
        <f t="shared" si="10"/>
        <v>6293889</v>
      </c>
      <c r="D31" s="27">
        <f t="shared" si="10"/>
        <v>5283958</v>
      </c>
      <c r="E31" s="27">
        <f>SUM(E32)</f>
        <v>4310268</v>
      </c>
      <c r="F31" s="39" t="s">
        <v>25</v>
      </c>
      <c r="G31" s="4">
        <v>7022</v>
      </c>
      <c r="H31" s="5"/>
      <c r="I31" s="6"/>
      <c r="J31" s="6"/>
      <c r="K31" s="6"/>
      <c r="L31" s="6"/>
    </row>
    <row r="32" spans="1:12" s="7" customFormat="1" ht="30" customHeight="1" x14ac:dyDescent="0.45">
      <c r="A32" s="40">
        <v>6493889</v>
      </c>
      <c r="B32" s="40">
        <v>6393889</v>
      </c>
      <c r="C32" s="41">
        <v>6293889</v>
      </c>
      <c r="D32" s="40">
        <v>5283958</v>
      </c>
      <c r="E32" s="40">
        <v>4310268</v>
      </c>
      <c r="F32" s="43" t="s">
        <v>25</v>
      </c>
      <c r="G32" s="4">
        <v>70220</v>
      </c>
      <c r="H32" s="5"/>
      <c r="I32" s="6"/>
      <c r="J32" s="6"/>
      <c r="K32" s="6"/>
      <c r="L32" s="6"/>
    </row>
    <row r="33" spans="1:12" s="7" customFormat="1" ht="30" customHeight="1" x14ac:dyDescent="0.45">
      <c r="A33" s="27">
        <f t="shared" ref="A33:D33" si="11">SUM(A34)</f>
        <v>70000</v>
      </c>
      <c r="B33" s="27">
        <f t="shared" si="11"/>
        <v>70000</v>
      </c>
      <c r="C33" s="28">
        <f t="shared" si="11"/>
        <v>70000</v>
      </c>
      <c r="D33" s="27">
        <f t="shared" si="11"/>
        <v>70000</v>
      </c>
      <c r="E33" s="27">
        <f>SUM(E34)</f>
        <v>14950</v>
      </c>
      <c r="F33" s="39" t="s">
        <v>26</v>
      </c>
      <c r="G33" s="4">
        <v>7024</v>
      </c>
      <c r="H33" s="5"/>
      <c r="I33" s="6"/>
      <c r="J33" s="6"/>
      <c r="K33" s="6"/>
      <c r="L33" s="6"/>
    </row>
    <row r="34" spans="1:12" s="7" customFormat="1" ht="30" customHeight="1" x14ac:dyDescent="0.45">
      <c r="A34" s="40">
        <v>70000</v>
      </c>
      <c r="B34" s="40">
        <v>70000</v>
      </c>
      <c r="C34" s="41">
        <v>70000</v>
      </c>
      <c r="D34" s="40">
        <v>70000</v>
      </c>
      <c r="E34" s="40">
        <v>14950</v>
      </c>
      <c r="F34" s="43" t="s">
        <v>26</v>
      </c>
      <c r="G34" s="4">
        <v>70240</v>
      </c>
      <c r="H34" s="5"/>
      <c r="I34" s="6"/>
      <c r="J34" s="6"/>
      <c r="K34" s="6"/>
      <c r="L34" s="6"/>
    </row>
    <row r="35" spans="1:12" s="7" customFormat="1" ht="30" customHeight="1" x14ac:dyDescent="0.45">
      <c r="A35" s="27">
        <f t="shared" ref="A35:D35" si="12">SUM(A36)</f>
        <v>12236111</v>
      </c>
      <c r="B35" s="27">
        <f t="shared" si="12"/>
        <v>12236111</v>
      </c>
      <c r="C35" s="28">
        <f t="shared" si="12"/>
        <v>12611904</v>
      </c>
      <c r="D35" s="27">
        <f t="shared" si="12"/>
        <v>22279263</v>
      </c>
      <c r="E35" s="27">
        <f>SUM(E36)</f>
        <v>26443146</v>
      </c>
      <c r="F35" s="39" t="s">
        <v>27</v>
      </c>
      <c r="G35" s="4">
        <v>7025</v>
      </c>
      <c r="H35" s="5"/>
      <c r="I35" s="6"/>
      <c r="J35" s="6"/>
      <c r="K35" s="6"/>
      <c r="L35" s="6"/>
    </row>
    <row r="36" spans="1:12" s="7" customFormat="1" ht="30" customHeight="1" x14ac:dyDescent="0.45">
      <c r="A36" s="40">
        <v>12236111</v>
      </c>
      <c r="B36" s="40">
        <v>12236111</v>
      </c>
      <c r="C36" s="41">
        <v>12611904</v>
      </c>
      <c r="D36" s="40">
        <v>22279263</v>
      </c>
      <c r="E36" s="40">
        <v>26443146</v>
      </c>
      <c r="F36" s="43" t="s">
        <v>27</v>
      </c>
      <c r="G36" s="4">
        <v>70250</v>
      </c>
      <c r="H36" s="5"/>
      <c r="I36" s="6"/>
      <c r="J36" s="6"/>
      <c r="K36" s="6"/>
      <c r="L36" s="6"/>
    </row>
    <row r="37" spans="1:12" s="7" customFormat="1" ht="30" customHeight="1" x14ac:dyDescent="0.45">
      <c r="A37" s="24">
        <f t="shared" ref="A37:D37" si="13">SUM(A38,A40,A42,A44,A46,A48)</f>
        <v>3759436141</v>
      </c>
      <c r="B37" s="24">
        <f t="shared" si="13"/>
        <v>3794047530</v>
      </c>
      <c r="C37" s="25">
        <f t="shared" si="13"/>
        <v>3748557796</v>
      </c>
      <c r="D37" s="24">
        <f t="shared" si="13"/>
        <v>3439854935</v>
      </c>
      <c r="E37" s="24">
        <f>SUM(E38,E40,E42,E44,E46,E48)</f>
        <v>3020196411</v>
      </c>
      <c r="F37" s="26" t="s">
        <v>28</v>
      </c>
      <c r="G37" s="4">
        <v>703</v>
      </c>
      <c r="H37" s="5" t="s">
        <v>7</v>
      </c>
      <c r="I37" s="6"/>
      <c r="J37" s="6"/>
      <c r="K37" s="6"/>
      <c r="L37" s="6"/>
    </row>
    <row r="38" spans="1:12" s="7" customFormat="1" ht="30" customHeight="1" x14ac:dyDescent="0.45">
      <c r="A38" s="27">
        <f t="shared" ref="A38:D38" si="14">SUM(A39)</f>
        <v>2456740975</v>
      </c>
      <c r="B38" s="27">
        <f t="shared" si="14"/>
        <v>2473298173</v>
      </c>
      <c r="C38" s="28">
        <f>SUM(C39)</f>
        <v>2428260053</v>
      </c>
      <c r="D38" s="27">
        <f t="shared" si="14"/>
        <v>2196513519</v>
      </c>
      <c r="E38" s="27">
        <f>SUM(E39)</f>
        <v>1862925206</v>
      </c>
      <c r="F38" s="39" t="s">
        <v>29</v>
      </c>
      <c r="G38" s="4">
        <v>7031</v>
      </c>
      <c r="H38" s="5"/>
      <c r="I38" s="6"/>
      <c r="J38" s="6"/>
      <c r="K38" s="6"/>
      <c r="L38" s="6"/>
    </row>
    <row r="39" spans="1:12" s="7" customFormat="1" ht="30" customHeight="1" x14ac:dyDescent="0.45">
      <c r="A39" s="40">
        <v>2456740975</v>
      </c>
      <c r="B39" s="40">
        <v>2473298173</v>
      </c>
      <c r="C39" s="41">
        <v>2428260053</v>
      </c>
      <c r="D39" s="40">
        <v>2196513519</v>
      </c>
      <c r="E39" s="40">
        <v>1862925206</v>
      </c>
      <c r="F39" s="43" t="s">
        <v>29</v>
      </c>
      <c r="G39" s="4">
        <v>70310</v>
      </c>
      <c r="H39" s="5"/>
      <c r="I39" s="6"/>
      <c r="J39" s="6"/>
      <c r="K39" s="6"/>
      <c r="L39" s="6"/>
    </row>
    <row r="40" spans="1:12" s="7" customFormat="1" ht="30" customHeight="1" x14ac:dyDescent="0.45">
      <c r="A40" s="27">
        <f t="shared" ref="A40:D40" si="15">SUM(A41)</f>
        <v>59518150</v>
      </c>
      <c r="B40" s="27">
        <f t="shared" si="15"/>
        <v>60836950</v>
      </c>
      <c r="C40" s="28">
        <f t="shared" si="15"/>
        <v>59945073</v>
      </c>
      <c r="D40" s="27">
        <f t="shared" si="15"/>
        <v>52935306</v>
      </c>
      <c r="E40" s="27">
        <f>SUM(E41)</f>
        <v>48396462</v>
      </c>
      <c r="F40" s="39" t="s">
        <v>30</v>
      </c>
      <c r="G40" s="4">
        <v>7032</v>
      </c>
      <c r="H40" s="5"/>
      <c r="I40" s="6"/>
      <c r="J40" s="6"/>
      <c r="K40" s="6"/>
      <c r="L40" s="6"/>
    </row>
    <row r="41" spans="1:12" s="7" customFormat="1" ht="30" customHeight="1" x14ac:dyDescent="0.45">
      <c r="A41" s="40">
        <v>59518150</v>
      </c>
      <c r="B41" s="40">
        <v>60836950</v>
      </c>
      <c r="C41" s="41">
        <v>59945073</v>
      </c>
      <c r="D41" s="40">
        <v>52935306</v>
      </c>
      <c r="E41" s="40">
        <v>48396462</v>
      </c>
      <c r="F41" s="43" t="s">
        <v>30</v>
      </c>
      <c r="G41" s="4">
        <v>70320</v>
      </c>
      <c r="H41" s="5"/>
      <c r="I41" s="6"/>
      <c r="J41" s="6"/>
      <c r="K41" s="6"/>
      <c r="L41" s="6"/>
    </row>
    <row r="42" spans="1:12" s="7" customFormat="1" ht="30" customHeight="1" x14ac:dyDescent="0.45">
      <c r="A42" s="27">
        <f t="shared" ref="A42:D42" si="16">SUM(A43)</f>
        <v>784676734</v>
      </c>
      <c r="B42" s="27">
        <f t="shared" si="16"/>
        <v>784621967</v>
      </c>
      <c r="C42" s="28">
        <f t="shared" si="16"/>
        <v>796467027</v>
      </c>
      <c r="D42" s="27">
        <f t="shared" si="16"/>
        <v>726872100</v>
      </c>
      <c r="E42" s="27">
        <f>SUM(E43)</f>
        <v>696792301</v>
      </c>
      <c r="F42" s="39" t="s">
        <v>31</v>
      </c>
      <c r="G42" s="4">
        <v>7033</v>
      </c>
      <c r="H42" s="5"/>
      <c r="I42" s="6"/>
      <c r="J42" s="6"/>
      <c r="K42" s="6"/>
      <c r="L42" s="6"/>
    </row>
    <row r="43" spans="1:12" s="7" customFormat="1" ht="30" customHeight="1" x14ac:dyDescent="0.45">
      <c r="A43" s="40">
        <v>784676734</v>
      </c>
      <c r="B43" s="40">
        <v>784621967</v>
      </c>
      <c r="C43" s="41">
        <v>796467027</v>
      </c>
      <c r="D43" s="40">
        <v>726872100</v>
      </c>
      <c r="E43" s="40">
        <v>696792301</v>
      </c>
      <c r="F43" s="43" t="s">
        <v>31</v>
      </c>
      <c r="G43" s="4">
        <v>70330</v>
      </c>
      <c r="H43" s="5"/>
      <c r="I43" s="6"/>
      <c r="J43" s="6"/>
      <c r="K43" s="6"/>
      <c r="L43" s="6"/>
    </row>
    <row r="44" spans="1:12" s="7" customFormat="1" ht="30" customHeight="1" x14ac:dyDescent="0.45">
      <c r="A44" s="27">
        <f t="shared" ref="A44:D44" si="17">SUM(A45)</f>
        <v>414269137</v>
      </c>
      <c r="B44" s="27">
        <f t="shared" si="17"/>
        <v>430783041</v>
      </c>
      <c r="C44" s="28">
        <f t="shared" si="17"/>
        <v>417413268</v>
      </c>
      <c r="D44" s="27">
        <f t="shared" si="17"/>
        <v>402335476</v>
      </c>
      <c r="E44" s="27">
        <f>SUM(E45)</f>
        <v>364221794</v>
      </c>
      <c r="F44" s="39" t="s">
        <v>32</v>
      </c>
      <c r="G44" s="4">
        <v>7034</v>
      </c>
      <c r="H44" s="5"/>
      <c r="I44" s="6"/>
      <c r="J44" s="6"/>
      <c r="K44" s="6"/>
      <c r="L44" s="6"/>
    </row>
    <row r="45" spans="1:12" s="7" customFormat="1" ht="30" customHeight="1" x14ac:dyDescent="0.45">
      <c r="A45" s="40">
        <v>414269137</v>
      </c>
      <c r="B45" s="40">
        <v>430783041</v>
      </c>
      <c r="C45" s="41">
        <v>417413268</v>
      </c>
      <c r="D45" s="40">
        <v>402335476</v>
      </c>
      <c r="E45" s="40">
        <v>364221794</v>
      </c>
      <c r="F45" s="43" t="s">
        <v>32</v>
      </c>
      <c r="G45" s="4">
        <v>70340</v>
      </c>
      <c r="H45" s="5"/>
      <c r="I45" s="6"/>
      <c r="J45" s="6"/>
      <c r="K45" s="6"/>
      <c r="L45" s="6"/>
    </row>
    <row r="46" spans="1:12" s="7" customFormat="1" ht="30" customHeight="1" x14ac:dyDescent="0.45">
      <c r="A46" s="27">
        <f t="shared" ref="A46:D46" si="18">SUM(A47)</f>
        <v>1777602</v>
      </c>
      <c r="B46" s="27">
        <f t="shared" si="18"/>
        <v>1777602</v>
      </c>
      <c r="C46" s="28">
        <f t="shared" si="18"/>
        <v>1777602</v>
      </c>
      <c r="D46" s="27">
        <f t="shared" si="18"/>
        <v>1414140</v>
      </c>
      <c r="E46" s="27">
        <f>SUM(E47)</f>
        <v>1116698</v>
      </c>
      <c r="F46" s="39" t="s">
        <v>33</v>
      </c>
      <c r="G46" s="4">
        <v>7035</v>
      </c>
      <c r="H46" s="5"/>
      <c r="I46" s="6"/>
      <c r="J46" s="6"/>
      <c r="K46" s="6"/>
      <c r="L46" s="6"/>
    </row>
    <row r="47" spans="1:12" s="7" customFormat="1" ht="30" customHeight="1" x14ac:dyDescent="0.45">
      <c r="A47" s="40">
        <v>1777602</v>
      </c>
      <c r="B47" s="40">
        <v>1777602</v>
      </c>
      <c r="C47" s="41">
        <v>1777602</v>
      </c>
      <c r="D47" s="40">
        <v>1414140</v>
      </c>
      <c r="E47" s="40">
        <v>1116698</v>
      </c>
      <c r="F47" s="43" t="s">
        <v>33</v>
      </c>
      <c r="G47" s="4">
        <v>70350</v>
      </c>
      <c r="H47" s="5"/>
      <c r="I47" s="6"/>
      <c r="J47" s="6"/>
      <c r="K47" s="6"/>
      <c r="L47" s="6"/>
    </row>
    <row r="48" spans="1:12" s="7" customFormat="1" ht="30" customHeight="1" x14ac:dyDescent="0.45">
      <c r="A48" s="27">
        <f t="shared" ref="A48:D48" si="19">SUM(A49)</f>
        <v>42453543</v>
      </c>
      <c r="B48" s="27">
        <f t="shared" si="19"/>
        <v>42729797</v>
      </c>
      <c r="C48" s="28">
        <f t="shared" si="19"/>
        <v>44694773</v>
      </c>
      <c r="D48" s="27">
        <f t="shared" si="19"/>
        <v>59784394</v>
      </c>
      <c r="E48" s="27">
        <f>SUM(E49)</f>
        <v>46743950</v>
      </c>
      <c r="F48" s="39" t="s">
        <v>34</v>
      </c>
      <c r="G48" s="4">
        <v>7036</v>
      </c>
      <c r="H48" s="5"/>
      <c r="I48" s="6"/>
      <c r="J48" s="6"/>
      <c r="K48" s="6"/>
      <c r="L48" s="6"/>
    </row>
    <row r="49" spans="1:12" s="7" customFormat="1" ht="30" customHeight="1" x14ac:dyDescent="0.45">
      <c r="A49" s="40">
        <v>42453543</v>
      </c>
      <c r="B49" s="40">
        <v>42729797</v>
      </c>
      <c r="C49" s="41">
        <v>44694773</v>
      </c>
      <c r="D49" s="40">
        <v>59784394</v>
      </c>
      <c r="E49" s="40">
        <v>46743950</v>
      </c>
      <c r="F49" s="43" t="s">
        <v>34</v>
      </c>
      <c r="G49" s="4">
        <v>70360</v>
      </c>
      <c r="H49" s="5"/>
      <c r="I49" s="6"/>
      <c r="J49" s="6"/>
      <c r="K49" s="6"/>
      <c r="L49" s="6"/>
    </row>
    <row r="50" spans="1:12" s="7" customFormat="1" ht="30" customHeight="1" x14ac:dyDescent="0.45">
      <c r="A50" s="24">
        <f>SUM(A51,A54,A57,A61,A63,A68,A70,A73,A75)</f>
        <v>7866150505</v>
      </c>
      <c r="B50" s="24">
        <f>SUM(B51,B54,B57,B61,B63,B68,B70,B73,B75)</f>
        <v>8353422673</v>
      </c>
      <c r="C50" s="25">
        <f>SUM(C51,C54,C57,C61,C63,C68,C70,C73,C75)</f>
        <v>9098248046</v>
      </c>
      <c r="D50" s="24">
        <f>SUM(D51,D54,D57,D61,D63,D68,D70,D73,D75)</f>
        <v>11545338199</v>
      </c>
      <c r="E50" s="24">
        <f>SUM(E51,E54,E57,E61,E63,E68,E70,E73,E75)</f>
        <v>9248382429</v>
      </c>
      <c r="F50" s="26" t="s">
        <v>35</v>
      </c>
      <c r="G50" s="4">
        <v>704</v>
      </c>
      <c r="H50" s="5" t="s">
        <v>7</v>
      </c>
      <c r="I50" s="6"/>
      <c r="J50" s="6"/>
      <c r="K50" s="6"/>
      <c r="L50" s="6"/>
    </row>
    <row r="51" spans="1:12" s="7" customFormat="1" ht="30" customHeight="1" x14ac:dyDescent="0.45">
      <c r="A51" s="27">
        <f t="shared" ref="A51:D51" si="20">SUM(A52:A53)</f>
        <v>372845664</v>
      </c>
      <c r="B51" s="27">
        <f t="shared" si="20"/>
        <v>376458104</v>
      </c>
      <c r="C51" s="28">
        <f t="shared" si="20"/>
        <v>568614176</v>
      </c>
      <c r="D51" s="27">
        <f t="shared" si="20"/>
        <v>835865202</v>
      </c>
      <c r="E51" s="27">
        <f>SUM(E52:E53)</f>
        <v>505655289</v>
      </c>
      <c r="F51" s="39" t="s">
        <v>36</v>
      </c>
      <c r="G51" s="4">
        <v>7041</v>
      </c>
      <c r="H51" s="5"/>
      <c r="I51" s="6"/>
      <c r="J51" s="6"/>
      <c r="K51" s="6"/>
      <c r="L51" s="6"/>
    </row>
    <row r="52" spans="1:12" s="7" customFormat="1" ht="30" customHeight="1" x14ac:dyDescent="0.45">
      <c r="A52" s="30">
        <v>293115209</v>
      </c>
      <c r="B52" s="30">
        <v>298581939</v>
      </c>
      <c r="C52" s="31">
        <v>492129980</v>
      </c>
      <c r="D52" s="30">
        <v>763141405</v>
      </c>
      <c r="E52" s="30">
        <v>465573264</v>
      </c>
      <c r="F52" s="32" t="s">
        <v>37</v>
      </c>
      <c r="G52" s="4">
        <v>70411</v>
      </c>
      <c r="H52" s="5"/>
      <c r="I52" s="6"/>
      <c r="J52" s="6"/>
      <c r="K52" s="6"/>
      <c r="L52" s="6"/>
    </row>
    <row r="53" spans="1:12" s="7" customFormat="1" ht="30" customHeight="1" x14ac:dyDescent="0.45">
      <c r="A53" s="36">
        <v>79730455</v>
      </c>
      <c r="B53" s="36">
        <v>77876165</v>
      </c>
      <c r="C53" s="37">
        <v>76484196</v>
      </c>
      <c r="D53" s="36">
        <v>72723797</v>
      </c>
      <c r="E53" s="36">
        <v>40082025</v>
      </c>
      <c r="F53" s="38" t="s">
        <v>38</v>
      </c>
      <c r="G53" s="4">
        <v>70412</v>
      </c>
      <c r="H53" s="5"/>
      <c r="I53" s="6"/>
      <c r="J53" s="6"/>
      <c r="K53" s="6"/>
      <c r="L53" s="6"/>
    </row>
    <row r="54" spans="1:12" s="7" customFormat="1" ht="30" customHeight="1" x14ac:dyDescent="0.45">
      <c r="A54" s="27">
        <f t="shared" ref="A54:D54" si="21">SUM(A55:A56)</f>
        <v>476220903</v>
      </c>
      <c r="B54" s="27">
        <f t="shared" si="21"/>
        <v>518355415</v>
      </c>
      <c r="C54" s="28">
        <f t="shared" si="21"/>
        <v>651697259</v>
      </c>
      <c r="D54" s="27">
        <f t="shared" si="21"/>
        <v>538016222</v>
      </c>
      <c r="E54" s="27">
        <f>SUM(E55:E56)</f>
        <v>175374331</v>
      </c>
      <c r="F54" s="39" t="s">
        <v>39</v>
      </c>
      <c r="G54" s="4">
        <v>7042</v>
      </c>
      <c r="H54" s="5"/>
      <c r="I54" s="6"/>
      <c r="J54" s="6"/>
      <c r="K54" s="6"/>
      <c r="L54" s="6"/>
    </row>
    <row r="55" spans="1:12" s="7" customFormat="1" ht="30" customHeight="1" x14ac:dyDescent="0.45">
      <c r="A55" s="30">
        <v>91802499</v>
      </c>
      <c r="B55" s="30">
        <v>105011857</v>
      </c>
      <c r="C55" s="31">
        <v>103448984</v>
      </c>
      <c r="D55" s="30">
        <v>67545193</v>
      </c>
      <c r="E55" s="30">
        <v>48032327</v>
      </c>
      <c r="F55" s="32" t="s">
        <v>40</v>
      </c>
      <c r="G55" s="4">
        <v>70421</v>
      </c>
      <c r="H55" s="5"/>
      <c r="I55" s="6"/>
      <c r="J55" s="6"/>
      <c r="K55" s="6"/>
      <c r="L55" s="6"/>
    </row>
    <row r="56" spans="1:12" s="7" customFormat="1" ht="30" customHeight="1" x14ac:dyDescent="0.45">
      <c r="A56" s="36">
        <v>384418404</v>
      </c>
      <c r="B56" s="36">
        <v>413343558</v>
      </c>
      <c r="C56" s="37">
        <v>548248275</v>
      </c>
      <c r="D56" s="36">
        <v>470471029</v>
      </c>
      <c r="E56" s="36">
        <v>127342004</v>
      </c>
      <c r="F56" s="38" t="s">
        <v>41</v>
      </c>
      <c r="G56" s="4">
        <v>70423</v>
      </c>
      <c r="H56" s="5"/>
      <c r="I56" s="6"/>
      <c r="J56" s="6"/>
      <c r="K56" s="6"/>
      <c r="L56" s="6"/>
    </row>
    <row r="57" spans="1:12" s="7" customFormat="1" ht="30" customHeight="1" x14ac:dyDescent="0.45">
      <c r="A57" s="27">
        <f t="shared" ref="A57:D57" si="22">SUM(A58:A60)</f>
        <v>418001359</v>
      </c>
      <c r="B57" s="27">
        <f t="shared" si="22"/>
        <v>765181714</v>
      </c>
      <c r="C57" s="28">
        <f t="shared" si="22"/>
        <v>2020093921</v>
      </c>
      <c r="D57" s="27">
        <f t="shared" si="22"/>
        <v>3783636860</v>
      </c>
      <c r="E57" s="27">
        <f>SUM(E58:E60)</f>
        <v>3364891715</v>
      </c>
      <c r="F57" s="39" t="s">
        <v>42</v>
      </c>
      <c r="G57" s="4">
        <v>7043</v>
      </c>
      <c r="H57" s="5"/>
      <c r="I57" s="6"/>
      <c r="J57" s="6"/>
      <c r="K57" s="6"/>
      <c r="L57" s="6"/>
    </row>
    <row r="58" spans="1:12" s="7" customFormat="1" ht="30" customHeight="1" x14ac:dyDescent="0.45">
      <c r="A58" s="30">
        <v>300000000</v>
      </c>
      <c r="B58" s="30">
        <v>300000000</v>
      </c>
      <c r="C58" s="31">
        <v>300000000</v>
      </c>
      <c r="D58" s="30">
        <v>0</v>
      </c>
      <c r="E58" s="30">
        <v>0</v>
      </c>
      <c r="F58" s="32" t="s">
        <v>43</v>
      </c>
      <c r="G58" s="4">
        <v>70432</v>
      </c>
      <c r="H58" s="5"/>
      <c r="I58" s="6"/>
      <c r="J58" s="6"/>
      <c r="K58" s="6"/>
      <c r="L58" s="6"/>
    </row>
    <row r="59" spans="1:12" s="7" customFormat="1" ht="30" customHeight="1" x14ac:dyDescent="0.45">
      <c r="A59" s="36">
        <v>103548098</v>
      </c>
      <c r="B59" s="36">
        <v>142208098</v>
      </c>
      <c r="C59" s="37">
        <v>1438839801</v>
      </c>
      <c r="D59" s="36">
        <v>3369500275</v>
      </c>
      <c r="E59" s="36">
        <v>3271589538</v>
      </c>
      <c r="F59" s="38" t="s">
        <v>44</v>
      </c>
      <c r="G59" s="4">
        <v>70435</v>
      </c>
      <c r="H59" s="5"/>
      <c r="I59" s="6"/>
      <c r="J59" s="6"/>
      <c r="K59" s="6"/>
      <c r="L59" s="6"/>
    </row>
    <row r="60" spans="1:12" s="7" customFormat="1" ht="30" customHeight="1" x14ac:dyDescent="0.45">
      <c r="A60" s="36">
        <v>14453261</v>
      </c>
      <c r="B60" s="36">
        <v>322973616</v>
      </c>
      <c r="C60" s="37">
        <v>281254120</v>
      </c>
      <c r="D60" s="36">
        <v>414136585</v>
      </c>
      <c r="E60" s="36">
        <v>93302177</v>
      </c>
      <c r="F60" s="43" t="s">
        <v>45</v>
      </c>
      <c r="G60" s="4">
        <v>70436</v>
      </c>
      <c r="H60" s="5"/>
      <c r="I60" s="6"/>
      <c r="J60" s="6"/>
      <c r="K60" s="6"/>
      <c r="L60" s="6"/>
    </row>
    <row r="61" spans="1:12" s="7" customFormat="1" ht="30" customHeight="1" x14ac:dyDescent="0.45">
      <c r="A61" s="27">
        <f t="shared" ref="A61:D61" si="23">SUM(A62)</f>
        <v>25592374</v>
      </c>
      <c r="B61" s="27">
        <f t="shared" si="23"/>
        <v>25592374</v>
      </c>
      <c r="C61" s="28">
        <f t="shared" si="23"/>
        <v>25592374</v>
      </c>
      <c r="D61" s="27">
        <f t="shared" si="23"/>
        <v>24314061</v>
      </c>
      <c r="E61" s="27">
        <f>SUM(E62)</f>
        <v>36929413</v>
      </c>
      <c r="F61" s="39" t="s">
        <v>46</v>
      </c>
      <c r="G61" s="4">
        <v>7044</v>
      </c>
      <c r="H61" s="5"/>
      <c r="I61" s="6"/>
      <c r="J61" s="6"/>
      <c r="K61" s="6"/>
      <c r="L61" s="6"/>
    </row>
    <row r="62" spans="1:12" s="7" customFormat="1" ht="30" customHeight="1" x14ac:dyDescent="0.45">
      <c r="A62" s="40">
        <v>25592374</v>
      </c>
      <c r="B62" s="40">
        <v>25592374</v>
      </c>
      <c r="C62" s="41">
        <v>25592374</v>
      </c>
      <c r="D62" s="40">
        <v>24314061</v>
      </c>
      <c r="E62" s="40">
        <v>36929413</v>
      </c>
      <c r="F62" s="43" t="s">
        <v>47</v>
      </c>
      <c r="G62" s="4">
        <v>70443</v>
      </c>
      <c r="H62" s="5"/>
      <c r="I62" s="6"/>
      <c r="J62" s="6"/>
      <c r="K62" s="6"/>
      <c r="L62" s="6"/>
    </row>
    <row r="63" spans="1:12" s="7" customFormat="1" ht="30" customHeight="1" x14ac:dyDescent="0.45">
      <c r="A63" s="27">
        <f t="shared" ref="A63:D63" si="24">SUM(A64:A67)</f>
        <v>6215289176</v>
      </c>
      <c r="B63" s="27">
        <f t="shared" si="24"/>
        <v>6253413274</v>
      </c>
      <c r="C63" s="28">
        <f t="shared" si="24"/>
        <v>5313060922</v>
      </c>
      <c r="D63" s="27">
        <f t="shared" si="24"/>
        <v>5657255730</v>
      </c>
      <c r="E63" s="27">
        <f t="shared" ref="E63" si="25">SUM(E64:E67)</f>
        <v>4496517365</v>
      </c>
      <c r="F63" s="39" t="s">
        <v>48</v>
      </c>
      <c r="G63" s="4">
        <v>7045</v>
      </c>
      <c r="H63" s="5"/>
      <c r="I63" s="6"/>
      <c r="J63" s="6"/>
      <c r="K63" s="6"/>
      <c r="L63" s="6"/>
    </row>
    <row r="64" spans="1:12" s="7" customFormat="1" ht="30" customHeight="1" x14ac:dyDescent="0.45">
      <c r="A64" s="30">
        <v>2162785234</v>
      </c>
      <c r="B64" s="30">
        <v>1803566481</v>
      </c>
      <c r="C64" s="31">
        <v>895107776</v>
      </c>
      <c r="D64" s="30">
        <v>1190281811</v>
      </c>
      <c r="E64" s="30">
        <v>844796357</v>
      </c>
      <c r="F64" s="32" t="s">
        <v>49</v>
      </c>
      <c r="G64" s="4">
        <v>70451</v>
      </c>
      <c r="H64" s="5"/>
      <c r="I64" s="6"/>
      <c r="J64" s="6"/>
      <c r="K64" s="6"/>
      <c r="L64" s="6"/>
    </row>
    <row r="65" spans="1:12" s="7" customFormat="1" ht="30" customHeight="1" x14ac:dyDescent="0.45">
      <c r="A65" s="33">
        <v>1651353267</v>
      </c>
      <c r="B65" s="33">
        <v>2379993702</v>
      </c>
      <c r="C65" s="34">
        <v>2355130243</v>
      </c>
      <c r="D65" s="33">
        <v>2699629934</v>
      </c>
      <c r="E65" s="33">
        <v>2860505235</v>
      </c>
      <c r="F65" s="35" t="s">
        <v>50</v>
      </c>
      <c r="G65" s="4">
        <v>70452</v>
      </c>
      <c r="H65" s="5"/>
      <c r="I65" s="6"/>
      <c r="J65" s="6"/>
      <c r="K65" s="6"/>
      <c r="L65" s="6"/>
    </row>
    <row r="66" spans="1:12" s="7" customFormat="1" ht="30" customHeight="1" x14ac:dyDescent="0.45">
      <c r="A66" s="33">
        <v>2376103697</v>
      </c>
      <c r="B66" s="33">
        <v>2045206113</v>
      </c>
      <c r="C66" s="34">
        <v>2038175180</v>
      </c>
      <c r="D66" s="33">
        <v>1734401030</v>
      </c>
      <c r="E66" s="33">
        <v>767850714</v>
      </c>
      <c r="F66" s="35" t="s">
        <v>51</v>
      </c>
      <c r="G66" s="4">
        <v>70454</v>
      </c>
      <c r="H66" s="5"/>
      <c r="I66" s="6"/>
      <c r="J66" s="6"/>
      <c r="K66" s="6"/>
      <c r="L66" s="6"/>
    </row>
    <row r="67" spans="1:12" s="7" customFormat="1" ht="30" customHeight="1" x14ac:dyDescent="0.45">
      <c r="A67" s="36">
        <v>25046978</v>
      </c>
      <c r="B67" s="36">
        <v>24646978</v>
      </c>
      <c r="C67" s="37">
        <v>24647723</v>
      </c>
      <c r="D67" s="36">
        <v>32942955</v>
      </c>
      <c r="E67" s="36">
        <v>23365059</v>
      </c>
      <c r="F67" s="38" t="s">
        <v>52</v>
      </c>
      <c r="G67" s="4">
        <v>70455</v>
      </c>
      <c r="H67" s="5"/>
      <c r="I67" s="6"/>
      <c r="J67" s="6"/>
      <c r="K67" s="6"/>
      <c r="L67" s="6"/>
    </row>
    <row r="68" spans="1:12" ht="30" customHeight="1" x14ac:dyDescent="0.45">
      <c r="A68" s="27">
        <f t="shared" ref="A68:D68" si="26">SUM(A69)</f>
        <v>22702616</v>
      </c>
      <c r="B68" s="27">
        <f t="shared" si="26"/>
        <v>23393327</v>
      </c>
      <c r="C68" s="28">
        <f t="shared" si="26"/>
        <v>26161078</v>
      </c>
      <c r="D68" s="27">
        <f t="shared" si="26"/>
        <v>103678479</v>
      </c>
      <c r="E68" s="27">
        <f>SUM(E69)</f>
        <v>91446803</v>
      </c>
      <c r="F68" s="39" t="s">
        <v>53</v>
      </c>
      <c r="G68" s="4">
        <v>7046</v>
      </c>
    </row>
    <row r="69" spans="1:12" ht="30" customHeight="1" x14ac:dyDescent="0.45">
      <c r="A69" s="40">
        <v>22702616</v>
      </c>
      <c r="B69" s="40">
        <v>23393327</v>
      </c>
      <c r="C69" s="41">
        <v>26161078</v>
      </c>
      <c r="D69" s="40">
        <v>103678479</v>
      </c>
      <c r="E69" s="40">
        <v>91446803</v>
      </c>
      <c r="F69" s="43" t="s">
        <v>54</v>
      </c>
      <c r="G69" s="4">
        <v>70460</v>
      </c>
    </row>
    <row r="70" spans="1:12" ht="30" customHeight="1" x14ac:dyDescent="0.45">
      <c r="A70" s="27">
        <f t="shared" ref="A70:D70" si="27">SUM(A71:A72)</f>
        <v>189343560</v>
      </c>
      <c r="B70" s="27">
        <f t="shared" si="27"/>
        <v>190302385</v>
      </c>
      <c r="C70" s="28">
        <f t="shared" si="27"/>
        <v>363482044</v>
      </c>
      <c r="D70" s="27">
        <f t="shared" si="27"/>
        <v>525397130</v>
      </c>
      <c r="E70" s="27">
        <f t="shared" ref="E70" si="28">SUM(E71:E72)</f>
        <v>506221259</v>
      </c>
      <c r="F70" s="39" t="s">
        <v>55</v>
      </c>
      <c r="G70" s="4">
        <v>7047</v>
      </c>
    </row>
    <row r="71" spans="1:12" ht="30" customHeight="1" x14ac:dyDescent="0.45">
      <c r="A71" s="30">
        <v>0</v>
      </c>
      <c r="B71" s="30">
        <v>0</v>
      </c>
      <c r="C71" s="31">
        <v>171421082</v>
      </c>
      <c r="D71" s="30">
        <v>330800000</v>
      </c>
      <c r="E71" s="30">
        <v>316594116</v>
      </c>
      <c r="F71" s="32" t="s">
        <v>56</v>
      </c>
      <c r="G71" s="4">
        <v>70471</v>
      </c>
    </row>
    <row r="72" spans="1:12" ht="30" customHeight="1" x14ac:dyDescent="0.45">
      <c r="A72" s="36">
        <v>189343560</v>
      </c>
      <c r="B72" s="36">
        <v>190302385</v>
      </c>
      <c r="C72" s="37">
        <v>192060962</v>
      </c>
      <c r="D72" s="36">
        <v>194597130</v>
      </c>
      <c r="E72" s="36">
        <v>189627143</v>
      </c>
      <c r="F72" s="38" t="s">
        <v>57</v>
      </c>
      <c r="G72" s="4">
        <v>70473</v>
      </c>
    </row>
    <row r="73" spans="1:12" ht="30" customHeight="1" x14ac:dyDescent="0.45">
      <c r="A73" s="27">
        <f t="shared" ref="A73:D75" si="29">SUM(A74)</f>
        <v>15513366</v>
      </c>
      <c r="B73" s="27">
        <f t="shared" si="29"/>
        <v>11635024</v>
      </c>
      <c r="C73" s="28">
        <f t="shared" si="29"/>
        <v>4378341</v>
      </c>
      <c r="D73" s="27">
        <f t="shared" si="29"/>
        <v>0</v>
      </c>
      <c r="E73" s="27">
        <f>SUM(E74)</f>
        <v>0</v>
      </c>
      <c r="F73" s="39" t="s">
        <v>58</v>
      </c>
      <c r="G73" s="4">
        <v>7048</v>
      </c>
    </row>
    <row r="74" spans="1:12" ht="30" customHeight="1" x14ac:dyDescent="0.45">
      <c r="A74" s="40">
        <v>15513366</v>
      </c>
      <c r="B74" s="40">
        <v>11635024</v>
      </c>
      <c r="C74" s="41">
        <v>4378341</v>
      </c>
      <c r="D74" s="40">
        <v>0</v>
      </c>
      <c r="E74" s="40">
        <v>0</v>
      </c>
      <c r="F74" s="43" t="s">
        <v>59</v>
      </c>
      <c r="G74" s="4">
        <v>70482</v>
      </c>
    </row>
    <row r="75" spans="1:12" ht="30" customHeight="1" x14ac:dyDescent="0.45">
      <c r="A75" s="27">
        <f t="shared" si="29"/>
        <v>130641487</v>
      </c>
      <c r="B75" s="27">
        <f t="shared" si="29"/>
        <v>189091056</v>
      </c>
      <c r="C75" s="28">
        <f t="shared" si="29"/>
        <v>125167931</v>
      </c>
      <c r="D75" s="27">
        <f t="shared" si="29"/>
        <v>77174515</v>
      </c>
      <c r="E75" s="27">
        <f>SUM(E76)</f>
        <v>71346254</v>
      </c>
      <c r="F75" s="39" t="s">
        <v>60</v>
      </c>
      <c r="G75" s="4">
        <v>7049</v>
      </c>
    </row>
    <row r="76" spans="1:12" ht="30" customHeight="1" x14ac:dyDescent="0.45">
      <c r="A76" s="40">
        <v>130641487</v>
      </c>
      <c r="B76" s="40">
        <v>189091056</v>
      </c>
      <c r="C76" s="41">
        <v>125167931</v>
      </c>
      <c r="D76" s="40">
        <v>77174515</v>
      </c>
      <c r="E76" s="40">
        <v>71346254</v>
      </c>
      <c r="F76" s="43" t="s">
        <v>60</v>
      </c>
      <c r="G76" s="4" t="s">
        <v>61</v>
      </c>
    </row>
    <row r="77" spans="1:12" ht="30" customHeight="1" x14ac:dyDescent="0.45">
      <c r="A77" s="24">
        <f t="shared" ref="A77:D77" si="30">SUM(A78,A80,A82,A84,A86,A88)</f>
        <v>2009342961</v>
      </c>
      <c r="B77" s="24">
        <f t="shared" si="30"/>
        <v>2053133311</v>
      </c>
      <c r="C77" s="25">
        <f t="shared" si="30"/>
        <v>1822637517</v>
      </c>
      <c r="D77" s="24">
        <f t="shared" si="30"/>
        <v>2380989743</v>
      </c>
      <c r="E77" s="24">
        <f>SUM(E78,E80,E82,E84,E86,E88)</f>
        <v>2100976701</v>
      </c>
      <c r="F77" s="26" t="s">
        <v>62</v>
      </c>
      <c r="G77" s="4">
        <v>705</v>
      </c>
      <c r="H77" s="5" t="s">
        <v>7</v>
      </c>
    </row>
    <row r="78" spans="1:12" ht="30" customHeight="1" x14ac:dyDescent="0.45">
      <c r="A78" s="27">
        <f t="shared" ref="A78:D78" si="31">SUM(A79)</f>
        <v>1520494667</v>
      </c>
      <c r="B78" s="27">
        <f t="shared" si="31"/>
        <v>1448357600</v>
      </c>
      <c r="C78" s="28">
        <f t="shared" si="31"/>
        <v>1226971005</v>
      </c>
      <c r="D78" s="27">
        <f t="shared" si="31"/>
        <v>1646870655</v>
      </c>
      <c r="E78" s="27">
        <f>SUM(E79)</f>
        <v>1546712995</v>
      </c>
      <c r="F78" s="39" t="s">
        <v>63</v>
      </c>
      <c r="G78" s="4">
        <v>7051</v>
      </c>
    </row>
    <row r="79" spans="1:12" ht="30" customHeight="1" x14ac:dyDescent="0.45">
      <c r="A79" s="40">
        <v>1520494667</v>
      </c>
      <c r="B79" s="40">
        <v>1448357600</v>
      </c>
      <c r="C79" s="41">
        <v>1226971005</v>
      </c>
      <c r="D79" s="40">
        <v>1646870655</v>
      </c>
      <c r="E79" s="40">
        <v>1546712995</v>
      </c>
      <c r="F79" s="43" t="s">
        <v>63</v>
      </c>
      <c r="G79" s="4">
        <v>70510</v>
      </c>
    </row>
    <row r="80" spans="1:12" ht="30" customHeight="1" x14ac:dyDescent="0.45">
      <c r="A80" s="27">
        <f t="shared" ref="A80:D80" si="32">SUM(A81)</f>
        <v>26394522</v>
      </c>
      <c r="B80" s="27">
        <f t="shared" si="32"/>
        <v>75571763</v>
      </c>
      <c r="C80" s="28">
        <f t="shared" si="32"/>
        <v>176241713</v>
      </c>
      <c r="D80" s="27">
        <f t="shared" si="32"/>
        <v>297124350</v>
      </c>
      <c r="E80" s="27">
        <f>SUM(E81)</f>
        <v>76505172</v>
      </c>
      <c r="F80" s="39" t="s">
        <v>64</v>
      </c>
      <c r="G80" s="4">
        <v>7052</v>
      </c>
      <c r="I80" s="44"/>
      <c r="J80" s="44"/>
    </row>
    <row r="81" spans="1:10" ht="30" customHeight="1" x14ac:dyDescent="0.45">
      <c r="A81" s="40">
        <v>26394522</v>
      </c>
      <c r="B81" s="40">
        <v>75571763</v>
      </c>
      <c r="C81" s="41">
        <v>176241713</v>
      </c>
      <c r="D81" s="40">
        <v>297124350</v>
      </c>
      <c r="E81" s="40">
        <v>76505172</v>
      </c>
      <c r="F81" s="43" t="s">
        <v>64</v>
      </c>
      <c r="G81" s="4">
        <v>70520</v>
      </c>
    </row>
    <row r="82" spans="1:10" ht="30" customHeight="1" x14ac:dyDescent="0.45">
      <c r="A82" s="27">
        <f t="shared" ref="A82:D82" si="33">SUM(A83)</f>
        <v>45615633</v>
      </c>
      <c r="B82" s="27">
        <f t="shared" si="33"/>
        <v>46689448</v>
      </c>
      <c r="C82" s="28">
        <f t="shared" si="33"/>
        <v>54237802</v>
      </c>
      <c r="D82" s="27">
        <f t="shared" si="33"/>
        <v>36429684</v>
      </c>
      <c r="E82" s="27">
        <f>SUM(E83)</f>
        <v>47805432</v>
      </c>
      <c r="F82" s="39" t="s">
        <v>65</v>
      </c>
      <c r="G82" s="4">
        <v>7053</v>
      </c>
      <c r="I82" s="44"/>
      <c r="J82" s="44"/>
    </row>
    <row r="83" spans="1:10" ht="30" customHeight="1" x14ac:dyDescent="0.45">
      <c r="A83" s="40">
        <v>45615633</v>
      </c>
      <c r="B83" s="40">
        <v>46689448</v>
      </c>
      <c r="C83" s="41">
        <v>54237802</v>
      </c>
      <c r="D83" s="40">
        <v>36429684</v>
      </c>
      <c r="E83" s="40">
        <v>47805432</v>
      </c>
      <c r="F83" s="43" t="s">
        <v>65</v>
      </c>
      <c r="G83" s="4">
        <v>70530</v>
      </c>
      <c r="I83" s="45"/>
      <c r="J83" s="45"/>
    </row>
    <row r="84" spans="1:10" ht="30" customHeight="1" x14ac:dyDescent="0.45">
      <c r="A84" s="27">
        <f t="shared" ref="A84:D84" si="34">SUM(A85)</f>
        <v>339080940</v>
      </c>
      <c r="B84" s="27">
        <f t="shared" si="34"/>
        <v>405649507</v>
      </c>
      <c r="C84" s="28">
        <f t="shared" si="34"/>
        <v>289154119</v>
      </c>
      <c r="D84" s="27">
        <f t="shared" si="34"/>
        <v>337133611</v>
      </c>
      <c r="E84" s="27">
        <f>SUM(E85)</f>
        <v>374324699</v>
      </c>
      <c r="F84" s="39" t="s">
        <v>66</v>
      </c>
      <c r="G84" s="4">
        <v>7054</v>
      </c>
      <c r="I84" s="44"/>
      <c r="J84" s="44"/>
    </row>
    <row r="85" spans="1:10" ht="30" customHeight="1" x14ac:dyDescent="0.45">
      <c r="A85" s="40">
        <v>339080940</v>
      </c>
      <c r="B85" s="40">
        <v>405649507</v>
      </c>
      <c r="C85" s="41">
        <v>289154119</v>
      </c>
      <c r="D85" s="40">
        <v>337133611</v>
      </c>
      <c r="E85" s="40">
        <v>374324699</v>
      </c>
      <c r="F85" s="43" t="s">
        <v>66</v>
      </c>
      <c r="G85" s="4">
        <v>70540</v>
      </c>
      <c r="I85" s="46"/>
      <c r="J85" s="46"/>
    </row>
    <row r="86" spans="1:10" ht="30" customHeight="1" x14ac:dyDescent="0.45">
      <c r="A86" s="27">
        <f t="shared" ref="A86:D86" si="35">SUM(A87)</f>
        <v>4399741</v>
      </c>
      <c r="B86" s="27">
        <f t="shared" si="35"/>
        <v>4382845</v>
      </c>
      <c r="C86" s="28">
        <f t="shared" si="35"/>
        <v>4116441</v>
      </c>
      <c r="D86" s="27">
        <f t="shared" si="35"/>
        <v>4598839</v>
      </c>
      <c r="E86" s="27">
        <f>SUM(E87)</f>
        <v>6713508</v>
      </c>
      <c r="F86" s="39" t="s">
        <v>67</v>
      </c>
      <c r="G86" s="4">
        <v>7055</v>
      </c>
      <c r="I86" s="46"/>
      <c r="J86" s="46"/>
    </row>
    <row r="87" spans="1:10" ht="30" customHeight="1" x14ac:dyDescent="0.45">
      <c r="A87" s="40">
        <v>4399741</v>
      </c>
      <c r="B87" s="40">
        <v>4382845</v>
      </c>
      <c r="C87" s="41">
        <v>4116441</v>
      </c>
      <c r="D87" s="40">
        <v>4598839</v>
      </c>
      <c r="E87" s="40">
        <v>6713508</v>
      </c>
      <c r="F87" s="43" t="s">
        <v>67</v>
      </c>
      <c r="G87" s="4">
        <v>70550</v>
      </c>
      <c r="I87" s="46"/>
      <c r="J87" s="46"/>
    </row>
    <row r="88" spans="1:10" ht="30" customHeight="1" x14ac:dyDescent="0.45">
      <c r="A88" s="27">
        <f t="shared" ref="A88:D88" si="36">SUM(A89)</f>
        <v>73357458</v>
      </c>
      <c r="B88" s="27">
        <f t="shared" si="36"/>
        <v>72482148</v>
      </c>
      <c r="C88" s="28">
        <f t="shared" si="36"/>
        <v>71916437</v>
      </c>
      <c r="D88" s="27">
        <f t="shared" si="36"/>
        <v>58832604</v>
      </c>
      <c r="E88" s="27">
        <f>SUM(E89)</f>
        <v>48914895</v>
      </c>
      <c r="F88" s="39" t="s">
        <v>68</v>
      </c>
      <c r="G88" s="4">
        <v>7056</v>
      </c>
      <c r="I88" s="46"/>
      <c r="J88" s="46"/>
    </row>
    <row r="89" spans="1:10" ht="30" customHeight="1" x14ac:dyDescent="0.45">
      <c r="A89" s="40">
        <v>73357458</v>
      </c>
      <c r="B89" s="40">
        <v>72482148</v>
      </c>
      <c r="C89" s="41">
        <v>71916437</v>
      </c>
      <c r="D89" s="40">
        <v>58832604</v>
      </c>
      <c r="E89" s="40">
        <v>48914895</v>
      </c>
      <c r="F89" s="43" t="s">
        <v>68</v>
      </c>
      <c r="G89" s="4">
        <v>70560</v>
      </c>
      <c r="I89" s="46"/>
      <c r="J89" s="46"/>
    </row>
    <row r="90" spans="1:10" ht="30" customHeight="1" x14ac:dyDescent="0.45">
      <c r="A90" s="24">
        <f t="shared" ref="A90:D90" si="37">SUM(A91,A93,A95,A97)</f>
        <v>4633307449</v>
      </c>
      <c r="B90" s="24">
        <f t="shared" si="37"/>
        <v>4301271550</v>
      </c>
      <c r="C90" s="25">
        <f t="shared" si="37"/>
        <v>4188062377</v>
      </c>
      <c r="D90" s="24">
        <f t="shared" si="37"/>
        <v>4912637965</v>
      </c>
      <c r="E90" s="24">
        <f>SUM(E91,E93,E95,E97)</f>
        <v>4962949533</v>
      </c>
      <c r="F90" s="26" t="s">
        <v>69</v>
      </c>
      <c r="G90" s="4">
        <v>706</v>
      </c>
      <c r="H90" s="5" t="s">
        <v>7</v>
      </c>
      <c r="I90" s="46"/>
      <c r="J90" s="46"/>
    </row>
    <row r="91" spans="1:10" ht="30" customHeight="1" x14ac:dyDescent="0.45">
      <c r="A91" s="27">
        <f t="shared" ref="A91:D91" si="38">SUM(A92)</f>
        <v>1984289584</v>
      </c>
      <c r="B91" s="27">
        <f t="shared" si="38"/>
        <v>1694795079</v>
      </c>
      <c r="C91" s="28">
        <f t="shared" si="38"/>
        <v>1813066852</v>
      </c>
      <c r="D91" s="27">
        <f t="shared" si="38"/>
        <v>2827668980</v>
      </c>
      <c r="E91" s="27">
        <f>SUM(E92)</f>
        <v>3013521424</v>
      </c>
      <c r="F91" s="39" t="s">
        <v>70</v>
      </c>
      <c r="G91" s="4">
        <v>7061</v>
      </c>
      <c r="I91" s="46"/>
      <c r="J91" s="46"/>
    </row>
    <row r="92" spans="1:10" ht="30" customHeight="1" x14ac:dyDescent="0.45">
      <c r="A92" s="40">
        <v>1984289584</v>
      </c>
      <c r="B92" s="40">
        <v>1694795079</v>
      </c>
      <c r="C92" s="41">
        <v>1813066852</v>
      </c>
      <c r="D92" s="40">
        <v>2827668980</v>
      </c>
      <c r="E92" s="40">
        <v>3013521424</v>
      </c>
      <c r="F92" s="43" t="s">
        <v>70</v>
      </c>
      <c r="G92" s="4">
        <v>70610</v>
      </c>
      <c r="I92" s="46"/>
      <c r="J92" s="46"/>
    </row>
    <row r="93" spans="1:10" ht="30" customHeight="1" x14ac:dyDescent="0.45">
      <c r="A93" s="27">
        <f t="shared" ref="A93:D93" si="39">SUM(A94)</f>
        <v>2631337367</v>
      </c>
      <c r="B93" s="27">
        <f t="shared" si="39"/>
        <v>2535066507</v>
      </c>
      <c r="C93" s="28">
        <f t="shared" si="39"/>
        <v>2308167845</v>
      </c>
      <c r="D93" s="27">
        <f t="shared" si="39"/>
        <v>1885043382</v>
      </c>
      <c r="E93" s="27">
        <f>SUM(E94)</f>
        <v>1693105934</v>
      </c>
      <c r="F93" s="39" t="s">
        <v>71</v>
      </c>
      <c r="G93" s="4">
        <v>7062</v>
      </c>
      <c r="I93" s="46"/>
      <c r="J93" s="46"/>
    </row>
    <row r="94" spans="1:10" ht="30" customHeight="1" x14ac:dyDescent="0.45">
      <c r="A94" s="40">
        <v>2631337367</v>
      </c>
      <c r="B94" s="40">
        <v>2535066507</v>
      </c>
      <c r="C94" s="41">
        <v>2308167845</v>
      </c>
      <c r="D94" s="40">
        <v>1885043382</v>
      </c>
      <c r="E94" s="40">
        <v>1693105934</v>
      </c>
      <c r="F94" s="43" t="s">
        <v>71</v>
      </c>
      <c r="G94" s="4">
        <v>70620</v>
      </c>
    </row>
    <row r="95" spans="1:10" ht="30" customHeight="1" x14ac:dyDescent="0.45">
      <c r="A95" s="27">
        <f t="shared" ref="A95:D97" si="40">SUM(A96)</f>
        <v>17680498</v>
      </c>
      <c r="B95" s="27">
        <f t="shared" si="40"/>
        <v>71409964</v>
      </c>
      <c r="C95" s="28">
        <f t="shared" si="40"/>
        <v>66800118</v>
      </c>
      <c r="D95" s="27">
        <f t="shared" si="40"/>
        <v>199925603</v>
      </c>
      <c r="E95" s="27">
        <f>SUM(E96)</f>
        <v>256322175</v>
      </c>
      <c r="F95" s="39" t="s">
        <v>72</v>
      </c>
      <c r="G95" s="4">
        <v>7063</v>
      </c>
    </row>
    <row r="96" spans="1:10" ht="30" customHeight="1" x14ac:dyDescent="0.45">
      <c r="A96" s="40">
        <v>17680498</v>
      </c>
      <c r="B96" s="40">
        <v>71409964</v>
      </c>
      <c r="C96" s="41">
        <v>66800118</v>
      </c>
      <c r="D96" s="40">
        <v>199925603</v>
      </c>
      <c r="E96" s="40">
        <v>256322175</v>
      </c>
      <c r="F96" s="43" t="s">
        <v>72</v>
      </c>
      <c r="G96" s="4">
        <v>70630</v>
      </c>
    </row>
    <row r="97" spans="1:12" ht="30" customHeight="1" x14ac:dyDescent="0.45">
      <c r="A97" s="27">
        <f t="shared" si="40"/>
        <v>0</v>
      </c>
      <c r="B97" s="27">
        <f t="shared" si="40"/>
        <v>0</v>
      </c>
      <c r="C97" s="28">
        <f t="shared" si="40"/>
        <v>27562</v>
      </c>
      <c r="D97" s="27">
        <f t="shared" si="40"/>
        <v>0</v>
      </c>
      <c r="E97" s="27">
        <f>SUM(E98)</f>
        <v>0</v>
      </c>
      <c r="F97" s="39" t="s">
        <v>73</v>
      </c>
      <c r="G97" s="4">
        <v>7064</v>
      </c>
    </row>
    <row r="98" spans="1:12" ht="30" customHeight="1" x14ac:dyDescent="0.45">
      <c r="A98" s="40">
        <v>0</v>
      </c>
      <c r="B98" s="40">
        <v>0</v>
      </c>
      <c r="C98" s="41">
        <v>27562</v>
      </c>
      <c r="D98" s="40">
        <v>0</v>
      </c>
      <c r="E98" s="40">
        <v>0</v>
      </c>
      <c r="F98" s="43" t="s">
        <v>73</v>
      </c>
      <c r="G98" s="4">
        <v>70640</v>
      </c>
    </row>
    <row r="99" spans="1:12" ht="30" customHeight="1" x14ac:dyDescent="0.45">
      <c r="A99" s="24">
        <f t="shared" ref="A99:D99" si="41">SUM(A100,A103,A108,A112,A114,A116)</f>
        <v>7688443460</v>
      </c>
      <c r="B99" s="24">
        <f t="shared" si="41"/>
        <v>7691100107</v>
      </c>
      <c r="C99" s="25">
        <f t="shared" si="41"/>
        <v>7486620485</v>
      </c>
      <c r="D99" s="24">
        <f t="shared" si="41"/>
        <v>7405123795</v>
      </c>
      <c r="E99" s="24">
        <f>SUM(E100,E103,E108,E112,E114,E116)</f>
        <v>6236477639</v>
      </c>
      <c r="F99" s="26" t="s">
        <v>74</v>
      </c>
      <c r="G99" s="4">
        <v>707</v>
      </c>
      <c r="H99" s="5" t="s">
        <v>7</v>
      </c>
    </row>
    <row r="100" spans="1:12" ht="30" customHeight="1" x14ac:dyDescent="0.45">
      <c r="A100" s="27">
        <f t="shared" ref="A100:E100" si="42">SUM(A101:A102)</f>
        <v>2370547533</v>
      </c>
      <c r="B100" s="27">
        <f t="shared" si="42"/>
        <v>2299559309</v>
      </c>
      <c r="C100" s="28">
        <f t="shared" si="42"/>
        <v>2190796067</v>
      </c>
      <c r="D100" s="27">
        <f t="shared" si="42"/>
        <v>2637493262</v>
      </c>
      <c r="E100" s="27">
        <f t="shared" si="42"/>
        <v>2100255361</v>
      </c>
      <c r="F100" s="39" t="s">
        <v>75</v>
      </c>
      <c r="G100" s="4">
        <v>7071</v>
      </c>
    </row>
    <row r="101" spans="1:12" ht="30" customHeight="1" x14ac:dyDescent="0.45">
      <c r="A101" s="30">
        <v>2308194111</v>
      </c>
      <c r="B101" s="30">
        <v>2238516361</v>
      </c>
      <c r="C101" s="31">
        <v>2130891361</v>
      </c>
      <c r="D101" s="30">
        <v>2556200696</v>
      </c>
      <c r="E101" s="30">
        <v>2093504672</v>
      </c>
      <c r="F101" s="32" t="s">
        <v>76</v>
      </c>
      <c r="G101" s="4">
        <v>70711</v>
      </c>
    </row>
    <row r="102" spans="1:12" ht="30" customHeight="1" x14ac:dyDescent="0.45">
      <c r="A102" s="36">
        <v>62353422</v>
      </c>
      <c r="B102" s="36">
        <v>61042948</v>
      </c>
      <c r="C102" s="37">
        <v>59904706</v>
      </c>
      <c r="D102" s="36">
        <v>81292566</v>
      </c>
      <c r="E102" s="36">
        <v>6750689</v>
      </c>
      <c r="F102" s="38" t="s">
        <v>77</v>
      </c>
      <c r="G102" s="4">
        <v>70712</v>
      </c>
    </row>
    <row r="103" spans="1:12" ht="30" customHeight="1" x14ac:dyDescent="0.45">
      <c r="A103" s="27">
        <f t="shared" ref="A103:D103" si="43">SUM(A104:A107)</f>
        <v>1035151579</v>
      </c>
      <c r="B103" s="27">
        <f t="shared" si="43"/>
        <v>1059954901</v>
      </c>
      <c r="C103" s="28">
        <f t="shared" si="43"/>
        <v>1044747423</v>
      </c>
      <c r="D103" s="27">
        <f t="shared" si="43"/>
        <v>911356625</v>
      </c>
      <c r="E103" s="27">
        <f t="shared" ref="E103" si="44">SUM(E104:E107)</f>
        <v>329554166</v>
      </c>
      <c r="F103" s="39" t="s">
        <v>78</v>
      </c>
      <c r="G103" s="4">
        <v>7072</v>
      </c>
    </row>
    <row r="104" spans="1:12" ht="30" customHeight="1" x14ac:dyDescent="0.45">
      <c r="A104" s="30">
        <v>1010717924</v>
      </c>
      <c r="B104" s="30">
        <v>1034040092</v>
      </c>
      <c r="C104" s="31">
        <v>991764332</v>
      </c>
      <c r="D104" s="30">
        <v>884511955</v>
      </c>
      <c r="E104" s="30">
        <v>307120332</v>
      </c>
      <c r="F104" s="32" t="s">
        <v>79</v>
      </c>
      <c r="G104" s="4">
        <v>70721</v>
      </c>
    </row>
    <row r="105" spans="1:12" ht="30" customHeight="1" x14ac:dyDescent="0.45">
      <c r="A105" s="33">
        <v>1683471</v>
      </c>
      <c r="B105" s="33">
        <v>3177471</v>
      </c>
      <c r="C105" s="34">
        <v>31047693</v>
      </c>
      <c r="D105" s="33">
        <v>8790540</v>
      </c>
      <c r="E105" s="33">
        <v>5810680</v>
      </c>
      <c r="F105" s="35" t="s">
        <v>80</v>
      </c>
      <c r="G105" s="4">
        <v>70722</v>
      </c>
    </row>
    <row r="106" spans="1:12" s="7" customFormat="1" ht="30" customHeight="1" x14ac:dyDescent="0.45">
      <c r="A106" s="33">
        <v>13856978</v>
      </c>
      <c r="B106" s="33">
        <v>13847802</v>
      </c>
      <c r="C106" s="34">
        <v>13049438</v>
      </c>
      <c r="D106" s="33">
        <v>10183839</v>
      </c>
      <c r="E106" s="33">
        <v>8497600</v>
      </c>
      <c r="F106" s="35" t="s">
        <v>81</v>
      </c>
      <c r="G106" s="4">
        <v>70723</v>
      </c>
      <c r="H106" s="5"/>
      <c r="I106" s="6"/>
      <c r="J106" s="6"/>
      <c r="K106" s="6"/>
      <c r="L106" s="6"/>
    </row>
    <row r="107" spans="1:12" s="7" customFormat="1" ht="30" customHeight="1" x14ac:dyDescent="0.45">
      <c r="A107" s="36">
        <v>8893206</v>
      </c>
      <c r="B107" s="36">
        <v>8889536</v>
      </c>
      <c r="C107" s="37">
        <v>8885960</v>
      </c>
      <c r="D107" s="36">
        <v>7870291</v>
      </c>
      <c r="E107" s="36">
        <v>8125554</v>
      </c>
      <c r="F107" s="38" t="s">
        <v>82</v>
      </c>
      <c r="G107" s="4">
        <v>70724</v>
      </c>
      <c r="H107" s="5"/>
      <c r="I107" s="6"/>
      <c r="J107" s="6"/>
      <c r="K107" s="6"/>
      <c r="L107" s="6"/>
    </row>
    <row r="108" spans="1:12" s="7" customFormat="1" ht="30" customHeight="1" x14ac:dyDescent="0.45">
      <c r="A108" s="27">
        <f t="shared" ref="A108:D108" si="45">SUM(A109:A111)</f>
        <v>3802014724</v>
      </c>
      <c r="B108" s="27">
        <f t="shared" si="45"/>
        <v>3858245914</v>
      </c>
      <c r="C108" s="28">
        <f t="shared" si="45"/>
        <v>3720914043</v>
      </c>
      <c r="D108" s="27">
        <f t="shared" si="45"/>
        <v>3439733340</v>
      </c>
      <c r="E108" s="27">
        <f t="shared" ref="E108" si="46">SUM(E109:E111)</f>
        <v>2288506013</v>
      </c>
      <c r="F108" s="39" t="s">
        <v>83</v>
      </c>
      <c r="G108" s="4">
        <v>7073</v>
      </c>
      <c r="H108" s="5"/>
      <c r="I108" s="6"/>
      <c r="J108" s="6"/>
      <c r="K108" s="6"/>
      <c r="L108" s="6"/>
    </row>
    <row r="109" spans="1:12" s="7" customFormat="1" ht="30" customHeight="1" x14ac:dyDescent="0.45">
      <c r="A109" s="30">
        <v>3225139901</v>
      </c>
      <c r="B109" s="30">
        <v>3283082795</v>
      </c>
      <c r="C109" s="31">
        <v>3156491258</v>
      </c>
      <c r="D109" s="30">
        <v>2977979155</v>
      </c>
      <c r="E109" s="30">
        <v>1964115885</v>
      </c>
      <c r="F109" s="32" t="s">
        <v>84</v>
      </c>
      <c r="G109" s="4">
        <v>70731</v>
      </c>
      <c r="H109" s="5"/>
      <c r="I109" s="6"/>
      <c r="J109" s="6"/>
      <c r="K109" s="6"/>
      <c r="L109" s="6"/>
    </row>
    <row r="110" spans="1:12" s="7" customFormat="1" ht="30" customHeight="1" x14ac:dyDescent="0.45">
      <c r="A110" s="33">
        <v>521548669</v>
      </c>
      <c r="B110" s="33">
        <v>520085924</v>
      </c>
      <c r="C110" s="34">
        <v>509616505</v>
      </c>
      <c r="D110" s="33">
        <v>417590266</v>
      </c>
      <c r="E110" s="33">
        <v>293159736</v>
      </c>
      <c r="F110" s="32" t="s">
        <v>85</v>
      </c>
      <c r="G110" s="4">
        <v>70732</v>
      </c>
      <c r="H110" s="5"/>
      <c r="I110" s="6"/>
      <c r="J110" s="6"/>
      <c r="K110" s="6"/>
      <c r="L110" s="6"/>
    </row>
    <row r="111" spans="1:12" s="7" customFormat="1" ht="30" customHeight="1" x14ac:dyDescent="0.45">
      <c r="A111" s="36">
        <v>55326154</v>
      </c>
      <c r="B111" s="36">
        <v>55077195</v>
      </c>
      <c r="C111" s="37">
        <v>54806280</v>
      </c>
      <c r="D111" s="36">
        <v>44163919</v>
      </c>
      <c r="E111" s="36">
        <v>31230392</v>
      </c>
      <c r="F111" s="38" t="s">
        <v>86</v>
      </c>
      <c r="G111" s="4">
        <v>70734</v>
      </c>
      <c r="H111" s="5"/>
      <c r="I111" s="6"/>
      <c r="J111" s="6"/>
      <c r="K111" s="6"/>
      <c r="L111" s="6"/>
    </row>
    <row r="112" spans="1:12" s="7" customFormat="1" ht="30" customHeight="1" x14ac:dyDescent="0.45">
      <c r="A112" s="27">
        <f t="shared" ref="A112:D112" si="47">SUM(A113)</f>
        <v>123818797</v>
      </c>
      <c r="B112" s="27">
        <f t="shared" si="47"/>
        <v>122435516</v>
      </c>
      <c r="C112" s="28">
        <f t="shared" si="47"/>
        <v>122014576</v>
      </c>
      <c r="D112" s="27">
        <f t="shared" si="47"/>
        <v>186810380</v>
      </c>
      <c r="E112" s="27">
        <f>SUM(E113)</f>
        <v>335493190</v>
      </c>
      <c r="F112" s="39" t="s">
        <v>87</v>
      </c>
      <c r="G112" s="4">
        <v>7074</v>
      </c>
      <c r="H112" s="5"/>
      <c r="I112" s="6"/>
      <c r="J112" s="6"/>
      <c r="K112" s="6"/>
      <c r="L112" s="6"/>
    </row>
    <row r="113" spans="1:12" s="7" customFormat="1" ht="30" customHeight="1" x14ac:dyDescent="0.45">
      <c r="A113" s="40">
        <v>123818797</v>
      </c>
      <c r="B113" s="40">
        <v>122435516</v>
      </c>
      <c r="C113" s="41">
        <v>122014576</v>
      </c>
      <c r="D113" s="40">
        <v>186810380</v>
      </c>
      <c r="E113" s="40">
        <v>335493190</v>
      </c>
      <c r="F113" s="43" t="s">
        <v>88</v>
      </c>
      <c r="G113" s="4">
        <v>70740</v>
      </c>
      <c r="H113" s="5"/>
      <c r="I113" s="6"/>
      <c r="J113" s="6"/>
      <c r="K113" s="6"/>
      <c r="L113" s="6"/>
    </row>
    <row r="114" spans="1:12" s="7" customFormat="1" ht="30" customHeight="1" x14ac:dyDescent="0.45">
      <c r="A114" s="27">
        <f t="shared" ref="A114:D114" si="48">SUM(A115)</f>
        <v>4038919</v>
      </c>
      <c r="B114" s="27">
        <f t="shared" si="48"/>
        <v>4038275</v>
      </c>
      <c r="C114" s="28">
        <f t="shared" si="48"/>
        <v>8795108</v>
      </c>
      <c r="D114" s="27">
        <f t="shared" si="48"/>
        <v>3527997</v>
      </c>
      <c r="E114" s="27">
        <f>SUM(E115)</f>
        <v>938258149</v>
      </c>
      <c r="F114" s="39" t="s">
        <v>89</v>
      </c>
      <c r="G114" s="4">
        <v>7075</v>
      </c>
      <c r="H114" s="5"/>
      <c r="I114" s="6"/>
      <c r="J114" s="6"/>
      <c r="K114" s="6"/>
      <c r="L114" s="6"/>
    </row>
    <row r="115" spans="1:12" s="7" customFormat="1" ht="30" customHeight="1" x14ac:dyDescent="0.45">
      <c r="A115" s="40">
        <v>4038919</v>
      </c>
      <c r="B115" s="40">
        <v>4038275</v>
      </c>
      <c r="C115" s="41">
        <v>8795108</v>
      </c>
      <c r="D115" s="40">
        <v>3527997</v>
      </c>
      <c r="E115" s="40">
        <v>938258149</v>
      </c>
      <c r="F115" s="43" t="s">
        <v>89</v>
      </c>
      <c r="G115" s="4">
        <v>70750</v>
      </c>
      <c r="H115" s="5"/>
      <c r="I115" s="6"/>
      <c r="J115" s="6"/>
      <c r="K115" s="6"/>
      <c r="L115" s="6"/>
    </row>
    <row r="116" spans="1:12" s="7" customFormat="1" ht="30" customHeight="1" x14ac:dyDescent="0.45">
      <c r="A116" s="27">
        <f t="shared" ref="A116:D116" si="49">SUM(A117)</f>
        <v>352871908</v>
      </c>
      <c r="B116" s="27">
        <f t="shared" si="49"/>
        <v>346866192</v>
      </c>
      <c r="C116" s="28">
        <f t="shared" si="49"/>
        <v>399353268</v>
      </c>
      <c r="D116" s="27">
        <f t="shared" si="49"/>
        <v>226202191</v>
      </c>
      <c r="E116" s="27">
        <f>SUM(E117)</f>
        <v>244410760</v>
      </c>
      <c r="F116" s="39" t="s">
        <v>90</v>
      </c>
      <c r="G116" s="4">
        <v>7076</v>
      </c>
      <c r="H116" s="5"/>
      <c r="I116" s="6"/>
      <c r="J116" s="6"/>
      <c r="K116" s="6"/>
      <c r="L116" s="6"/>
    </row>
    <row r="117" spans="1:12" s="7" customFormat="1" ht="30" customHeight="1" x14ac:dyDescent="0.45">
      <c r="A117" s="40">
        <v>352871908</v>
      </c>
      <c r="B117" s="40">
        <v>346866192</v>
      </c>
      <c r="C117" s="41">
        <v>399353268</v>
      </c>
      <c r="D117" s="40">
        <v>226202191</v>
      </c>
      <c r="E117" s="40">
        <v>244410760</v>
      </c>
      <c r="F117" s="43" t="s">
        <v>90</v>
      </c>
      <c r="G117" s="4">
        <v>70760</v>
      </c>
      <c r="H117" s="5"/>
      <c r="I117" s="6"/>
      <c r="J117" s="6"/>
      <c r="K117" s="6"/>
      <c r="L117" s="6"/>
    </row>
    <row r="118" spans="1:12" s="7" customFormat="1" ht="30" customHeight="1" x14ac:dyDescent="0.45">
      <c r="A118" s="24">
        <f t="shared" ref="A118:D118" si="50">SUM(A119,A121,A123,A125,A127)</f>
        <v>1163023511</v>
      </c>
      <c r="B118" s="24">
        <f t="shared" si="50"/>
        <v>1312856225</v>
      </c>
      <c r="C118" s="25">
        <f t="shared" si="50"/>
        <v>1200312627</v>
      </c>
      <c r="D118" s="24">
        <f t="shared" si="50"/>
        <v>1027752671</v>
      </c>
      <c r="E118" s="24">
        <f>SUM(E119,E121,E123,E125,E127)</f>
        <v>934442116</v>
      </c>
      <c r="F118" s="26" t="s">
        <v>91</v>
      </c>
      <c r="G118" s="4">
        <v>708</v>
      </c>
      <c r="H118" s="5" t="s">
        <v>7</v>
      </c>
      <c r="I118" s="6"/>
      <c r="J118" s="6"/>
      <c r="K118" s="6"/>
      <c r="L118" s="6"/>
    </row>
    <row r="119" spans="1:12" s="7" customFormat="1" ht="30" customHeight="1" x14ac:dyDescent="0.45">
      <c r="A119" s="27">
        <f t="shared" ref="A119:D119" si="51">SUM(A120)</f>
        <v>490492453</v>
      </c>
      <c r="B119" s="27">
        <f t="shared" si="51"/>
        <v>590496612</v>
      </c>
      <c r="C119" s="28">
        <f t="shared" si="51"/>
        <v>507341923</v>
      </c>
      <c r="D119" s="27">
        <f t="shared" si="51"/>
        <v>454490072</v>
      </c>
      <c r="E119" s="27">
        <f>SUM(E120)</f>
        <v>400943058</v>
      </c>
      <c r="F119" s="39" t="s">
        <v>92</v>
      </c>
      <c r="G119" s="4">
        <v>7081</v>
      </c>
      <c r="H119" s="5"/>
      <c r="I119" s="6"/>
      <c r="J119" s="6"/>
      <c r="K119" s="6"/>
      <c r="L119" s="6"/>
    </row>
    <row r="120" spans="1:12" s="7" customFormat="1" ht="30" customHeight="1" x14ac:dyDescent="0.45">
      <c r="A120" s="40">
        <v>490492453</v>
      </c>
      <c r="B120" s="40">
        <v>590496612</v>
      </c>
      <c r="C120" s="41">
        <v>507341923</v>
      </c>
      <c r="D120" s="40">
        <v>454490072</v>
      </c>
      <c r="E120" s="40">
        <v>400943058</v>
      </c>
      <c r="F120" s="43" t="s">
        <v>92</v>
      </c>
      <c r="G120" s="4">
        <v>70810</v>
      </c>
      <c r="H120" s="5"/>
      <c r="I120" s="6"/>
      <c r="J120" s="6"/>
      <c r="K120" s="6"/>
      <c r="L120" s="6"/>
    </row>
    <row r="121" spans="1:12" s="7" customFormat="1" ht="30" customHeight="1" x14ac:dyDescent="0.45">
      <c r="A121" s="27">
        <f t="shared" ref="A121:D121" si="52">SUM(A122)</f>
        <v>76487291</v>
      </c>
      <c r="B121" s="27">
        <f t="shared" si="52"/>
        <v>76548710</v>
      </c>
      <c r="C121" s="28">
        <f t="shared" si="52"/>
        <v>120503723</v>
      </c>
      <c r="D121" s="27">
        <f t="shared" si="52"/>
        <v>63681946</v>
      </c>
      <c r="E121" s="27">
        <f>SUM(E122)</f>
        <v>43912421</v>
      </c>
      <c r="F121" s="39" t="s">
        <v>93</v>
      </c>
      <c r="G121" s="4">
        <v>7082</v>
      </c>
      <c r="H121" s="5"/>
      <c r="I121" s="6"/>
      <c r="J121" s="6"/>
      <c r="K121" s="6"/>
      <c r="L121" s="6"/>
    </row>
    <row r="122" spans="1:12" s="7" customFormat="1" ht="30" customHeight="1" x14ac:dyDescent="0.45">
      <c r="A122" s="40">
        <v>76487291</v>
      </c>
      <c r="B122" s="40">
        <v>76548710</v>
      </c>
      <c r="C122" s="41">
        <v>120503723</v>
      </c>
      <c r="D122" s="40">
        <v>63681946</v>
      </c>
      <c r="E122" s="40">
        <v>43912421</v>
      </c>
      <c r="F122" s="43" t="s">
        <v>93</v>
      </c>
      <c r="G122" s="4">
        <v>70820</v>
      </c>
      <c r="H122" s="5"/>
      <c r="I122" s="6"/>
      <c r="J122" s="6"/>
      <c r="K122" s="6"/>
      <c r="L122" s="6"/>
    </row>
    <row r="123" spans="1:12" s="7" customFormat="1" ht="30" customHeight="1" x14ac:dyDescent="0.45">
      <c r="A123" s="27">
        <f t="shared" ref="A123:D123" si="53">SUM(A124)</f>
        <v>99738260</v>
      </c>
      <c r="B123" s="27">
        <f t="shared" si="53"/>
        <v>99707260</v>
      </c>
      <c r="C123" s="28">
        <f t="shared" si="53"/>
        <v>100037330</v>
      </c>
      <c r="D123" s="27">
        <f t="shared" si="53"/>
        <v>96487342</v>
      </c>
      <c r="E123" s="27">
        <f>SUM(E124)</f>
        <v>98401137</v>
      </c>
      <c r="F123" s="39" t="s">
        <v>94</v>
      </c>
      <c r="G123" s="4">
        <v>7083</v>
      </c>
      <c r="H123" s="5"/>
      <c r="I123" s="6"/>
      <c r="J123" s="6"/>
      <c r="K123" s="6"/>
      <c r="L123" s="6"/>
    </row>
    <row r="124" spans="1:12" s="7" customFormat="1" ht="30" customHeight="1" x14ac:dyDescent="0.45">
      <c r="A124" s="40">
        <v>99738260</v>
      </c>
      <c r="B124" s="40">
        <v>99707260</v>
      </c>
      <c r="C124" s="41">
        <v>100037330</v>
      </c>
      <c r="D124" s="40">
        <v>96487342</v>
      </c>
      <c r="E124" s="40">
        <v>98401137</v>
      </c>
      <c r="F124" s="43" t="s">
        <v>94</v>
      </c>
      <c r="G124" s="4">
        <v>70830</v>
      </c>
      <c r="H124" s="5"/>
      <c r="I124" s="6"/>
      <c r="J124" s="6"/>
      <c r="K124" s="6"/>
      <c r="L124" s="6"/>
    </row>
    <row r="125" spans="1:12" s="7" customFormat="1" ht="30" customHeight="1" x14ac:dyDescent="0.45">
      <c r="A125" s="27">
        <f t="shared" ref="A125:D125" si="54">SUM(A126)</f>
        <v>426699495</v>
      </c>
      <c r="B125" s="27">
        <f t="shared" si="54"/>
        <v>475581592</v>
      </c>
      <c r="C125" s="28">
        <f t="shared" si="54"/>
        <v>402440141</v>
      </c>
      <c r="D125" s="27">
        <f t="shared" si="54"/>
        <v>354324067</v>
      </c>
      <c r="E125" s="27">
        <f>SUM(E126)</f>
        <v>335896759</v>
      </c>
      <c r="F125" s="39" t="s">
        <v>95</v>
      </c>
      <c r="G125" s="4">
        <v>7084</v>
      </c>
      <c r="H125" s="5"/>
      <c r="I125" s="6"/>
      <c r="J125" s="6"/>
      <c r="K125" s="6"/>
      <c r="L125" s="6"/>
    </row>
    <row r="126" spans="1:12" s="7" customFormat="1" ht="30" customHeight="1" x14ac:dyDescent="0.45">
      <c r="A126" s="40">
        <v>426699495</v>
      </c>
      <c r="B126" s="40">
        <v>475581592</v>
      </c>
      <c r="C126" s="41">
        <v>402440141</v>
      </c>
      <c r="D126" s="40">
        <v>354324067</v>
      </c>
      <c r="E126" s="40">
        <v>335896759</v>
      </c>
      <c r="F126" s="43" t="s">
        <v>95</v>
      </c>
      <c r="G126" s="4">
        <v>70840</v>
      </c>
      <c r="H126" s="5"/>
      <c r="I126" s="6"/>
      <c r="J126" s="6"/>
      <c r="K126" s="6"/>
      <c r="L126" s="6"/>
    </row>
    <row r="127" spans="1:12" s="7" customFormat="1" ht="30" customHeight="1" x14ac:dyDescent="0.45">
      <c r="A127" s="27">
        <f t="shared" ref="A127:D127" si="55">SUM(A128)</f>
        <v>69606012</v>
      </c>
      <c r="B127" s="27">
        <f t="shared" si="55"/>
        <v>70522051</v>
      </c>
      <c r="C127" s="28">
        <f t="shared" si="55"/>
        <v>69989510</v>
      </c>
      <c r="D127" s="27">
        <f t="shared" si="55"/>
        <v>58769244</v>
      </c>
      <c r="E127" s="27">
        <f>SUM(E128)</f>
        <v>55288741</v>
      </c>
      <c r="F127" s="39" t="s">
        <v>96</v>
      </c>
      <c r="G127" s="4">
        <v>7086</v>
      </c>
      <c r="H127" s="5"/>
      <c r="I127" s="6"/>
      <c r="J127" s="6"/>
      <c r="K127" s="6"/>
      <c r="L127" s="6"/>
    </row>
    <row r="128" spans="1:12" s="7" customFormat="1" ht="30" customHeight="1" x14ac:dyDescent="0.45">
      <c r="A128" s="40">
        <v>69606012</v>
      </c>
      <c r="B128" s="40">
        <v>70522051</v>
      </c>
      <c r="C128" s="41">
        <v>69989510</v>
      </c>
      <c r="D128" s="40">
        <v>58769244</v>
      </c>
      <c r="E128" s="40">
        <v>55288741</v>
      </c>
      <c r="F128" s="43" t="s">
        <v>96</v>
      </c>
      <c r="G128" s="4">
        <v>70860</v>
      </c>
      <c r="H128" s="5"/>
      <c r="I128" s="6"/>
      <c r="J128" s="6"/>
      <c r="K128" s="6"/>
      <c r="L128" s="6"/>
    </row>
    <row r="129" spans="1:12" s="7" customFormat="1" ht="30" customHeight="1" x14ac:dyDescent="0.45">
      <c r="A129" s="24">
        <f>SUM(A130,A133,A135,A137,A139,A141,A143,A145)</f>
        <v>5313848205</v>
      </c>
      <c r="B129" s="24">
        <f>SUM(B130,B133,B135,B137,B139,B141,B143,B145)</f>
        <v>5599890205</v>
      </c>
      <c r="C129" s="25">
        <f>SUM(C130,C133,C135,C137,C139,C141,C143,C145)</f>
        <v>5343040740</v>
      </c>
      <c r="D129" s="24">
        <f>SUM(D130,D133,D135,D137,D139,D141,D143,D145)</f>
        <v>5247280364</v>
      </c>
      <c r="E129" s="24">
        <f>SUM(E130,E133,E135,E137,E139,E141,E143,E145)</f>
        <v>4432588637</v>
      </c>
      <c r="F129" s="26" t="s">
        <v>97</v>
      </c>
      <c r="G129" s="4">
        <v>709</v>
      </c>
      <c r="H129" s="5" t="s">
        <v>7</v>
      </c>
      <c r="I129" s="6"/>
      <c r="J129" s="6"/>
      <c r="K129" s="6"/>
      <c r="L129" s="6"/>
    </row>
    <row r="130" spans="1:12" s="7" customFormat="1" ht="30" customHeight="1" x14ac:dyDescent="0.45">
      <c r="A130" s="27">
        <f t="shared" ref="A130:E130" si="56">SUM(A131:A132)</f>
        <v>1422924212</v>
      </c>
      <c r="B130" s="27">
        <f t="shared" si="56"/>
        <v>1422924212</v>
      </c>
      <c r="C130" s="28">
        <f t="shared" si="56"/>
        <v>1422924212</v>
      </c>
      <c r="D130" s="27">
        <f t="shared" si="56"/>
        <v>1289015310</v>
      </c>
      <c r="E130" s="27">
        <f t="shared" si="56"/>
        <v>0</v>
      </c>
      <c r="F130" s="39" t="s">
        <v>98</v>
      </c>
      <c r="G130" s="4">
        <v>7091</v>
      </c>
      <c r="H130" s="5"/>
      <c r="I130" s="6"/>
      <c r="J130" s="6"/>
      <c r="K130" s="6"/>
      <c r="L130" s="6"/>
    </row>
    <row r="131" spans="1:12" s="7" customFormat="1" ht="30" customHeight="1" x14ac:dyDescent="0.45">
      <c r="A131" s="30">
        <v>194555271</v>
      </c>
      <c r="B131" s="30">
        <v>194555271</v>
      </c>
      <c r="C131" s="31">
        <v>194555271</v>
      </c>
      <c r="D131" s="30">
        <v>177264691</v>
      </c>
      <c r="E131" s="30">
        <v>0</v>
      </c>
      <c r="F131" s="32" t="s">
        <v>99</v>
      </c>
      <c r="G131" s="4">
        <v>70911</v>
      </c>
      <c r="H131" s="5"/>
      <c r="I131" s="6"/>
      <c r="J131" s="6"/>
      <c r="K131" s="6"/>
      <c r="L131" s="6"/>
    </row>
    <row r="132" spans="1:12" s="7" customFormat="1" ht="30" customHeight="1" x14ac:dyDescent="0.45">
      <c r="A132" s="36">
        <v>1228368941</v>
      </c>
      <c r="B132" s="36">
        <v>1228368941</v>
      </c>
      <c r="C132" s="37">
        <v>1228368941</v>
      </c>
      <c r="D132" s="36">
        <v>1111750619</v>
      </c>
      <c r="E132" s="36">
        <v>0</v>
      </c>
      <c r="F132" s="38" t="s">
        <v>100</v>
      </c>
      <c r="G132" s="4">
        <v>70912</v>
      </c>
      <c r="H132" s="5"/>
      <c r="I132" s="6"/>
      <c r="J132" s="6"/>
      <c r="K132" s="6"/>
      <c r="L132" s="6"/>
    </row>
    <row r="133" spans="1:12" s="7" customFormat="1" ht="30" customHeight="1" x14ac:dyDescent="0.45">
      <c r="A133" s="27">
        <f>SUM(A134:A134)</f>
        <v>1126298153</v>
      </c>
      <c r="B133" s="27">
        <f>SUM(B134:B134)</f>
        <v>1145438843</v>
      </c>
      <c r="C133" s="28">
        <f>SUM(C134:C134)</f>
        <v>1115373579</v>
      </c>
      <c r="D133" s="27">
        <f>SUM(D134:D134)</f>
        <v>970017104</v>
      </c>
      <c r="E133" s="27">
        <f>SUM(E134:E134)</f>
        <v>116117198</v>
      </c>
      <c r="F133" s="39" t="s">
        <v>101</v>
      </c>
      <c r="G133" s="4">
        <v>7092</v>
      </c>
      <c r="H133" s="5"/>
      <c r="I133" s="6"/>
      <c r="J133" s="6"/>
      <c r="K133" s="6"/>
      <c r="L133" s="6"/>
    </row>
    <row r="134" spans="1:12" s="7" customFormat="1" ht="30" customHeight="1" x14ac:dyDescent="0.45">
      <c r="A134" s="40">
        <v>1126298153</v>
      </c>
      <c r="B134" s="40">
        <v>1145438843</v>
      </c>
      <c r="C134" s="41">
        <v>1115373579</v>
      </c>
      <c r="D134" s="40">
        <v>970017104</v>
      </c>
      <c r="E134" s="40">
        <v>116117198</v>
      </c>
      <c r="F134" s="43" t="s">
        <v>101</v>
      </c>
      <c r="G134" s="4">
        <v>70921</v>
      </c>
      <c r="H134" s="5"/>
      <c r="I134" s="6"/>
      <c r="J134" s="6"/>
      <c r="K134" s="6"/>
      <c r="L134" s="6"/>
    </row>
    <row r="135" spans="1:12" s="7" customFormat="1" ht="30" customHeight="1" x14ac:dyDescent="0.45">
      <c r="A135" s="27">
        <f t="shared" ref="A135:D135" si="57">SUM(A136)</f>
        <v>164952748</v>
      </c>
      <c r="B135" s="27">
        <f t="shared" si="57"/>
        <v>164952748</v>
      </c>
      <c r="C135" s="28">
        <f t="shared" si="57"/>
        <v>164952748</v>
      </c>
      <c r="D135" s="27">
        <f t="shared" si="57"/>
        <v>139867302</v>
      </c>
      <c r="E135" s="27">
        <f>SUM(E136)</f>
        <v>6303649</v>
      </c>
      <c r="F135" s="39" t="s">
        <v>102</v>
      </c>
      <c r="G135" s="4">
        <v>7093</v>
      </c>
      <c r="H135" s="5"/>
      <c r="I135" s="6"/>
      <c r="J135" s="6"/>
      <c r="K135" s="6"/>
      <c r="L135" s="6"/>
    </row>
    <row r="136" spans="1:12" s="7" customFormat="1" ht="30" customHeight="1" x14ac:dyDescent="0.45">
      <c r="A136" s="40">
        <v>164952748</v>
      </c>
      <c r="B136" s="40">
        <v>164952748</v>
      </c>
      <c r="C136" s="41">
        <v>164952748</v>
      </c>
      <c r="D136" s="40">
        <v>139867302</v>
      </c>
      <c r="E136" s="40">
        <v>6303649</v>
      </c>
      <c r="F136" s="43" t="s">
        <v>102</v>
      </c>
      <c r="G136" s="4">
        <v>70930</v>
      </c>
      <c r="H136" s="5"/>
      <c r="I136" s="6"/>
      <c r="J136" s="6"/>
      <c r="K136" s="6"/>
      <c r="L136" s="6"/>
    </row>
    <row r="137" spans="1:12" s="7" customFormat="1" ht="30" customHeight="1" x14ac:dyDescent="0.45">
      <c r="A137" s="27">
        <f>SUM(A138:A138)</f>
        <v>1099563458</v>
      </c>
      <c r="B137" s="27">
        <f>SUM(B138:B138)</f>
        <v>1148896531</v>
      </c>
      <c r="C137" s="28">
        <f>SUM(C138:C138)</f>
        <v>1217483042</v>
      </c>
      <c r="D137" s="27">
        <f>SUM(D138:D138)</f>
        <v>1321723445</v>
      </c>
      <c r="E137" s="27">
        <f>SUM(E138:E138)</f>
        <v>822054896</v>
      </c>
      <c r="F137" s="39" t="s">
        <v>103</v>
      </c>
      <c r="G137" s="4">
        <v>7094</v>
      </c>
      <c r="H137" s="5"/>
      <c r="I137" s="6"/>
      <c r="J137" s="6"/>
      <c r="K137" s="6"/>
      <c r="L137" s="6"/>
    </row>
    <row r="138" spans="1:12" s="7" customFormat="1" ht="30" customHeight="1" x14ac:dyDescent="0.45">
      <c r="A138" s="40">
        <v>1099563458</v>
      </c>
      <c r="B138" s="40">
        <v>1148896531</v>
      </c>
      <c r="C138" s="41">
        <v>1217483042</v>
      </c>
      <c r="D138" s="40">
        <v>1321723445</v>
      </c>
      <c r="E138" s="40">
        <v>822054896</v>
      </c>
      <c r="F138" s="43" t="s">
        <v>103</v>
      </c>
      <c r="G138" s="4">
        <v>70941</v>
      </c>
      <c r="H138" s="5"/>
      <c r="I138" s="6"/>
      <c r="J138" s="6"/>
      <c r="K138" s="6"/>
      <c r="L138" s="6"/>
    </row>
    <row r="139" spans="1:12" s="7" customFormat="1" ht="30" customHeight="1" x14ac:dyDescent="0.45">
      <c r="A139" s="27">
        <f t="shared" ref="A139:D139" si="58">SUM(A140)</f>
        <v>338353917</v>
      </c>
      <c r="B139" s="27">
        <f t="shared" si="58"/>
        <v>577857154</v>
      </c>
      <c r="C139" s="28">
        <f t="shared" si="58"/>
        <v>293436795</v>
      </c>
      <c r="D139" s="27">
        <f t="shared" si="58"/>
        <v>468611833</v>
      </c>
      <c r="E139" s="27">
        <f>SUM(E140)</f>
        <v>372083847</v>
      </c>
      <c r="F139" s="39" t="s">
        <v>104</v>
      </c>
      <c r="G139" s="4">
        <v>7095</v>
      </c>
      <c r="H139" s="5"/>
      <c r="I139" s="6"/>
      <c r="J139" s="6"/>
      <c r="K139" s="6"/>
      <c r="L139" s="6"/>
    </row>
    <row r="140" spans="1:12" s="7" customFormat="1" ht="30" customHeight="1" x14ac:dyDescent="0.45">
      <c r="A140" s="40">
        <v>338353917</v>
      </c>
      <c r="B140" s="40">
        <v>577857154</v>
      </c>
      <c r="C140" s="41">
        <v>293436795</v>
      </c>
      <c r="D140" s="40">
        <v>468611833</v>
      </c>
      <c r="E140" s="40">
        <v>372083847</v>
      </c>
      <c r="F140" s="43" t="s">
        <v>104</v>
      </c>
      <c r="G140" s="4">
        <v>70950</v>
      </c>
      <c r="H140" s="5"/>
      <c r="I140" s="6"/>
      <c r="J140" s="6"/>
      <c r="K140" s="6"/>
      <c r="L140" s="6"/>
    </row>
    <row r="141" spans="1:12" s="7" customFormat="1" ht="30" customHeight="1" x14ac:dyDescent="0.45">
      <c r="A141" s="27">
        <f t="shared" ref="A141:D141" si="59">SUM(A142)</f>
        <v>64660401</v>
      </c>
      <c r="B141" s="27">
        <f t="shared" si="59"/>
        <v>47460401</v>
      </c>
      <c r="C141" s="28">
        <f t="shared" si="59"/>
        <v>43689169</v>
      </c>
      <c r="D141" s="27">
        <f t="shared" si="59"/>
        <v>71976297</v>
      </c>
      <c r="E141" s="27">
        <f>SUM(E142)</f>
        <v>53681081</v>
      </c>
      <c r="F141" s="39" t="s">
        <v>105</v>
      </c>
      <c r="G141" s="4">
        <v>7096</v>
      </c>
      <c r="H141" s="5"/>
      <c r="I141" s="6"/>
      <c r="J141" s="6"/>
      <c r="K141" s="6"/>
      <c r="L141" s="6"/>
    </row>
    <row r="142" spans="1:12" s="7" customFormat="1" ht="30" customHeight="1" x14ac:dyDescent="0.45">
      <c r="A142" s="40">
        <v>64660401</v>
      </c>
      <c r="B142" s="40">
        <v>47460401</v>
      </c>
      <c r="C142" s="41">
        <v>43689169</v>
      </c>
      <c r="D142" s="40">
        <v>71976297</v>
      </c>
      <c r="E142" s="40">
        <v>53681081</v>
      </c>
      <c r="F142" s="43" t="s">
        <v>105</v>
      </c>
      <c r="G142" s="4">
        <v>70960</v>
      </c>
      <c r="H142" s="5"/>
      <c r="I142" s="6"/>
      <c r="J142" s="6"/>
      <c r="K142" s="6"/>
      <c r="L142" s="6"/>
    </row>
    <row r="143" spans="1:12" s="7" customFormat="1" ht="30" customHeight="1" x14ac:dyDescent="0.45">
      <c r="A143" s="27">
        <f t="shared" ref="A143:D143" si="60">SUM(A144)</f>
        <v>27295263</v>
      </c>
      <c r="B143" s="27">
        <f t="shared" si="60"/>
        <v>27209713</v>
      </c>
      <c r="C143" s="28">
        <f t="shared" si="60"/>
        <v>27126656</v>
      </c>
      <c r="D143" s="27">
        <f t="shared" si="60"/>
        <v>13603705</v>
      </c>
      <c r="E143" s="27">
        <f>SUM(E144)</f>
        <v>13472144</v>
      </c>
      <c r="F143" s="39" t="s">
        <v>106</v>
      </c>
      <c r="G143" s="4">
        <v>7097</v>
      </c>
      <c r="H143" s="5"/>
      <c r="I143" s="6"/>
      <c r="J143" s="6"/>
      <c r="K143" s="6"/>
      <c r="L143" s="6"/>
    </row>
    <row r="144" spans="1:12" s="7" customFormat="1" ht="30" customHeight="1" x14ac:dyDescent="0.45">
      <c r="A144" s="40">
        <v>27295263</v>
      </c>
      <c r="B144" s="40">
        <v>27209713</v>
      </c>
      <c r="C144" s="41">
        <v>27126656</v>
      </c>
      <c r="D144" s="40">
        <v>13603705</v>
      </c>
      <c r="E144" s="40">
        <v>13472144</v>
      </c>
      <c r="F144" s="43" t="s">
        <v>106</v>
      </c>
      <c r="G144" s="4">
        <v>70970</v>
      </c>
      <c r="H144" s="5"/>
      <c r="I144" s="6"/>
      <c r="J144" s="6"/>
      <c r="K144" s="6"/>
      <c r="L144" s="6"/>
    </row>
    <row r="145" spans="1:12" s="7" customFormat="1" ht="30" customHeight="1" x14ac:dyDescent="0.45">
      <c r="A145" s="27">
        <f t="shared" ref="A145:D145" si="61">SUM(A146)</f>
        <v>1069800053</v>
      </c>
      <c r="B145" s="27">
        <f t="shared" si="61"/>
        <v>1065150603</v>
      </c>
      <c r="C145" s="28">
        <f t="shared" si="61"/>
        <v>1058054539</v>
      </c>
      <c r="D145" s="27">
        <f t="shared" si="61"/>
        <v>972465368</v>
      </c>
      <c r="E145" s="27">
        <f>SUM(E146)</f>
        <v>3048875822</v>
      </c>
      <c r="F145" s="39" t="s">
        <v>107</v>
      </c>
      <c r="G145" s="4">
        <v>7098</v>
      </c>
      <c r="H145" s="5"/>
      <c r="I145" s="6"/>
      <c r="J145" s="6"/>
      <c r="K145" s="6"/>
      <c r="L145" s="6"/>
    </row>
    <row r="146" spans="1:12" s="7" customFormat="1" ht="30" customHeight="1" x14ac:dyDescent="0.45">
      <c r="A146" s="40">
        <v>1069800053</v>
      </c>
      <c r="B146" s="40">
        <v>1065150603</v>
      </c>
      <c r="C146" s="41">
        <v>1058054539</v>
      </c>
      <c r="D146" s="40">
        <v>972465368</v>
      </c>
      <c r="E146" s="40">
        <v>3048875822</v>
      </c>
      <c r="F146" s="43" t="s">
        <v>107</v>
      </c>
      <c r="G146" s="4">
        <v>70980</v>
      </c>
      <c r="H146" s="5"/>
      <c r="I146" s="6"/>
      <c r="J146" s="6"/>
      <c r="K146" s="6"/>
      <c r="L146" s="6"/>
    </row>
    <row r="147" spans="1:12" s="7" customFormat="1" ht="30" customHeight="1" x14ac:dyDescent="0.45">
      <c r="A147" s="24">
        <f t="shared" ref="A147:D147" si="62">SUM(A148,A150,A152,A154,A156,A158,A160)</f>
        <v>4549293699</v>
      </c>
      <c r="B147" s="24">
        <f t="shared" si="62"/>
        <v>4325066509</v>
      </c>
      <c r="C147" s="25">
        <f t="shared" si="62"/>
        <v>3498266643</v>
      </c>
      <c r="D147" s="24">
        <f t="shared" si="62"/>
        <v>2512981149</v>
      </c>
      <c r="E147" s="24">
        <f>SUM(E148,E150,E152,E154,E156,E158,E160)</f>
        <v>2277000501</v>
      </c>
      <c r="F147" s="26" t="s">
        <v>108</v>
      </c>
      <c r="G147" s="4">
        <v>710</v>
      </c>
      <c r="H147" s="5" t="s">
        <v>7</v>
      </c>
      <c r="I147" s="6"/>
      <c r="J147" s="6"/>
      <c r="K147" s="6"/>
      <c r="L147" s="6"/>
    </row>
    <row r="148" spans="1:12" s="7" customFormat="1" ht="30" customHeight="1" x14ac:dyDescent="0.45">
      <c r="A148" s="27">
        <f t="shared" ref="A148:D148" si="63">SUM(A149)</f>
        <v>768673405</v>
      </c>
      <c r="B148" s="27">
        <f t="shared" si="63"/>
        <v>701463505</v>
      </c>
      <c r="C148" s="28">
        <f t="shared" si="63"/>
        <v>640270505</v>
      </c>
      <c r="D148" s="27">
        <f t="shared" si="63"/>
        <v>381040509</v>
      </c>
      <c r="E148" s="27">
        <f>SUM(E149)</f>
        <v>289420807</v>
      </c>
      <c r="F148" s="39" t="s">
        <v>109</v>
      </c>
      <c r="G148" s="4">
        <v>7101</v>
      </c>
      <c r="H148" s="5"/>
      <c r="I148" s="6"/>
      <c r="J148" s="6"/>
      <c r="K148" s="6"/>
      <c r="L148" s="6"/>
    </row>
    <row r="149" spans="1:12" s="7" customFormat="1" ht="30" customHeight="1" x14ac:dyDescent="0.45">
      <c r="A149" s="40">
        <v>768673405</v>
      </c>
      <c r="B149" s="40">
        <v>701463505</v>
      </c>
      <c r="C149" s="41">
        <v>640270505</v>
      </c>
      <c r="D149" s="40">
        <v>381040509</v>
      </c>
      <c r="E149" s="40">
        <v>289420807</v>
      </c>
      <c r="F149" s="43" t="s">
        <v>110</v>
      </c>
      <c r="G149" s="4">
        <v>71012</v>
      </c>
      <c r="H149" s="5"/>
      <c r="I149" s="6"/>
      <c r="J149" s="6"/>
      <c r="K149" s="6"/>
      <c r="L149" s="6"/>
    </row>
    <row r="150" spans="1:12" s="7" customFormat="1" ht="30" customHeight="1" x14ac:dyDescent="0.45">
      <c r="A150" s="27">
        <f t="shared" ref="A150:D150" si="64">SUM(A151)</f>
        <v>2024149639</v>
      </c>
      <c r="B150" s="27">
        <f t="shared" si="64"/>
        <v>1867878139</v>
      </c>
      <c r="C150" s="28">
        <f t="shared" si="64"/>
        <v>1723953670</v>
      </c>
      <c r="D150" s="27">
        <f t="shared" si="64"/>
        <v>1582732507</v>
      </c>
      <c r="E150" s="27">
        <f>SUM(E151)</f>
        <v>1502719190</v>
      </c>
      <c r="F150" s="39" t="s">
        <v>111</v>
      </c>
      <c r="G150" s="4">
        <v>7102</v>
      </c>
      <c r="H150" s="5"/>
      <c r="I150" s="6"/>
      <c r="J150" s="6"/>
      <c r="K150" s="6"/>
      <c r="L150" s="6"/>
    </row>
    <row r="151" spans="1:12" s="7" customFormat="1" ht="30" customHeight="1" x14ac:dyDescent="0.45">
      <c r="A151" s="40">
        <v>2024149639</v>
      </c>
      <c r="B151" s="40">
        <v>1867878139</v>
      </c>
      <c r="C151" s="41">
        <v>1723953670</v>
      </c>
      <c r="D151" s="40">
        <v>1582732507</v>
      </c>
      <c r="E151" s="40">
        <v>1502719190</v>
      </c>
      <c r="F151" s="43" t="s">
        <v>111</v>
      </c>
      <c r="G151" s="4">
        <v>71020</v>
      </c>
      <c r="H151" s="5"/>
      <c r="I151" s="6"/>
      <c r="J151" s="6"/>
      <c r="K151" s="6"/>
      <c r="L151" s="6"/>
    </row>
    <row r="152" spans="1:12" s="7" customFormat="1" ht="30" customHeight="1" x14ac:dyDescent="0.45">
      <c r="A152" s="27">
        <f t="shared" ref="A152:D154" si="65">SUM(A153)</f>
        <v>331077055</v>
      </c>
      <c r="B152" s="27">
        <f t="shared" si="65"/>
        <v>326837571</v>
      </c>
      <c r="C152" s="28">
        <f t="shared" si="65"/>
        <v>328152676</v>
      </c>
      <c r="D152" s="27">
        <f t="shared" si="65"/>
        <v>316117175</v>
      </c>
      <c r="E152" s="27">
        <f>SUM(E153)</f>
        <v>267890558</v>
      </c>
      <c r="F152" s="39" t="s">
        <v>112</v>
      </c>
      <c r="G152" s="4">
        <v>7104</v>
      </c>
      <c r="H152" s="5"/>
      <c r="I152" s="6"/>
      <c r="J152" s="6"/>
      <c r="K152" s="6"/>
      <c r="L152" s="6"/>
    </row>
    <row r="153" spans="1:12" s="7" customFormat="1" ht="30" customHeight="1" x14ac:dyDescent="0.45">
      <c r="A153" s="40">
        <v>331077055</v>
      </c>
      <c r="B153" s="40">
        <v>326837571</v>
      </c>
      <c r="C153" s="41">
        <v>328152676</v>
      </c>
      <c r="D153" s="40">
        <v>316117175</v>
      </c>
      <c r="E153" s="40">
        <v>267890558</v>
      </c>
      <c r="F153" s="43" t="s">
        <v>112</v>
      </c>
      <c r="G153" s="4">
        <v>71040</v>
      </c>
      <c r="H153" s="5"/>
      <c r="I153" s="6"/>
      <c r="J153" s="6"/>
      <c r="K153" s="6"/>
      <c r="L153" s="6"/>
    </row>
    <row r="154" spans="1:12" s="7" customFormat="1" ht="30" customHeight="1" x14ac:dyDescent="0.45">
      <c r="A154" s="27">
        <f t="shared" si="65"/>
        <v>0</v>
      </c>
      <c r="B154" s="27">
        <f t="shared" si="65"/>
        <v>0</v>
      </c>
      <c r="C154" s="28">
        <f t="shared" si="65"/>
        <v>0</v>
      </c>
      <c r="D154" s="27">
        <f t="shared" si="65"/>
        <v>63505024</v>
      </c>
      <c r="E154" s="27">
        <f>SUM(E155)</f>
        <v>32444997</v>
      </c>
      <c r="F154" s="39" t="s">
        <v>113</v>
      </c>
      <c r="G154" s="4">
        <v>7105</v>
      </c>
      <c r="H154" s="5"/>
      <c r="I154" s="6"/>
      <c r="J154" s="6"/>
      <c r="K154" s="6"/>
      <c r="L154" s="6"/>
    </row>
    <row r="155" spans="1:12" s="7" customFormat="1" ht="30" customHeight="1" x14ac:dyDescent="0.45">
      <c r="A155" s="40">
        <v>0</v>
      </c>
      <c r="B155" s="40">
        <v>0</v>
      </c>
      <c r="C155" s="41">
        <v>0</v>
      </c>
      <c r="D155" s="40">
        <v>63505024</v>
      </c>
      <c r="E155" s="40">
        <v>32444997</v>
      </c>
      <c r="F155" s="43" t="s">
        <v>113</v>
      </c>
      <c r="G155" s="4">
        <v>71050</v>
      </c>
      <c r="H155" s="5"/>
      <c r="I155" s="6"/>
      <c r="J155" s="6"/>
      <c r="K155" s="6"/>
      <c r="L155" s="6"/>
    </row>
    <row r="156" spans="1:12" s="7" customFormat="1" ht="30" customHeight="1" x14ac:dyDescent="0.45">
      <c r="A156" s="27">
        <f t="shared" ref="A156:D156" si="66">SUM(A157)</f>
        <v>157744386</v>
      </c>
      <c r="B156" s="27">
        <f t="shared" si="66"/>
        <v>161005651</v>
      </c>
      <c r="C156" s="28">
        <f t="shared" si="66"/>
        <v>149539833</v>
      </c>
      <c r="D156" s="27">
        <f t="shared" si="66"/>
        <v>127730987</v>
      </c>
      <c r="E156" s="27">
        <f>SUM(E157)</f>
        <v>129376236</v>
      </c>
      <c r="F156" s="39" t="s">
        <v>114</v>
      </c>
      <c r="G156" s="4">
        <v>7107</v>
      </c>
      <c r="H156" s="5"/>
      <c r="I156" s="6"/>
      <c r="J156" s="6"/>
      <c r="K156" s="6"/>
      <c r="L156" s="6"/>
    </row>
    <row r="157" spans="1:12" s="7" customFormat="1" ht="30" customHeight="1" x14ac:dyDescent="0.45">
      <c r="A157" s="40">
        <v>157744386</v>
      </c>
      <c r="B157" s="40">
        <v>161005651</v>
      </c>
      <c r="C157" s="41">
        <v>149539833</v>
      </c>
      <c r="D157" s="40">
        <v>127730987</v>
      </c>
      <c r="E157" s="40">
        <v>129376236</v>
      </c>
      <c r="F157" s="43" t="s">
        <v>114</v>
      </c>
      <c r="G157" s="4">
        <v>71070</v>
      </c>
      <c r="H157" s="5"/>
      <c r="I157" s="6"/>
      <c r="J157" s="6"/>
      <c r="K157" s="6"/>
      <c r="L157" s="6"/>
    </row>
    <row r="158" spans="1:12" s="7" customFormat="1" ht="30" customHeight="1" x14ac:dyDescent="0.45">
      <c r="A158" s="27">
        <f t="shared" ref="A158:D158" si="67">SUM(A159)</f>
        <v>1988669</v>
      </c>
      <c r="B158" s="27">
        <f t="shared" si="67"/>
        <v>1782966</v>
      </c>
      <c r="C158" s="28">
        <f t="shared" si="67"/>
        <v>1394824</v>
      </c>
      <c r="D158" s="27">
        <f t="shared" si="67"/>
        <v>804534</v>
      </c>
      <c r="E158" s="27">
        <f>SUM(E159)</f>
        <v>0</v>
      </c>
      <c r="F158" s="39" t="s">
        <v>115</v>
      </c>
      <c r="G158" s="4">
        <v>7108</v>
      </c>
      <c r="H158" s="5"/>
      <c r="I158" s="6"/>
      <c r="J158" s="6"/>
      <c r="K158" s="6"/>
      <c r="L158" s="6"/>
    </row>
    <row r="159" spans="1:12" s="7" customFormat="1" ht="30" customHeight="1" x14ac:dyDescent="0.45">
      <c r="A159" s="40">
        <v>1988669</v>
      </c>
      <c r="B159" s="40">
        <v>1782966</v>
      </c>
      <c r="C159" s="41">
        <v>1394824</v>
      </c>
      <c r="D159" s="40">
        <v>804534</v>
      </c>
      <c r="E159" s="40">
        <v>0</v>
      </c>
      <c r="F159" s="43" t="s">
        <v>115</v>
      </c>
      <c r="G159" s="4">
        <v>71080</v>
      </c>
      <c r="H159" s="5"/>
      <c r="I159" s="6"/>
      <c r="J159" s="6"/>
      <c r="K159" s="6"/>
      <c r="L159" s="6"/>
    </row>
    <row r="160" spans="1:12" s="7" customFormat="1" ht="30" customHeight="1" x14ac:dyDescent="0.45">
      <c r="A160" s="27">
        <f t="shared" ref="A160:D160" si="68">SUM(A161)</f>
        <v>1265660545</v>
      </c>
      <c r="B160" s="27">
        <f t="shared" si="68"/>
        <v>1266098677</v>
      </c>
      <c r="C160" s="28">
        <f t="shared" si="68"/>
        <v>654955135</v>
      </c>
      <c r="D160" s="27">
        <f t="shared" si="68"/>
        <v>41050413</v>
      </c>
      <c r="E160" s="27">
        <f>SUM(E161)</f>
        <v>55148713</v>
      </c>
      <c r="F160" s="39" t="s">
        <v>116</v>
      </c>
      <c r="G160" s="4">
        <v>7109</v>
      </c>
      <c r="H160" s="5"/>
      <c r="I160" s="6"/>
      <c r="J160" s="6"/>
      <c r="K160" s="6"/>
      <c r="L160" s="6"/>
    </row>
    <row r="161" spans="1:12" s="7" customFormat="1" ht="30" customHeight="1" x14ac:dyDescent="0.45">
      <c r="A161" s="30">
        <v>1265660545</v>
      </c>
      <c r="B161" s="30">
        <v>1266098677</v>
      </c>
      <c r="C161" s="31">
        <v>654955135</v>
      </c>
      <c r="D161" s="30">
        <v>41050413</v>
      </c>
      <c r="E161" s="30">
        <v>55148713</v>
      </c>
      <c r="F161" s="32" t="s">
        <v>116</v>
      </c>
      <c r="G161" s="4">
        <v>71090</v>
      </c>
      <c r="H161" s="5"/>
      <c r="I161" s="6"/>
      <c r="J161" s="6"/>
      <c r="K161" s="6"/>
      <c r="L161" s="6"/>
    </row>
  </sheetData>
  <conditionalFormatting sqref="I2:M2">
    <cfRule type="containsText" dxfId="1" priority="1" operator="containsText" text="TRUE">
      <formula>NOT(ISERROR(SEARCH("TRUE",I2)))</formula>
    </cfRule>
    <cfRule type="containsText" dxfId="0" priority="2" operator="containsText" text="FALSE">
      <formula>NOT(ISERROR(SEARCH("FALSE",I2)))</formula>
    </cfRule>
  </conditionalFormatting>
  <printOptions horizontalCentered="1"/>
  <pageMargins left="0.70866141732283505" right="0.70866141732283505" top="0.90551181102362199" bottom="0.90551181102362199" header="0.31496062992126" footer="0.31496062992126"/>
  <pageSetup paperSize="9" scale="49" fitToHeight="0" orientation="portrait" r:id="rId1"/>
  <rowBreaks count="3" manualBreakCount="3">
    <brk id="49" max="5" man="1"/>
    <brk id="96" max="5" man="1"/>
    <brk id="142" max="5" man="1"/>
  </rowBreaks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Hasna Ahmed</cp:lastModifiedBy>
  <dcterms:created xsi:type="dcterms:W3CDTF">2023-12-07T10:23:44Z</dcterms:created>
  <dcterms:modified xsi:type="dcterms:W3CDTF">2023-12-24T08:13:14Z</dcterms:modified>
</cp:coreProperties>
</file>