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oftstorage\Data\Tender\1. Projects\Local\2020\1. Works\TES2020W-007  Waste  Transfer Facility at Gdh. Vaadhoo\2. Doc from Client\BOQ\"/>
    </mc:Choice>
  </mc:AlternateContent>
  <bookViews>
    <workbookView xWindow="0" yWindow="0" windowWidth="10800" windowHeight="12045"/>
  </bookViews>
  <sheets>
    <sheet name="BoQ adjusted rates" sheetId="5" r:id="rId1"/>
    <sheet name="Reinforcement" sheetId="3" state="hidden" r:id="rId2"/>
    <sheet name="Formwork" sheetId="4" state="hidden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0" i="5" l="1"/>
  <c r="F9" i="5"/>
  <c r="F10" i="5"/>
  <c r="F11" i="5"/>
  <c r="F12" i="5"/>
  <c r="F13" i="5"/>
  <c r="F14" i="5"/>
  <c r="F15" i="5"/>
  <c r="F20" i="5"/>
  <c r="F21" i="5"/>
  <c r="F22" i="5"/>
  <c r="F23" i="5"/>
  <c r="F24" i="5"/>
  <c r="F25" i="5"/>
  <c r="F26" i="5"/>
  <c r="F27" i="5"/>
  <c r="F32" i="5"/>
  <c r="F33" i="5"/>
  <c r="F34" i="5"/>
  <c r="F35" i="5"/>
  <c r="F36" i="5"/>
  <c r="F37" i="5"/>
  <c r="F38" i="5"/>
  <c r="F39" i="5"/>
  <c r="F44" i="5"/>
  <c r="F45" i="5"/>
  <c r="F46" i="5"/>
  <c r="F47" i="5"/>
  <c r="F48" i="5"/>
  <c r="F49" i="5"/>
  <c r="F50" i="5"/>
  <c r="F51" i="5"/>
  <c r="F56" i="5"/>
  <c r="F57" i="5"/>
  <c r="F58" i="5"/>
  <c r="F59" i="5"/>
  <c r="F60" i="5"/>
  <c r="F61" i="5"/>
  <c r="F62" i="5"/>
  <c r="F63" i="5"/>
  <c r="F68" i="5"/>
  <c r="F69" i="5"/>
  <c r="F70" i="5"/>
  <c r="F71" i="5"/>
  <c r="F72" i="5"/>
  <c r="F73" i="5"/>
  <c r="F74" i="5"/>
  <c r="F75" i="5"/>
  <c r="F78" i="5"/>
  <c r="F79" i="5"/>
  <c r="F8" i="5"/>
  <c r="I27" i="3" l="1"/>
  <c r="E27" i="3"/>
  <c r="G27" i="3" s="1"/>
  <c r="D26" i="4"/>
  <c r="B27" i="4"/>
  <c r="D27" i="4" s="1"/>
  <c r="B24" i="4"/>
  <c r="D24" i="4" s="1"/>
  <c r="B22" i="4"/>
  <c r="D22" i="4" s="1"/>
  <c r="B20" i="4"/>
  <c r="D20" i="4" s="1"/>
  <c r="B18" i="4"/>
  <c r="D18" i="4" s="1"/>
  <c r="B17" i="4"/>
  <c r="B14" i="4"/>
  <c r="B13" i="4"/>
  <c r="B12" i="4"/>
  <c r="B11" i="4"/>
  <c r="D14" i="4" s="1"/>
  <c r="B9" i="4"/>
  <c r="D9" i="4" s="1"/>
  <c r="B7" i="4"/>
  <c r="D7" i="4" s="1"/>
  <c r="B5" i="4"/>
  <c r="D5" i="4" s="1"/>
  <c r="C3" i="4"/>
  <c r="D3" i="4" s="1"/>
  <c r="B3" i="4"/>
  <c r="D47" i="3"/>
  <c r="D46" i="3"/>
  <c r="E47" i="3" s="1"/>
  <c r="C43" i="3"/>
  <c r="D43" i="3" s="1"/>
  <c r="E43" i="3" s="1"/>
  <c r="D42" i="3"/>
  <c r="E42" i="3" s="1"/>
  <c r="D39" i="3"/>
  <c r="D38" i="3"/>
  <c r="E39" i="3" s="1"/>
  <c r="D35" i="3"/>
  <c r="D34" i="3"/>
  <c r="E35" i="3" s="1"/>
  <c r="D31" i="3"/>
  <c r="D30" i="3"/>
  <c r="E31" i="3" s="1"/>
  <c r="D27" i="3"/>
  <c r="D26" i="3"/>
  <c r="D22" i="3"/>
  <c r="D23" i="3"/>
  <c r="D21" i="3"/>
  <c r="D19" i="3"/>
  <c r="D18" i="3"/>
  <c r="D17" i="3"/>
  <c r="E23" i="3" s="1"/>
  <c r="D14" i="3"/>
  <c r="E14" i="3" s="1"/>
  <c r="C11" i="3"/>
  <c r="D11" i="3" s="1"/>
  <c r="E11" i="3" s="1"/>
  <c r="D8" i="3"/>
  <c r="E8" i="3" s="1"/>
  <c r="D5" i="3"/>
  <c r="D4" i="3"/>
  <c r="E5" i="3" s="1"/>
  <c r="G42" i="3" l="1"/>
  <c r="I42" i="3"/>
  <c r="I43" i="3"/>
  <c r="G43" i="3"/>
  <c r="I47" i="3"/>
  <c r="G47" i="3"/>
  <c r="I5" i="3"/>
  <c r="G5" i="3"/>
  <c r="G31" i="3"/>
  <c r="I31" i="3"/>
  <c r="G8" i="3"/>
  <c r="I8" i="3"/>
  <c r="G11" i="3"/>
  <c r="I11" i="3"/>
  <c r="I35" i="3"/>
  <c r="G35" i="3"/>
  <c r="G14" i="3"/>
  <c r="I14" i="3"/>
  <c r="G23" i="3"/>
  <c r="I23" i="3"/>
  <c r="G39" i="3"/>
  <c r="I39" i="3"/>
</calcChain>
</file>

<file path=xl/sharedStrings.xml><?xml version="1.0" encoding="utf-8"?>
<sst xmlns="http://schemas.openxmlformats.org/spreadsheetml/2006/main" count="176" uniqueCount="58">
  <si>
    <t>No</t>
  </si>
  <si>
    <t>Item</t>
  </si>
  <si>
    <t>Unit</t>
  </si>
  <si>
    <t>Quantity</t>
  </si>
  <si>
    <t>Rate</t>
  </si>
  <si>
    <t>Amount</t>
  </si>
  <si>
    <t>Earth works</t>
  </si>
  <si>
    <t>LS</t>
  </si>
  <si>
    <t>Flood light pole</t>
  </si>
  <si>
    <t>Bill of Quantities</t>
  </si>
  <si>
    <t>L</t>
  </si>
  <si>
    <t>NO</t>
  </si>
  <si>
    <t>Storage area footings</t>
  </si>
  <si>
    <t>nos</t>
  </si>
  <si>
    <t>Compost slab</t>
  </si>
  <si>
    <t>T10 bars</t>
  </si>
  <si>
    <t>no</t>
  </si>
  <si>
    <t>TOT (m)</t>
  </si>
  <si>
    <t>B1 beams</t>
  </si>
  <si>
    <t>B2 beams</t>
  </si>
  <si>
    <t>B3 beams</t>
  </si>
  <si>
    <t>Leachate tanks</t>
  </si>
  <si>
    <t>Sorting slab</t>
  </si>
  <si>
    <t>Well cover</t>
  </si>
  <si>
    <t>Well base</t>
  </si>
  <si>
    <t>Storage area slab</t>
  </si>
  <si>
    <t>R6 bars</t>
  </si>
  <si>
    <t>Line footing</t>
  </si>
  <si>
    <t>T12 bars</t>
  </si>
  <si>
    <t>Indoor sorting platform</t>
  </si>
  <si>
    <t>Perimeter fence column footings</t>
  </si>
  <si>
    <t>Area</t>
  </si>
  <si>
    <t>Tot sqm</t>
  </si>
  <si>
    <t>Outdoor sorting slab</t>
  </si>
  <si>
    <t>Line footing for wall</t>
  </si>
  <si>
    <t>Number of bars</t>
  </si>
  <si>
    <t>Tonnage</t>
  </si>
  <si>
    <t>Administrative Building</t>
  </si>
  <si>
    <t>Container tipping and waste sorting shed</t>
  </si>
  <si>
    <t>Waste shereder shed</t>
  </si>
  <si>
    <t>Vehicle shed</t>
  </si>
  <si>
    <t>Container Storage Area</t>
  </si>
  <si>
    <t>Container refilling area and platform</t>
  </si>
  <si>
    <t>Reinforced concrete works</t>
  </si>
  <si>
    <t>Masonary and Plastering</t>
  </si>
  <si>
    <t>Metal and Carpentry works</t>
  </si>
  <si>
    <t>Roofing</t>
  </si>
  <si>
    <t>Electrical and plumbing</t>
  </si>
  <si>
    <t>Fire Detection and Protection</t>
  </si>
  <si>
    <t>Painting and finishing</t>
  </si>
  <si>
    <t>Jetty and Road</t>
  </si>
  <si>
    <t>Jetty works including sheet piling and capping beam</t>
  </si>
  <si>
    <t>Road from jetty to transfer station and within transfer station</t>
  </si>
  <si>
    <t>DESIGN AND CONSTRUCTION OF GDH.VAADHOO WASTE TRANSFER STATION</t>
  </si>
  <si>
    <t>Design works</t>
  </si>
  <si>
    <t>Construction works</t>
  </si>
  <si>
    <t>Total:</t>
  </si>
  <si>
    <t>Duration: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</si>
</sst>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0.0000"/>
    <numFmt numFmtId="167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3" fillId="0" borderId="3" xfId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4" xfId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/>
    <xf numFmtId="0" fontId="4" fillId="0" borderId="3" xfId="0" applyFont="1" applyFill="1" applyBorder="1" applyAlignment="1">
      <alignment horizontal="left" wrapText="1" indent="1"/>
    </xf>
    <xf numFmtId="164" fontId="4" fillId="0" borderId="3" xfId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 indent="1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wrapText="1" indent="1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indent="1"/>
    </xf>
    <xf numFmtId="164" fontId="3" fillId="2" borderId="3" xfId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wrapText="1" indent="1"/>
    </xf>
    <xf numFmtId="0" fontId="4" fillId="2" borderId="2" xfId="0" applyFont="1" applyFill="1" applyBorder="1" applyAlignment="1">
      <alignment horizontal="center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zoomScaleNormal="100" zoomScaleSheetLayoutView="115" zoomScalePageLayoutView="85" workbookViewId="0">
      <selection activeCell="K7" sqref="K7"/>
    </sheetView>
  </sheetViews>
  <sheetFormatPr defaultRowHeight="15" x14ac:dyDescent="0.25"/>
  <cols>
    <col min="1" max="1" width="9.140625" style="11"/>
    <col min="2" max="2" width="36.5703125" style="11" customWidth="1"/>
    <col min="3" max="3" width="9.140625" style="18" customWidth="1"/>
    <col min="4" max="4" width="9.140625" style="11"/>
    <col min="5" max="5" width="10.5703125" style="11" bestFit="1" customWidth="1"/>
    <col min="6" max="6" width="15" style="11" customWidth="1"/>
    <col min="7" max="16384" width="9.140625" style="11"/>
  </cols>
  <sheetData>
    <row r="1" spans="1:6" x14ac:dyDescent="0.25">
      <c r="A1" s="35" t="s">
        <v>53</v>
      </c>
      <c r="B1" s="35"/>
      <c r="C1" s="35"/>
      <c r="D1" s="35"/>
      <c r="E1" s="35"/>
      <c r="F1" s="35"/>
    </row>
    <row r="2" spans="1:6" x14ac:dyDescent="0.25">
      <c r="A2" s="35" t="s">
        <v>9</v>
      </c>
      <c r="B2" s="35"/>
      <c r="C2" s="35"/>
      <c r="D2" s="35"/>
      <c r="E2" s="35"/>
      <c r="F2" s="35"/>
    </row>
    <row r="3" spans="1:6" x14ac:dyDescent="0.25">
      <c r="A3" s="12"/>
      <c r="B3" s="12"/>
      <c r="C3" s="36"/>
      <c r="D3" s="36"/>
      <c r="E3" s="36"/>
      <c r="F3" s="36"/>
    </row>
    <row r="4" spans="1:6" s="13" customFormat="1" x14ac:dyDescent="0.25">
      <c r="A4" s="32" t="s">
        <v>0</v>
      </c>
      <c r="B4" s="32" t="s">
        <v>1</v>
      </c>
      <c r="C4" s="32" t="s">
        <v>2</v>
      </c>
      <c r="D4" s="32" t="s">
        <v>3</v>
      </c>
      <c r="E4" s="32" t="s">
        <v>4</v>
      </c>
      <c r="F4" s="32" t="s">
        <v>5</v>
      </c>
    </row>
    <row r="5" spans="1:6" s="20" customFormat="1" x14ac:dyDescent="0.25">
      <c r="A5" s="16">
        <v>1</v>
      </c>
      <c r="B5" s="24" t="s">
        <v>37</v>
      </c>
      <c r="C5" s="16"/>
      <c r="D5" s="16"/>
      <c r="E5" s="23"/>
      <c r="F5" s="23"/>
    </row>
    <row r="6" spans="1:6" s="18" customFormat="1" x14ac:dyDescent="0.25">
      <c r="A6" s="14">
        <v>1.1000000000000001</v>
      </c>
      <c r="B6" s="9" t="s">
        <v>54</v>
      </c>
      <c r="C6" s="14" t="s">
        <v>7</v>
      </c>
      <c r="D6" s="14">
        <v>1</v>
      </c>
      <c r="E6" s="15"/>
      <c r="F6" s="15"/>
    </row>
    <row r="7" spans="1:6" s="18" customFormat="1" x14ac:dyDescent="0.25">
      <c r="A7" s="14">
        <v>1.2</v>
      </c>
      <c r="B7" s="9" t="s">
        <v>55</v>
      </c>
      <c r="C7" s="14"/>
      <c r="D7" s="14"/>
      <c r="E7" s="15"/>
      <c r="F7" s="15"/>
    </row>
    <row r="8" spans="1:6" s="20" customFormat="1" x14ac:dyDescent="0.25">
      <c r="A8" s="14"/>
      <c r="B8" s="9" t="s">
        <v>6</v>
      </c>
      <c r="C8" s="14" t="s">
        <v>7</v>
      </c>
      <c r="D8" s="14">
        <v>1</v>
      </c>
      <c r="E8" s="15"/>
      <c r="F8" s="15">
        <f>E8*D8</f>
        <v>0</v>
      </c>
    </row>
    <row r="9" spans="1:6" s="20" customFormat="1" x14ac:dyDescent="0.25">
      <c r="A9" s="14"/>
      <c r="B9" s="9" t="s">
        <v>43</v>
      </c>
      <c r="C9" s="14" t="s">
        <v>7</v>
      </c>
      <c r="D9" s="14">
        <v>1</v>
      </c>
      <c r="E9" s="15"/>
      <c r="F9" s="15">
        <f t="shared" ref="F9:F79" si="0">E9*D9</f>
        <v>0</v>
      </c>
    </row>
    <row r="10" spans="1:6" s="20" customFormat="1" x14ac:dyDescent="0.25">
      <c r="A10" s="14"/>
      <c r="B10" s="9" t="s">
        <v>44</v>
      </c>
      <c r="C10" s="14" t="s">
        <v>7</v>
      </c>
      <c r="D10" s="14">
        <v>1</v>
      </c>
      <c r="E10" s="15"/>
      <c r="F10" s="15">
        <f t="shared" si="0"/>
        <v>0</v>
      </c>
    </row>
    <row r="11" spans="1:6" s="20" customFormat="1" x14ac:dyDescent="0.25">
      <c r="A11" s="14"/>
      <c r="B11" s="9" t="s">
        <v>45</v>
      </c>
      <c r="C11" s="14" t="s">
        <v>7</v>
      </c>
      <c r="D11" s="14">
        <v>1</v>
      </c>
      <c r="E11" s="15"/>
      <c r="F11" s="15">
        <f t="shared" si="0"/>
        <v>0</v>
      </c>
    </row>
    <row r="12" spans="1:6" s="20" customFormat="1" x14ac:dyDescent="0.25">
      <c r="A12" s="14"/>
      <c r="B12" s="9" t="s">
        <v>46</v>
      </c>
      <c r="C12" s="14" t="s">
        <v>7</v>
      </c>
      <c r="D12" s="14">
        <v>1</v>
      </c>
      <c r="E12" s="15"/>
      <c r="F12" s="15">
        <f t="shared" si="0"/>
        <v>0</v>
      </c>
    </row>
    <row r="13" spans="1:6" s="20" customFormat="1" x14ac:dyDescent="0.25">
      <c r="A13" s="14"/>
      <c r="B13" s="9" t="s">
        <v>47</v>
      </c>
      <c r="C13" s="14" t="s">
        <v>7</v>
      </c>
      <c r="D13" s="14">
        <v>1</v>
      </c>
      <c r="E13" s="15"/>
      <c r="F13" s="15">
        <f t="shared" si="0"/>
        <v>0</v>
      </c>
    </row>
    <row r="14" spans="1:6" s="20" customFormat="1" x14ac:dyDescent="0.25">
      <c r="A14" s="14"/>
      <c r="B14" s="9" t="s">
        <v>48</v>
      </c>
      <c r="C14" s="14" t="s">
        <v>7</v>
      </c>
      <c r="D14" s="14">
        <v>1</v>
      </c>
      <c r="E14" s="15"/>
      <c r="F14" s="15">
        <f t="shared" si="0"/>
        <v>0</v>
      </c>
    </row>
    <row r="15" spans="1:6" s="20" customFormat="1" x14ac:dyDescent="0.25">
      <c r="A15" s="14"/>
      <c r="B15" s="9" t="s">
        <v>49</v>
      </c>
      <c r="C15" s="14" t="s">
        <v>7</v>
      </c>
      <c r="D15" s="14">
        <v>1</v>
      </c>
      <c r="E15" s="15"/>
      <c r="F15" s="15">
        <f t="shared" si="0"/>
        <v>0</v>
      </c>
    </row>
    <row r="16" spans="1:6" s="20" customFormat="1" x14ac:dyDescent="0.25">
      <c r="A16" s="27"/>
      <c r="B16" s="28"/>
      <c r="C16" s="27"/>
      <c r="D16" s="27"/>
      <c r="E16" s="29"/>
      <c r="F16" s="29"/>
    </row>
    <row r="17" spans="1:6" s="20" customFormat="1" ht="30" x14ac:dyDescent="0.25">
      <c r="A17" s="17">
        <v>2</v>
      </c>
      <c r="B17" s="22" t="s">
        <v>38</v>
      </c>
      <c r="C17" s="17"/>
      <c r="D17" s="16"/>
      <c r="E17" s="23"/>
      <c r="F17" s="15"/>
    </row>
    <row r="18" spans="1:6" s="18" customFormat="1" x14ac:dyDescent="0.25">
      <c r="A18" s="14">
        <v>2.1</v>
      </c>
      <c r="B18" s="9" t="s">
        <v>54</v>
      </c>
      <c r="C18" s="14" t="s">
        <v>7</v>
      </c>
      <c r="D18" s="14">
        <v>1</v>
      </c>
      <c r="E18" s="15"/>
      <c r="F18" s="15"/>
    </row>
    <row r="19" spans="1:6" s="18" customFormat="1" x14ac:dyDescent="0.25">
      <c r="A19" s="14">
        <v>2.2000000000000002</v>
      </c>
      <c r="B19" s="9" t="s">
        <v>55</v>
      </c>
      <c r="C19" s="14"/>
      <c r="D19" s="14"/>
      <c r="E19" s="15"/>
      <c r="F19" s="15"/>
    </row>
    <row r="20" spans="1:6" s="20" customFormat="1" x14ac:dyDescent="0.25">
      <c r="A20" s="14"/>
      <c r="B20" s="9" t="s">
        <v>6</v>
      </c>
      <c r="C20" s="14" t="s">
        <v>7</v>
      </c>
      <c r="D20" s="14">
        <v>1</v>
      </c>
      <c r="E20" s="15"/>
      <c r="F20" s="15">
        <f t="shared" si="0"/>
        <v>0</v>
      </c>
    </row>
    <row r="21" spans="1:6" s="20" customFormat="1" x14ac:dyDescent="0.25">
      <c r="A21" s="14"/>
      <c r="B21" s="9" t="s">
        <v>43</v>
      </c>
      <c r="C21" s="14" t="s">
        <v>7</v>
      </c>
      <c r="D21" s="14">
        <v>1</v>
      </c>
      <c r="E21" s="15"/>
      <c r="F21" s="15">
        <f t="shared" si="0"/>
        <v>0</v>
      </c>
    </row>
    <row r="22" spans="1:6" s="20" customFormat="1" x14ac:dyDescent="0.25">
      <c r="A22" s="14"/>
      <c r="B22" s="9" t="s">
        <v>44</v>
      </c>
      <c r="C22" s="14" t="s">
        <v>7</v>
      </c>
      <c r="D22" s="14">
        <v>1</v>
      </c>
      <c r="E22" s="15"/>
      <c r="F22" s="15">
        <f t="shared" si="0"/>
        <v>0</v>
      </c>
    </row>
    <row r="23" spans="1:6" s="20" customFormat="1" x14ac:dyDescent="0.25">
      <c r="A23" s="14"/>
      <c r="B23" s="9" t="s">
        <v>45</v>
      </c>
      <c r="C23" s="14" t="s">
        <v>7</v>
      </c>
      <c r="D23" s="14">
        <v>1</v>
      </c>
      <c r="E23" s="15"/>
      <c r="F23" s="15">
        <f t="shared" si="0"/>
        <v>0</v>
      </c>
    </row>
    <row r="24" spans="1:6" s="20" customFormat="1" x14ac:dyDescent="0.25">
      <c r="A24" s="14"/>
      <c r="B24" s="9" t="s">
        <v>46</v>
      </c>
      <c r="C24" s="14" t="s">
        <v>7</v>
      </c>
      <c r="D24" s="14">
        <v>1</v>
      </c>
      <c r="E24" s="15"/>
      <c r="F24" s="15">
        <f t="shared" si="0"/>
        <v>0</v>
      </c>
    </row>
    <row r="25" spans="1:6" s="20" customFormat="1" x14ac:dyDescent="0.25">
      <c r="A25" s="14"/>
      <c r="B25" s="9" t="s">
        <v>47</v>
      </c>
      <c r="C25" s="14" t="s">
        <v>7</v>
      </c>
      <c r="D25" s="14">
        <v>1</v>
      </c>
      <c r="E25" s="15"/>
      <c r="F25" s="15">
        <f t="shared" si="0"/>
        <v>0</v>
      </c>
    </row>
    <row r="26" spans="1:6" s="20" customFormat="1" x14ac:dyDescent="0.25">
      <c r="A26" s="14"/>
      <c r="B26" s="9" t="s">
        <v>48</v>
      </c>
      <c r="C26" s="14" t="s">
        <v>7</v>
      </c>
      <c r="D26" s="14">
        <v>1</v>
      </c>
      <c r="E26" s="15"/>
      <c r="F26" s="15">
        <f t="shared" si="0"/>
        <v>0</v>
      </c>
    </row>
    <row r="27" spans="1:6" s="20" customFormat="1" x14ac:dyDescent="0.25">
      <c r="A27" s="14"/>
      <c r="B27" s="9" t="s">
        <v>49</v>
      </c>
      <c r="C27" s="14" t="s">
        <v>7</v>
      </c>
      <c r="D27" s="14">
        <v>1</v>
      </c>
      <c r="E27" s="15"/>
      <c r="F27" s="15">
        <f t="shared" si="0"/>
        <v>0</v>
      </c>
    </row>
    <row r="28" spans="1:6" s="20" customFormat="1" x14ac:dyDescent="0.25">
      <c r="A28" s="30"/>
      <c r="B28" s="31"/>
      <c r="C28" s="30"/>
      <c r="D28" s="27"/>
      <c r="E28" s="29"/>
      <c r="F28" s="29"/>
    </row>
    <row r="29" spans="1:6" s="20" customFormat="1" x14ac:dyDescent="0.25">
      <c r="A29" s="16">
        <v>3</v>
      </c>
      <c r="B29" s="22" t="s">
        <v>39</v>
      </c>
      <c r="C29" s="16"/>
      <c r="D29" s="16"/>
      <c r="E29" s="23"/>
      <c r="F29" s="15"/>
    </row>
    <row r="30" spans="1:6" s="18" customFormat="1" x14ac:dyDescent="0.25">
      <c r="A30" s="14">
        <v>3.1</v>
      </c>
      <c r="B30" s="9" t="s">
        <v>54</v>
      </c>
      <c r="C30" s="14" t="s">
        <v>7</v>
      </c>
      <c r="D30" s="14">
        <v>1</v>
      </c>
      <c r="E30" s="15"/>
      <c r="F30" s="15"/>
    </row>
    <row r="31" spans="1:6" s="18" customFormat="1" x14ac:dyDescent="0.25">
      <c r="A31" s="14">
        <v>3.2</v>
      </c>
      <c r="B31" s="9" t="s">
        <v>55</v>
      </c>
      <c r="C31" s="14"/>
      <c r="D31" s="14"/>
      <c r="E31" s="15"/>
      <c r="F31" s="15"/>
    </row>
    <row r="32" spans="1:6" s="20" customFormat="1" x14ac:dyDescent="0.25">
      <c r="A32" s="14"/>
      <c r="B32" s="9" t="s">
        <v>6</v>
      </c>
      <c r="C32" s="14" t="s">
        <v>7</v>
      </c>
      <c r="D32" s="14">
        <v>1</v>
      </c>
      <c r="E32" s="15"/>
      <c r="F32" s="15">
        <f t="shared" si="0"/>
        <v>0</v>
      </c>
    </row>
    <row r="33" spans="1:6" s="20" customFormat="1" x14ac:dyDescent="0.25">
      <c r="A33" s="14"/>
      <c r="B33" s="9" t="s">
        <v>43</v>
      </c>
      <c r="C33" s="14" t="s">
        <v>7</v>
      </c>
      <c r="D33" s="14">
        <v>1</v>
      </c>
      <c r="E33" s="15"/>
      <c r="F33" s="15">
        <f t="shared" si="0"/>
        <v>0</v>
      </c>
    </row>
    <row r="34" spans="1:6" s="20" customFormat="1" x14ac:dyDescent="0.25">
      <c r="A34" s="14"/>
      <c r="B34" s="9" t="s">
        <v>44</v>
      </c>
      <c r="C34" s="14" t="s">
        <v>7</v>
      </c>
      <c r="D34" s="14">
        <v>1</v>
      </c>
      <c r="E34" s="15"/>
      <c r="F34" s="15">
        <f t="shared" si="0"/>
        <v>0</v>
      </c>
    </row>
    <row r="35" spans="1:6" s="20" customFormat="1" x14ac:dyDescent="0.25">
      <c r="A35" s="14"/>
      <c r="B35" s="9" t="s">
        <v>45</v>
      </c>
      <c r="C35" s="14" t="s">
        <v>7</v>
      </c>
      <c r="D35" s="14">
        <v>1</v>
      </c>
      <c r="E35" s="15"/>
      <c r="F35" s="15">
        <f t="shared" si="0"/>
        <v>0</v>
      </c>
    </row>
    <row r="36" spans="1:6" s="20" customFormat="1" x14ac:dyDescent="0.25">
      <c r="A36" s="14"/>
      <c r="B36" s="9" t="s">
        <v>46</v>
      </c>
      <c r="C36" s="14" t="s">
        <v>7</v>
      </c>
      <c r="D36" s="14">
        <v>1</v>
      </c>
      <c r="E36" s="15"/>
      <c r="F36" s="15">
        <f t="shared" si="0"/>
        <v>0</v>
      </c>
    </row>
    <row r="37" spans="1:6" s="20" customFormat="1" x14ac:dyDescent="0.25">
      <c r="A37" s="14"/>
      <c r="B37" s="9" t="s">
        <v>47</v>
      </c>
      <c r="C37" s="14" t="s">
        <v>7</v>
      </c>
      <c r="D37" s="14">
        <v>1</v>
      </c>
      <c r="E37" s="15"/>
      <c r="F37" s="15">
        <f t="shared" si="0"/>
        <v>0</v>
      </c>
    </row>
    <row r="38" spans="1:6" s="20" customFormat="1" x14ac:dyDescent="0.25">
      <c r="A38" s="14"/>
      <c r="B38" s="9" t="s">
        <v>48</v>
      </c>
      <c r="C38" s="14" t="s">
        <v>7</v>
      </c>
      <c r="D38" s="14">
        <v>1</v>
      </c>
      <c r="E38" s="15"/>
      <c r="F38" s="15">
        <f t="shared" si="0"/>
        <v>0</v>
      </c>
    </row>
    <row r="39" spans="1:6" s="20" customFormat="1" x14ac:dyDescent="0.25">
      <c r="A39" s="14"/>
      <c r="B39" s="9" t="s">
        <v>49</v>
      </c>
      <c r="C39" s="14" t="s">
        <v>7</v>
      </c>
      <c r="D39" s="14">
        <v>1</v>
      </c>
      <c r="E39" s="15"/>
      <c r="F39" s="15">
        <f t="shared" si="0"/>
        <v>0</v>
      </c>
    </row>
    <row r="40" spans="1:6" s="20" customFormat="1" x14ac:dyDescent="0.25">
      <c r="A40" s="14"/>
      <c r="B40" s="10"/>
      <c r="C40" s="14"/>
      <c r="D40" s="14"/>
      <c r="E40" s="15"/>
      <c r="F40" s="15"/>
    </row>
    <row r="41" spans="1:6" s="20" customFormat="1" x14ac:dyDescent="0.25">
      <c r="A41" s="16">
        <v>4</v>
      </c>
      <c r="B41" s="22" t="s">
        <v>40</v>
      </c>
      <c r="C41" s="17"/>
      <c r="D41" s="17"/>
      <c r="E41" s="23"/>
      <c r="F41" s="15"/>
    </row>
    <row r="42" spans="1:6" s="18" customFormat="1" x14ac:dyDescent="0.25">
      <c r="A42" s="14">
        <v>4.0999999999999996</v>
      </c>
      <c r="B42" s="9" t="s">
        <v>54</v>
      </c>
      <c r="C42" s="14" t="s">
        <v>7</v>
      </c>
      <c r="D42" s="14">
        <v>1</v>
      </c>
      <c r="E42" s="15"/>
      <c r="F42" s="15"/>
    </row>
    <row r="43" spans="1:6" s="18" customFormat="1" x14ac:dyDescent="0.25">
      <c r="A43" s="14">
        <v>4.2</v>
      </c>
      <c r="B43" s="9" t="s">
        <v>55</v>
      </c>
      <c r="C43" s="14"/>
      <c r="D43" s="14"/>
      <c r="E43" s="15"/>
      <c r="F43" s="15"/>
    </row>
    <row r="44" spans="1:6" s="20" customFormat="1" x14ac:dyDescent="0.25">
      <c r="A44" s="14"/>
      <c r="B44" s="9" t="s">
        <v>6</v>
      </c>
      <c r="C44" s="14" t="s">
        <v>7</v>
      </c>
      <c r="D44" s="14">
        <v>1</v>
      </c>
      <c r="E44" s="15"/>
      <c r="F44" s="15">
        <f t="shared" si="0"/>
        <v>0</v>
      </c>
    </row>
    <row r="45" spans="1:6" s="20" customFormat="1" x14ac:dyDescent="0.25">
      <c r="A45" s="14"/>
      <c r="B45" s="9" t="s">
        <v>43</v>
      </c>
      <c r="C45" s="14" t="s">
        <v>7</v>
      </c>
      <c r="D45" s="14">
        <v>1</v>
      </c>
      <c r="E45" s="15"/>
      <c r="F45" s="15">
        <f t="shared" si="0"/>
        <v>0</v>
      </c>
    </row>
    <row r="46" spans="1:6" s="20" customFormat="1" x14ac:dyDescent="0.25">
      <c r="A46" s="14"/>
      <c r="B46" s="9" t="s">
        <v>44</v>
      </c>
      <c r="C46" s="14" t="s">
        <v>7</v>
      </c>
      <c r="D46" s="14">
        <v>1</v>
      </c>
      <c r="E46" s="15"/>
      <c r="F46" s="15">
        <f t="shared" si="0"/>
        <v>0</v>
      </c>
    </row>
    <row r="47" spans="1:6" s="20" customFormat="1" x14ac:dyDescent="0.25">
      <c r="A47" s="14"/>
      <c r="B47" s="9" t="s">
        <v>45</v>
      </c>
      <c r="C47" s="14" t="s">
        <v>7</v>
      </c>
      <c r="D47" s="14">
        <v>1</v>
      </c>
      <c r="E47" s="15"/>
      <c r="F47" s="15">
        <f t="shared" si="0"/>
        <v>0</v>
      </c>
    </row>
    <row r="48" spans="1:6" s="20" customFormat="1" x14ac:dyDescent="0.25">
      <c r="A48" s="14"/>
      <c r="B48" s="9" t="s">
        <v>46</v>
      </c>
      <c r="C48" s="14" t="s">
        <v>7</v>
      </c>
      <c r="D48" s="14">
        <v>1</v>
      </c>
      <c r="E48" s="15"/>
      <c r="F48" s="15">
        <f t="shared" si="0"/>
        <v>0</v>
      </c>
    </row>
    <row r="49" spans="1:6" s="20" customFormat="1" x14ac:dyDescent="0.25">
      <c r="A49" s="14"/>
      <c r="B49" s="9" t="s">
        <v>47</v>
      </c>
      <c r="C49" s="14" t="s">
        <v>7</v>
      </c>
      <c r="D49" s="14">
        <v>1</v>
      </c>
      <c r="E49" s="15"/>
      <c r="F49" s="15">
        <f t="shared" si="0"/>
        <v>0</v>
      </c>
    </row>
    <row r="50" spans="1:6" s="20" customFormat="1" x14ac:dyDescent="0.25">
      <c r="A50" s="14"/>
      <c r="B50" s="9" t="s">
        <v>48</v>
      </c>
      <c r="C50" s="14" t="s">
        <v>7</v>
      </c>
      <c r="D50" s="14">
        <v>1</v>
      </c>
      <c r="E50" s="15"/>
      <c r="F50" s="15">
        <f t="shared" si="0"/>
        <v>0</v>
      </c>
    </row>
    <row r="51" spans="1:6" s="20" customFormat="1" x14ac:dyDescent="0.25">
      <c r="A51" s="14"/>
      <c r="B51" s="9" t="s">
        <v>49</v>
      </c>
      <c r="C51" s="14" t="s">
        <v>7</v>
      </c>
      <c r="D51" s="14">
        <v>1</v>
      </c>
      <c r="E51" s="15"/>
      <c r="F51" s="15">
        <f t="shared" si="0"/>
        <v>0</v>
      </c>
    </row>
    <row r="52" spans="1:6" s="20" customFormat="1" x14ac:dyDescent="0.25">
      <c r="A52" s="27"/>
      <c r="B52" s="31"/>
      <c r="C52" s="30"/>
      <c r="D52" s="30"/>
      <c r="E52" s="29"/>
      <c r="F52" s="29"/>
    </row>
    <row r="53" spans="1:6" s="20" customFormat="1" x14ac:dyDescent="0.25">
      <c r="A53" s="16">
        <v>5</v>
      </c>
      <c r="B53" s="22" t="s">
        <v>41</v>
      </c>
      <c r="C53" s="17"/>
      <c r="D53" s="17"/>
      <c r="E53" s="23"/>
      <c r="F53" s="15"/>
    </row>
    <row r="54" spans="1:6" s="18" customFormat="1" x14ac:dyDescent="0.25">
      <c r="A54" s="14">
        <v>5.0999999999999996</v>
      </c>
      <c r="B54" s="9" t="s">
        <v>54</v>
      </c>
      <c r="C54" s="14" t="s">
        <v>7</v>
      </c>
      <c r="D54" s="14">
        <v>1</v>
      </c>
      <c r="E54" s="15"/>
      <c r="F54" s="15"/>
    </row>
    <row r="55" spans="1:6" s="18" customFormat="1" x14ac:dyDescent="0.25">
      <c r="A55" s="14">
        <v>5.2</v>
      </c>
      <c r="B55" s="9" t="s">
        <v>55</v>
      </c>
      <c r="C55" s="14"/>
      <c r="D55" s="14"/>
      <c r="E55" s="15"/>
      <c r="F55" s="15"/>
    </row>
    <row r="56" spans="1:6" s="20" customFormat="1" x14ac:dyDescent="0.25">
      <c r="A56" s="14"/>
      <c r="B56" s="9" t="s">
        <v>6</v>
      </c>
      <c r="C56" s="14" t="s">
        <v>7</v>
      </c>
      <c r="D56" s="14">
        <v>1</v>
      </c>
      <c r="E56" s="15"/>
      <c r="F56" s="15">
        <f t="shared" si="0"/>
        <v>0</v>
      </c>
    </row>
    <row r="57" spans="1:6" s="20" customFormat="1" x14ac:dyDescent="0.25">
      <c r="A57" s="14"/>
      <c r="B57" s="9" t="s">
        <v>43</v>
      </c>
      <c r="C57" s="14" t="s">
        <v>7</v>
      </c>
      <c r="D57" s="14">
        <v>1</v>
      </c>
      <c r="E57" s="15"/>
      <c r="F57" s="15">
        <f t="shared" si="0"/>
        <v>0</v>
      </c>
    </row>
    <row r="58" spans="1:6" s="20" customFormat="1" x14ac:dyDescent="0.25">
      <c r="A58" s="14"/>
      <c r="B58" s="9" t="s">
        <v>44</v>
      </c>
      <c r="C58" s="14" t="s">
        <v>7</v>
      </c>
      <c r="D58" s="14">
        <v>1</v>
      </c>
      <c r="E58" s="15"/>
      <c r="F58" s="15">
        <f t="shared" si="0"/>
        <v>0</v>
      </c>
    </row>
    <row r="59" spans="1:6" s="20" customFormat="1" x14ac:dyDescent="0.25">
      <c r="A59" s="14"/>
      <c r="B59" s="9" t="s">
        <v>45</v>
      </c>
      <c r="C59" s="14" t="s">
        <v>7</v>
      </c>
      <c r="D59" s="14">
        <v>1</v>
      </c>
      <c r="E59" s="15"/>
      <c r="F59" s="15">
        <f t="shared" si="0"/>
        <v>0</v>
      </c>
    </row>
    <row r="60" spans="1:6" s="20" customFormat="1" x14ac:dyDescent="0.25">
      <c r="A60" s="14"/>
      <c r="B60" s="9" t="s">
        <v>46</v>
      </c>
      <c r="C60" s="14" t="s">
        <v>7</v>
      </c>
      <c r="D60" s="14">
        <v>1</v>
      </c>
      <c r="E60" s="15"/>
      <c r="F60" s="15">
        <f t="shared" si="0"/>
        <v>0</v>
      </c>
    </row>
    <row r="61" spans="1:6" s="20" customFormat="1" x14ac:dyDescent="0.25">
      <c r="A61" s="14"/>
      <c r="B61" s="9" t="s">
        <v>47</v>
      </c>
      <c r="C61" s="14" t="s">
        <v>7</v>
      </c>
      <c r="D61" s="14">
        <v>1</v>
      </c>
      <c r="E61" s="15"/>
      <c r="F61" s="15">
        <f t="shared" si="0"/>
        <v>0</v>
      </c>
    </row>
    <row r="62" spans="1:6" s="20" customFormat="1" x14ac:dyDescent="0.25">
      <c r="A62" s="14"/>
      <c r="B62" s="9" t="s">
        <v>48</v>
      </c>
      <c r="C62" s="14" t="s">
        <v>7</v>
      </c>
      <c r="D62" s="14">
        <v>1</v>
      </c>
      <c r="E62" s="15"/>
      <c r="F62" s="15">
        <f t="shared" si="0"/>
        <v>0</v>
      </c>
    </row>
    <row r="63" spans="1:6" s="20" customFormat="1" x14ac:dyDescent="0.25">
      <c r="A63" s="14"/>
      <c r="B63" s="9" t="s">
        <v>49</v>
      </c>
      <c r="C63" s="14" t="s">
        <v>7</v>
      </c>
      <c r="D63" s="14">
        <v>1</v>
      </c>
      <c r="E63" s="15"/>
      <c r="F63" s="15">
        <f t="shared" si="0"/>
        <v>0</v>
      </c>
    </row>
    <row r="64" spans="1:6" s="20" customFormat="1" x14ac:dyDescent="0.25">
      <c r="A64" s="27"/>
      <c r="B64" s="31"/>
      <c r="C64" s="30"/>
      <c r="D64" s="30"/>
      <c r="E64" s="29"/>
      <c r="F64" s="29"/>
    </row>
    <row r="65" spans="1:6" s="20" customFormat="1" x14ac:dyDescent="0.25">
      <c r="A65" s="16">
        <v>6</v>
      </c>
      <c r="B65" s="22" t="s">
        <v>42</v>
      </c>
      <c r="C65" s="17"/>
      <c r="D65" s="17"/>
      <c r="E65" s="23"/>
      <c r="F65" s="15"/>
    </row>
    <row r="66" spans="1:6" s="18" customFormat="1" x14ac:dyDescent="0.25">
      <c r="A66" s="14">
        <v>6.1</v>
      </c>
      <c r="B66" s="9" t="s">
        <v>54</v>
      </c>
      <c r="C66" s="14" t="s">
        <v>7</v>
      </c>
      <c r="D66" s="14">
        <v>1</v>
      </c>
      <c r="E66" s="15"/>
      <c r="F66" s="15"/>
    </row>
    <row r="67" spans="1:6" s="18" customFormat="1" x14ac:dyDescent="0.25">
      <c r="A67" s="14">
        <v>6.2</v>
      </c>
      <c r="B67" s="9" t="s">
        <v>55</v>
      </c>
      <c r="C67" s="14"/>
      <c r="D67" s="14"/>
      <c r="E67" s="15"/>
      <c r="F67" s="15"/>
    </row>
    <row r="68" spans="1:6" s="20" customFormat="1" x14ac:dyDescent="0.25">
      <c r="A68" s="14"/>
      <c r="B68" s="9" t="s">
        <v>6</v>
      </c>
      <c r="C68" s="14" t="s">
        <v>7</v>
      </c>
      <c r="D68" s="14">
        <v>1</v>
      </c>
      <c r="E68" s="15"/>
      <c r="F68" s="15">
        <f t="shared" si="0"/>
        <v>0</v>
      </c>
    </row>
    <row r="69" spans="1:6" s="20" customFormat="1" x14ac:dyDescent="0.25">
      <c r="A69" s="14"/>
      <c r="B69" s="9" t="s">
        <v>43</v>
      </c>
      <c r="C69" s="14" t="s">
        <v>7</v>
      </c>
      <c r="D69" s="14">
        <v>1</v>
      </c>
      <c r="E69" s="15"/>
      <c r="F69" s="15">
        <f t="shared" si="0"/>
        <v>0</v>
      </c>
    </row>
    <row r="70" spans="1:6" s="20" customFormat="1" x14ac:dyDescent="0.25">
      <c r="A70" s="14"/>
      <c r="B70" s="9" t="s">
        <v>44</v>
      </c>
      <c r="C70" s="14" t="s">
        <v>7</v>
      </c>
      <c r="D70" s="14">
        <v>1</v>
      </c>
      <c r="E70" s="15"/>
      <c r="F70" s="15">
        <f t="shared" si="0"/>
        <v>0</v>
      </c>
    </row>
    <row r="71" spans="1:6" s="20" customFormat="1" x14ac:dyDescent="0.25">
      <c r="A71" s="14"/>
      <c r="B71" s="9" t="s">
        <v>45</v>
      </c>
      <c r="C71" s="14" t="s">
        <v>7</v>
      </c>
      <c r="D71" s="14">
        <v>1</v>
      </c>
      <c r="E71" s="15"/>
      <c r="F71" s="15">
        <f t="shared" si="0"/>
        <v>0</v>
      </c>
    </row>
    <row r="72" spans="1:6" s="20" customFormat="1" x14ac:dyDescent="0.25">
      <c r="A72" s="14"/>
      <c r="B72" s="9" t="s">
        <v>46</v>
      </c>
      <c r="C72" s="14" t="s">
        <v>7</v>
      </c>
      <c r="D72" s="14">
        <v>1</v>
      </c>
      <c r="E72" s="15"/>
      <c r="F72" s="15">
        <f t="shared" si="0"/>
        <v>0</v>
      </c>
    </row>
    <row r="73" spans="1:6" s="20" customFormat="1" x14ac:dyDescent="0.25">
      <c r="A73" s="14"/>
      <c r="B73" s="9" t="s">
        <v>47</v>
      </c>
      <c r="C73" s="14" t="s">
        <v>7</v>
      </c>
      <c r="D73" s="14">
        <v>1</v>
      </c>
      <c r="E73" s="15"/>
      <c r="F73" s="15">
        <f t="shared" si="0"/>
        <v>0</v>
      </c>
    </row>
    <row r="74" spans="1:6" s="20" customFormat="1" x14ac:dyDescent="0.25">
      <c r="A74" s="14"/>
      <c r="B74" s="9" t="s">
        <v>48</v>
      </c>
      <c r="C74" s="14" t="s">
        <v>7</v>
      </c>
      <c r="D74" s="14">
        <v>1</v>
      </c>
      <c r="E74" s="15"/>
      <c r="F74" s="15">
        <f t="shared" si="0"/>
        <v>0</v>
      </c>
    </row>
    <row r="75" spans="1:6" s="20" customFormat="1" x14ac:dyDescent="0.25">
      <c r="A75" s="14"/>
      <c r="B75" s="9" t="s">
        <v>49</v>
      </c>
      <c r="C75" s="14" t="s">
        <v>7</v>
      </c>
      <c r="D75" s="14">
        <v>1</v>
      </c>
      <c r="E75" s="15"/>
      <c r="F75" s="15">
        <f t="shared" si="0"/>
        <v>0</v>
      </c>
    </row>
    <row r="76" spans="1:6" s="20" customFormat="1" x14ac:dyDescent="0.25">
      <c r="A76" s="27"/>
      <c r="B76" s="28"/>
      <c r="C76" s="27"/>
      <c r="D76" s="27"/>
      <c r="E76" s="29"/>
      <c r="F76" s="29"/>
    </row>
    <row r="77" spans="1:6" s="20" customFormat="1" x14ac:dyDescent="0.25">
      <c r="A77" s="16">
        <v>7</v>
      </c>
      <c r="B77" s="22" t="s">
        <v>50</v>
      </c>
      <c r="C77" s="17"/>
      <c r="D77" s="17"/>
      <c r="E77" s="23"/>
      <c r="F77" s="15"/>
    </row>
    <row r="78" spans="1:6" s="20" customFormat="1" ht="30" x14ac:dyDescent="0.25">
      <c r="A78" s="14"/>
      <c r="B78" s="10" t="s">
        <v>51</v>
      </c>
      <c r="C78" s="14" t="s">
        <v>13</v>
      </c>
      <c r="D78" s="14">
        <v>1</v>
      </c>
      <c r="E78" s="15"/>
      <c r="F78" s="15">
        <f t="shared" si="0"/>
        <v>0</v>
      </c>
    </row>
    <row r="79" spans="1:6" s="20" customFormat="1" ht="30" x14ac:dyDescent="0.25">
      <c r="A79" s="25"/>
      <c r="B79" s="26" t="s">
        <v>52</v>
      </c>
      <c r="C79" s="25" t="s">
        <v>7</v>
      </c>
      <c r="D79" s="25">
        <v>1</v>
      </c>
      <c r="E79" s="19"/>
      <c r="F79" s="19">
        <f t="shared" si="0"/>
        <v>0</v>
      </c>
    </row>
    <row r="80" spans="1:6" x14ac:dyDescent="0.25">
      <c r="D80" s="34" t="s">
        <v>56</v>
      </c>
      <c r="E80" s="34"/>
      <c r="F80" s="33">
        <f>SUM(F5:F79)</f>
        <v>0</v>
      </c>
    </row>
    <row r="81" spans="4:6" x14ac:dyDescent="0.25">
      <c r="D81" s="34" t="s">
        <v>57</v>
      </c>
      <c r="E81" s="34"/>
      <c r="F81" s="21"/>
    </row>
  </sheetData>
  <mergeCells count="5">
    <mergeCell ref="D80:E80"/>
    <mergeCell ref="D81:E81"/>
    <mergeCell ref="A1:F1"/>
    <mergeCell ref="A2:F2"/>
    <mergeCell ref="C3:F3"/>
  </mergeCells>
  <pageMargins left="0.70866141732283472" right="0.70866141732283472" top="0.74803149606299213" bottom="0.62992125984251968" header="0.31496062992125984" footer="0.31496062992125984"/>
  <pageSetup paperSize="9" scale="95" orientation="portrait" horizontalDpi="1200" verticalDpi="1200" r:id="rId1"/>
  <headerFooter>
    <oddHeader>&amp;R&amp;9Baa Maalhos Waste yard BoQ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7"/>
  <sheetViews>
    <sheetView topLeftCell="A13" workbookViewId="0">
      <selection activeCell="N37" sqref="N37"/>
    </sheetView>
  </sheetViews>
  <sheetFormatPr defaultRowHeight="15" x14ac:dyDescent="0.25"/>
  <cols>
    <col min="1" max="1" width="22" bestFit="1" customWidth="1"/>
    <col min="2" max="4" width="9.140625" style="1"/>
    <col min="5" max="5" width="9.140625" style="4"/>
    <col min="6" max="6" width="4.140625" customWidth="1"/>
    <col min="7" max="7" width="14.85546875" style="4" bestFit="1" customWidth="1"/>
    <col min="9" max="9" width="9.140625" style="4"/>
  </cols>
  <sheetData>
    <row r="2" spans="1:9" x14ac:dyDescent="0.25">
      <c r="A2" s="2" t="s">
        <v>14</v>
      </c>
    </row>
    <row r="3" spans="1:9" x14ac:dyDescent="0.25">
      <c r="B3" s="1" t="s">
        <v>10</v>
      </c>
      <c r="C3" s="1" t="s">
        <v>11</v>
      </c>
      <c r="D3" s="1" t="s">
        <v>17</v>
      </c>
    </row>
    <row r="4" spans="1:9" x14ac:dyDescent="0.25">
      <c r="A4" t="s">
        <v>15</v>
      </c>
      <c r="B4" s="1">
        <v>14.4</v>
      </c>
      <c r="C4" s="1">
        <v>22</v>
      </c>
      <c r="D4" s="1">
        <f>C4*B4</f>
        <v>316.8</v>
      </c>
      <c r="G4" s="4" t="s">
        <v>35</v>
      </c>
      <c r="I4" s="4" t="s">
        <v>36</v>
      </c>
    </row>
    <row r="5" spans="1:9" x14ac:dyDescent="0.25">
      <c r="B5" s="1">
        <v>4.4000000000000004</v>
      </c>
      <c r="C5" s="1">
        <v>73</v>
      </c>
      <c r="D5" s="1">
        <f>B5*C5</f>
        <v>321.20000000000005</v>
      </c>
      <c r="E5" s="4">
        <f>SUM(D4:D5)</f>
        <v>638</v>
      </c>
      <c r="G5" s="5">
        <f>E5/6</f>
        <v>106.33333333333333</v>
      </c>
      <c r="I5" s="6">
        <f>0.62*E5/1000</f>
        <v>0.39556000000000002</v>
      </c>
    </row>
    <row r="6" spans="1:9" x14ac:dyDescent="0.25">
      <c r="G6" s="5"/>
    </row>
    <row r="7" spans="1:9" x14ac:dyDescent="0.25">
      <c r="A7" t="s">
        <v>18</v>
      </c>
      <c r="G7" s="5"/>
    </row>
    <row r="8" spans="1:9" x14ac:dyDescent="0.25">
      <c r="A8" t="s">
        <v>15</v>
      </c>
      <c r="B8" s="1">
        <v>38.799999999999997</v>
      </c>
      <c r="C8" s="1">
        <v>4</v>
      </c>
      <c r="D8" s="1">
        <f>B8*C8</f>
        <v>155.19999999999999</v>
      </c>
      <c r="E8" s="4">
        <f>D8</f>
        <v>155.19999999999999</v>
      </c>
      <c r="G8" s="5">
        <f t="shared" ref="G8:G47" si="0">E8/6</f>
        <v>25.866666666666664</v>
      </c>
      <c r="I8" s="7">
        <f>E8*0.62/1000</f>
        <v>9.622399999999999E-2</v>
      </c>
    </row>
    <row r="9" spans="1:9" x14ac:dyDescent="0.25">
      <c r="G9" s="5"/>
    </row>
    <row r="10" spans="1:9" x14ac:dyDescent="0.25">
      <c r="A10" t="s">
        <v>19</v>
      </c>
      <c r="G10" s="5"/>
    </row>
    <row r="11" spans="1:9" x14ac:dyDescent="0.25">
      <c r="A11" t="s">
        <v>15</v>
      </c>
      <c r="B11" s="1">
        <v>4.4000000000000004</v>
      </c>
      <c r="C11" s="1">
        <f>2*2</f>
        <v>4</v>
      </c>
      <c r="D11" s="1">
        <f>B11*C11</f>
        <v>17.600000000000001</v>
      </c>
      <c r="E11" s="4">
        <f>D11</f>
        <v>17.600000000000001</v>
      </c>
      <c r="G11" s="5">
        <f t="shared" si="0"/>
        <v>2.9333333333333336</v>
      </c>
      <c r="I11" s="7">
        <f>E11*0.62/1000</f>
        <v>1.0912000000000002E-2</v>
      </c>
    </row>
    <row r="12" spans="1:9" x14ac:dyDescent="0.25">
      <c r="G12" s="5"/>
    </row>
    <row r="13" spans="1:9" x14ac:dyDescent="0.25">
      <c r="A13" t="s">
        <v>20</v>
      </c>
      <c r="G13" s="5"/>
    </row>
    <row r="14" spans="1:9" x14ac:dyDescent="0.25">
      <c r="A14" t="s">
        <v>15</v>
      </c>
      <c r="B14" s="1">
        <v>15</v>
      </c>
      <c r="C14" s="1">
        <v>2</v>
      </c>
      <c r="D14" s="1">
        <f>C14*B14</f>
        <v>30</v>
      </c>
      <c r="E14" s="4">
        <f>D14</f>
        <v>30</v>
      </c>
      <c r="G14" s="5">
        <f t="shared" si="0"/>
        <v>5</v>
      </c>
      <c r="I14" s="4">
        <f>E14*0.62/1000</f>
        <v>1.8600000000000002E-2</v>
      </c>
    </row>
    <row r="15" spans="1:9" x14ac:dyDescent="0.25">
      <c r="G15" s="5"/>
    </row>
    <row r="16" spans="1:9" x14ac:dyDescent="0.25">
      <c r="A16" t="s">
        <v>21</v>
      </c>
      <c r="G16" s="5"/>
    </row>
    <row r="17" spans="1:9" x14ac:dyDescent="0.25">
      <c r="A17" t="s">
        <v>15</v>
      </c>
      <c r="B17" s="1">
        <v>4.8</v>
      </c>
      <c r="C17" s="1">
        <v>11</v>
      </c>
      <c r="D17" s="1">
        <f>B17*C17</f>
        <v>52.8</v>
      </c>
      <c r="G17" s="5"/>
    </row>
    <row r="18" spans="1:9" x14ac:dyDescent="0.25">
      <c r="B18" s="1">
        <v>0.9</v>
      </c>
      <c r="C18" s="1">
        <v>48</v>
      </c>
      <c r="D18" s="1">
        <f>B18*C18</f>
        <v>43.2</v>
      </c>
      <c r="G18" s="5"/>
    </row>
    <row r="19" spans="1:9" x14ac:dyDescent="0.25">
      <c r="B19" s="1">
        <v>1</v>
      </c>
      <c r="C19" s="1">
        <v>13</v>
      </c>
      <c r="D19" s="1">
        <f>B19*C19</f>
        <v>13</v>
      </c>
      <c r="G19" s="5"/>
    </row>
    <row r="20" spans="1:9" x14ac:dyDescent="0.25">
      <c r="G20" s="5"/>
    </row>
    <row r="21" spans="1:9" x14ac:dyDescent="0.25">
      <c r="B21" s="1">
        <v>1.7</v>
      </c>
      <c r="C21" s="1">
        <v>6</v>
      </c>
      <c r="D21" s="1">
        <f>C21*B21</f>
        <v>10.199999999999999</v>
      </c>
      <c r="G21" s="5"/>
    </row>
    <row r="22" spans="1:9" x14ac:dyDescent="0.25">
      <c r="B22" s="1">
        <v>0.5</v>
      </c>
      <c r="C22" s="1">
        <v>6</v>
      </c>
      <c r="D22" s="1">
        <f t="shared" ref="D22:D23" si="1">C22*B22</f>
        <v>3</v>
      </c>
      <c r="G22" s="5"/>
    </row>
    <row r="23" spans="1:9" x14ac:dyDescent="0.25">
      <c r="B23" s="1">
        <v>0.7</v>
      </c>
      <c r="C23" s="1">
        <v>6</v>
      </c>
      <c r="D23" s="1">
        <f t="shared" si="1"/>
        <v>4.1999999999999993</v>
      </c>
      <c r="E23" s="4">
        <f>SUM(D17:D23)</f>
        <v>126.4</v>
      </c>
      <c r="G23" s="5">
        <f t="shared" si="0"/>
        <v>21.066666666666666</v>
      </c>
      <c r="I23" s="7">
        <f>E23*0.62/1000</f>
        <v>7.8368000000000007E-2</v>
      </c>
    </row>
    <row r="24" spans="1:9" x14ac:dyDescent="0.25">
      <c r="G24" s="5"/>
    </row>
    <row r="25" spans="1:9" x14ac:dyDescent="0.25">
      <c r="A25" t="s">
        <v>22</v>
      </c>
      <c r="G25" s="5"/>
    </row>
    <row r="26" spans="1:9" x14ac:dyDescent="0.25">
      <c r="A26" t="s">
        <v>15</v>
      </c>
      <c r="B26" s="1">
        <v>14.9</v>
      </c>
      <c r="C26" s="1">
        <v>27</v>
      </c>
      <c r="D26" s="1">
        <f>C26*B26</f>
        <v>402.3</v>
      </c>
      <c r="G26" s="5"/>
    </row>
    <row r="27" spans="1:9" x14ac:dyDescent="0.25">
      <c r="B27" s="1">
        <v>5.3</v>
      </c>
      <c r="C27" s="1">
        <v>75</v>
      </c>
      <c r="D27" s="1">
        <f>C27*B27</f>
        <v>397.5</v>
      </c>
      <c r="E27" s="4">
        <f>SUM(D26:D27)</f>
        <v>799.8</v>
      </c>
      <c r="G27" s="5">
        <f t="shared" si="0"/>
        <v>133.29999999999998</v>
      </c>
      <c r="I27" s="6">
        <f>E27*0.62/1000</f>
        <v>0.49587599999999998</v>
      </c>
    </row>
    <row r="28" spans="1:9" x14ac:dyDescent="0.25">
      <c r="G28" s="5"/>
    </row>
    <row r="29" spans="1:9" x14ac:dyDescent="0.25">
      <c r="A29" t="s">
        <v>24</v>
      </c>
      <c r="G29" s="5"/>
    </row>
    <row r="30" spans="1:9" x14ac:dyDescent="0.25">
      <c r="A30" t="s">
        <v>15</v>
      </c>
      <c r="B30" s="1">
        <v>0.65</v>
      </c>
      <c r="C30" s="1">
        <v>8</v>
      </c>
      <c r="D30" s="1">
        <f>B30*C30</f>
        <v>5.2</v>
      </c>
      <c r="G30" s="5"/>
    </row>
    <row r="31" spans="1:9" x14ac:dyDescent="0.25">
      <c r="B31" s="1">
        <v>0.65</v>
      </c>
      <c r="C31" s="1">
        <v>8</v>
      </c>
      <c r="D31" s="1">
        <f>B31*C31</f>
        <v>5.2</v>
      </c>
      <c r="E31" s="4">
        <f>SUM(D30:D31)</f>
        <v>10.4</v>
      </c>
      <c r="G31" s="5">
        <f t="shared" si="0"/>
        <v>1.7333333333333334</v>
      </c>
      <c r="I31" s="8">
        <f>E31*0.62/1000</f>
        <v>6.4480000000000006E-3</v>
      </c>
    </row>
    <row r="32" spans="1:9" x14ac:dyDescent="0.25">
      <c r="G32" s="5"/>
    </row>
    <row r="33" spans="1:9" x14ac:dyDescent="0.25">
      <c r="A33" t="s">
        <v>23</v>
      </c>
      <c r="G33" s="5"/>
    </row>
    <row r="34" spans="1:9" x14ac:dyDescent="0.25">
      <c r="A34" t="s">
        <v>15</v>
      </c>
      <c r="B34" s="1">
        <v>0.8</v>
      </c>
      <c r="C34" s="1">
        <v>10</v>
      </c>
      <c r="D34" s="1">
        <f>C34*B34</f>
        <v>8</v>
      </c>
      <c r="G34" s="5"/>
    </row>
    <row r="35" spans="1:9" x14ac:dyDescent="0.25">
      <c r="B35" s="1">
        <v>0.8</v>
      </c>
      <c r="C35" s="1">
        <v>10</v>
      </c>
      <c r="D35" s="1">
        <f>C35*B35</f>
        <v>8</v>
      </c>
      <c r="E35" s="4">
        <f>SUM(D34:D35)</f>
        <v>16</v>
      </c>
      <c r="G35" s="5">
        <f t="shared" si="0"/>
        <v>2.6666666666666665</v>
      </c>
      <c r="I35" s="7">
        <f>E35*0.62/1000</f>
        <v>9.92E-3</v>
      </c>
    </row>
    <row r="36" spans="1:9" x14ac:dyDescent="0.25">
      <c r="G36" s="5"/>
    </row>
    <row r="37" spans="1:9" x14ac:dyDescent="0.25">
      <c r="A37" t="s">
        <v>25</v>
      </c>
      <c r="G37" s="5"/>
    </row>
    <row r="38" spans="1:9" x14ac:dyDescent="0.25">
      <c r="A38" t="s">
        <v>26</v>
      </c>
      <c r="B38" s="1">
        <v>18.600000000000001</v>
      </c>
      <c r="C38" s="1">
        <v>20</v>
      </c>
      <c r="D38" s="1">
        <f>C38*B38</f>
        <v>372</v>
      </c>
      <c r="G38" s="5"/>
    </row>
    <row r="39" spans="1:9" x14ac:dyDescent="0.25">
      <c r="B39" s="1">
        <v>3</v>
      </c>
      <c r="C39" s="1">
        <v>125</v>
      </c>
      <c r="D39" s="1">
        <f>B39*C39</f>
        <v>375</v>
      </c>
      <c r="E39" s="4">
        <f>SUM(D38:D39)</f>
        <v>747</v>
      </c>
      <c r="G39" s="5">
        <f t="shared" si="0"/>
        <v>124.5</v>
      </c>
      <c r="I39" s="7">
        <f>E39*0.222/1000</f>
        <v>0.16583400000000001</v>
      </c>
    </row>
    <row r="40" spans="1:9" x14ac:dyDescent="0.25">
      <c r="G40" s="5"/>
    </row>
    <row r="41" spans="1:9" x14ac:dyDescent="0.25">
      <c r="A41" t="s">
        <v>27</v>
      </c>
      <c r="G41" s="5"/>
    </row>
    <row r="42" spans="1:9" x14ac:dyDescent="0.25">
      <c r="A42" t="s">
        <v>28</v>
      </c>
      <c r="B42" s="1">
        <v>24.9</v>
      </c>
      <c r="C42" s="1">
        <v>4</v>
      </c>
      <c r="D42" s="1">
        <f>B42*C42</f>
        <v>99.6</v>
      </c>
      <c r="E42" s="4">
        <f>D42</f>
        <v>99.6</v>
      </c>
      <c r="G42" s="5">
        <f t="shared" si="0"/>
        <v>16.599999999999998</v>
      </c>
      <c r="I42" s="7">
        <f>E42*0.89/1000</f>
        <v>8.8643999999999987E-2</v>
      </c>
    </row>
    <row r="43" spans="1:9" x14ac:dyDescent="0.25">
      <c r="A43" t="s">
        <v>26</v>
      </c>
      <c r="B43" s="1">
        <v>0.6</v>
      </c>
      <c r="C43" s="1">
        <f>B42/0.15</f>
        <v>166</v>
      </c>
      <c r="D43" s="1">
        <f>B43*C43</f>
        <v>99.6</v>
      </c>
      <c r="E43" s="4">
        <f>D43</f>
        <v>99.6</v>
      </c>
      <c r="G43" s="5">
        <f t="shared" si="0"/>
        <v>16.599999999999998</v>
      </c>
      <c r="I43" s="7">
        <f>E43*0.222/1000</f>
        <v>2.2111200000000001E-2</v>
      </c>
    </row>
    <row r="44" spans="1:9" x14ac:dyDescent="0.25">
      <c r="G44" s="5"/>
    </row>
    <row r="45" spans="1:9" x14ac:dyDescent="0.25">
      <c r="A45" t="s">
        <v>29</v>
      </c>
      <c r="G45" s="5"/>
    </row>
    <row r="46" spans="1:9" x14ac:dyDescent="0.25">
      <c r="A46" t="s">
        <v>15</v>
      </c>
      <c r="B46" s="1">
        <v>4</v>
      </c>
      <c r="C46" s="1">
        <v>20</v>
      </c>
      <c r="D46" s="1">
        <f>C46*B46</f>
        <v>80</v>
      </c>
      <c r="G46" s="5"/>
    </row>
    <row r="47" spans="1:9" x14ac:dyDescent="0.25">
      <c r="B47" s="1">
        <v>2</v>
      </c>
      <c r="C47" s="1">
        <v>41</v>
      </c>
      <c r="D47" s="1">
        <f>C47*B47</f>
        <v>82</v>
      </c>
      <c r="E47" s="4">
        <f>SUM(D46:D47)</f>
        <v>162</v>
      </c>
      <c r="G47" s="5">
        <f t="shared" si="0"/>
        <v>27</v>
      </c>
      <c r="I47" s="6">
        <f>E47*0.62/1000</f>
        <v>0.10044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7"/>
  <sheetViews>
    <sheetView workbookViewId="0">
      <selection activeCell="I31" sqref="I31"/>
    </sheetView>
  </sheetViews>
  <sheetFormatPr defaultRowHeight="15" x14ac:dyDescent="0.25"/>
  <cols>
    <col min="1" max="1" width="30.85546875" bestFit="1" customWidth="1"/>
    <col min="2" max="4" width="9.140625" style="1"/>
  </cols>
  <sheetData>
    <row r="2" spans="1:4" x14ac:dyDescent="0.25">
      <c r="B2" s="1" t="s">
        <v>31</v>
      </c>
      <c r="C2" s="1" t="s">
        <v>16</v>
      </c>
      <c r="D2" s="1" t="s">
        <v>32</v>
      </c>
    </row>
    <row r="3" spans="1:4" x14ac:dyDescent="0.25">
      <c r="A3" t="s">
        <v>30</v>
      </c>
      <c r="B3" s="1">
        <f>0.6*0.6*4</f>
        <v>1.44</v>
      </c>
      <c r="C3" s="1" t="e">
        <f>#REF!</f>
        <v>#REF!</v>
      </c>
      <c r="D3" s="1" t="e">
        <f>C3*B3</f>
        <v>#REF!</v>
      </c>
    </row>
    <row r="5" spans="1:4" x14ac:dyDescent="0.25">
      <c r="A5" t="s">
        <v>8</v>
      </c>
      <c r="B5" s="1">
        <f>0.4*0.9*4</f>
        <v>1.4400000000000002</v>
      </c>
      <c r="C5" s="1">
        <v>2</v>
      </c>
      <c r="D5" s="1">
        <f>B5*C5</f>
        <v>2.8800000000000003</v>
      </c>
    </row>
    <row r="7" spans="1:4" x14ac:dyDescent="0.25">
      <c r="A7" t="s">
        <v>18</v>
      </c>
      <c r="B7" s="1">
        <f>0.3*25</f>
        <v>7.5</v>
      </c>
      <c r="C7" s="1">
        <v>1</v>
      </c>
      <c r="D7" s="1">
        <f>B7*C7</f>
        <v>7.5</v>
      </c>
    </row>
    <row r="9" spans="1:4" x14ac:dyDescent="0.25">
      <c r="A9" t="s">
        <v>20</v>
      </c>
      <c r="B9" s="1">
        <f>0.7*15</f>
        <v>10.5</v>
      </c>
      <c r="C9" s="1">
        <v>1</v>
      </c>
      <c r="D9" s="1">
        <f>C9*B9</f>
        <v>10.5</v>
      </c>
    </row>
    <row r="11" spans="1:4" x14ac:dyDescent="0.25">
      <c r="A11" t="s">
        <v>21</v>
      </c>
      <c r="B11" s="1">
        <f>5.2*1.1</f>
        <v>5.7200000000000006</v>
      </c>
    </row>
    <row r="12" spans="1:4" x14ac:dyDescent="0.25">
      <c r="B12" s="1">
        <f>1.9*0.65</f>
        <v>1.2349999999999999</v>
      </c>
    </row>
    <row r="13" spans="1:4" x14ac:dyDescent="0.25">
      <c r="B13" s="1">
        <f>4.4*1</f>
        <v>4.4000000000000004</v>
      </c>
    </row>
    <row r="14" spans="1:4" x14ac:dyDescent="0.25">
      <c r="B14" s="1">
        <f>2.1*0.53</f>
        <v>1.1130000000000002</v>
      </c>
      <c r="D14" s="3">
        <f>SUM(B11:B14)</f>
        <v>12.468</v>
      </c>
    </row>
    <row r="16" spans="1:4" x14ac:dyDescent="0.25">
      <c r="A16" t="s">
        <v>33</v>
      </c>
    </row>
    <row r="17" spans="1:4" x14ac:dyDescent="0.25">
      <c r="B17" s="1">
        <f>0.075*5*2</f>
        <v>0.75</v>
      </c>
    </row>
    <row r="18" spans="1:4" x14ac:dyDescent="0.25">
      <c r="B18" s="1">
        <f>0.3*15</f>
        <v>4.5</v>
      </c>
      <c r="D18" s="1">
        <f>SUM(B17:B18)</f>
        <v>5.25</v>
      </c>
    </row>
    <row r="20" spans="1:4" x14ac:dyDescent="0.25">
      <c r="A20" t="s">
        <v>12</v>
      </c>
      <c r="B20" s="1">
        <f>0.3*0.4*4</f>
        <v>0.48</v>
      </c>
      <c r="C20" s="1">
        <v>16</v>
      </c>
      <c r="D20" s="1">
        <f>B20*C20</f>
        <v>7.68</v>
      </c>
    </row>
    <row r="22" spans="1:4" x14ac:dyDescent="0.25">
      <c r="A22" t="s">
        <v>25</v>
      </c>
      <c r="B22" s="1">
        <f>0.075*43</f>
        <v>3.2250000000000001</v>
      </c>
      <c r="C22" s="1">
        <v>1</v>
      </c>
      <c r="D22" s="1">
        <f>B22*C22</f>
        <v>3.2250000000000001</v>
      </c>
    </row>
    <row r="24" spans="1:4" x14ac:dyDescent="0.25">
      <c r="A24" t="s">
        <v>34</v>
      </c>
      <c r="B24" s="1">
        <f>0.6*25</f>
        <v>15</v>
      </c>
      <c r="C24" s="1">
        <v>1</v>
      </c>
      <c r="D24" s="1">
        <f>B24*C24</f>
        <v>15</v>
      </c>
    </row>
    <row r="26" spans="1:4" x14ac:dyDescent="0.25">
      <c r="A26" t="s">
        <v>29</v>
      </c>
      <c r="B26" s="1">
        <v>8</v>
      </c>
      <c r="C26" s="1">
        <v>1</v>
      </c>
      <c r="D26" s="1">
        <f>B26*C26</f>
        <v>8</v>
      </c>
    </row>
    <row r="27" spans="1:4" x14ac:dyDescent="0.25">
      <c r="B27" s="1">
        <f>0.1*12</f>
        <v>1.2000000000000002</v>
      </c>
      <c r="C27" s="1">
        <v>1</v>
      </c>
      <c r="D27" s="1">
        <f>B27*C27</f>
        <v>1.2000000000000002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 adjusted rates</vt:lpstr>
      <vt:lpstr>Reinforcement</vt:lpstr>
      <vt:lpstr>Formwork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maumoon.khalid</dc:creator>
  <cp:lastModifiedBy>Aminath Naaheen Ahmed</cp:lastModifiedBy>
  <cp:lastPrinted>2015-04-08T12:06:33Z</cp:lastPrinted>
  <dcterms:created xsi:type="dcterms:W3CDTF">2013-06-30T08:40:01Z</dcterms:created>
  <dcterms:modified xsi:type="dcterms:W3CDTF">2020-02-19T10:29:58Z</dcterms:modified>
</cp:coreProperties>
</file>