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20" windowWidth="20640" windowHeight="11580" firstSheet="1" activeTab="1"/>
  </bookViews>
  <sheets>
    <sheet name="Sheet1" sheetId="1" r:id="rId1"/>
    <sheet name="low aluminium partitions" sheetId="12" r:id="rId2"/>
    <sheet name="Sheet2" sheetId="13" r:id="rId3"/>
  </sheets>
  <definedNames>
    <definedName name="_xlnm.Print_Area" localSheetId="1">'low aluminium partitions'!$A$1:$G$153</definedName>
    <definedName name="_xlnm.Print_Area" localSheetId="0">Sheet1!$B$1:$H$134</definedName>
  </definedNames>
  <calcPr calcId="145621"/>
</workbook>
</file>

<file path=xl/calcChain.xml><?xml version="1.0" encoding="utf-8"?>
<calcChain xmlns="http://schemas.openxmlformats.org/spreadsheetml/2006/main">
  <c r="G65" i="12" l="1"/>
  <c r="G97" i="12"/>
  <c r="G123" i="12" l="1"/>
  <c r="G133" i="12" l="1"/>
  <c r="G132" i="12"/>
  <c r="G130" i="12"/>
  <c r="G128" i="12"/>
  <c r="G127" i="12"/>
  <c r="G124" i="12"/>
  <c r="G120" i="12"/>
  <c r="G119" i="12"/>
  <c r="G118" i="12"/>
  <c r="G116" i="12"/>
  <c r="G115" i="12"/>
  <c r="G114" i="12"/>
  <c r="G112" i="12"/>
  <c r="G111" i="12"/>
  <c r="G109" i="12"/>
  <c r="G106" i="12"/>
  <c r="G103" i="12"/>
  <c r="G95" i="12"/>
  <c r="G93" i="12"/>
  <c r="G91" i="12"/>
  <c r="G90" i="12"/>
  <c r="G89" i="12"/>
  <c r="G87" i="12"/>
  <c r="G86" i="12"/>
  <c r="G75" i="12"/>
  <c r="G73" i="12"/>
  <c r="G72" i="12"/>
  <c r="G70" i="12"/>
  <c r="G68" i="12"/>
  <c r="G63" i="12"/>
  <c r="G59" i="12"/>
  <c r="G48" i="12"/>
  <c r="G54" i="12"/>
  <c r="G52" i="12"/>
  <c r="G50" i="12"/>
  <c r="G40" i="12"/>
  <c r="G39" i="12"/>
  <c r="G38" i="12"/>
  <c r="G37" i="12"/>
  <c r="G34" i="12"/>
  <c r="G33" i="12"/>
  <c r="G32" i="12"/>
  <c r="G30" i="12"/>
  <c r="G29" i="12"/>
  <c r="G27" i="12"/>
  <c r="G26" i="12"/>
  <c r="G25" i="12"/>
  <c r="G19" i="12"/>
  <c r="G17" i="12"/>
  <c r="G151" i="12" l="1"/>
  <c r="H131" i="1"/>
  <c r="H125" i="1"/>
  <c r="H127" i="1"/>
  <c r="H128" i="1"/>
  <c r="H129" i="1"/>
  <c r="H126" i="1"/>
  <c r="H100" i="1"/>
  <c r="H43" i="1"/>
  <c r="H42" i="1"/>
  <c r="H59" i="1"/>
  <c r="H44" i="1"/>
  <c r="H27" i="1"/>
  <c r="G152" i="12" l="1"/>
  <c r="G153" i="12" s="1"/>
  <c r="H132" i="1"/>
  <c r="H79" i="1"/>
  <c r="H78" i="1"/>
  <c r="H76" i="1"/>
  <c r="H95" i="1"/>
  <c r="H96" i="1"/>
  <c r="H97" i="1"/>
  <c r="H98" i="1"/>
  <c r="H99" i="1"/>
  <c r="H117" i="1"/>
  <c r="H119" i="1"/>
  <c r="H120" i="1"/>
  <c r="H118" i="1"/>
  <c r="H89" i="1"/>
  <c r="H90" i="1"/>
  <c r="H87" i="1"/>
  <c r="H88" i="1"/>
  <c r="H75" i="1"/>
  <c r="H77" i="1"/>
  <c r="H81" i="1"/>
  <c r="H82" i="1"/>
  <c r="H83" i="1"/>
  <c r="H105" i="1"/>
  <c r="H106" i="1"/>
  <c r="H107" i="1"/>
  <c r="H108" i="1"/>
  <c r="H80" i="1"/>
  <c r="H121" i="1" l="1"/>
  <c r="H113" i="1"/>
  <c r="H86" i="1"/>
  <c r="H104" i="1"/>
  <c r="H109" i="1" s="1"/>
  <c r="H94" i="1"/>
  <c r="H101" i="1" s="1"/>
  <c r="H74" i="1"/>
  <c r="H26" i="1"/>
  <c r="H25" i="1"/>
  <c r="H85" i="1"/>
  <c r="H28" i="1"/>
  <c r="H24" i="1"/>
  <c r="H35" i="1"/>
  <c r="H34" i="1"/>
  <c r="H33" i="1"/>
  <c r="H36" i="1"/>
  <c r="H7" i="1"/>
  <c r="H91" i="1" l="1"/>
  <c r="H29" i="1"/>
  <c r="H114" i="1"/>
  <c r="H15" i="1"/>
  <c r="H41" i="1"/>
  <c r="H40" i="1"/>
  <c r="H39" i="1"/>
  <c r="H32" i="1" l="1"/>
  <c r="H71" i="1"/>
  <c r="H6" i="1"/>
  <c r="H9" i="1"/>
  <c r="H10" i="1"/>
  <c r="H11" i="1"/>
  <c r="H13" i="1"/>
  <c r="H14" i="1"/>
  <c r="H17" i="1"/>
  <c r="H18" i="1"/>
  <c r="H20" i="1"/>
  <c r="H21" i="1" l="1"/>
  <c r="H134" i="1" s="1"/>
</calcChain>
</file>

<file path=xl/sharedStrings.xml><?xml version="1.0" encoding="utf-8"?>
<sst xmlns="http://schemas.openxmlformats.org/spreadsheetml/2006/main" count="675" uniqueCount="372">
  <si>
    <t>Ground Floor</t>
  </si>
  <si>
    <t>First Floor</t>
  </si>
  <si>
    <t>Second Floor</t>
  </si>
  <si>
    <t>Third Floor</t>
  </si>
  <si>
    <t>Fourth Floor</t>
  </si>
  <si>
    <t xml:space="preserve">Minister's Room </t>
  </si>
  <si>
    <t>PVC flooring</t>
  </si>
  <si>
    <t>Parquet</t>
  </si>
  <si>
    <t>Carpet flooring</t>
  </si>
  <si>
    <t>Dark grey Carpet tiles</t>
  </si>
  <si>
    <t>Mid grey Carpet tiles</t>
  </si>
  <si>
    <t>Silver Carpet tiles</t>
  </si>
  <si>
    <t>1F Meeting Room 01</t>
  </si>
  <si>
    <t>1F Meeting Room 02</t>
  </si>
  <si>
    <t>2F Meeting Room</t>
  </si>
  <si>
    <t>3F Meeting Room</t>
  </si>
  <si>
    <t>Prayer room</t>
  </si>
  <si>
    <t>Existing building (Bureau)</t>
  </si>
  <si>
    <t>CIDD</t>
  </si>
  <si>
    <t xml:space="preserve">600X600mm MARAZZI MYSTONE </t>
  </si>
  <si>
    <t>SILVERSTONE FLOOR TILE ANTRACITE AS</t>
  </si>
  <si>
    <t>PER MAUFACACTURES RECOMMENDATION</t>
  </si>
  <si>
    <t>300x600 MML vivo matt porcellanato wall tile</t>
  </si>
  <si>
    <t>300x300 ceramic mosaic tiles</t>
  </si>
  <si>
    <t>300x600 MML roc face porcelain tileridges series</t>
  </si>
  <si>
    <t>A-6110-978-906</t>
  </si>
  <si>
    <t>Qty</t>
  </si>
  <si>
    <t>A-1311-200</t>
  </si>
  <si>
    <t>2307SC-WT-0</t>
  </si>
  <si>
    <t>TF-476S</t>
  </si>
  <si>
    <t>A-1306-10</t>
  </si>
  <si>
    <t>A-8104-N</t>
  </si>
  <si>
    <t>A-8016-A-N</t>
  </si>
  <si>
    <t>K-1394-52-N</t>
  </si>
  <si>
    <t>K-1381-41-N</t>
  </si>
  <si>
    <t>K-1384-44-N</t>
  </si>
  <si>
    <t>L-1382-42-N</t>
  </si>
  <si>
    <t>A-5604-CH</t>
  </si>
  <si>
    <t xml:space="preserve">A-4401 </t>
  </si>
  <si>
    <t>LQ03</t>
  </si>
  <si>
    <t>Moonshadow H20S - Rainshower Hose connect (AS)</t>
  </si>
  <si>
    <t>Acacia E Exp B&amp;S Shower W/Hand Shower (AS)</t>
  </si>
  <si>
    <t>Acacia E CC Vortex 2.6/4 CBR Comp.set WT (AS)</t>
  </si>
  <si>
    <t>Aqualyn 1-Tap holes countertop Lava WT (AS)</t>
  </si>
  <si>
    <t>Acacia E Mono Basin (AS)</t>
  </si>
  <si>
    <t>ABS Bottle Trap, Chrome Plated (A-810) (AS)</t>
  </si>
  <si>
    <t>Push Lock waster &amp; over flow for lavatory (AS)</t>
  </si>
  <si>
    <t>Acacia E Double Towel Bar (AS)</t>
  </si>
  <si>
    <t>Acacia E Robe hook (AS)</t>
  </si>
  <si>
    <t>Acacia E Glass Holder (AS)</t>
  </si>
  <si>
    <t>Acacia E Soap Dish (AS)</t>
  </si>
  <si>
    <t>Curve Hygiene Spray-Chrome (AS)</t>
  </si>
  <si>
    <t>Stop valve Ceramic valve 90 Dgr 1/2" (AS)</t>
  </si>
  <si>
    <t>Splash-Mirror 500x750mm (AS)</t>
  </si>
  <si>
    <t>Amount (MVR)</t>
  </si>
  <si>
    <t>Rate (MVR)</t>
  </si>
  <si>
    <t>LBD office area</t>
  </si>
  <si>
    <t>Item</t>
  </si>
  <si>
    <t>Space</t>
  </si>
  <si>
    <t>Description</t>
  </si>
  <si>
    <t>Toilet Floor</t>
  </si>
  <si>
    <t>Toilet Wall</t>
  </si>
  <si>
    <t>1.1.1</t>
  </si>
  <si>
    <t>1.1.2</t>
  </si>
  <si>
    <t>1.2.1</t>
  </si>
  <si>
    <t>1.2.3</t>
  </si>
  <si>
    <t>1.2.2</t>
  </si>
  <si>
    <t>1.3.1</t>
  </si>
  <si>
    <t>1.3.2</t>
  </si>
  <si>
    <t>1.4.1</t>
  </si>
  <si>
    <t>1.4.2</t>
  </si>
  <si>
    <t>1.5.1</t>
  </si>
  <si>
    <t>Unit</t>
  </si>
  <si>
    <t>3.1.1</t>
  </si>
  <si>
    <t>3.1.2</t>
  </si>
  <si>
    <t>3.1.3</t>
  </si>
  <si>
    <t>3.1.4</t>
  </si>
  <si>
    <t>3.1.5</t>
  </si>
  <si>
    <t>Corridor</t>
  </si>
  <si>
    <t>m²</t>
  </si>
  <si>
    <t>Engineering office area</t>
  </si>
  <si>
    <t>Planning &amp; Housing office area</t>
  </si>
  <si>
    <t>L</t>
  </si>
  <si>
    <t>Nos</t>
  </si>
  <si>
    <t>TOTAL</t>
  </si>
  <si>
    <t>FLOORING</t>
  </si>
  <si>
    <t>MINISTER'S ROOM</t>
  </si>
  <si>
    <t>TV System</t>
  </si>
  <si>
    <t>Numbering System</t>
  </si>
  <si>
    <t>Ministry Name</t>
  </si>
  <si>
    <t>National Emblem</t>
  </si>
  <si>
    <t>Reception counters</t>
  </si>
  <si>
    <t>Switches</t>
  </si>
  <si>
    <t>Electrical/Toilet Fittings</t>
  </si>
  <si>
    <t>Toilet Flooring/Wall Finishes</t>
  </si>
  <si>
    <t>Legrand Switch 4G 1W 10A Mallia Dark Silver</t>
  </si>
  <si>
    <t>17CUF</t>
  </si>
  <si>
    <t>8778-9W-DL</t>
  </si>
  <si>
    <t>12P06S-SN-18W-DL</t>
  </si>
  <si>
    <t>Legrand Switch 2G 1W 10A Mallia Dark Silver</t>
  </si>
  <si>
    <t>Legrand Switch 1G 1W 10A Mallia Dark Silver</t>
  </si>
  <si>
    <t>Legrand Single Socket Switch 13A Bs Mallia Dark Silver</t>
  </si>
  <si>
    <t>Legrand Data Socket Rj45 Cat6 Mallia Dark Silver</t>
  </si>
  <si>
    <t>Legrand Telephone Socket Rj11 Mallia Dark Silver</t>
  </si>
  <si>
    <t>Legrand Shaver Socket 20Va 240V Mallia Dark Silver</t>
  </si>
  <si>
    <t>Legrand Tv Socket Female F Type Mallia Dark Silver</t>
  </si>
  <si>
    <t>Kdk Ceiling Ventilating Fan 12W 177x177 Mm</t>
  </si>
  <si>
    <t>Led Mirror Light 9W DI Pvc Cvr</t>
  </si>
  <si>
    <t>Led Down Light 18W DI 6500K Square Satin</t>
  </si>
  <si>
    <t>Partitions</t>
  </si>
  <si>
    <t>Doors</t>
  </si>
  <si>
    <t>Painting</t>
  </si>
  <si>
    <t>Bureau Floor</t>
  </si>
  <si>
    <t>EXISTING SECOND FLOOR INTERIOR WORKS</t>
  </si>
  <si>
    <t>RECEPTION AREA</t>
  </si>
  <si>
    <t>SEMINAR ROOM</t>
  </si>
  <si>
    <t>Stage Area</t>
  </si>
  <si>
    <t>Blinds</t>
  </si>
  <si>
    <t>Flooring</t>
  </si>
  <si>
    <t>VIP WAITING ROOM</t>
  </si>
  <si>
    <t>Wall Lights</t>
  </si>
  <si>
    <t>Wall paint</t>
  </si>
  <si>
    <t>Wall Paper</t>
  </si>
  <si>
    <t>Wall Paint</t>
  </si>
  <si>
    <t>TV system</t>
  </si>
  <si>
    <t>Ceiling Lights</t>
  </si>
  <si>
    <t>WINDOW BLINDS</t>
  </si>
  <si>
    <t>Window 1</t>
  </si>
  <si>
    <t>1.3.3</t>
  </si>
  <si>
    <t>3.2.1</t>
  </si>
  <si>
    <t>3.2.2</t>
  </si>
  <si>
    <t>3.2.3</t>
  </si>
  <si>
    <t>3.2.4</t>
  </si>
  <si>
    <t>3.2.5</t>
  </si>
  <si>
    <t>3.2.6</t>
  </si>
  <si>
    <t>3.2.7</t>
  </si>
  <si>
    <t>3.2.8</t>
  </si>
  <si>
    <t>3.2.9</t>
  </si>
  <si>
    <t>3.2.10</t>
  </si>
  <si>
    <t>3.2.11</t>
  </si>
  <si>
    <t>3.2.12</t>
  </si>
  <si>
    <t>3.2.13</t>
  </si>
  <si>
    <t>3.2.14</t>
  </si>
  <si>
    <t>3.3.1</t>
  </si>
  <si>
    <t>3.3.2</t>
  </si>
  <si>
    <t>3.3.3</t>
  </si>
  <si>
    <t>3.3.4</t>
  </si>
  <si>
    <t>3.3.5</t>
  </si>
  <si>
    <t>3.3.6</t>
  </si>
  <si>
    <t>3.3.7</t>
  </si>
  <si>
    <t>3.3.8</t>
  </si>
  <si>
    <t>3.3.9</t>
  </si>
  <si>
    <t>3.3.10</t>
  </si>
  <si>
    <t>3.3.11</t>
  </si>
  <si>
    <t>7.1.1</t>
  </si>
  <si>
    <t>VRV Air Conditioners (24,000 BTU)</t>
  </si>
  <si>
    <t>Led Tube Light</t>
  </si>
  <si>
    <t>Caparol Capaver Wall paper Circle</t>
  </si>
  <si>
    <t>Capaver Capaver Wall paper Lino</t>
  </si>
  <si>
    <t>Main Door</t>
  </si>
  <si>
    <t>Frameless Glass Door</t>
  </si>
  <si>
    <t>65" Flat Screen TV</t>
  </si>
  <si>
    <t>10MM Thick Stainless Steel</t>
  </si>
  <si>
    <t>15MM Thick Stainless Steel</t>
  </si>
  <si>
    <t>150MM raised timber platform</t>
  </si>
  <si>
    <t>Nippon Paint Neutrals 1-Aba</t>
  </si>
  <si>
    <t>Nippon Paint Neutrals 1-Ultra Smooth NP Ow1020P</t>
  </si>
  <si>
    <t>Carpet Flooring</t>
  </si>
  <si>
    <t>Wall Lamp Sc:4909</t>
  </si>
  <si>
    <t>Capaver ElementEffects Capaver Wall Paper Stripe</t>
  </si>
  <si>
    <t>46" Flat Screen TV</t>
  </si>
  <si>
    <t>All floors</t>
  </si>
  <si>
    <t>Seclution Grey Roller Blinds</t>
  </si>
  <si>
    <t>WALL PAINT</t>
  </si>
  <si>
    <t>False Ceiling</t>
  </si>
  <si>
    <t>False Ceiling Paint</t>
  </si>
  <si>
    <t>32" Flat Screen TV</t>
  </si>
  <si>
    <t>Numbering System display TV</t>
  </si>
  <si>
    <t>Queueu Management System</t>
  </si>
  <si>
    <t>Nippon Paint Neutrals 2-Rustic Brown 1117</t>
  </si>
  <si>
    <t>Plywood Counters</t>
  </si>
  <si>
    <t>M-Board with Timber ceiling</t>
  </si>
  <si>
    <t>Nippon Paint White</t>
  </si>
  <si>
    <t>Venetian Blinds</t>
  </si>
  <si>
    <t xml:space="preserve">Fixed glass ( 1200x900mm) </t>
  </si>
  <si>
    <t>3.1.6</t>
  </si>
  <si>
    <t>3.1.7</t>
  </si>
  <si>
    <t>1.2m  height aluminium partition</t>
  </si>
  <si>
    <t>1.2 height aluminium partitions</t>
  </si>
  <si>
    <t>m</t>
  </si>
  <si>
    <t>LS</t>
  </si>
  <si>
    <t>Sound absorbtion system</t>
  </si>
  <si>
    <t>Coloured Fabric with timber framing</t>
  </si>
  <si>
    <t>Laminated timber flooring</t>
  </si>
  <si>
    <t>Aluminium low partitions</t>
  </si>
  <si>
    <t>9.1.2</t>
  </si>
  <si>
    <t>9.1.3</t>
  </si>
  <si>
    <t>9.1.1</t>
  </si>
  <si>
    <t>9.1.4</t>
  </si>
  <si>
    <t>9.1.5</t>
  </si>
  <si>
    <t>1.m  height aluminium partition</t>
  </si>
  <si>
    <t>9.2.1</t>
  </si>
  <si>
    <t>2nd Floor</t>
  </si>
  <si>
    <t>1.65 height aluminium partitions</t>
  </si>
  <si>
    <t>SUB TOTAL</t>
  </si>
  <si>
    <t>MHI ANNEX BUILDING MATERIAL COST ESTIMATION</t>
  </si>
  <si>
    <t>Rate</t>
  </si>
  <si>
    <t>GST (6%)</t>
  </si>
  <si>
    <t>TOTAL WITH GST</t>
  </si>
  <si>
    <t>Description (code)</t>
  </si>
  <si>
    <t xml:space="preserve">Qty </t>
  </si>
  <si>
    <t>50mm x 100mm Timber partitions with 6mm M-Boards</t>
  </si>
  <si>
    <t>Recessed Tube lights with bedding</t>
  </si>
  <si>
    <t>Remarks</t>
  </si>
  <si>
    <t>To be removed</t>
  </si>
  <si>
    <t>To be installed</t>
  </si>
  <si>
    <t>To be relocated</t>
  </si>
  <si>
    <t>WOOD WORKS</t>
  </si>
  <si>
    <t>DOORS AND WINDOWS</t>
  </si>
  <si>
    <t>PAINTING</t>
  </si>
  <si>
    <t>Emulsion  paint  finish  including  putty  application  and  ground smoothing as specified in specification. (internal surfaces)</t>
  </si>
  <si>
    <t>Paint on walls as per drawing</t>
  </si>
  <si>
    <t>(a) Rates shall include for: fixing, bedding, grouting, and pointing materials; making good around pipes, sanitary fixtures, and similar; cleaning down and polishing.</t>
  </si>
  <si>
    <r>
      <rPr>
        <sz val="10"/>
        <color theme="1"/>
        <rFont val="Calibri"/>
        <family val="2"/>
        <scheme val="minor"/>
      </rPr>
      <t>(b) Rates shall include for door frames, mullions, transoms, trims,
glazing, tinting, timber panels, boardings, framing, lining, fastenings and all fixings.</t>
    </r>
    <r>
      <rPr>
        <b/>
        <sz val="10"/>
        <color theme="1"/>
        <rFont val="Calibri"/>
        <family val="2"/>
        <scheme val="minor"/>
      </rPr>
      <t xml:space="preserve">
</t>
    </r>
  </si>
  <si>
    <t xml:space="preserve">(c) Sizes are given overall outside dimensions of actual doors and windows.
</t>
  </si>
  <si>
    <t>(d) Thickness and sizes of glass panels are shown on the Drawings and doors and windows schedule</t>
  </si>
  <si>
    <t>(e) Rates shall include for all painting as specified</t>
  </si>
  <si>
    <t>(f) Rates shall include all items specified in the door schedule and specification</t>
  </si>
  <si>
    <t>D3 (900mm x 2100mm) Solid Timber door with glass panel</t>
  </si>
  <si>
    <t>FG (850mm x 1250mm) 6MM Fixed glass with timber frame</t>
  </si>
  <si>
    <t>No</t>
  </si>
  <si>
    <t xml:space="preserve"> ELECTRICAL, IT &amp; AC WORKS</t>
  </si>
  <si>
    <t>(a)  Rate shall include for supply, fixing, installation of all fittings,accessories, conduit pipe, wire/cables and any provisions necessary in accordance to the standards set by local government body STELCO</t>
  </si>
  <si>
    <t>(b)  The cost shall also include for trenching including: excavation, maintaining faces of excavations, backfilling, compaction, appropriate cable covers, warning tape and disposal of surplus spoil.</t>
  </si>
  <si>
    <t>GENERAL</t>
  </si>
  <si>
    <t>MAINS CONNECTIONS AND BOARDS</t>
  </si>
  <si>
    <t>Allow for connection to electrical mains</t>
  </si>
  <si>
    <t>ELECTRICAL BOARDS</t>
  </si>
  <si>
    <t>Light, Power &amp; AC Distribution Board</t>
  </si>
  <si>
    <t>ELECTRICAL WIRING</t>
  </si>
  <si>
    <t>Electrical wiring with copper conductor cable in conduits in walls</t>
  </si>
  <si>
    <t>6.4.1</t>
  </si>
  <si>
    <t>Wiring To Lights, Fittings  socket</t>
  </si>
  <si>
    <t>LIGHTING</t>
  </si>
  <si>
    <t>6.5.1</t>
  </si>
  <si>
    <t>6.5.2</t>
  </si>
  <si>
    <t>SWITCHES</t>
  </si>
  <si>
    <t>6.6.1</t>
  </si>
  <si>
    <t>SOCKETS</t>
  </si>
  <si>
    <t>6.7.1</t>
  </si>
  <si>
    <t>6.7.2</t>
  </si>
  <si>
    <t>6.7.3</t>
  </si>
  <si>
    <t>1x15A socket outlet for AC</t>
  </si>
  <si>
    <t>IT</t>
  </si>
  <si>
    <t>6.8.1</t>
  </si>
  <si>
    <t>Network point</t>
  </si>
  <si>
    <t>AIR CONDITIONERS</t>
  </si>
  <si>
    <t>6.9.1</t>
  </si>
  <si>
    <t>Wall mount air condition system supply, installation and commissioning ,(BTU 24000 )</t>
  </si>
  <si>
    <t>2x13A socket outlet</t>
  </si>
  <si>
    <t>To install</t>
  </si>
  <si>
    <t>Cable TV outlet</t>
  </si>
  <si>
    <t>To Relocate</t>
  </si>
  <si>
    <t>Wall mount air condition system supply, Relocation and commissioning ,(BTU 9000 )</t>
  </si>
  <si>
    <t>To Install</t>
  </si>
  <si>
    <t>ADDITIONS AND OMMISIONS</t>
  </si>
  <si>
    <t>Additions</t>
  </si>
  <si>
    <r>
      <t>(1)</t>
    </r>
    <r>
      <rPr>
        <sz val="10"/>
        <color theme="0"/>
        <rFont val="Calibri"/>
        <family val="2"/>
        <scheme val="minor"/>
      </rPr>
      <t>.</t>
    </r>
  </si>
  <si>
    <t>Preliminaries</t>
  </si>
  <si>
    <r>
      <t>(2)</t>
    </r>
    <r>
      <rPr>
        <sz val="10"/>
        <color theme="0"/>
        <rFont val="Calibri"/>
        <family val="2"/>
        <scheme val="minor"/>
      </rPr>
      <t>.</t>
    </r>
  </si>
  <si>
    <t>Wood Work</t>
  </si>
  <si>
    <r>
      <t>(3)</t>
    </r>
    <r>
      <rPr>
        <sz val="10"/>
        <color theme="0"/>
        <rFont val="Calibri"/>
        <family val="2"/>
        <scheme val="minor"/>
      </rPr>
      <t>.</t>
    </r>
  </si>
  <si>
    <r>
      <t>(4)</t>
    </r>
    <r>
      <rPr>
        <sz val="10"/>
        <color theme="0"/>
        <rFont val="Calibri"/>
        <family val="2"/>
        <scheme val="minor"/>
      </rPr>
      <t>.</t>
    </r>
  </si>
  <si>
    <t>Finishes</t>
  </si>
  <si>
    <r>
      <t>(5)</t>
    </r>
    <r>
      <rPr>
        <sz val="10"/>
        <color theme="0"/>
        <rFont val="Calibri"/>
        <family val="2"/>
        <scheme val="minor"/>
      </rPr>
      <t>.</t>
    </r>
  </si>
  <si>
    <t>Doors and Windows</t>
  </si>
  <si>
    <r>
      <t>(6)</t>
    </r>
    <r>
      <rPr>
        <sz val="10"/>
        <color theme="0"/>
        <rFont val="Calibri"/>
        <family val="2"/>
        <scheme val="minor"/>
      </rPr>
      <t>.</t>
    </r>
  </si>
  <si>
    <t>Electrical, IT and AC Installations</t>
  </si>
  <si>
    <r>
      <t>(7)</t>
    </r>
    <r>
      <rPr>
        <sz val="10"/>
        <color theme="0"/>
        <rFont val="Calibri"/>
        <family val="2"/>
        <scheme val="minor"/>
      </rPr>
      <t>.</t>
    </r>
  </si>
  <si>
    <t>Metal Works</t>
  </si>
  <si>
    <t>Ommisions</t>
  </si>
  <si>
    <t>(a) Rates shall include for: all labour in framing, notching and fitting around projections, pipes, light fittings, hatches, grilles and similar and complete with cleats, packers, wedges and similar and all nails and screws.  (b) All timbers should be treated timber.</t>
  </si>
  <si>
    <t>(a)  Rates shall include for: the provision, erection and removal of scaffolding, preparation, wall putty application, rubbing down between coats and similar work, the protection and/or masking floors, fittings and similar work, removing and replacing door and window furniture.</t>
  </si>
  <si>
    <t>(b)  All painting work shall be carried in accordance with the Specifications</t>
  </si>
  <si>
    <t>4.2.1</t>
  </si>
  <si>
    <t>DOORS AND WINDOWS (REFER TO DOOR/WINDOW SCHEDULE)</t>
  </si>
  <si>
    <t>2 Gang switch</t>
  </si>
  <si>
    <t>3 Gang switch</t>
  </si>
  <si>
    <t>4 Gang switch</t>
  </si>
  <si>
    <t>PARTITION WORKS OF MHI</t>
  </si>
  <si>
    <t>VIP Waiting Area</t>
  </si>
  <si>
    <t>Laminate flooring  installation must be as per manufacturers specifications</t>
  </si>
  <si>
    <t>Laminate flooring  with PVC under layer</t>
  </si>
  <si>
    <t>75mm wide x 50mm thick x 2400mm long  timber strips with dark wood stain varnish finish as per drawing</t>
  </si>
  <si>
    <t>150mmx20mm thick timber skirting fixed as per drawing</t>
  </si>
  <si>
    <t>400mm wide x 60mm thick x 2500mm long Timber plank shelf finished with dark wood stain varnish fixed on wooden partition with LED strip underneath</t>
  </si>
  <si>
    <t xml:space="preserve"> GENERAL </t>
  </si>
  <si>
    <t>(a)  Rates shall include for: fixing, bedding, grouting, and pointing materials; making good around pipes, sanitary fixtures, and similar; cleaning down and polishing.</t>
  </si>
  <si>
    <t>WALL FINISHES</t>
  </si>
  <si>
    <t xml:space="preserve">Wall finishes with wallpaper </t>
  </si>
  <si>
    <t>TV BRACKETS</t>
  </si>
  <si>
    <t>(a)  All brackets should have network point, Cable TV point and power cable point for connection.</t>
  </si>
  <si>
    <t xml:space="preserve">SS moveable wall mount TV Brackets as per manufacture recommendation </t>
  </si>
  <si>
    <t xml:space="preserve">Wall light with warm LED bulbs </t>
  </si>
  <si>
    <t xml:space="preserve"> PRELIMINARIES </t>
  </si>
  <si>
    <t xml:space="preserve"> GENERAL NOTES  </t>
  </si>
  <si>
    <t>ABBREVIATIONS</t>
  </si>
  <si>
    <t>m - metre</t>
  </si>
  <si>
    <t>No - numbers</t>
  </si>
  <si>
    <t xml:space="preserve"> m³ - cubic metre</t>
  </si>
  <si>
    <t xml:space="preserve">m² - square metre </t>
  </si>
  <si>
    <t>Lm - Linear metre</t>
  </si>
  <si>
    <t>t - tonnes</t>
  </si>
  <si>
    <t>mm - millimetre</t>
  </si>
  <si>
    <t>incl - including</t>
  </si>
  <si>
    <t>SS - Stainless Steel</t>
  </si>
  <si>
    <t>GI - Galvanised Iron</t>
  </si>
  <si>
    <t xml:space="preserve">SITE MANAGEMENT COSTS </t>
  </si>
  <si>
    <t>Allow for all on and off site management cost including costs of foreman and assistants, temporary services, telephone, fax, hoardings and similar</t>
  </si>
  <si>
    <t>item</t>
  </si>
  <si>
    <t>Allow for clean-up upon completion of the works.</t>
  </si>
  <si>
    <t>2.1.1</t>
  </si>
  <si>
    <t>2.1.2</t>
  </si>
  <si>
    <t>2.2.1</t>
  </si>
  <si>
    <t>2.2.2</t>
  </si>
  <si>
    <t>2.3.1</t>
  </si>
  <si>
    <t>2.3.2</t>
  </si>
  <si>
    <t>2.3.3</t>
  </si>
  <si>
    <t>2.3.4</t>
  </si>
  <si>
    <t>2.3.5</t>
  </si>
  <si>
    <t xml:space="preserve">(computer data outlet, net work point) </t>
  </si>
  <si>
    <t>5.2.1</t>
  </si>
  <si>
    <t>5.2.2</t>
  </si>
  <si>
    <t>6.2.1</t>
  </si>
  <si>
    <t>6.3.1</t>
  </si>
  <si>
    <t>6.3.2</t>
  </si>
  <si>
    <t>6.4.2</t>
  </si>
  <si>
    <t>6.6.2</t>
  </si>
  <si>
    <t>6.6.3</t>
  </si>
  <si>
    <t>6.8.2</t>
  </si>
  <si>
    <t>6.9.2</t>
  </si>
  <si>
    <t>6.9.3</t>
  </si>
  <si>
    <t>WORKS OF MHI (EXISTING BUILDING)</t>
  </si>
  <si>
    <t>Panel Board Area</t>
  </si>
  <si>
    <t xml:space="preserve">50mm x100mm thick Timber Partitions with 9mm M-Board with Paint finish </t>
  </si>
  <si>
    <t>2.1.3</t>
  </si>
  <si>
    <t>Aluminum frame sliding door with fixed clear glass and aluminum louvers with fixed aluminum louvers at the top divided to three panels (Refer to the drawing)</t>
  </si>
  <si>
    <t>5.2.3</t>
  </si>
  <si>
    <t>5.2.4</t>
  </si>
  <si>
    <t>FINISHES OF VIP ROOM &amp; MHI BUILDING</t>
  </si>
  <si>
    <t>CARPET FLOORING</t>
  </si>
  <si>
    <t>Carpet material (Sample No, TF-201)</t>
  </si>
  <si>
    <t>Carpet material (Sample No, TF-203)</t>
  </si>
  <si>
    <t>4.5.1</t>
  </si>
  <si>
    <t>4.5.2</t>
  </si>
  <si>
    <t>4.5.3</t>
  </si>
  <si>
    <t>4.5.4</t>
  </si>
  <si>
    <t>Ceiling mount air condition system supply, Installation and commissioning ,(BTU 12000 )</t>
  </si>
  <si>
    <t>Wall mount air condition system, Removing (BTU 9000)</t>
  </si>
  <si>
    <t xml:space="preserve">To Relocate </t>
  </si>
  <si>
    <t>To Remove</t>
  </si>
  <si>
    <t xml:space="preserve">Complete installation, relocation, including for all cabling, wiring, connections, earthing, painting, testing and similar of: </t>
  </si>
  <si>
    <t xml:space="preserve">Masonry Walls </t>
  </si>
  <si>
    <t>6.8.3</t>
  </si>
  <si>
    <t>CCTV</t>
  </si>
  <si>
    <t>D3 (900mm x 2100mm) Solid Timber door with glass panel  with a door closer better than or equivalent to Yale brand and a good quality lock</t>
  </si>
  <si>
    <t>D6A (2400mm x 1121mm)) Aluminum frame with clear glass and side hung with fixed glass at the top  with a door closer better than or equivalent to Yale brand and a good quality lock</t>
  </si>
  <si>
    <t>D1 (850x2100) ,timber frame with solid timber panel door and side hung  with a door closer better than or equivalent to Yale brand and a good quality lock</t>
  </si>
  <si>
    <t>Installing and Supplying Door closers better than or equivalent to Yale brand</t>
  </si>
  <si>
    <t xml:space="preserve">MHI Annex Building </t>
  </si>
  <si>
    <t>5.2.5</t>
  </si>
  <si>
    <t>50 x 50mm Aluminium C- Sections to be be supplied and installed at all stair and lift walls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</si>
</sst>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MRF&quot;* #,##0.00_);_(&quot;MRF&quot;* \(#,##0.00\);_(&quot;MRF&quot;* &quot;-&quot;??_);_(@_)"/>
  </numFmts>
  <fonts count="13" x14ac:knownFonts="1">
    <font>
      <sz val="11"/>
      <color theme="1"/>
      <name val="Calibri"/>
      <family val="2"/>
      <scheme val="minor"/>
    </font>
    <font>
      <sz val="11"/>
      <color theme="1"/>
      <name val="Calibri"/>
      <family val="2"/>
      <scheme val="minor"/>
    </font>
    <font>
      <b/>
      <sz val="11"/>
      <color rgb="FFFF0000"/>
      <name val="Calibri"/>
      <family val="2"/>
      <scheme val="minor"/>
    </font>
    <font>
      <b/>
      <sz val="11"/>
      <color theme="1"/>
      <name val="Calibri"/>
      <family val="2"/>
      <scheme val="minor"/>
    </font>
    <font>
      <sz val="11"/>
      <name val="Calibri"/>
      <family val="2"/>
      <scheme val="minor"/>
    </font>
    <font>
      <sz val="10"/>
      <name val="Arial"/>
      <family val="2"/>
    </font>
    <font>
      <sz val="10"/>
      <name val="Calibri"/>
      <family val="2"/>
      <scheme val="minor"/>
    </font>
    <font>
      <b/>
      <sz val="11"/>
      <name val="Calibri"/>
      <family val="2"/>
      <scheme val="minor"/>
    </font>
    <font>
      <sz val="11"/>
      <color rgb="FFFF0000"/>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thin">
        <color indexed="64"/>
      </bottom>
      <diagonal/>
    </border>
    <border>
      <left/>
      <right/>
      <top/>
      <bottom style="double">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5" fillId="0" borderId="0"/>
    <xf numFmtId="164"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cellStyleXfs>
  <cellXfs count="633">
    <xf numFmtId="0" fontId="0" fillId="0" borderId="0" xfId="0"/>
    <xf numFmtId="0" fontId="0" fillId="0" borderId="0" xfId="0" applyBorder="1"/>
    <xf numFmtId="0" fontId="0" fillId="2" borderId="3" xfId="0" applyFill="1" applyBorder="1"/>
    <xf numFmtId="0" fontId="0" fillId="3" borderId="0" xfId="0" applyFill="1" applyBorder="1" applyAlignment="1">
      <alignment horizontal="center"/>
    </xf>
    <xf numFmtId="0" fontId="0" fillId="3" borderId="0" xfId="0" applyFill="1" applyBorder="1"/>
    <xf numFmtId="43" fontId="0" fillId="0" borderId="0" xfId="1" applyFont="1"/>
    <xf numFmtId="0" fontId="0" fillId="2" borderId="7" xfId="0" applyFill="1" applyBorder="1"/>
    <xf numFmtId="0" fontId="0" fillId="0" borderId="8" xfId="0" applyBorder="1"/>
    <xf numFmtId="0" fontId="0" fillId="0" borderId="10" xfId="0" applyBorder="1"/>
    <xf numFmtId="0" fontId="0" fillId="0" borderId="10" xfId="0" applyBorder="1" applyAlignment="1">
      <alignment horizontal="center"/>
    </xf>
    <xf numFmtId="43" fontId="0" fillId="2" borderId="5" xfId="1" applyFont="1" applyFill="1" applyBorder="1"/>
    <xf numFmtId="43" fontId="0" fillId="0" borderId="2" xfId="1" applyFont="1" applyBorder="1" applyAlignment="1"/>
    <xf numFmtId="43" fontId="0" fillId="2" borderId="5" xfId="1" applyFont="1" applyFill="1" applyBorder="1" applyAlignment="1"/>
    <xf numFmtId="0" fontId="0" fillId="0" borderId="13" xfId="0" applyBorder="1"/>
    <xf numFmtId="0" fontId="0" fillId="0" borderId="13" xfId="0" applyBorder="1" applyAlignment="1">
      <alignment horizontal="center"/>
    </xf>
    <xf numFmtId="0" fontId="0" fillId="3" borderId="13" xfId="0" applyFill="1" applyBorder="1"/>
    <xf numFmtId="0" fontId="0" fillId="0" borderId="15" xfId="0" applyBorder="1"/>
    <xf numFmtId="43" fontId="0" fillId="0" borderId="16" xfId="1" applyFont="1" applyBorder="1" applyAlignment="1"/>
    <xf numFmtId="0" fontId="0" fillId="0" borderId="14" xfId="0" applyBorder="1" applyAlignment="1">
      <alignment horizontal="center"/>
    </xf>
    <xf numFmtId="0" fontId="0" fillId="0" borderId="17" xfId="0" applyBorder="1"/>
    <xf numFmtId="43" fontId="0" fillId="0" borderId="19" xfId="1" applyFont="1" applyBorder="1" applyAlignment="1"/>
    <xf numFmtId="43" fontId="0" fillId="0" borderId="20" xfId="1" applyFont="1" applyBorder="1" applyAlignment="1"/>
    <xf numFmtId="0" fontId="0" fillId="0" borderId="23" xfId="0" applyBorder="1"/>
    <xf numFmtId="0" fontId="0" fillId="0" borderId="24" xfId="0" applyBorder="1"/>
    <xf numFmtId="0" fontId="0" fillId="3" borderId="14" xfId="0" applyFill="1" applyBorder="1" applyAlignment="1">
      <alignment horizontal="center"/>
    </xf>
    <xf numFmtId="2" fontId="0" fillId="3" borderId="13" xfId="0" applyNumberFormat="1" applyFill="1" applyBorder="1" applyAlignment="1">
      <alignment horizontal="center"/>
    </xf>
    <xf numFmtId="3" fontId="0" fillId="3" borderId="13" xfId="0" applyNumberFormat="1" applyFill="1" applyBorder="1" applyAlignment="1">
      <alignment horizontal="center"/>
    </xf>
    <xf numFmtId="2" fontId="0" fillId="0" borderId="10" xfId="0" applyNumberFormat="1" applyBorder="1" applyAlignment="1">
      <alignment horizontal="center"/>
    </xf>
    <xf numFmtId="2" fontId="0" fillId="0" borderId="23" xfId="0" applyNumberFormat="1" applyBorder="1" applyAlignment="1">
      <alignment horizontal="center"/>
    </xf>
    <xf numFmtId="2" fontId="0" fillId="0" borderId="18" xfId="0" applyNumberFormat="1" applyBorder="1" applyAlignment="1">
      <alignment horizontal="center"/>
    </xf>
    <xf numFmtId="2" fontId="0" fillId="0" borderId="13" xfId="0" applyNumberFormat="1" applyBorder="1" applyAlignment="1">
      <alignment horizontal="center"/>
    </xf>
    <xf numFmtId="43" fontId="0" fillId="0" borderId="12" xfId="1" applyFont="1" applyBorder="1" applyAlignment="1"/>
    <xf numFmtId="4" fontId="0" fillId="3" borderId="20" xfId="0" applyNumberFormat="1" applyFill="1" applyBorder="1" applyAlignment="1">
      <alignment horizontal="center"/>
    </xf>
    <xf numFmtId="4" fontId="0" fillId="0" borderId="20" xfId="0" applyNumberFormat="1" applyBorder="1" applyAlignment="1">
      <alignment horizontal="center"/>
    </xf>
    <xf numFmtId="0" fontId="3" fillId="2" borderId="6" xfId="0" applyFont="1" applyFill="1" applyBorder="1"/>
    <xf numFmtId="0" fontId="0" fillId="3" borderId="15" xfId="0" applyFill="1" applyBorder="1"/>
    <xf numFmtId="0" fontId="0" fillId="0" borderId="27" xfId="0" applyBorder="1"/>
    <xf numFmtId="0" fontId="0" fillId="0" borderId="28" xfId="0" applyBorder="1" applyAlignment="1">
      <alignment horizontal="center"/>
    </xf>
    <xf numFmtId="0" fontId="0" fillId="0" borderId="29" xfId="0" applyBorder="1" applyAlignment="1">
      <alignment horizontal="center"/>
    </xf>
    <xf numFmtId="0" fontId="0" fillId="0" borderId="38" xfId="0" applyBorder="1" applyAlignment="1">
      <alignment horizontal="center"/>
    </xf>
    <xf numFmtId="0" fontId="0" fillId="0" borderId="31" xfId="0" applyBorder="1" applyAlignment="1">
      <alignment horizontal="center"/>
    </xf>
    <xf numFmtId="0" fontId="0" fillId="0" borderId="30" xfId="0" applyBorder="1" applyAlignment="1">
      <alignment horizontal="center"/>
    </xf>
    <xf numFmtId="0" fontId="0" fillId="0" borderId="35" xfId="0" applyFill="1" applyBorder="1" applyAlignment="1">
      <alignment horizontal="center"/>
    </xf>
    <xf numFmtId="0" fontId="0" fillId="0" borderId="30" xfId="0" applyBorder="1"/>
    <xf numFmtId="164" fontId="6" fillId="4" borderId="18" xfId="3" applyFont="1" applyFill="1" applyBorder="1" applyAlignment="1">
      <alignment horizontal="center"/>
    </xf>
    <xf numFmtId="164" fontId="6" fillId="4" borderId="23" xfId="3" applyFont="1" applyFill="1" applyBorder="1" applyAlignment="1">
      <alignment horizontal="center"/>
    </xf>
    <xf numFmtId="0" fontId="0" fillId="0" borderId="23" xfId="0" applyBorder="1" applyAlignment="1">
      <alignment horizontal="center"/>
    </xf>
    <xf numFmtId="164" fontId="6" fillId="4" borderId="13" xfId="3" applyFont="1"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0" fillId="2" borderId="37" xfId="0" applyFill="1" applyBorder="1" applyAlignment="1">
      <alignment horizontal="center"/>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0" fillId="3" borderId="27" xfId="0" applyFill="1" applyBorder="1"/>
    <xf numFmtId="0" fontId="0" fillId="3" borderId="23" xfId="0" applyFill="1" applyBorder="1"/>
    <xf numFmtId="0" fontId="0" fillId="3" borderId="21" xfId="0" applyFill="1" applyBorder="1" applyAlignment="1">
      <alignment horizontal="center"/>
    </xf>
    <xf numFmtId="3" fontId="0" fillId="3" borderId="23" xfId="0" applyNumberFormat="1" applyFill="1" applyBorder="1" applyAlignment="1">
      <alignment horizontal="center"/>
    </xf>
    <xf numFmtId="4" fontId="0" fillId="3" borderId="26" xfId="0" applyNumberFormat="1" applyFill="1" applyBorder="1" applyAlignment="1">
      <alignment horizontal="center"/>
    </xf>
    <xf numFmtId="164" fontId="6" fillId="4" borderId="0" xfId="3" applyFont="1" applyFill="1" applyBorder="1" applyAlignment="1">
      <alignment horizontal="center"/>
    </xf>
    <xf numFmtId="0" fontId="0" fillId="0" borderId="0" xfId="0" applyBorder="1" applyAlignment="1">
      <alignment horizontal="center"/>
    </xf>
    <xf numFmtId="2" fontId="0" fillId="0" borderId="0" xfId="0" applyNumberFormat="1" applyBorder="1" applyAlignment="1">
      <alignment horizontal="center"/>
    </xf>
    <xf numFmtId="0" fontId="0" fillId="0" borderId="0" xfId="0" applyAlignment="1">
      <alignment vertical="center"/>
    </xf>
    <xf numFmtId="0" fontId="0" fillId="3" borderId="0" xfId="0" applyFill="1" applyBorder="1" applyAlignment="1">
      <alignment vertical="center"/>
    </xf>
    <xf numFmtId="0" fontId="0" fillId="0" borderId="0" xfId="0" applyBorder="1" applyAlignment="1">
      <alignment vertical="center"/>
    </xf>
    <xf numFmtId="0" fontId="0" fillId="0" borderId="40" xfId="0" applyBorder="1"/>
    <xf numFmtId="0" fontId="0" fillId="0" borderId="41" xfId="0" applyBorder="1"/>
    <xf numFmtId="164" fontId="6" fillId="4" borderId="42" xfId="3" applyFont="1" applyFill="1" applyBorder="1" applyAlignment="1">
      <alignment horizontal="center"/>
    </xf>
    <xf numFmtId="2" fontId="0" fillId="0" borderId="41" xfId="0" applyNumberFormat="1" applyBorder="1" applyAlignment="1">
      <alignment horizontal="center"/>
    </xf>
    <xf numFmtId="2" fontId="0" fillId="0" borderId="42" xfId="0" applyNumberFormat="1" applyBorder="1" applyAlignment="1">
      <alignment horizontal="center"/>
    </xf>
    <xf numFmtId="43" fontId="0" fillId="0" borderId="43" xfId="1" applyFont="1" applyBorder="1" applyAlignment="1"/>
    <xf numFmtId="0" fontId="0" fillId="0" borderId="1" xfId="0" applyBorder="1" applyAlignment="1">
      <alignment horizontal="center"/>
    </xf>
    <xf numFmtId="0" fontId="0" fillId="0" borderId="44" xfId="0" applyBorder="1"/>
    <xf numFmtId="164" fontId="6" fillId="4" borderId="44" xfId="3" applyFont="1" applyFill="1" applyBorder="1" applyAlignment="1">
      <alignment horizontal="center"/>
    </xf>
    <xf numFmtId="0" fontId="0" fillId="0" borderId="44" xfId="0" applyBorder="1" applyAlignment="1">
      <alignment horizontal="center"/>
    </xf>
    <xf numFmtId="2" fontId="0" fillId="0" borderId="44" xfId="0" applyNumberFormat="1" applyBorder="1" applyAlignment="1">
      <alignment horizontal="center"/>
    </xf>
    <xf numFmtId="43" fontId="0" fillId="0" borderId="5" xfId="1" applyFont="1" applyBorder="1" applyAlignment="1"/>
    <xf numFmtId="0" fontId="4" fillId="0" borderId="41" xfId="0" applyFont="1" applyBorder="1" applyAlignment="1">
      <alignment horizontal="center" wrapText="1"/>
    </xf>
    <xf numFmtId="3" fontId="4" fillId="0" borderId="41" xfId="0" applyNumberFormat="1" applyFont="1" applyBorder="1" applyAlignment="1">
      <alignment horizontal="center"/>
    </xf>
    <xf numFmtId="0" fontId="4" fillId="0" borderId="0" xfId="0" applyFont="1" applyBorder="1" applyAlignment="1">
      <alignment horizontal="left" wrapText="1"/>
    </xf>
    <xf numFmtId="0" fontId="4" fillId="0" borderId="0" xfId="0" applyFont="1" applyBorder="1" applyAlignment="1">
      <alignment horizontal="center" wrapText="1"/>
    </xf>
    <xf numFmtId="3" fontId="4" fillId="0" borderId="0" xfId="0" applyNumberFormat="1" applyFont="1" applyBorder="1" applyAlignment="1">
      <alignment horizontal="center"/>
    </xf>
    <xf numFmtId="4" fontId="4" fillId="0" borderId="0" xfId="0" applyNumberFormat="1" applyFont="1" applyBorder="1" applyAlignment="1">
      <alignment horizontal="center"/>
    </xf>
    <xf numFmtId="0" fontId="0" fillId="3" borderId="47" xfId="0" applyFill="1" applyBorder="1" applyAlignment="1">
      <alignment horizontal="center"/>
    </xf>
    <xf numFmtId="0" fontId="0" fillId="0" borderId="41" xfId="0" applyBorder="1" applyAlignment="1">
      <alignment horizontal="center"/>
    </xf>
    <xf numFmtId="4" fontId="0" fillId="0" borderId="43" xfId="0" applyNumberFormat="1" applyBorder="1" applyAlignment="1">
      <alignment horizontal="center"/>
    </xf>
    <xf numFmtId="0" fontId="0" fillId="0" borderId="41" xfId="0" applyFill="1" applyBorder="1"/>
    <xf numFmtId="164" fontId="6" fillId="4" borderId="41" xfId="3" applyFont="1" applyFill="1" applyBorder="1" applyAlignment="1">
      <alignment horizontal="center"/>
    </xf>
    <xf numFmtId="43" fontId="2" fillId="0" borderId="34" xfId="1" applyFont="1" applyFill="1" applyBorder="1" applyAlignment="1">
      <alignment horizontal="center" vertical="center"/>
    </xf>
    <xf numFmtId="43" fontId="2" fillId="0" borderId="0" xfId="1" applyFont="1" applyFill="1" applyBorder="1" applyAlignment="1">
      <alignment horizontal="center" vertical="center"/>
    </xf>
    <xf numFmtId="0" fontId="0" fillId="0" borderId="2" xfId="0" applyBorder="1"/>
    <xf numFmtId="4" fontId="8" fillId="0" borderId="0" xfId="0" applyNumberFormat="1" applyFont="1" applyBorder="1" applyAlignment="1">
      <alignment horizontal="center"/>
    </xf>
    <xf numFmtId="4" fontId="2" fillId="0" borderId="0" xfId="0" applyNumberFormat="1" applyFont="1" applyFill="1" applyBorder="1" applyAlignment="1">
      <alignment horizontal="center"/>
    </xf>
    <xf numFmtId="0" fontId="0" fillId="3" borderId="15" xfId="0" applyFill="1" applyBorder="1" applyAlignment="1">
      <alignment horizontal="left"/>
    </xf>
    <xf numFmtId="2" fontId="0" fillId="3" borderId="23" xfId="0" applyNumberFormat="1" applyFill="1" applyBorder="1" applyAlignment="1">
      <alignment horizontal="center"/>
    </xf>
    <xf numFmtId="0" fontId="0" fillId="0" borderId="45" xfId="0" applyBorder="1" applyAlignment="1">
      <alignment horizontal="center"/>
    </xf>
    <xf numFmtId="0" fontId="0" fillId="0" borderId="49" xfId="0" applyBorder="1" applyAlignment="1">
      <alignment horizontal="left"/>
    </xf>
    <xf numFmtId="0" fontId="0" fillId="3" borderId="41" xfId="0" applyFill="1" applyBorder="1"/>
    <xf numFmtId="0" fontId="0" fillId="3" borderId="46" xfId="0" applyFill="1" applyBorder="1" applyAlignment="1">
      <alignment horizontal="center"/>
    </xf>
    <xf numFmtId="2" fontId="0" fillId="3" borderId="41" xfId="0" applyNumberFormat="1" applyFill="1" applyBorder="1" applyAlignment="1">
      <alignment horizontal="center"/>
    </xf>
    <xf numFmtId="2" fontId="0" fillId="3" borderId="50" xfId="0" applyNumberFormat="1" applyFill="1" applyBorder="1" applyAlignment="1">
      <alignment horizontal="center"/>
    </xf>
    <xf numFmtId="2" fontId="0" fillId="3" borderId="20" xfId="0" applyNumberFormat="1" applyFill="1" applyBorder="1" applyAlignment="1">
      <alignment horizontal="center"/>
    </xf>
    <xf numFmtId="3" fontId="0" fillId="3" borderId="20" xfId="0" applyNumberFormat="1" applyFill="1" applyBorder="1" applyAlignment="1">
      <alignment horizontal="center"/>
    </xf>
    <xf numFmtId="2" fontId="0" fillId="3" borderId="43" xfId="0" applyNumberFormat="1" applyFill="1" applyBorder="1" applyAlignment="1">
      <alignment horizontal="center"/>
    </xf>
    <xf numFmtId="0" fontId="0" fillId="2" borderId="7" xfId="0" applyFill="1" applyBorder="1" applyAlignment="1">
      <alignment horizontal="center"/>
    </xf>
    <xf numFmtId="0" fontId="0" fillId="0" borderId="11" xfId="0" applyBorder="1"/>
    <xf numFmtId="0" fontId="0" fillId="0" borderId="11" xfId="0" applyBorder="1" applyAlignment="1">
      <alignment horizontal="center"/>
    </xf>
    <xf numFmtId="0" fontId="0" fillId="0" borderId="49" xfId="0" applyBorder="1"/>
    <xf numFmtId="43" fontId="0" fillId="0" borderId="22" xfId="1" applyFont="1" applyBorder="1" applyAlignment="1"/>
    <xf numFmtId="43" fontId="0" fillId="0" borderId="48" xfId="1" applyFont="1" applyBorder="1" applyAlignment="1"/>
    <xf numFmtId="0" fontId="3" fillId="2" borderId="1" xfId="0" applyFont="1" applyFill="1" applyBorder="1" applyAlignment="1">
      <alignment horizontal="center" vertical="center"/>
    </xf>
    <xf numFmtId="0" fontId="0" fillId="3" borderId="21" xfId="0" applyFill="1" applyBorder="1"/>
    <xf numFmtId="0" fontId="0" fillId="3" borderId="14" xfId="0" applyFill="1" applyBorder="1"/>
    <xf numFmtId="0" fontId="0" fillId="3" borderId="17" xfId="0" applyFill="1" applyBorder="1" applyAlignment="1">
      <alignment horizontal="left"/>
    </xf>
    <xf numFmtId="0" fontId="4" fillId="0" borderId="24" xfId="0" applyFont="1" applyBorder="1" applyAlignment="1">
      <alignment horizontal="left" wrapText="1"/>
    </xf>
    <xf numFmtId="0" fontId="4" fillId="0" borderId="21" xfId="0" applyFont="1" applyBorder="1" applyAlignment="1">
      <alignment horizontal="left" wrapText="1"/>
    </xf>
    <xf numFmtId="0" fontId="4" fillId="0" borderId="13" xfId="0" applyFont="1" applyBorder="1" applyAlignment="1">
      <alignment horizontal="center" wrapText="1"/>
    </xf>
    <xf numFmtId="0" fontId="4" fillId="0" borderId="14" xfId="0" applyFont="1" applyBorder="1" applyAlignment="1">
      <alignment horizontal="center" wrapText="1"/>
    </xf>
    <xf numFmtId="3" fontId="4" fillId="0" borderId="13" xfId="0" applyNumberFormat="1" applyFont="1" applyBorder="1" applyAlignment="1">
      <alignment horizontal="center"/>
    </xf>
    <xf numFmtId="0" fontId="4" fillId="0" borderId="23" xfId="0" applyFont="1" applyBorder="1" applyAlignment="1">
      <alignment horizontal="left" wrapText="1"/>
    </xf>
    <xf numFmtId="0" fontId="4" fillId="0" borderId="14" xfId="0" applyFont="1" applyBorder="1" applyAlignment="1">
      <alignment horizontal="left" wrapText="1"/>
    </xf>
    <xf numFmtId="0" fontId="4" fillId="0" borderId="13" xfId="0" applyFont="1" applyBorder="1" applyAlignment="1">
      <alignment horizontal="left" wrapText="1"/>
    </xf>
    <xf numFmtId="0" fontId="3" fillId="2" borderId="1" xfId="0" applyFont="1" applyFill="1" applyBorder="1" applyAlignment="1">
      <alignment horizontal="center"/>
    </xf>
    <xf numFmtId="0" fontId="4" fillId="0" borderId="15" xfId="0" applyFont="1" applyBorder="1" applyAlignment="1">
      <alignment horizontal="left" wrapText="1"/>
    </xf>
    <xf numFmtId="0" fontId="4" fillId="0" borderId="24" xfId="0" applyFont="1" applyBorder="1" applyAlignment="1">
      <alignment horizontal="center" wrapText="1"/>
    </xf>
    <xf numFmtId="3" fontId="4" fillId="0" borderId="11" xfId="0" applyNumberFormat="1" applyFont="1" applyBorder="1" applyAlignment="1">
      <alignment horizontal="center"/>
    </xf>
    <xf numFmtId="0" fontId="0" fillId="0" borderId="18" xfId="0" applyBorder="1" applyAlignment="1">
      <alignment horizontal="center"/>
    </xf>
    <xf numFmtId="43" fontId="0" fillId="0" borderId="50" xfId="1" applyFont="1" applyBorder="1" applyAlignment="1"/>
    <xf numFmtId="0" fontId="4" fillId="0" borderId="52" xfId="0" applyFont="1" applyBorder="1" applyAlignment="1">
      <alignment horizontal="left" wrapText="1"/>
    </xf>
    <xf numFmtId="0" fontId="3" fillId="2" borderId="32" xfId="0" applyFont="1" applyFill="1" applyBorder="1" applyAlignment="1">
      <alignment horizontal="center"/>
    </xf>
    <xf numFmtId="0" fontId="3" fillId="2" borderId="32" xfId="0" applyFont="1" applyFill="1" applyBorder="1" applyAlignment="1">
      <alignment horizontal="center" vertical="center"/>
    </xf>
    <xf numFmtId="0" fontId="0" fillId="3" borderId="13" xfId="0" applyFill="1" applyBorder="1" applyAlignment="1">
      <alignment horizontal="center"/>
    </xf>
    <xf numFmtId="0" fontId="4" fillId="0" borderId="21" xfId="0" applyFont="1" applyBorder="1" applyAlignment="1">
      <alignment horizontal="center" wrapText="1"/>
    </xf>
    <xf numFmtId="3" fontId="4" fillId="0" borderId="23" xfId="0" applyNumberFormat="1" applyFont="1" applyBorder="1" applyAlignment="1">
      <alignment horizontal="center"/>
    </xf>
    <xf numFmtId="0" fontId="0" fillId="3" borderId="23" xfId="0" applyFill="1" applyBorder="1" applyAlignment="1">
      <alignment horizontal="center"/>
    </xf>
    <xf numFmtId="0" fontId="0" fillId="0" borderId="53" xfId="0" applyBorder="1"/>
    <xf numFmtId="0" fontId="0" fillId="0" borderId="42" xfId="0" applyBorder="1" applyAlignment="1">
      <alignment horizontal="center"/>
    </xf>
    <xf numFmtId="0" fontId="0" fillId="0" borderId="39" xfId="0" applyBorder="1" applyAlignment="1">
      <alignment horizontal="center"/>
    </xf>
    <xf numFmtId="0" fontId="3" fillId="2" borderId="37" xfId="0" applyFont="1" applyFill="1" applyBorder="1" applyAlignment="1">
      <alignment horizontal="center"/>
    </xf>
    <xf numFmtId="0" fontId="4" fillId="0" borderId="27" xfId="0" applyFont="1" applyBorder="1" applyAlignment="1">
      <alignment horizontal="left" wrapText="1"/>
    </xf>
    <xf numFmtId="0" fontId="4" fillId="0" borderId="40" xfId="0" applyFont="1" applyBorder="1" applyAlignment="1">
      <alignment horizontal="left" wrapText="1"/>
    </xf>
    <xf numFmtId="0" fontId="4" fillId="0" borderId="17" xfId="0" applyFont="1" applyBorder="1" applyAlignment="1">
      <alignment horizontal="left" wrapText="1"/>
    </xf>
    <xf numFmtId="0" fontId="0" fillId="2" borderId="39" xfId="0" applyFill="1" applyBorder="1" applyAlignment="1">
      <alignment horizontal="center"/>
    </xf>
    <xf numFmtId="0" fontId="7" fillId="2" borderId="6" xfId="0" applyFont="1" applyFill="1" applyBorder="1" applyAlignment="1">
      <alignment horizontal="left" wrapText="1"/>
    </xf>
    <xf numFmtId="0" fontId="4" fillId="2" borderId="7" xfId="0" applyFont="1" applyFill="1" applyBorder="1" applyAlignment="1">
      <alignment horizontal="left" wrapText="1"/>
    </xf>
    <xf numFmtId="164" fontId="6" fillId="2" borderId="7" xfId="3" applyFont="1" applyFill="1" applyBorder="1" applyAlignment="1">
      <alignment horizontal="center"/>
    </xf>
    <xf numFmtId="2" fontId="0" fillId="2" borderId="7" xfId="0" applyNumberFormat="1" applyFill="1" applyBorder="1" applyAlignment="1">
      <alignment horizontal="center"/>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0" fillId="3" borderId="27" xfId="0" applyFill="1" applyBorder="1" applyAlignment="1">
      <alignment horizontal="left"/>
    </xf>
    <xf numFmtId="4" fontId="4" fillId="0" borderId="25" xfId="0" applyNumberFormat="1" applyFont="1" applyBorder="1" applyAlignment="1">
      <alignment horizontal="center"/>
    </xf>
    <xf numFmtId="4" fontId="4" fillId="0" borderId="16" xfId="0" applyNumberFormat="1" applyFont="1" applyBorder="1" applyAlignment="1">
      <alignment horizontal="center"/>
    </xf>
    <xf numFmtId="4" fontId="4" fillId="0" borderId="4" xfId="0" applyNumberFormat="1" applyFont="1" applyBorder="1" applyAlignment="1">
      <alignment horizontal="center"/>
    </xf>
    <xf numFmtId="2" fontId="4" fillId="0" borderId="13" xfId="0" applyNumberFormat="1" applyFont="1" applyBorder="1" applyAlignment="1">
      <alignment horizontal="center"/>
    </xf>
    <xf numFmtId="43" fontId="0" fillId="0" borderId="20" xfId="1" applyFont="1" applyBorder="1" applyAlignment="1">
      <alignment horizontal="center"/>
    </xf>
    <xf numFmtId="43" fontId="0" fillId="0" borderId="0" xfId="1" applyFont="1" applyBorder="1"/>
    <xf numFmtId="43" fontId="0" fillId="0" borderId="26" xfId="1" applyFont="1" applyBorder="1" applyAlignment="1"/>
    <xf numFmtId="4" fontId="4" fillId="0" borderId="20" xfId="0" applyNumberFormat="1" applyFont="1" applyBorder="1" applyAlignment="1">
      <alignment horizontal="center"/>
    </xf>
    <xf numFmtId="0" fontId="0" fillId="0" borderId="15" xfId="0" applyBorder="1" applyAlignment="1">
      <alignment horizontal="left"/>
    </xf>
    <xf numFmtId="0" fontId="0" fillId="0" borderId="51" xfId="0" applyBorder="1"/>
    <xf numFmtId="0" fontId="4" fillId="0" borderId="42" xfId="0" applyFont="1" applyBorder="1" applyAlignment="1">
      <alignment horizontal="left" wrapText="1"/>
    </xf>
    <xf numFmtId="0" fontId="0" fillId="3" borderId="49" xfId="0" applyFill="1" applyBorder="1" applyAlignment="1">
      <alignment horizontal="left"/>
    </xf>
    <xf numFmtId="0" fontId="4" fillId="0" borderId="34" xfId="0" applyFont="1" applyBorder="1" applyAlignment="1">
      <alignment horizontal="center" wrapText="1"/>
    </xf>
    <xf numFmtId="3" fontId="4" fillId="0" borderId="20" xfId="0" applyNumberFormat="1" applyFont="1" applyBorder="1" applyAlignment="1">
      <alignment horizontal="center"/>
    </xf>
    <xf numFmtId="0" fontId="3" fillId="2" borderId="3" xfId="0" applyFont="1" applyFill="1" applyBorder="1" applyAlignment="1">
      <alignment horizontal="left"/>
    </xf>
    <xf numFmtId="0" fontId="0" fillId="0" borderId="3" xfId="0" applyBorder="1" applyAlignment="1">
      <alignment horizontal="center"/>
    </xf>
    <xf numFmtId="0" fontId="3" fillId="2" borderId="6" xfId="0" applyFont="1" applyFill="1" applyBorder="1" applyAlignment="1">
      <alignment horizontal="left"/>
    </xf>
    <xf numFmtId="0" fontId="3" fillId="2" borderId="7" xfId="0" applyFont="1" applyFill="1" applyBorder="1" applyAlignment="1">
      <alignment horizontal="left"/>
    </xf>
    <xf numFmtId="43" fontId="0" fillId="0" borderId="0" xfId="0" applyNumberFormat="1"/>
    <xf numFmtId="43" fontId="2" fillId="0" borderId="0" xfId="0" applyNumberFormat="1" applyFont="1"/>
    <xf numFmtId="2" fontId="3" fillId="0" borderId="0" xfId="0" applyNumberFormat="1" applyFont="1" applyBorder="1" applyAlignment="1">
      <alignment horizontal="center"/>
    </xf>
    <xf numFmtId="43" fontId="7" fillId="2" borderId="1" xfId="1" applyFont="1" applyFill="1" applyBorder="1" applyAlignment="1">
      <alignment horizontal="center" vertical="center"/>
    </xf>
    <xf numFmtId="2" fontId="4" fillId="0" borderId="0" xfId="0" applyNumberFormat="1" applyFont="1" applyBorder="1" applyAlignment="1">
      <alignment horizontal="center"/>
    </xf>
    <xf numFmtId="43" fontId="7" fillId="2" borderId="32" xfId="1" applyFont="1" applyFill="1" applyBorder="1" applyAlignment="1">
      <alignment horizontal="center" vertical="center"/>
    </xf>
    <xf numFmtId="2" fontId="7" fillId="0" borderId="0" xfId="0" applyNumberFormat="1" applyFont="1" applyBorder="1" applyAlignment="1">
      <alignment horizontal="center"/>
    </xf>
    <xf numFmtId="4" fontId="7" fillId="2" borderId="32" xfId="0" applyNumberFormat="1" applyFont="1" applyFill="1" applyBorder="1" applyAlignment="1">
      <alignment horizontal="center"/>
    </xf>
    <xf numFmtId="164" fontId="6" fillId="4" borderId="11" xfId="3" applyFont="1" applyFill="1" applyBorder="1" applyAlignment="1">
      <alignment horizontal="center"/>
    </xf>
    <xf numFmtId="2" fontId="0" fillId="0" borderId="11" xfId="0" applyNumberFormat="1" applyBorder="1" applyAlignment="1">
      <alignment horizontal="center"/>
    </xf>
    <xf numFmtId="0" fontId="0" fillId="0" borderId="51" xfId="0" applyBorder="1" applyAlignment="1">
      <alignment horizontal="center"/>
    </xf>
    <xf numFmtId="43" fontId="0" fillId="0" borderId="54" xfId="1" applyFont="1" applyBorder="1" applyAlignment="1"/>
    <xf numFmtId="164" fontId="6" fillId="4" borderId="55" xfId="3" applyFont="1" applyFill="1" applyBorder="1" applyAlignment="1">
      <alignment horizontal="center"/>
    </xf>
    <xf numFmtId="0" fontId="0" fillId="0" borderId="55" xfId="0" applyBorder="1" applyAlignment="1">
      <alignment horizontal="center"/>
    </xf>
    <xf numFmtId="2" fontId="0" fillId="0" borderId="55" xfId="0" applyNumberFormat="1" applyBorder="1" applyAlignment="1">
      <alignment horizontal="center"/>
    </xf>
    <xf numFmtId="43" fontId="0" fillId="0" borderId="13" xfId="1" applyFont="1" applyBorder="1" applyAlignment="1"/>
    <xf numFmtId="43" fontId="3" fillId="2" borderId="5" xfId="0" applyNumberFormat="1" applyFont="1" applyFill="1" applyBorder="1" applyAlignment="1">
      <alignment horizontal="left" vertical="top"/>
    </xf>
    <xf numFmtId="4" fontId="3" fillId="2" borderId="4" xfId="0" applyNumberFormat="1" applyFont="1" applyFill="1" applyBorder="1" applyAlignment="1">
      <alignment horizontal="right"/>
    </xf>
    <xf numFmtId="4" fontId="7" fillId="0" borderId="0" xfId="0" applyNumberFormat="1" applyFont="1" applyFill="1" applyBorder="1" applyAlignment="1">
      <alignment horizontal="center"/>
    </xf>
    <xf numFmtId="2" fontId="3" fillId="2" borderId="5" xfId="0" applyNumberFormat="1" applyFont="1" applyFill="1" applyBorder="1" applyAlignment="1">
      <alignment horizontal="right"/>
    </xf>
    <xf numFmtId="0" fontId="3" fillId="2" borderId="47" xfId="0" applyFont="1" applyFill="1" applyBorder="1" applyAlignment="1">
      <alignment horizontal="left"/>
    </xf>
    <xf numFmtId="2" fontId="0" fillId="0" borderId="51" xfId="0" applyNumberFormat="1" applyBorder="1" applyAlignment="1">
      <alignment horizontal="center"/>
    </xf>
    <xf numFmtId="0" fontId="0" fillId="0" borderId="15" xfId="0" applyBorder="1" applyAlignment="1">
      <alignment horizontal="center"/>
    </xf>
    <xf numFmtId="0" fontId="0" fillId="0" borderId="27" xfId="0" applyBorder="1" applyAlignment="1">
      <alignment horizontal="center"/>
    </xf>
    <xf numFmtId="0" fontId="4" fillId="0" borderId="0" xfId="0" applyFont="1" applyBorder="1"/>
    <xf numFmtId="0" fontId="4" fillId="0" borderId="0" xfId="0" applyFont="1" applyBorder="1" applyAlignment="1"/>
    <xf numFmtId="0" fontId="4" fillId="0" borderId="11" xfId="0" applyFont="1" applyBorder="1" applyAlignment="1">
      <alignment horizontal="center" wrapText="1"/>
    </xf>
    <xf numFmtId="43" fontId="0" fillId="0" borderId="56" xfId="1" applyFont="1" applyBorder="1" applyAlignment="1"/>
    <xf numFmtId="43" fontId="0" fillId="0" borderId="25" xfId="1" applyFont="1" applyBorder="1" applyAlignment="1"/>
    <xf numFmtId="0" fontId="4" fillId="0" borderId="57" xfId="0" applyFont="1" applyBorder="1" applyAlignment="1">
      <alignment horizontal="left" wrapText="1"/>
    </xf>
    <xf numFmtId="164" fontId="6" fillId="4" borderId="57" xfId="3" applyFont="1" applyFill="1" applyBorder="1" applyAlignment="1">
      <alignment horizontal="center"/>
    </xf>
    <xf numFmtId="0" fontId="4" fillId="0" borderId="57" xfId="0" applyFont="1" applyBorder="1" applyAlignment="1">
      <alignment horizontal="center" wrapText="1"/>
    </xf>
    <xf numFmtId="3" fontId="4" fillId="0" borderId="57" xfId="0" applyNumberFormat="1" applyFont="1" applyBorder="1" applyAlignment="1">
      <alignment horizontal="center"/>
    </xf>
    <xf numFmtId="0" fontId="4" fillId="0" borderId="49" xfId="0" applyFont="1" applyBorder="1" applyAlignment="1">
      <alignment horizontal="left" wrapText="1"/>
    </xf>
    <xf numFmtId="0" fontId="7" fillId="2" borderId="7" xfId="0" applyFont="1" applyFill="1" applyBorder="1" applyAlignment="1"/>
    <xf numFmtId="0" fontId="4" fillId="2" borderId="7" xfId="0" applyFont="1" applyFill="1" applyBorder="1" applyAlignment="1">
      <alignment horizontal="center"/>
    </xf>
    <xf numFmtId="43" fontId="7" fillId="2" borderId="5" xfId="1" applyFont="1" applyFill="1" applyBorder="1" applyAlignment="1">
      <alignment horizontal="center"/>
    </xf>
    <xf numFmtId="0" fontId="7" fillId="2" borderId="6" xfId="0" applyFont="1" applyFill="1" applyBorder="1" applyAlignment="1">
      <alignment horizontal="center"/>
    </xf>
    <xf numFmtId="0" fontId="4" fillId="2" borderId="6" xfId="0" applyFont="1" applyFill="1" applyBorder="1" applyAlignment="1">
      <alignment horizontal="center"/>
    </xf>
    <xf numFmtId="0" fontId="4" fillId="0" borderId="8" xfId="0" applyFont="1" applyBorder="1" applyAlignment="1">
      <alignment horizontal="center"/>
    </xf>
    <xf numFmtId="0" fontId="4" fillId="0" borderId="13" xfId="0" applyFont="1" applyFill="1" applyBorder="1" applyAlignment="1">
      <alignment horizontal="center"/>
    </xf>
    <xf numFmtId="0" fontId="4" fillId="0" borderId="13" xfId="0" applyFont="1" applyBorder="1"/>
    <xf numFmtId="43" fontId="4" fillId="0" borderId="13" xfId="1" applyFont="1" applyBorder="1"/>
    <xf numFmtId="0" fontId="4" fillId="0" borderId="13" xfId="0" applyFont="1" applyBorder="1" applyAlignment="1">
      <alignment horizontal="center"/>
    </xf>
    <xf numFmtId="0" fontId="4" fillId="0" borderId="51" xfId="0" applyFont="1" applyBorder="1"/>
    <xf numFmtId="43" fontId="4" fillId="0" borderId="51" xfId="1" applyFont="1" applyBorder="1"/>
    <xf numFmtId="0" fontId="4" fillId="0" borderId="51" xfId="0" applyFont="1" applyBorder="1" applyAlignment="1">
      <alignment horizontal="center"/>
    </xf>
    <xf numFmtId="0" fontId="4" fillId="0" borderId="44" xfId="0" applyFont="1" applyBorder="1" applyAlignment="1">
      <alignment horizontal="center"/>
    </xf>
    <xf numFmtId="0" fontId="4" fillId="0" borderId="44" xfId="0" applyFont="1" applyBorder="1" applyAlignment="1">
      <alignment horizontal="left" wrapText="1"/>
    </xf>
    <xf numFmtId="0" fontId="4" fillId="0" borderId="44" xfId="0" applyFont="1" applyBorder="1" applyAlignment="1">
      <alignment horizontal="center" wrapText="1"/>
    </xf>
    <xf numFmtId="2" fontId="4" fillId="0" borderId="44" xfId="0" applyNumberFormat="1" applyFont="1" applyBorder="1" applyAlignment="1">
      <alignment horizontal="center"/>
    </xf>
    <xf numFmtId="4" fontId="4" fillId="0" borderId="44" xfId="0" applyNumberFormat="1" applyFont="1" applyFill="1" applyBorder="1" applyAlignment="1">
      <alignment horizontal="center"/>
    </xf>
    <xf numFmtId="0" fontId="7" fillId="0" borderId="58" xfId="0" applyFont="1" applyFill="1" applyBorder="1" applyAlignment="1"/>
    <xf numFmtId="0" fontId="2" fillId="0" borderId="58" xfId="0" applyFont="1" applyBorder="1" applyAlignment="1"/>
    <xf numFmtId="0" fontId="2" fillId="0" borderId="58" xfId="0" applyFont="1" applyFill="1" applyBorder="1" applyAlignment="1"/>
    <xf numFmtId="0" fontId="2" fillId="0" borderId="58" xfId="0" applyFont="1" applyBorder="1" applyAlignment="1">
      <alignment horizontal="center"/>
    </xf>
    <xf numFmtId="43" fontId="2" fillId="0" borderId="58" xfId="1" applyFont="1" applyBorder="1" applyAlignment="1">
      <alignment horizontal="center"/>
    </xf>
    <xf numFmtId="0" fontId="0" fillId="0" borderId="0" xfId="0" applyProtection="1">
      <protection locked="0"/>
    </xf>
    <xf numFmtId="0" fontId="11" fillId="2" borderId="37" xfId="0" applyFont="1" applyFill="1" applyBorder="1" applyAlignment="1" applyProtection="1">
      <alignment vertical="center"/>
      <protection locked="0"/>
    </xf>
    <xf numFmtId="0" fontId="11" fillId="2" borderId="1" xfId="0" applyFont="1" applyFill="1" applyBorder="1" applyAlignment="1" applyProtection="1">
      <alignment vertical="center"/>
      <protection locked="0"/>
    </xf>
    <xf numFmtId="0" fontId="11" fillId="2" borderId="37" xfId="0" applyFont="1" applyFill="1" applyBorder="1" applyAlignment="1" applyProtection="1">
      <alignment horizontal="center" vertical="center"/>
      <protection locked="0"/>
    </xf>
    <xf numFmtId="0" fontId="11" fillId="5" borderId="1" xfId="0" applyFont="1" applyFill="1" applyBorder="1" applyAlignment="1" applyProtection="1">
      <alignment horizontal="center" vertical="center" wrapText="1"/>
      <protection locked="0"/>
    </xf>
    <xf numFmtId="0" fontId="11" fillId="5" borderId="48" xfId="0" applyFont="1" applyFill="1" applyBorder="1" applyAlignment="1" applyProtection="1">
      <alignment vertical="center"/>
      <protection locked="0"/>
    </xf>
    <xf numFmtId="0" fontId="10" fillId="0" borderId="35" xfId="0" applyFont="1" applyBorder="1" applyAlignment="1" applyProtection="1">
      <alignment horizontal="center" vertical="center" wrapText="1"/>
      <protection locked="0"/>
    </xf>
    <xf numFmtId="0" fontId="10" fillId="0" borderId="11" xfId="0" applyFont="1" applyBorder="1" applyAlignment="1" applyProtection="1">
      <alignment vertical="top" wrapText="1"/>
      <protection locked="0"/>
    </xf>
    <xf numFmtId="0" fontId="10" fillId="0" borderId="10" xfId="0" applyFont="1" applyBorder="1" applyAlignment="1" applyProtection="1">
      <alignment vertical="top" wrapText="1"/>
      <protection locked="0"/>
    </xf>
    <xf numFmtId="0" fontId="11" fillId="0" borderId="56" xfId="0" applyFont="1" applyFill="1" applyBorder="1" applyAlignment="1" applyProtection="1">
      <alignment vertical="center"/>
      <protection locked="0"/>
    </xf>
    <xf numFmtId="0" fontId="11" fillId="0" borderId="2" xfId="0" applyFont="1" applyFill="1" applyBorder="1" applyAlignment="1" applyProtection="1">
      <alignment vertical="center"/>
      <protection locked="0"/>
    </xf>
    <xf numFmtId="0" fontId="10" fillId="0" borderId="42" xfId="0" applyFont="1" applyBorder="1" applyAlignment="1" applyProtection="1">
      <alignment vertical="top" wrapText="1"/>
      <protection locked="0"/>
    </xf>
    <xf numFmtId="0" fontId="11" fillId="5" borderId="5" xfId="0" applyFont="1" applyFill="1" applyBorder="1" applyAlignment="1" applyProtection="1">
      <alignment vertical="center"/>
      <protection locked="0"/>
    </xf>
    <xf numFmtId="0" fontId="10" fillId="0" borderId="44" xfId="0" applyFont="1" applyBorder="1" applyAlignment="1" applyProtection="1">
      <alignment vertical="top" wrapText="1"/>
      <protection locked="0"/>
    </xf>
    <xf numFmtId="0" fontId="11" fillId="0" borderId="2" xfId="0" applyFont="1" applyFill="1" applyBorder="1" applyAlignment="1" applyProtection="1">
      <alignment horizontal="center" vertical="center"/>
      <protection locked="0"/>
    </xf>
    <xf numFmtId="0" fontId="10" fillId="0" borderId="39" xfId="0" applyNumberFormat="1" applyFont="1" applyBorder="1" applyAlignment="1" applyProtection="1">
      <alignment horizontal="center" vertical="center" wrapText="1"/>
      <protection locked="0"/>
    </xf>
    <xf numFmtId="0" fontId="10" fillId="0" borderId="0" xfId="0" applyFont="1" applyBorder="1" applyAlignment="1" applyProtection="1">
      <alignment vertical="top" wrapText="1"/>
      <protection locked="0"/>
    </xf>
    <xf numFmtId="0" fontId="11" fillId="0" borderId="61"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0" fontId="10" fillId="0" borderId="1" xfId="0" applyNumberFormat="1" applyFont="1" applyBorder="1" applyAlignment="1" applyProtection="1">
      <alignment horizontal="center" vertical="center" wrapText="1"/>
      <protection locked="0"/>
    </xf>
    <xf numFmtId="0" fontId="10" fillId="0" borderId="18" xfId="0" applyFont="1" applyFill="1" applyBorder="1" applyAlignment="1" applyProtection="1">
      <alignment horizontal="center" vertical="center"/>
      <protection locked="0"/>
    </xf>
    <xf numFmtId="0" fontId="11" fillId="0" borderId="50" xfId="0" applyFont="1" applyFill="1" applyBorder="1" applyAlignment="1" applyProtection="1">
      <alignment horizontal="center" vertical="center"/>
      <protection locked="0"/>
    </xf>
    <xf numFmtId="0" fontId="0" fillId="0" borderId="0" xfId="0" applyFill="1" applyProtection="1">
      <protection locked="0"/>
    </xf>
    <xf numFmtId="0" fontId="10" fillId="2" borderId="1" xfId="0" applyNumberFormat="1" applyFont="1" applyFill="1" applyBorder="1" applyAlignment="1" applyProtection="1">
      <alignment horizontal="center" vertical="center" wrapText="1"/>
      <protection locked="0"/>
    </xf>
    <xf numFmtId="0" fontId="11" fillId="2" borderId="64" xfId="0" applyFont="1" applyFill="1" applyBorder="1" applyAlignment="1" applyProtection="1">
      <alignment horizontal="justify" vertical="top" wrapText="1"/>
      <protection locked="0"/>
    </xf>
    <xf numFmtId="0" fontId="10" fillId="2" borderId="59" xfId="0" applyFont="1" applyFill="1" applyBorder="1" applyAlignment="1" applyProtection="1">
      <alignment horizontal="center" vertical="center"/>
      <protection locked="0"/>
    </xf>
    <xf numFmtId="0" fontId="10" fillId="2" borderId="64"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0" fillId="0" borderId="23" xfId="0" applyFont="1" applyFill="1" applyBorder="1" applyAlignment="1" applyProtection="1">
      <alignment horizontal="center" vertical="center"/>
      <protection locked="0"/>
    </xf>
    <xf numFmtId="0" fontId="11" fillId="0" borderId="26" xfId="0" applyFont="1" applyFill="1" applyBorder="1" applyAlignment="1" applyProtection="1">
      <alignment horizontal="center" vertical="center"/>
      <protection locked="0"/>
    </xf>
    <xf numFmtId="0" fontId="10" fillId="0" borderId="1" xfId="0" applyFont="1" applyBorder="1" applyAlignment="1" applyProtection="1">
      <alignment horizontal="center"/>
      <protection locked="0"/>
    </xf>
    <xf numFmtId="0" fontId="10" fillId="0" borderId="13" xfId="0" applyFont="1" applyBorder="1" applyProtection="1">
      <protection locked="0"/>
    </xf>
    <xf numFmtId="0" fontId="11" fillId="0" borderId="20" xfId="0" applyFont="1" applyBorder="1" applyAlignment="1" applyProtection="1">
      <alignment horizontal="center"/>
      <protection locked="0"/>
    </xf>
    <xf numFmtId="0" fontId="11" fillId="0" borderId="51" xfId="0" applyFont="1" applyFill="1" applyBorder="1" applyAlignment="1" applyProtection="1">
      <alignment horizontal="center" vertical="center"/>
      <protection locked="0"/>
    </xf>
    <xf numFmtId="0" fontId="11" fillId="0" borderId="54" xfId="0" applyFont="1" applyFill="1" applyBorder="1" applyAlignment="1" applyProtection="1">
      <alignment horizontal="center" vertical="center"/>
      <protection locked="0"/>
    </xf>
    <xf numFmtId="0" fontId="11" fillId="2" borderId="7" xfId="0" applyFont="1" applyFill="1" applyBorder="1" applyAlignment="1" applyProtection="1">
      <alignment horizontal="left" wrapText="1"/>
      <protection locked="0"/>
    </xf>
    <xf numFmtId="0" fontId="10" fillId="2" borderId="7"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protection locked="0"/>
    </xf>
    <xf numFmtId="2" fontId="10" fillId="2" borderId="7" xfId="0" applyNumberFormat="1"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0" fillId="0" borderId="32" xfId="0" applyFont="1" applyFill="1" applyBorder="1" applyAlignment="1" applyProtection="1">
      <alignment horizontal="center" vertical="center"/>
      <protection locked="0"/>
    </xf>
    <xf numFmtId="0" fontId="11" fillId="0" borderId="18" xfId="0" applyFont="1" applyFill="1" applyBorder="1" applyAlignment="1" applyProtection="1">
      <alignment horizontal="center" vertical="center"/>
      <protection locked="0"/>
    </xf>
    <xf numFmtId="0" fontId="11" fillId="0" borderId="13" xfId="0" applyFont="1" applyFill="1" applyBorder="1" applyAlignment="1" applyProtection="1">
      <alignment horizontal="center" vertical="center"/>
      <protection locked="0"/>
    </xf>
    <xf numFmtId="0" fontId="11" fillId="0" borderId="16" xfId="0" applyFont="1" applyFill="1" applyBorder="1" applyAlignment="1" applyProtection="1">
      <alignment horizontal="center" vertical="center"/>
      <protection locked="0"/>
    </xf>
    <xf numFmtId="0" fontId="11" fillId="0" borderId="20" xfId="0" applyFont="1" applyFill="1" applyBorder="1" applyAlignment="1" applyProtection="1">
      <alignment horizontal="center" vertical="center"/>
      <protection locked="0"/>
    </xf>
    <xf numFmtId="0" fontId="11" fillId="0" borderId="42" xfId="0" applyFont="1" applyFill="1" applyBorder="1" applyAlignment="1" applyProtection="1">
      <alignment horizontal="center" vertical="center"/>
      <protection locked="0"/>
    </xf>
    <xf numFmtId="0" fontId="3" fillId="0" borderId="0" xfId="0" applyFont="1" applyFill="1" applyProtection="1">
      <protection locked="0"/>
    </xf>
    <xf numFmtId="0" fontId="11" fillId="0" borderId="23" xfId="0" applyFont="1" applyFill="1" applyBorder="1" applyAlignment="1" applyProtection="1">
      <alignment horizontal="center" vertical="center"/>
      <protection locked="0"/>
    </xf>
    <xf numFmtId="0" fontId="11" fillId="2" borderId="60" xfId="0" applyFont="1" applyFill="1" applyBorder="1" applyAlignment="1" applyProtection="1">
      <alignment vertical="top" wrapText="1"/>
      <protection locked="0"/>
    </xf>
    <xf numFmtId="0" fontId="10" fillId="2" borderId="44" xfId="0" applyFont="1" applyFill="1" applyBorder="1" applyAlignment="1" applyProtection="1">
      <alignment horizontal="center" vertical="center" wrapText="1"/>
      <protection locked="0"/>
    </xf>
    <xf numFmtId="0" fontId="10" fillId="2" borderId="44" xfId="0" applyFont="1" applyFill="1" applyBorder="1" applyAlignment="1" applyProtection="1">
      <alignment horizontal="center" vertical="center"/>
      <protection locked="0"/>
    </xf>
    <xf numFmtId="0" fontId="11" fillId="2" borderId="44" xfId="0" applyFont="1" applyFill="1" applyBorder="1" applyAlignment="1" applyProtection="1">
      <alignment horizontal="center" vertical="center"/>
      <protection locked="0"/>
    </xf>
    <xf numFmtId="0" fontId="11" fillId="2" borderId="61" xfId="0" applyFont="1" applyFill="1" applyBorder="1" applyAlignment="1" applyProtection="1">
      <alignment horizontal="center" vertical="center"/>
      <protection locked="0"/>
    </xf>
    <xf numFmtId="0" fontId="10" fillId="0" borderId="1" xfId="0" applyNumberFormat="1" applyFont="1" applyFill="1" applyBorder="1" applyAlignment="1" applyProtection="1">
      <alignment horizontal="center" vertical="center" wrapText="1"/>
      <protection locked="0"/>
    </xf>
    <xf numFmtId="0" fontId="11" fillId="0" borderId="11" xfId="0" applyFont="1" applyFill="1" applyBorder="1" applyAlignment="1" applyProtection="1">
      <alignment horizontal="center" vertical="center"/>
      <protection locked="0"/>
    </xf>
    <xf numFmtId="0" fontId="11" fillId="0" borderId="25" xfId="0" applyFont="1" applyFill="1" applyBorder="1" applyAlignment="1" applyProtection="1">
      <alignment horizontal="center" vertical="center"/>
      <protection locked="0"/>
    </xf>
    <xf numFmtId="0" fontId="11" fillId="2" borderId="1" xfId="0" applyNumberFormat="1" applyFont="1" applyFill="1" applyBorder="1" applyAlignment="1" applyProtection="1">
      <alignment horizontal="center" vertical="center" wrapText="1"/>
      <protection locked="0"/>
    </xf>
    <xf numFmtId="0" fontId="10" fillId="5" borderId="1" xfId="0" applyNumberFormat="1" applyFont="1" applyFill="1" applyBorder="1" applyAlignment="1" applyProtection="1">
      <alignment horizontal="center" vertical="center" wrapText="1"/>
      <protection locked="0"/>
    </xf>
    <xf numFmtId="0" fontId="11" fillId="5" borderId="5" xfId="0" applyFont="1" applyFill="1" applyBorder="1" applyAlignment="1" applyProtection="1">
      <alignment horizontal="center" vertical="top" wrapText="1"/>
      <protection locked="0"/>
    </xf>
    <xf numFmtId="0" fontId="11" fillId="0" borderId="61" xfId="0" applyFont="1" applyFill="1" applyBorder="1" applyAlignment="1" applyProtection="1">
      <alignment horizontal="center" vertical="top" wrapText="1"/>
      <protection locked="0"/>
    </xf>
    <xf numFmtId="0" fontId="11" fillId="5" borderId="7" xfId="0" applyFont="1" applyFill="1" applyBorder="1" applyAlignment="1" applyProtection="1">
      <alignment vertical="top" wrapText="1"/>
      <protection locked="0"/>
    </xf>
    <xf numFmtId="0" fontId="10" fillId="5" borderId="7" xfId="0" applyFont="1" applyFill="1" applyBorder="1" applyAlignment="1" applyProtection="1">
      <alignment horizontal="center" vertical="center" wrapText="1"/>
      <protection locked="0"/>
    </xf>
    <xf numFmtId="0" fontId="10" fillId="5" borderId="7" xfId="0" applyFont="1" applyFill="1" applyBorder="1" applyAlignment="1" applyProtection="1">
      <alignment vertical="top" wrapText="1"/>
      <protection locked="0"/>
    </xf>
    <xf numFmtId="0" fontId="11" fillId="0" borderId="56" xfId="0" applyFont="1" applyFill="1" applyBorder="1" applyAlignment="1" applyProtection="1">
      <alignment horizontal="center" vertical="top" wrapText="1"/>
      <protection locked="0"/>
    </xf>
    <xf numFmtId="0" fontId="10" fillId="0" borderId="70" xfId="0" applyFont="1" applyBorder="1" applyAlignment="1" applyProtection="1">
      <alignment vertical="top" wrapText="1"/>
      <protection locked="0"/>
    </xf>
    <xf numFmtId="0" fontId="11" fillId="0" borderId="3" xfId="0"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10" fillId="0" borderId="69" xfId="0" applyFont="1" applyBorder="1" applyAlignment="1" applyProtection="1">
      <alignment vertical="top" wrapText="1"/>
      <protection locked="0"/>
    </xf>
    <xf numFmtId="0" fontId="10" fillId="0" borderId="13" xfId="0" applyFont="1" applyBorder="1" applyAlignment="1" applyProtection="1">
      <alignment vertical="top" wrapText="1"/>
      <protection locked="0"/>
    </xf>
    <xf numFmtId="0" fontId="10" fillId="0" borderId="55" xfId="0" applyFont="1" applyBorder="1" applyAlignment="1" applyProtection="1">
      <alignment vertical="top" wrapText="1"/>
      <protection locked="0"/>
    </xf>
    <xf numFmtId="0" fontId="0" fillId="0" borderId="42" xfId="0" applyFill="1" applyBorder="1" applyProtection="1">
      <protection locked="0"/>
    </xf>
    <xf numFmtId="0" fontId="10" fillId="0" borderId="68" xfId="0" applyFont="1" applyBorder="1" applyAlignment="1" applyProtection="1">
      <alignment vertical="top" wrapText="1"/>
      <protection locked="0"/>
    </xf>
    <xf numFmtId="0" fontId="11" fillId="0" borderId="65"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56" xfId="0" applyFont="1" applyFill="1" applyBorder="1" applyAlignment="1" applyProtection="1">
      <alignment horizontal="center" vertical="center"/>
      <protection locked="0"/>
    </xf>
    <xf numFmtId="0" fontId="10" fillId="2" borderId="6" xfId="0" applyNumberFormat="1" applyFont="1" applyFill="1" applyBorder="1" applyAlignment="1" applyProtection="1">
      <alignment horizontal="center" vertical="center" wrapText="1"/>
      <protection locked="0"/>
    </xf>
    <xf numFmtId="0" fontId="11" fillId="2" borderId="6" xfId="0" applyFont="1" applyFill="1" applyBorder="1" applyAlignment="1" applyProtection="1">
      <alignment horizontal="left" vertical="top" wrapText="1"/>
      <protection locked="0"/>
    </xf>
    <xf numFmtId="0" fontId="0" fillId="2" borderId="7" xfId="0" applyFill="1" applyBorder="1" applyProtection="1">
      <protection locked="0"/>
    </xf>
    <xf numFmtId="0" fontId="3" fillId="2" borderId="5" xfId="0" applyFont="1" applyFill="1" applyBorder="1" applyProtection="1">
      <protection locked="0"/>
    </xf>
    <xf numFmtId="0" fontId="0" fillId="0" borderId="24" xfId="0" applyFill="1" applyBorder="1" applyProtection="1">
      <protection locked="0"/>
    </xf>
    <xf numFmtId="0" fontId="3" fillId="0" borderId="25" xfId="0" applyFont="1" applyFill="1" applyBorder="1" applyAlignment="1" applyProtection="1">
      <alignment horizontal="center"/>
      <protection locked="0"/>
    </xf>
    <xf numFmtId="0" fontId="3" fillId="0" borderId="65" xfId="0" applyFont="1" applyFill="1" applyBorder="1" applyAlignment="1" applyProtection="1">
      <alignment horizontal="center"/>
      <protection locked="0"/>
    </xf>
    <xf numFmtId="0" fontId="10" fillId="2" borderId="32" xfId="0" applyNumberFormat="1" applyFont="1" applyFill="1" applyBorder="1" applyAlignment="1" applyProtection="1">
      <alignment horizontal="center" vertical="center" wrapText="1"/>
      <protection locked="0"/>
    </xf>
    <xf numFmtId="0" fontId="11" fillId="2" borderId="66"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xf numFmtId="0" fontId="11" fillId="2" borderId="0"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left" vertical="center" wrapText="1"/>
      <protection locked="0"/>
    </xf>
    <xf numFmtId="0" fontId="11" fillId="2" borderId="0" xfId="0" applyFont="1" applyFill="1" applyBorder="1" applyAlignment="1" applyProtection="1">
      <alignment horizontal="left" wrapText="1"/>
      <protection locked="0"/>
    </xf>
    <xf numFmtId="0" fontId="10" fillId="0" borderId="37" xfId="0" applyNumberFormat="1" applyFont="1" applyBorder="1" applyAlignment="1" applyProtection="1">
      <alignment horizontal="center" vertical="center" wrapText="1"/>
      <protection locked="0"/>
    </xf>
    <xf numFmtId="0" fontId="11" fillId="2" borderId="6" xfId="0" applyFont="1" applyFill="1" applyBorder="1" applyAlignment="1" applyProtection="1">
      <alignment vertical="top" wrapText="1"/>
      <protection locked="0"/>
    </xf>
    <xf numFmtId="2" fontId="10" fillId="2" borderId="7" xfId="0" applyNumberFormat="1" applyFont="1" applyFill="1" applyBorder="1" applyAlignment="1" applyProtection="1">
      <alignment horizontal="center" vertical="center" wrapText="1"/>
      <protection locked="0"/>
    </xf>
    <xf numFmtId="0" fontId="10" fillId="0" borderId="32" xfId="0" applyNumberFormat="1" applyFont="1" applyBorder="1" applyAlignment="1" applyProtection="1">
      <alignment horizontal="center" vertical="center" wrapText="1"/>
      <protection locked="0"/>
    </xf>
    <xf numFmtId="0" fontId="11" fillId="2" borderId="1" xfId="0" applyFont="1" applyFill="1" applyBorder="1" applyAlignment="1" applyProtection="1">
      <alignment horizontal="center"/>
      <protection locked="0"/>
    </xf>
    <xf numFmtId="0" fontId="10" fillId="2" borderId="1" xfId="0" applyFont="1" applyFill="1" applyBorder="1" applyAlignment="1" applyProtection="1">
      <alignment horizontal="center"/>
      <protection locked="0"/>
    </xf>
    <xf numFmtId="0" fontId="11" fillId="2" borderId="60" xfId="0" applyFont="1" applyFill="1" applyBorder="1" applyAlignment="1" applyProtection="1">
      <alignment horizontal="left" wrapText="1"/>
      <protection locked="0"/>
    </xf>
    <xf numFmtId="0" fontId="11" fillId="2" borderId="44" xfId="0" applyFont="1" applyFill="1" applyBorder="1" applyAlignment="1" applyProtection="1">
      <alignment horizontal="left" wrapText="1"/>
      <protection locked="0"/>
    </xf>
    <xf numFmtId="0" fontId="11" fillId="2" borderId="61" xfId="0" applyFont="1" applyFill="1" applyBorder="1" applyAlignment="1" applyProtection="1">
      <alignment horizontal="left" wrapText="1"/>
      <protection locked="0"/>
    </xf>
    <xf numFmtId="0" fontId="10" fillId="0" borderId="18" xfId="0" applyFont="1" applyBorder="1" applyProtection="1">
      <protection locked="0"/>
    </xf>
    <xf numFmtId="0" fontId="11" fillId="0" borderId="50" xfId="0" applyFont="1" applyBorder="1" applyProtection="1">
      <protection locked="0"/>
    </xf>
    <xf numFmtId="0" fontId="10" fillId="0" borderId="41" xfId="0" applyFont="1" applyBorder="1" applyProtection="1">
      <protection locked="0"/>
    </xf>
    <xf numFmtId="0" fontId="11" fillId="0" borderId="43" xfId="0" applyFont="1" applyBorder="1" applyProtection="1">
      <protection locked="0"/>
    </xf>
    <xf numFmtId="0" fontId="10" fillId="2" borderId="8" xfId="0" applyFont="1" applyFill="1" applyBorder="1" applyAlignment="1" applyProtection="1">
      <alignment vertical="top" wrapText="1"/>
      <protection locked="0"/>
    </xf>
    <xf numFmtId="0" fontId="10" fillId="2" borderId="11" xfId="0" applyFont="1" applyFill="1" applyBorder="1" applyAlignment="1" applyProtection="1">
      <alignment vertical="center" wrapText="1"/>
      <protection locked="0"/>
    </xf>
    <xf numFmtId="164" fontId="6" fillId="2" borderId="11" xfId="3" applyFont="1" applyFill="1" applyBorder="1" applyAlignment="1" applyProtection="1">
      <alignment horizontal="center" vertical="center" wrapText="1"/>
      <protection locked="0"/>
    </xf>
    <xf numFmtId="0" fontId="10" fillId="2" borderId="10" xfId="0" applyFont="1" applyFill="1" applyBorder="1" applyAlignment="1" applyProtection="1">
      <alignment horizontal="center"/>
      <protection locked="0"/>
    </xf>
    <xf numFmtId="0" fontId="10" fillId="2" borderId="44" xfId="0" applyFont="1" applyFill="1" applyBorder="1" applyProtection="1">
      <protection locked="0"/>
    </xf>
    <xf numFmtId="0" fontId="11" fillId="2" borderId="25" xfId="0" applyFont="1" applyFill="1" applyBorder="1" applyProtection="1">
      <protection locked="0"/>
    </xf>
    <xf numFmtId="0" fontId="10" fillId="0" borderId="11" xfId="0" applyFont="1" applyBorder="1" applyProtection="1">
      <protection locked="0"/>
    </xf>
    <xf numFmtId="0" fontId="11" fillId="0" borderId="61" xfId="0" applyFont="1" applyBorder="1" applyAlignment="1" applyProtection="1">
      <alignment horizontal="center"/>
      <protection locked="0"/>
    </xf>
    <xf numFmtId="0" fontId="10" fillId="2" borderId="6" xfId="0" applyFont="1" applyFill="1" applyBorder="1" applyAlignment="1" applyProtection="1">
      <alignment horizontal="center"/>
      <protection locked="0"/>
    </xf>
    <xf numFmtId="0" fontId="11" fillId="2" borderId="60" xfId="0" applyFont="1" applyFill="1" applyBorder="1" applyAlignment="1" applyProtection="1">
      <alignment horizontal="left" vertical="top" wrapText="1"/>
      <protection locked="0"/>
    </xf>
    <xf numFmtId="0" fontId="11" fillId="2" borderId="44" xfId="0" applyFont="1" applyFill="1" applyBorder="1" applyAlignment="1" applyProtection="1">
      <alignment horizontal="left" vertical="top" wrapText="1"/>
      <protection locked="0"/>
    </xf>
    <xf numFmtId="0" fontId="11" fillId="2" borderId="62" xfId="0" applyFont="1" applyFill="1" applyBorder="1" applyAlignment="1" applyProtection="1">
      <alignment horizontal="left" vertical="top" wrapText="1"/>
      <protection locked="0"/>
    </xf>
    <xf numFmtId="0" fontId="11" fillId="2" borderId="5" xfId="0" applyFont="1" applyFill="1" applyBorder="1" applyAlignment="1" applyProtection="1">
      <alignment horizontal="center"/>
      <protection locked="0"/>
    </xf>
    <xf numFmtId="0" fontId="10" fillId="0" borderId="1" xfId="0" applyFont="1" applyBorder="1" applyAlignment="1" applyProtection="1">
      <alignment horizontal="center" vertical="center"/>
      <protection locked="0"/>
    </xf>
    <xf numFmtId="0" fontId="10" fillId="0" borderId="23" xfId="0" applyFont="1" applyBorder="1" applyAlignment="1" applyProtection="1">
      <alignment vertical="top" wrapText="1"/>
      <protection locked="0"/>
    </xf>
    <xf numFmtId="0" fontId="11" fillId="0" borderId="26" xfId="0" applyFont="1" applyBorder="1" applyAlignment="1" applyProtection="1">
      <alignment horizontal="center"/>
      <protection locked="0"/>
    </xf>
    <xf numFmtId="0" fontId="10" fillId="0" borderId="51" xfId="0" applyFont="1" applyBorder="1" applyAlignment="1" applyProtection="1">
      <alignment vertical="top" wrapText="1"/>
      <protection locked="0"/>
    </xf>
    <xf numFmtId="0" fontId="11" fillId="0" borderId="54" xfId="0" applyFont="1" applyBorder="1" applyAlignment="1" applyProtection="1">
      <alignment horizontal="center"/>
      <protection locked="0"/>
    </xf>
    <xf numFmtId="0" fontId="10" fillId="2" borderId="6"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11" fillId="0" borderId="50" xfId="0" applyFont="1" applyBorder="1" applyAlignment="1" applyProtection="1">
      <alignment horizontal="center"/>
      <protection locked="0"/>
    </xf>
    <xf numFmtId="0" fontId="10" fillId="0" borderId="6" xfId="0" applyFont="1" applyFill="1" applyBorder="1" applyAlignment="1" applyProtection="1">
      <alignment horizontal="center" vertical="center" wrapText="1"/>
      <protection locked="0"/>
    </xf>
    <xf numFmtId="0" fontId="10" fillId="0" borderId="57" xfId="0" applyFont="1" applyBorder="1" applyAlignment="1" applyProtection="1">
      <alignment vertical="top" wrapText="1"/>
      <protection locked="0"/>
    </xf>
    <xf numFmtId="0" fontId="11" fillId="0" borderId="43" xfId="0" applyFont="1" applyBorder="1" applyAlignment="1" applyProtection="1">
      <alignment horizontal="center"/>
      <protection locked="0"/>
    </xf>
    <xf numFmtId="0" fontId="0" fillId="0" borderId="28" xfId="0" applyFill="1" applyBorder="1" applyProtection="1">
      <protection locked="0"/>
    </xf>
    <xf numFmtId="0" fontId="11" fillId="0" borderId="10" xfId="0" applyFont="1" applyFill="1" applyBorder="1" applyAlignment="1" applyProtection="1">
      <alignment horizontal="left" vertical="top" wrapText="1"/>
      <protection locked="0"/>
    </xf>
    <xf numFmtId="0" fontId="11" fillId="0" borderId="2" xfId="0" applyFont="1" applyFill="1" applyBorder="1" applyAlignment="1" applyProtection="1">
      <alignment horizontal="center"/>
      <protection locked="0"/>
    </xf>
    <xf numFmtId="0" fontId="11" fillId="0" borderId="13" xfId="0" applyFont="1" applyFill="1" applyBorder="1" applyAlignment="1" applyProtection="1">
      <alignment horizontal="left" vertical="top" wrapText="1"/>
      <protection locked="0"/>
    </xf>
    <xf numFmtId="0" fontId="11" fillId="0" borderId="20" xfId="0" applyFont="1" applyFill="1" applyBorder="1" applyAlignment="1" applyProtection="1">
      <alignment horizontal="center"/>
      <protection locked="0"/>
    </xf>
    <xf numFmtId="0" fontId="0" fillId="0" borderId="0" xfId="0" applyFill="1" applyBorder="1" applyAlignment="1" applyProtection="1">
      <alignment horizontal="center" wrapText="1"/>
      <protection locked="0"/>
    </xf>
    <xf numFmtId="0" fontId="0" fillId="0" borderId="0" xfId="0" applyFill="1" applyBorder="1" applyAlignment="1" applyProtection="1">
      <alignment horizontal="center" vertical="center" wrapText="1"/>
      <protection locked="0"/>
    </xf>
    <xf numFmtId="164" fontId="6" fillId="4" borderId="0" xfId="3"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11" fillId="0" borderId="11" xfId="0" applyFont="1" applyFill="1" applyBorder="1" applyAlignment="1" applyProtection="1">
      <alignment horizontal="left" vertical="top" wrapText="1"/>
      <protection locked="0"/>
    </xf>
    <xf numFmtId="0" fontId="11" fillId="0" borderId="25" xfId="0" applyFont="1" applyBorder="1" applyAlignment="1" applyProtection="1">
      <alignment horizontal="center"/>
      <protection locked="0"/>
    </xf>
    <xf numFmtId="0" fontId="10" fillId="2" borderId="1" xfId="0" applyFont="1" applyFill="1" applyBorder="1" applyAlignment="1" applyProtection="1">
      <alignment horizontal="center" vertical="center" wrapText="1"/>
      <protection locked="0"/>
    </xf>
    <xf numFmtId="0" fontId="10" fillId="2" borderId="7" xfId="0" applyFont="1" applyFill="1" applyBorder="1" applyProtection="1">
      <protection locked="0"/>
    </xf>
    <xf numFmtId="4" fontId="10" fillId="2" borderId="7" xfId="0" applyNumberFormat="1" applyFont="1" applyFill="1" applyBorder="1" applyAlignment="1" applyProtection="1">
      <alignment horizontal="center" vertical="top" wrapText="1"/>
      <protection locked="0"/>
    </xf>
    <xf numFmtId="0" fontId="11" fillId="2" borderId="5" xfId="0" applyFont="1" applyFill="1" applyBorder="1" applyProtection="1">
      <protection locked="0"/>
    </xf>
    <xf numFmtId="4" fontId="10" fillId="0" borderId="23" xfId="0" applyNumberFormat="1" applyFont="1" applyFill="1" applyBorder="1" applyAlignment="1" applyProtection="1">
      <alignment horizontal="center" vertical="top" wrapText="1"/>
      <protection locked="0"/>
    </xf>
    <xf numFmtId="4" fontId="10" fillId="0" borderId="13" xfId="0" applyNumberFormat="1" applyFont="1" applyBorder="1" applyAlignment="1" applyProtection="1">
      <alignment horizontal="center" vertical="top" wrapText="1"/>
      <protection locked="0"/>
    </xf>
    <xf numFmtId="0" fontId="11" fillId="0" borderId="51" xfId="0" applyFont="1" applyFill="1" applyBorder="1" applyAlignment="1" applyProtection="1">
      <alignment horizontal="left" vertical="top" wrapText="1"/>
      <protection locked="0"/>
    </xf>
    <xf numFmtId="0" fontId="10" fillId="2" borderId="7" xfId="0" applyFont="1" applyFill="1" applyBorder="1" applyAlignment="1" applyProtection="1">
      <alignment horizontal="center" vertical="top" wrapText="1"/>
      <protection locked="0"/>
    </xf>
    <xf numFmtId="0" fontId="10" fillId="0" borderId="1" xfId="0" applyFont="1" applyBorder="1" applyAlignment="1" applyProtection="1">
      <alignment horizontal="center" vertical="center" wrapText="1"/>
      <protection locked="0"/>
    </xf>
    <xf numFmtId="0" fontId="10" fillId="0" borderId="23" xfId="0" applyFont="1" applyBorder="1" applyAlignment="1" applyProtection="1">
      <alignment horizontal="center" vertical="top" wrapText="1"/>
      <protection locked="0"/>
    </xf>
    <xf numFmtId="0" fontId="10" fillId="0" borderId="51" xfId="0" applyFont="1" applyBorder="1" applyAlignment="1" applyProtection="1">
      <alignment horizontal="center" vertical="top" wrapText="1"/>
      <protection locked="0"/>
    </xf>
    <xf numFmtId="2" fontId="10" fillId="2" borderId="7" xfId="0" applyNumberFormat="1" applyFont="1" applyFill="1" applyBorder="1" applyAlignment="1" applyProtection="1">
      <alignment vertical="top" wrapText="1"/>
      <protection locked="0"/>
    </xf>
    <xf numFmtId="0" fontId="10" fillId="2" borderId="7" xfId="0" applyFont="1" applyFill="1" applyBorder="1" applyAlignment="1" applyProtection="1">
      <alignment vertical="top" wrapText="1"/>
      <protection locked="0"/>
    </xf>
    <xf numFmtId="0" fontId="11" fillId="2" borderId="34" xfId="0" applyFont="1" applyFill="1" applyBorder="1" applyAlignment="1" applyProtection="1">
      <alignment horizontal="left" vertical="top" wrapText="1"/>
      <protection locked="0"/>
    </xf>
    <xf numFmtId="0" fontId="10" fillId="2" borderId="0" xfId="0" applyFont="1" applyFill="1" applyBorder="1" applyAlignment="1" applyProtection="1">
      <alignment horizontal="center" vertical="center" wrapText="1"/>
      <protection locked="0"/>
    </xf>
    <xf numFmtId="2" fontId="10" fillId="2" borderId="34" xfId="0" applyNumberFormat="1" applyFont="1" applyFill="1" applyBorder="1" applyAlignment="1" applyProtection="1">
      <alignment horizontal="center" vertical="center" wrapText="1"/>
      <protection locked="0"/>
    </xf>
    <xf numFmtId="0" fontId="10" fillId="2" borderId="34" xfId="0" applyFont="1" applyFill="1" applyBorder="1" applyAlignment="1" applyProtection="1">
      <alignment vertical="top" wrapText="1"/>
      <protection locked="0"/>
    </xf>
    <xf numFmtId="0" fontId="11" fillId="2" borderId="48" xfId="0" applyFont="1" applyFill="1" applyBorder="1" applyProtection="1">
      <protection locked="0"/>
    </xf>
    <xf numFmtId="0" fontId="10" fillId="0" borderId="18" xfId="0" applyFont="1" applyFill="1" applyBorder="1" applyAlignment="1" applyProtection="1">
      <alignment vertical="top" wrapText="1"/>
      <protection locked="0"/>
    </xf>
    <xf numFmtId="0" fontId="11" fillId="0" borderId="50" xfId="0" applyFont="1" applyFill="1" applyBorder="1" applyAlignment="1" applyProtection="1">
      <alignment horizontal="center"/>
      <protection locked="0"/>
    </xf>
    <xf numFmtId="0" fontId="10" fillId="0" borderId="51" xfId="0" applyFont="1" applyFill="1" applyBorder="1" applyAlignment="1" applyProtection="1">
      <alignment vertical="top" wrapText="1"/>
      <protection locked="0"/>
    </xf>
    <xf numFmtId="0" fontId="11" fillId="0" borderId="25" xfId="0" applyFont="1" applyFill="1" applyBorder="1" applyAlignment="1" applyProtection="1">
      <alignment horizontal="center"/>
      <protection locked="0"/>
    </xf>
    <xf numFmtId="0" fontId="10" fillId="0" borderId="11" xfId="0" applyFont="1" applyFill="1" applyBorder="1" applyAlignment="1" applyProtection="1">
      <alignment vertical="top" wrapText="1"/>
      <protection locked="0"/>
    </xf>
    <xf numFmtId="0" fontId="11" fillId="0" borderId="23" xfId="0" applyFont="1" applyFill="1" applyBorder="1" applyAlignment="1" applyProtection="1">
      <alignment horizontal="center" vertical="top" wrapText="1"/>
      <protection locked="0"/>
    </xf>
    <xf numFmtId="0" fontId="10" fillId="0" borderId="51" xfId="0" applyFont="1" applyBorder="1" applyProtection="1">
      <protection locked="0"/>
    </xf>
    <xf numFmtId="0" fontId="11" fillId="2" borderId="1"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top" wrapText="1"/>
      <protection locked="0"/>
    </xf>
    <xf numFmtId="0" fontId="11" fillId="5" borderId="6" xfId="0" applyFont="1" applyFill="1" applyBorder="1" applyAlignment="1" applyProtection="1">
      <alignment vertical="top" wrapText="1"/>
      <protection locked="0"/>
    </xf>
    <xf numFmtId="2" fontId="10" fillId="5" borderId="7" xfId="0" applyNumberFormat="1" applyFont="1" applyFill="1" applyBorder="1" applyAlignment="1" applyProtection="1">
      <alignment horizontal="center" vertical="center" wrapText="1"/>
      <protection locked="0"/>
    </xf>
    <xf numFmtId="0" fontId="11" fillId="5" borderId="5" xfId="0" applyFont="1" applyFill="1" applyBorder="1" applyProtection="1">
      <protection locked="0"/>
    </xf>
    <xf numFmtId="0" fontId="11" fillId="0" borderId="26" xfId="0" applyFont="1" applyBorder="1" applyProtection="1">
      <protection locked="0"/>
    </xf>
    <xf numFmtId="0" fontId="11" fillId="0" borderId="20" xfId="0" applyFont="1" applyBorder="1" applyProtection="1">
      <protection locked="0"/>
    </xf>
    <xf numFmtId="0" fontId="11" fillId="0" borderId="54" xfId="0" applyFont="1" applyBorder="1" applyProtection="1">
      <protection locked="0"/>
    </xf>
    <xf numFmtId="0" fontId="0" fillId="0" borderId="28" xfId="0" applyBorder="1" applyProtection="1">
      <protection locked="0"/>
    </xf>
    <xf numFmtId="0" fontId="10" fillId="0" borderId="0" xfId="0" applyFont="1" applyProtection="1">
      <protection locked="0"/>
    </xf>
    <xf numFmtId="0" fontId="10" fillId="0" borderId="34" xfId="0" applyFont="1" applyBorder="1" applyProtection="1">
      <protection locked="0"/>
    </xf>
    <xf numFmtId="0" fontId="10" fillId="0" borderId="48" xfId="0" applyFont="1" applyBorder="1" applyProtection="1">
      <protection locked="0"/>
    </xf>
    <xf numFmtId="0" fontId="10" fillId="0" borderId="21" xfId="0" applyFont="1" applyBorder="1" applyAlignment="1" applyProtection="1">
      <alignment horizontal="center" vertical="top" wrapText="1"/>
      <protection locked="0"/>
    </xf>
    <xf numFmtId="0" fontId="11" fillId="0" borderId="50" xfId="0" applyFont="1" applyBorder="1" applyAlignment="1" applyProtection="1">
      <alignment vertical="top" wrapText="1"/>
      <protection locked="0"/>
    </xf>
    <xf numFmtId="0" fontId="10" fillId="0" borderId="0" xfId="0" applyFont="1" applyBorder="1" applyProtection="1">
      <protection locked="0"/>
    </xf>
    <xf numFmtId="0" fontId="10" fillId="0" borderId="2" xfId="0" applyFont="1" applyBorder="1" applyProtection="1">
      <protection locked="0"/>
    </xf>
    <xf numFmtId="0" fontId="10" fillId="0" borderId="14" xfId="0" applyFont="1" applyBorder="1" applyAlignment="1" applyProtection="1">
      <alignment horizontal="center" vertical="top" wrapText="1"/>
      <protection locked="0"/>
    </xf>
    <xf numFmtId="0" fontId="11" fillId="0" borderId="20" xfId="0" applyFont="1" applyBorder="1" applyAlignment="1" applyProtection="1">
      <alignment vertical="top" wrapText="1"/>
      <protection locked="0"/>
    </xf>
    <xf numFmtId="0" fontId="10" fillId="0" borderId="63" xfId="0" applyFont="1" applyBorder="1" applyAlignment="1" applyProtection="1">
      <alignment horizontal="center" vertical="top" wrapText="1"/>
      <protection locked="0"/>
    </xf>
    <xf numFmtId="0" fontId="11" fillId="0" borderId="43" xfId="0" applyFont="1" applyBorder="1" applyAlignment="1" applyProtection="1">
      <alignment vertical="top" wrapText="1"/>
      <protection locked="0"/>
    </xf>
    <xf numFmtId="0" fontId="0" fillId="0" borderId="0" xfId="0" applyBorder="1" applyProtection="1">
      <protection locked="0"/>
    </xf>
    <xf numFmtId="0" fontId="0" fillId="0" borderId="34" xfId="0" applyBorder="1" applyProtection="1">
      <protection locked="0"/>
    </xf>
    <xf numFmtId="0" fontId="3" fillId="0" borderId="34" xfId="0" applyFont="1" applyBorder="1" applyProtection="1">
      <protection locked="0"/>
    </xf>
    <xf numFmtId="0" fontId="3" fillId="0" borderId="0" xfId="0" applyFont="1" applyProtection="1">
      <protection locked="0"/>
    </xf>
    <xf numFmtId="0" fontId="6" fillId="0" borderId="39" xfId="0" applyNumberFormat="1" applyFont="1" applyBorder="1" applyAlignment="1" applyProtection="1">
      <alignment horizontal="center" vertical="center" wrapText="1"/>
    </xf>
    <xf numFmtId="0" fontId="10" fillId="0" borderId="24" xfId="0" applyFont="1" applyBorder="1" applyAlignment="1" applyProtection="1">
      <alignment horizontal="justify" vertical="top" wrapText="1"/>
    </xf>
    <xf numFmtId="0" fontId="0" fillId="0" borderId="0" xfId="0" applyProtection="1"/>
    <xf numFmtId="0" fontId="10" fillId="0" borderId="11" xfId="0" applyFont="1" applyBorder="1" applyAlignment="1" applyProtection="1">
      <alignment horizontal="center" vertical="center" wrapText="1"/>
    </xf>
    <xf numFmtId="2" fontId="10" fillId="0" borderId="11" xfId="0" applyNumberFormat="1" applyFont="1" applyBorder="1" applyAlignment="1" applyProtection="1">
      <alignment horizontal="center" vertical="center" wrapText="1"/>
    </xf>
    <xf numFmtId="0" fontId="10" fillId="0" borderId="24" xfId="0" applyFont="1" applyBorder="1" applyAlignment="1" applyProtection="1">
      <alignment vertical="top" wrapText="1"/>
    </xf>
    <xf numFmtId="0" fontId="10" fillId="0" borderId="11" xfId="0" applyFont="1" applyBorder="1" applyAlignment="1" applyProtection="1">
      <alignment vertical="top" wrapText="1"/>
    </xf>
    <xf numFmtId="0" fontId="10" fillId="0" borderId="11" xfId="0" applyFont="1" applyBorder="1" applyAlignment="1" applyProtection="1">
      <alignment vertical="top"/>
    </xf>
    <xf numFmtId="0" fontId="10" fillId="0" borderId="17" xfId="0" applyFont="1" applyBorder="1" applyAlignment="1" applyProtection="1">
      <alignment horizontal="justify" vertical="top" wrapText="1"/>
    </xf>
    <xf numFmtId="0" fontId="10" fillId="0" borderId="18" xfId="0" applyFont="1" applyFill="1" applyBorder="1" applyAlignment="1" applyProtection="1">
      <alignment horizontal="center" vertical="center"/>
    </xf>
    <xf numFmtId="0" fontId="11" fillId="0" borderId="21" xfId="0" applyFont="1" applyBorder="1" applyAlignment="1" applyProtection="1">
      <alignment horizontal="justify" vertical="top" wrapText="1"/>
    </xf>
    <xf numFmtId="0" fontId="10" fillId="0" borderId="23" xfId="0" applyFont="1" applyFill="1" applyBorder="1" applyAlignment="1" applyProtection="1">
      <alignment horizontal="center" vertical="center"/>
    </xf>
    <xf numFmtId="0" fontId="10" fillId="0" borderId="21" xfId="0" applyFont="1" applyBorder="1" applyAlignment="1" applyProtection="1">
      <alignment horizontal="justify" vertical="top"/>
    </xf>
    <xf numFmtId="0" fontId="10" fillId="0" borderId="13" xfId="0" applyFont="1" applyBorder="1" applyAlignment="1" applyProtection="1">
      <alignment horizontal="center" vertical="center" wrapText="1"/>
    </xf>
    <xf numFmtId="164" fontId="6" fillId="4" borderId="13" xfId="3" applyFont="1" applyFill="1" applyBorder="1" applyAlignment="1" applyProtection="1">
      <alignment horizontal="center" vertical="center"/>
    </xf>
    <xf numFmtId="2" fontId="10" fillId="0" borderId="23" xfId="0" applyNumberFormat="1" applyFont="1" applyFill="1" applyBorder="1" applyAlignment="1" applyProtection="1">
      <alignment horizontal="center" vertical="center"/>
    </xf>
    <xf numFmtId="0" fontId="10" fillId="0" borderId="21" xfId="0" applyFont="1" applyBorder="1" applyAlignment="1" applyProtection="1">
      <alignment horizontal="justify" vertical="top" wrapText="1"/>
    </xf>
    <xf numFmtId="0" fontId="10" fillId="0" borderId="13" xfId="0" applyFont="1" applyBorder="1" applyAlignment="1" applyProtection="1">
      <alignment horizontal="center" wrapText="1"/>
    </xf>
    <xf numFmtId="164" fontId="6" fillId="4" borderId="13" xfId="3" applyFont="1" applyFill="1" applyBorder="1" applyAlignment="1" applyProtection="1">
      <alignment horizontal="center"/>
    </xf>
    <xf numFmtId="0" fontId="10" fillId="0" borderId="51" xfId="0" applyFont="1" applyBorder="1" applyAlignment="1" applyProtection="1">
      <alignment horizontal="center" vertical="center" wrapText="1"/>
    </xf>
    <xf numFmtId="0" fontId="10" fillId="0" borderId="14" xfId="0" applyFont="1" applyBorder="1" applyAlignment="1" applyProtection="1">
      <alignment horizontal="left" wrapText="1"/>
    </xf>
    <xf numFmtId="2" fontId="10" fillId="0" borderId="13" xfId="0" applyNumberFormat="1" applyFont="1" applyBorder="1" applyAlignment="1" applyProtection="1">
      <alignment horizontal="center" vertical="center" wrapText="1"/>
    </xf>
    <xf numFmtId="0" fontId="10" fillId="0" borderId="63" xfId="0" applyFont="1" applyBorder="1" applyAlignment="1" applyProtection="1">
      <alignment horizontal="left" wrapText="1"/>
    </xf>
    <xf numFmtId="0" fontId="10" fillId="0" borderId="51" xfId="0" applyFont="1" applyFill="1" applyBorder="1" applyAlignment="1" applyProtection="1">
      <alignment horizontal="center" vertical="center"/>
    </xf>
    <xf numFmtId="2" fontId="10" fillId="0" borderId="51" xfId="0" applyNumberFormat="1" applyFont="1" applyFill="1" applyBorder="1" applyAlignment="1" applyProtection="1">
      <alignment horizontal="center" vertical="center"/>
    </xf>
    <xf numFmtId="0" fontId="10" fillId="0" borderId="9" xfId="0" applyFont="1" applyBorder="1" applyAlignment="1" applyProtection="1">
      <alignment vertical="top" wrapText="1"/>
    </xf>
    <xf numFmtId="2" fontId="10" fillId="0" borderId="23" xfId="0" applyNumberFormat="1" applyFont="1" applyBorder="1" applyAlignment="1" applyProtection="1">
      <alignment horizontal="center" vertical="center" wrapText="1"/>
    </xf>
    <xf numFmtId="2" fontId="10" fillId="0" borderId="0" xfId="0" applyNumberFormat="1" applyFont="1" applyFill="1" applyBorder="1" applyAlignment="1" applyProtection="1">
      <alignment horizontal="center" vertical="center"/>
    </xf>
    <xf numFmtId="0" fontId="10" fillId="0" borderId="15" xfId="0" applyFont="1" applyBorder="1" applyAlignment="1" applyProtection="1">
      <alignment vertical="top" wrapText="1"/>
    </xf>
    <xf numFmtId="0" fontId="0" fillId="0" borderId="13" xfId="0" applyFill="1" applyBorder="1" applyProtection="1"/>
    <xf numFmtId="0" fontId="10" fillId="0" borderId="27" xfId="0" applyFont="1" applyBorder="1" applyAlignment="1" applyProtection="1">
      <alignment horizontal="justify" vertical="center"/>
    </xf>
    <xf numFmtId="0" fontId="0" fillId="0" borderId="0" xfId="0" applyFill="1" applyProtection="1"/>
    <xf numFmtId="0" fontId="10" fillId="0" borderId="13" xfId="0" applyFont="1" applyFill="1" applyBorder="1" applyAlignment="1" applyProtection="1">
      <alignment horizontal="center" vertical="center" wrapText="1"/>
    </xf>
    <xf numFmtId="0" fontId="10" fillId="0" borderId="15" xfId="0" applyFont="1" applyBorder="1" applyAlignment="1" applyProtection="1">
      <alignment horizontal="left" wrapText="1"/>
    </xf>
    <xf numFmtId="0" fontId="0" fillId="0" borderId="14" xfId="0" applyFill="1" applyBorder="1" applyProtection="1"/>
    <xf numFmtId="0" fontId="10" fillId="0" borderId="55" xfId="0" applyFont="1" applyBorder="1" applyAlignment="1" applyProtection="1">
      <alignment horizontal="center" vertical="center" wrapText="1"/>
    </xf>
    <xf numFmtId="0" fontId="10" fillId="0" borderId="49" xfId="0" applyFont="1" applyBorder="1" applyAlignment="1" applyProtection="1">
      <alignment horizontal="left" wrapText="1"/>
    </xf>
    <xf numFmtId="0" fontId="10" fillId="0" borderId="41" xfId="0" applyFont="1" applyFill="1" applyBorder="1" applyAlignment="1" applyProtection="1">
      <alignment horizontal="center" vertical="center" wrapText="1"/>
    </xf>
    <xf numFmtId="2" fontId="10" fillId="0" borderId="41" xfId="0" applyNumberFormat="1" applyFont="1" applyBorder="1" applyAlignment="1" applyProtection="1">
      <alignment horizontal="center" vertical="center" wrapText="1"/>
    </xf>
    <xf numFmtId="0" fontId="10" fillId="0" borderId="21" xfId="0" applyFont="1" applyBorder="1" applyAlignment="1" applyProtection="1">
      <alignment vertical="top" wrapText="1"/>
    </xf>
    <xf numFmtId="0" fontId="10" fillId="0" borderId="23" xfId="0" applyFont="1" applyFill="1" applyBorder="1" applyAlignment="1" applyProtection="1">
      <alignment horizontal="center" vertical="center" wrapText="1"/>
    </xf>
    <xf numFmtId="0" fontId="10" fillId="0" borderId="63" xfId="0" applyFont="1" applyBorder="1" applyAlignment="1" applyProtection="1">
      <alignment vertical="top" wrapText="1"/>
    </xf>
    <xf numFmtId="0" fontId="10" fillId="0" borderId="51" xfId="0" applyFont="1" applyFill="1" applyBorder="1" applyAlignment="1" applyProtection="1">
      <alignment horizontal="center" vertical="center" wrapText="1"/>
    </xf>
    <xf numFmtId="0" fontId="10" fillId="0" borderId="24" xfId="0" applyFont="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xf>
    <xf numFmtId="0" fontId="11" fillId="0" borderId="63" xfId="0" applyFont="1" applyBorder="1" applyAlignment="1" applyProtection="1">
      <alignment vertical="top" wrapText="1"/>
    </xf>
    <xf numFmtId="0" fontId="10" fillId="0" borderId="36" xfId="0" applyFont="1" applyBorder="1" applyAlignment="1" applyProtection="1">
      <alignment vertical="top" wrapText="1"/>
    </xf>
    <xf numFmtId="0" fontId="11" fillId="0" borderId="15" xfId="0" applyFont="1" applyBorder="1" applyAlignment="1" applyProtection="1">
      <alignment vertical="top" wrapText="1"/>
    </xf>
    <xf numFmtId="2" fontId="10" fillId="0" borderId="51" xfId="0" applyNumberFormat="1" applyFont="1" applyBorder="1" applyAlignment="1" applyProtection="1">
      <alignment horizontal="center" vertical="center" wrapText="1"/>
    </xf>
    <xf numFmtId="0" fontId="10" fillId="0" borderId="8" xfId="0" applyFont="1" applyBorder="1" applyAlignment="1" applyProtection="1">
      <alignment vertical="center"/>
    </xf>
    <xf numFmtId="0" fontId="10" fillId="0" borderId="11" xfId="0" applyFont="1" applyBorder="1" applyAlignment="1" applyProtection="1">
      <alignment horizontal="center" vertical="top" wrapText="1"/>
    </xf>
    <xf numFmtId="0" fontId="0" fillId="0" borderId="51" xfId="0" applyFill="1" applyBorder="1" applyProtection="1"/>
    <xf numFmtId="0" fontId="11" fillId="0" borderId="66" xfId="0" applyFont="1" applyBorder="1" applyAlignment="1" applyProtection="1">
      <alignment horizontal="left" vertical="top" wrapText="1"/>
    </xf>
    <xf numFmtId="0" fontId="11" fillId="0" borderId="3" xfId="0" applyFont="1" applyBorder="1" applyAlignment="1" applyProtection="1">
      <alignment horizontal="left" vertical="top" wrapText="1"/>
    </xf>
    <xf numFmtId="0" fontId="0" fillId="0" borderId="23" xfId="0" applyFill="1" applyBorder="1" applyProtection="1"/>
    <xf numFmtId="0" fontId="10" fillId="0" borderId="21" xfId="0" applyFont="1" applyBorder="1" applyAlignment="1" applyProtection="1">
      <alignment horizontal="center" vertical="center" wrapText="1"/>
    </xf>
    <xf numFmtId="0" fontId="11" fillId="0" borderId="59" xfId="0" applyFont="1" applyBorder="1" applyAlignment="1" applyProtection="1">
      <alignment horizontal="left" vertical="top" wrapText="1"/>
    </xf>
    <xf numFmtId="0" fontId="10" fillId="0" borderId="14" xfId="0" applyFont="1" applyBorder="1" applyAlignment="1" applyProtection="1">
      <alignment horizontal="center" vertical="center" wrapText="1"/>
    </xf>
    <xf numFmtId="0" fontId="10" fillId="0" borderId="14" xfId="0" applyFont="1" applyBorder="1" applyAlignment="1" applyProtection="1">
      <alignment vertical="top" wrapText="1"/>
    </xf>
    <xf numFmtId="0" fontId="10" fillId="0" borderId="40" xfId="0" applyFont="1" applyBorder="1" applyAlignment="1" applyProtection="1">
      <alignment vertical="top" wrapText="1"/>
    </xf>
    <xf numFmtId="0" fontId="0" fillId="0" borderId="42" xfId="0" applyFill="1" applyBorder="1" applyProtection="1"/>
    <xf numFmtId="0" fontId="10" fillId="0" borderId="21" xfId="0" applyFont="1" applyFill="1" applyBorder="1" applyAlignment="1" applyProtection="1">
      <alignment horizontal="justify" vertical="top" wrapText="1"/>
    </xf>
    <xf numFmtId="0" fontId="11" fillId="0" borderId="14" xfId="0" applyFont="1" applyFill="1" applyBorder="1" applyAlignment="1" applyProtection="1">
      <alignment horizontal="left" vertical="top" wrapText="1"/>
    </xf>
    <xf numFmtId="0" fontId="10" fillId="0" borderId="13" xfId="0" applyFont="1" applyFill="1" applyBorder="1" applyAlignment="1" applyProtection="1">
      <alignment horizontal="center" vertical="center"/>
    </xf>
    <xf numFmtId="0" fontId="10" fillId="0" borderId="14" xfId="0" applyFont="1" applyFill="1" applyBorder="1" applyAlignment="1" applyProtection="1">
      <alignment horizontal="left" vertical="top" wrapText="1"/>
    </xf>
    <xf numFmtId="0" fontId="10" fillId="0" borderId="63" xfId="0" applyFont="1" applyFill="1" applyBorder="1" applyAlignment="1" applyProtection="1">
      <alignment horizontal="left" vertical="top" wrapText="1"/>
    </xf>
    <xf numFmtId="0" fontId="10" fillId="0" borderId="42"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xf>
    <xf numFmtId="0" fontId="10" fillId="0" borderId="23" xfId="0" applyFont="1" applyFill="1" applyBorder="1" applyAlignment="1" applyProtection="1">
      <alignment horizontal="left" vertical="top" wrapText="1"/>
    </xf>
    <xf numFmtId="0" fontId="10" fillId="0" borderId="67" xfId="0" applyFont="1" applyFill="1" applyBorder="1" applyAlignment="1" applyProtection="1">
      <alignment horizontal="center" vertical="center"/>
    </xf>
    <xf numFmtId="0" fontId="10" fillId="0" borderId="49" xfId="0" applyFont="1" applyFill="1" applyBorder="1" applyAlignment="1" applyProtection="1">
      <alignment horizontal="left" wrapText="1"/>
    </xf>
    <xf numFmtId="0" fontId="10" fillId="0" borderId="42" xfId="0" applyFont="1" applyBorder="1" applyAlignment="1" applyProtection="1">
      <alignment horizontal="center" vertical="center" wrapText="1"/>
    </xf>
    <xf numFmtId="4" fontId="10" fillId="0" borderId="42" xfId="0" applyNumberFormat="1" applyFont="1" applyBorder="1" applyAlignment="1" applyProtection="1">
      <alignment horizontal="center" vertical="top" wrapText="1"/>
    </xf>
    <xf numFmtId="0" fontId="10" fillId="0" borderId="21" xfId="0" applyFont="1" applyFill="1" applyBorder="1" applyAlignment="1" applyProtection="1">
      <alignment horizontal="left" vertical="top" wrapText="1"/>
    </xf>
    <xf numFmtId="0" fontId="10" fillId="0" borderId="23" xfId="0" applyFont="1" applyBorder="1" applyAlignment="1" applyProtection="1">
      <alignment horizontal="center" vertical="center" wrapText="1"/>
    </xf>
    <xf numFmtId="2" fontId="10" fillId="0" borderId="18" xfId="0" applyNumberFormat="1" applyFont="1" applyFill="1" applyBorder="1" applyAlignment="1" applyProtection="1">
      <alignment horizontal="center" vertical="center"/>
    </xf>
    <xf numFmtId="2" fontId="10" fillId="0" borderId="13" xfId="0" applyNumberFormat="1" applyFont="1" applyFill="1" applyBorder="1" applyAlignment="1" applyProtection="1">
      <alignment horizontal="center" vertical="center"/>
    </xf>
    <xf numFmtId="0" fontId="10" fillId="0" borderId="8" xfId="0" applyFont="1" applyBorder="1" applyAlignment="1" applyProtection="1">
      <alignment vertical="top" wrapText="1"/>
    </xf>
    <xf numFmtId="0" fontId="10" fillId="0" borderId="10" xfId="0" applyFont="1" applyFill="1" applyBorder="1" applyAlignment="1" applyProtection="1">
      <alignment horizontal="center" vertical="center"/>
    </xf>
    <xf numFmtId="2" fontId="10" fillId="0" borderId="10" xfId="0" applyNumberFormat="1" applyFont="1" applyBorder="1" applyAlignment="1" applyProtection="1">
      <alignment horizontal="center" vertical="center" wrapText="1"/>
    </xf>
    <xf numFmtId="0" fontId="10" fillId="0" borderId="18" xfId="0" applyFont="1" applyFill="1" applyBorder="1" applyAlignment="1" applyProtection="1">
      <alignment vertical="center" wrapText="1"/>
    </xf>
    <xf numFmtId="164" fontId="6" fillId="4" borderId="18" xfId="3" applyFont="1" applyFill="1" applyBorder="1" applyAlignment="1" applyProtection="1">
      <alignment horizontal="center" vertical="center" wrapText="1"/>
    </xf>
    <xf numFmtId="0" fontId="10" fillId="0" borderId="10" xfId="0" applyFont="1" applyBorder="1" applyAlignment="1" applyProtection="1">
      <alignment horizontal="center"/>
    </xf>
    <xf numFmtId="0" fontId="10" fillId="0" borderId="41" xfId="0" applyFont="1" applyFill="1" applyBorder="1" applyAlignment="1" applyProtection="1">
      <alignment vertical="center" wrapText="1"/>
    </xf>
    <xf numFmtId="164" fontId="6" fillId="4" borderId="41" xfId="3" applyFont="1" applyFill="1" applyBorder="1" applyAlignment="1" applyProtection="1">
      <alignment horizontal="center" vertical="center" wrapText="1"/>
    </xf>
    <xf numFmtId="0" fontId="10" fillId="0" borderId="51" xfId="0" applyFont="1" applyBorder="1" applyAlignment="1" applyProtection="1">
      <alignment horizontal="center"/>
    </xf>
    <xf numFmtId="0" fontId="10" fillId="0" borderId="60" xfId="0" applyFont="1" applyBorder="1" applyAlignment="1" applyProtection="1">
      <alignment vertical="top" wrapText="1"/>
    </xf>
    <xf numFmtId="0" fontId="10" fillId="0" borderId="44" xfId="0" applyFont="1" applyFill="1" applyBorder="1" applyAlignment="1" applyProtection="1">
      <alignment horizontal="center" vertical="center" wrapText="1"/>
    </xf>
    <xf numFmtId="164" fontId="6" fillId="4" borderId="44" xfId="3" applyFont="1" applyFill="1" applyBorder="1" applyAlignment="1" applyProtection="1">
      <alignment horizontal="center" vertical="center" wrapText="1"/>
    </xf>
    <xf numFmtId="2" fontId="10" fillId="0" borderId="44" xfId="0" applyNumberFormat="1" applyFont="1" applyBorder="1" applyAlignment="1" applyProtection="1">
      <alignment horizontal="center"/>
    </xf>
    <xf numFmtId="0" fontId="10" fillId="0" borderId="23" xfId="0" applyFont="1" applyBorder="1" applyAlignment="1" applyProtection="1">
      <alignment vertical="top" wrapText="1"/>
    </xf>
    <xf numFmtId="2" fontId="10" fillId="0" borderId="51" xfId="0" applyNumberFormat="1" applyFont="1" applyBorder="1" applyAlignment="1" applyProtection="1">
      <alignment horizontal="center" vertical="top" wrapText="1"/>
    </xf>
    <xf numFmtId="2" fontId="10" fillId="0" borderId="11" xfId="0" applyNumberFormat="1" applyFont="1" applyBorder="1" applyAlignment="1" applyProtection="1">
      <alignment horizontal="center" vertical="top" wrapText="1"/>
    </xf>
    <xf numFmtId="0" fontId="0" fillId="0" borderId="57" xfId="0" applyBorder="1" applyProtection="1"/>
    <xf numFmtId="0" fontId="10" fillId="0" borderId="41" xfId="0" applyFont="1" applyBorder="1" applyAlignment="1" applyProtection="1">
      <alignment horizontal="center" vertical="center" wrapText="1"/>
    </xf>
    <xf numFmtId="2" fontId="10" fillId="0" borderId="11" xfId="0" applyNumberFormat="1" applyFont="1" applyFill="1" applyBorder="1" applyAlignment="1" applyProtection="1">
      <alignment horizontal="center" vertical="top" wrapText="1"/>
    </xf>
    <xf numFmtId="2" fontId="10" fillId="0" borderId="13" xfId="0" applyNumberFormat="1" applyFont="1" applyFill="1" applyBorder="1" applyAlignment="1" applyProtection="1">
      <alignment horizontal="center" vertical="top" wrapText="1"/>
    </xf>
    <xf numFmtId="4" fontId="10" fillId="0" borderId="23" xfId="0" applyNumberFormat="1" applyFont="1" applyFill="1" applyBorder="1" applyAlignment="1" applyProtection="1">
      <alignment horizontal="center" vertical="top" wrapText="1"/>
    </xf>
    <xf numFmtId="4" fontId="10" fillId="0" borderId="13" xfId="0" applyNumberFormat="1" applyFont="1" applyBorder="1" applyAlignment="1" applyProtection="1">
      <alignment horizontal="center" vertical="top" wrapText="1"/>
    </xf>
    <xf numFmtId="2" fontId="10" fillId="0" borderId="51" xfId="0" applyNumberFormat="1" applyFont="1" applyFill="1" applyBorder="1" applyAlignment="1" applyProtection="1">
      <alignment horizontal="center" vertical="top" wrapText="1"/>
    </xf>
    <xf numFmtId="0" fontId="10" fillId="0" borderId="23" xfId="0" applyFont="1" applyBorder="1" applyAlignment="1" applyProtection="1">
      <alignment horizontal="center" vertical="center"/>
    </xf>
    <xf numFmtId="0" fontId="10" fillId="0" borderId="23" xfId="0" applyFont="1" applyBorder="1" applyProtection="1"/>
    <xf numFmtId="0" fontId="10" fillId="0" borderId="23" xfId="0" applyFont="1" applyBorder="1" applyAlignment="1" applyProtection="1">
      <alignment horizontal="center" vertical="top" wrapText="1"/>
    </xf>
    <xf numFmtId="0" fontId="10" fillId="0" borderId="17" xfId="0" applyFont="1" applyFill="1" applyBorder="1" applyAlignment="1" applyProtection="1">
      <alignment horizontal="left" vertical="top" wrapText="1"/>
    </xf>
    <xf numFmtId="0" fontId="10" fillId="0" borderId="34" xfId="0" applyFont="1" applyFill="1" applyBorder="1" applyAlignment="1" applyProtection="1">
      <alignment horizontal="center" vertical="center" wrapText="1"/>
    </xf>
    <xf numFmtId="2" fontId="10" fillId="0" borderId="18" xfId="0" applyNumberFormat="1" applyFont="1" applyFill="1" applyBorder="1" applyAlignment="1" applyProtection="1">
      <alignment horizontal="center" vertical="center" wrapText="1"/>
    </xf>
    <xf numFmtId="2" fontId="10" fillId="0" borderId="23" xfId="0" applyNumberFormat="1" applyFont="1" applyFill="1" applyBorder="1" applyAlignment="1" applyProtection="1">
      <alignment horizontal="center" vertical="center" wrapText="1"/>
    </xf>
    <xf numFmtId="0" fontId="10" fillId="0" borderId="51" xfId="0" applyFont="1" applyBorder="1" applyAlignment="1" applyProtection="1">
      <alignment horizontal="center" vertical="center"/>
    </xf>
    <xf numFmtId="2" fontId="10" fillId="0" borderId="11" xfId="0" applyNumberFormat="1" applyFont="1" applyFill="1" applyBorder="1" applyAlignment="1" applyProtection="1">
      <alignment horizontal="center" vertical="center" wrapText="1"/>
    </xf>
    <xf numFmtId="0" fontId="10" fillId="0" borderId="27" xfId="0" applyFont="1" applyBorder="1" applyAlignment="1" applyProtection="1">
      <alignment vertical="top" wrapText="1"/>
    </xf>
    <xf numFmtId="0" fontId="10" fillId="0" borderId="63" xfId="0" applyFont="1" applyFill="1" applyBorder="1" applyAlignment="1" applyProtection="1">
      <alignment horizontal="left" wrapText="1"/>
    </xf>
    <xf numFmtId="164" fontId="6" fillId="4" borderId="51" xfId="3" applyFont="1" applyFill="1" applyBorder="1" applyAlignment="1" applyProtection="1">
      <alignment horizontal="center" vertical="center" wrapText="1"/>
    </xf>
    <xf numFmtId="2" fontId="10" fillId="0" borderId="51" xfId="0" applyNumberFormat="1" applyFont="1" applyBorder="1" applyAlignment="1" applyProtection="1">
      <alignment horizontal="center" vertical="center"/>
    </xf>
    <xf numFmtId="0" fontId="10" fillId="0" borderId="13" xfId="0" applyFont="1" applyBorder="1" applyAlignment="1" applyProtection="1">
      <alignment vertical="top" wrapText="1"/>
    </xf>
    <xf numFmtId="0" fontId="10" fillId="0" borderId="51" xfId="0" applyFont="1" applyBorder="1" applyAlignment="1" applyProtection="1">
      <alignment vertical="top" wrapText="1"/>
    </xf>
    <xf numFmtId="0" fontId="11" fillId="5" borderId="6" xfId="0" applyFont="1" applyFill="1" applyBorder="1" applyAlignment="1" applyProtection="1">
      <alignment vertical="top" wrapText="1"/>
    </xf>
    <xf numFmtId="0" fontId="10" fillId="5" borderId="7" xfId="0" applyFont="1" applyFill="1" applyBorder="1" applyAlignment="1" applyProtection="1">
      <alignment horizontal="center" vertical="center" wrapText="1"/>
    </xf>
    <xf numFmtId="2" fontId="10" fillId="5" borderId="7" xfId="0" applyNumberFormat="1" applyFont="1" applyFill="1" applyBorder="1" applyAlignment="1" applyProtection="1">
      <alignment horizontal="center" vertical="center" wrapText="1"/>
    </xf>
    <xf numFmtId="0" fontId="10" fillId="5" borderId="7" xfId="0" applyFont="1" applyFill="1" applyBorder="1" applyAlignment="1" applyProtection="1">
      <alignment vertical="top" wrapText="1"/>
    </xf>
    <xf numFmtId="0" fontId="10" fillId="0" borderId="49" xfId="0" applyFont="1" applyBorder="1" applyAlignment="1" applyProtection="1">
      <alignment vertical="top" wrapText="1"/>
    </xf>
    <xf numFmtId="0" fontId="10" fillId="0" borderId="41" xfId="0" applyFont="1" applyBorder="1" applyAlignment="1" applyProtection="1">
      <alignment horizontal="center" vertical="top" wrapText="1"/>
    </xf>
    <xf numFmtId="0" fontId="10" fillId="0" borderId="11" xfId="0" applyFont="1" applyBorder="1" applyAlignment="1" applyProtection="1">
      <alignment horizontal="center" vertical="center"/>
    </xf>
    <xf numFmtId="0" fontId="10" fillId="0" borderId="11" xfId="0" applyFont="1" applyBorder="1" applyAlignment="1" applyProtection="1">
      <alignment horizontal="center" vertical="top" wrapText="1"/>
      <protection locked="0"/>
    </xf>
    <xf numFmtId="0" fontId="10" fillId="0" borderId="11" xfId="0" applyFont="1" applyBorder="1" applyAlignment="1" applyProtection="1">
      <alignment horizontal="center"/>
    </xf>
    <xf numFmtId="0" fontId="10" fillId="0" borderId="3" xfId="0" applyFont="1" applyBorder="1" applyAlignment="1" applyProtection="1">
      <alignment horizontal="center" vertical="center" wrapText="1"/>
    </xf>
    <xf numFmtId="0" fontId="10" fillId="0" borderId="68" xfId="0" applyFont="1" applyFill="1" applyBorder="1" applyAlignment="1" applyProtection="1">
      <alignment horizontal="center" vertical="center"/>
    </xf>
    <xf numFmtId="0" fontId="10" fillId="0" borderId="35" xfId="0" applyNumberFormat="1" applyFont="1" applyBorder="1" applyAlignment="1" applyProtection="1">
      <alignment horizontal="center" vertical="center" wrapText="1"/>
      <protection locked="0"/>
    </xf>
    <xf numFmtId="0" fontId="10" fillId="0" borderId="10" xfId="0" applyFont="1" applyBorder="1" applyAlignment="1" applyProtection="1">
      <alignment horizontal="center" vertical="center" wrapText="1"/>
    </xf>
    <xf numFmtId="2" fontId="10" fillId="0" borderId="42" xfId="0" applyNumberFormat="1" applyFont="1" applyBorder="1" applyAlignment="1" applyProtection="1">
      <alignment horizontal="center" vertical="center" wrapText="1"/>
    </xf>
    <xf numFmtId="0" fontId="10" fillId="2" borderId="20" xfId="0" applyNumberFormat="1" applyFont="1" applyFill="1" applyBorder="1" applyAlignment="1" applyProtection="1">
      <alignment horizontal="center" vertical="center" wrapText="1"/>
      <protection locked="0"/>
    </xf>
    <xf numFmtId="0" fontId="0" fillId="0" borderId="62" xfId="0" applyFill="1" applyBorder="1" applyProtection="1"/>
    <xf numFmtId="0" fontId="10" fillId="0" borderId="32" xfId="0" applyNumberFormat="1" applyFont="1" applyFill="1" applyBorder="1" applyAlignment="1" applyProtection="1">
      <alignment horizontal="center" vertical="center" wrapText="1"/>
      <protection locked="0"/>
    </xf>
    <xf numFmtId="0" fontId="10" fillId="0" borderId="28" xfId="0" applyFont="1" applyFill="1" applyBorder="1" applyAlignment="1" applyProtection="1">
      <alignment vertical="top" wrapText="1"/>
    </xf>
    <xf numFmtId="2" fontId="10" fillId="0" borderId="44" xfId="0" applyNumberFormat="1" applyFont="1" applyFill="1" applyBorder="1" applyAlignment="1" applyProtection="1">
      <alignment horizontal="center" vertical="center" wrapText="1"/>
    </xf>
    <xf numFmtId="0" fontId="10" fillId="0" borderId="0" xfId="0" applyFont="1" applyFill="1" applyBorder="1" applyAlignment="1" applyProtection="1">
      <alignment vertical="top" wrapText="1"/>
      <protection locked="0"/>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58" xfId="0" applyFont="1" applyFill="1" applyBorder="1" applyAlignment="1">
      <alignment horizontal="left"/>
    </xf>
    <xf numFmtId="0" fontId="0" fillId="0" borderId="8" xfId="0" applyBorder="1" applyAlignment="1">
      <alignment horizontal="center" vertical="center"/>
    </xf>
    <xf numFmtId="0" fontId="0" fillId="0" borderId="9" xfId="0" applyBorder="1" applyAlignment="1">
      <alignment horizontal="center" vertical="center"/>
    </xf>
    <xf numFmtId="0" fontId="0" fillId="0" borderId="40" xfId="0" applyBorder="1" applyAlignment="1">
      <alignment horizontal="center" vertical="center"/>
    </xf>
    <xf numFmtId="0" fontId="0" fillId="0" borderId="37" xfId="0" applyFill="1" applyBorder="1" applyAlignment="1">
      <alignment horizontal="center" vertical="center"/>
    </xf>
    <xf numFmtId="0" fontId="0" fillId="0" borderId="35" xfId="0" applyFill="1" applyBorder="1" applyAlignment="1">
      <alignment horizontal="center" vertical="center"/>
    </xf>
    <xf numFmtId="0" fontId="0" fillId="0" borderId="32" xfId="0" applyFill="1" applyBorder="1" applyAlignment="1">
      <alignment horizontal="center" vertical="center"/>
    </xf>
    <xf numFmtId="0" fontId="7" fillId="0" borderId="0" xfId="0" applyFont="1" applyFill="1" applyBorder="1" applyAlignment="1">
      <alignment horizontal="left"/>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left" vertical="top"/>
    </xf>
    <xf numFmtId="0" fontId="0" fillId="0" borderId="28" xfId="0" applyBorder="1" applyAlignment="1">
      <alignment horizontal="left" vertical="top"/>
    </xf>
    <xf numFmtId="0" fontId="0" fillId="0" borderId="27" xfId="0" applyBorder="1" applyAlignment="1">
      <alignment horizontal="left" vertical="top"/>
    </xf>
    <xf numFmtId="164" fontId="6" fillId="4" borderId="11" xfId="3" applyFont="1" applyFill="1" applyBorder="1" applyAlignment="1">
      <alignment horizontal="center" vertical="center"/>
    </xf>
    <xf numFmtId="164" fontId="6" fillId="4" borderId="24" xfId="3" applyFont="1" applyFill="1" applyBorder="1" applyAlignment="1">
      <alignment horizontal="center" vertical="center"/>
    </xf>
    <xf numFmtId="164" fontId="6" fillId="4" borderId="23" xfId="3" applyFont="1" applyFill="1" applyBorder="1" applyAlignment="1">
      <alignment horizontal="center" vertical="center"/>
    </xf>
    <xf numFmtId="0" fontId="0" fillId="0" borderId="11" xfId="0" applyBorder="1" applyAlignment="1">
      <alignment horizontal="center" vertical="center"/>
    </xf>
    <xf numFmtId="0" fontId="0" fillId="0" borderId="23" xfId="0" applyBorder="1" applyAlignment="1">
      <alignment horizontal="center" vertical="center"/>
    </xf>
    <xf numFmtId="2" fontId="0" fillId="0" borderId="11" xfId="0" applyNumberFormat="1" applyBorder="1" applyAlignment="1">
      <alignment horizontal="center" vertical="center"/>
    </xf>
    <xf numFmtId="2" fontId="0" fillId="0" borderId="23" xfId="0" applyNumberFormat="1" applyBorder="1" applyAlignment="1">
      <alignment horizontal="center" vertical="center"/>
    </xf>
    <xf numFmtId="43" fontId="0" fillId="0" borderId="25" xfId="1" applyFont="1" applyBorder="1" applyAlignment="1">
      <alignment horizontal="center" vertical="center"/>
    </xf>
    <xf numFmtId="43" fontId="0" fillId="0" borderId="26" xfId="1" applyFont="1" applyBorder="1" applyAlignment="1">
      <alignment horizontal="center" vertical="center"/>
    </xf>
    <xf numFmtId="0" fontId="7" fillId="2" borderId="7" xfId="0" applyFont="1" applyFill="1" applyBorder="1" applyAlignment="1">
      <alignment horizontal="center"/>
    </xf>
    <xf numFmtId="0" fontId="7" fillId="2" borderId="34" xfId="0" applyFont="1" applyFill="1" applyBorder="1" applyAlignment="1">
      <alignment horizontal="center"/>
    </xf>
    <xf numFmtId="0" fontId="7" fillId="2" borderId="48" xfId="0" applyFont="1" applyFill="1" applyBorder="1" applyAlignment="1">
      <alignment horizontal="center"/>
    </xf>
    <xf numFmtId="0" fontId="7" fillId="2" borderId="5" xfId="0" applyFont="1" applyFill="1" applyBorder="1" applyAlignment="1">
      <alignment horizontal="center"/>
    </xf>
    <xf numFmtId="0" fontId="7" fillId="2" borderId="1" xfId="0" applyFont="1" applyFill="1" applyBorder="1" applyAlignment="1">
      <alignment horizont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0" fillId="2" borderId="35" xfId="0" applyFill="1" applyBorder="1" applyAlignment="1">
      <alignment horizontal="center" vertical="center"/>
    </xf>
    <xf numFmtId="0" fontId="0" fillId="2" borderId="32" xfId="0" applyFill="1" applyBorder="1" applyAlignment="1">
      <alignment horizontal="center" vertical="center"/>
    </xf>
    <xf numFmtId="0" fontId="9" fillId="0" borderId="3" xfId="0" applyFont="1" applyBorder="1" applyAlignment="1">
      <alignment horizontal="center" vertical="center"/>
    </xf>
    <xf numFmtId="0" fontId="0" fillId="0" borderId="36" xfId="0" applyBorder="1" applyAlignment="1">
      <alignment horizontal="left" vertical="top"/>
    </xf>
    <xf numFmtId="0" fontId="0" fillId="2" borderId="37" xfId="0" applyFill="1" applyBorder="1" applyAlignment="1">
      <alignment horizontal="center" vertical="center"/>
    </xf>
    <xf numFmtId="0" fontId="0" fillId="2" borderId="1" xfId="0" applyFill="1" applyBorder="1" applyAlignment="1">
      <alignment horizontal="center" vertical="center"/>
    </xf>
    <xf numFmtId="43" fontId="0" fillId="2" borderId="32" xfId="1" applyFont="1" applyFill="1" applyBorder="1" applyAlignment="1">
      <alignment horizontal="center" vertical="center"/>
    </xf>
    <xf numFmtId="43" fontId="0" fillId="2" borderId="1" xfId="1" applyFont="1" applyFill="1" applyBorder="1" applyAlignment="1">
      <alignment horizontal="center" vertical="center"/>
    </xf>
    <xf numFmtId="0" fontId="0" fillId="0" borderId="37" xfId="0"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xf numFmtId="0" fontId="11" fillId="2" borderId="1" xfId="0" applyFont="1" applyFill="1" applyBorder="1" applyAlignment="1" applyProtection="1">
      <alignment horizontal="left" vertical="top" wrapText="1"/>
      <protection locked="0"/>
    </xf>
    <xf numFmtId="0" fontId="9" fillId="0" borderId="3" xfId="0" applyFont="1" applyBorder="1" applyAlignment="1" applyProtection="1">
      <alignment horizontal="center"/>
      <protection locked="0"/>
    </xf>
    <xf numFmtId="0" fontId="11" fillId="2" borderId="6" xfId="0" applyFont="1" applyFill="1" applyBorder="1" applyAlignment="1" applyProtection="1">
      <alignment horizontal="center" vertical="top" wrapText="1"/>
      <protection locked="0"/>
    </xf>
    <xf numFmtId="0" fontId="11" fillId="2" borderId="7" xfId="0" applyFont="1" applyFill="1" applyBorder="1" applyAlignment="1" applyProtection="1">
      <alignment horizontal="center" vertical="top" wrapText="1"/>
      <protection locked="0"/>
    </xf>
    <xf numFmtId="0" fontId="11" fillId="2" borderId="5" xfId="0" applyFont="1" applyFill="1" applyBorder="1" applyAlignment="1" applyProtection="1">
      <alignment horizontal="center" vertical="top" wrapText="1"/>
      <protection locked="0"/>
    </xf>
    <xf numFmtId="0" fontId="11" fillId="5" borderId="6" xfId="0" applyFont="1" applyFill="1" applyBorder="1" applyAlignment="1" applyProtection="1">
      <alignment horizontal="left" vertical="top" wrapText="1"/>
      <protection locked="0"/>
    </xf>
    <xf numFmtId="0" fontId="11" fillId="5" borderId="7" xfId="0" applyFont="1" applyFill="1" applyBorder="1" applyAlignment="1" applyProtection="1">
      <alignment horizontal="left" vertical="top" wrapText="1"/>
      <protection locked="0"/>
    </xf>
    <xf numFmtId="0" fontId="11" fillId="2" borderId="6" xfId="0" applyFont="1" applyFill="1" applyBorder="1" applyAlignment="1" applyProtection="1">
      <alignment horizontal="center"/>
      <protection locked="0"/>
    </xf>
    <xf numFmtId="0" fontId="11" fillId="2" borderId="7" xfId="0" applyFont="1" applyFill="1" applyBorder="1" applyAlignment="1" applyProtection="1">
      <alignment horizontal="center"/>
      <protection locked="0"/>
    </xf>
    <xf numFmtId="0" fontId="11" fillId="2" borderId="5" xfId="0" applyFont="1" applyFill="1" applyBorder="1" applyAlignment="1" applyProtection="1">
      <alignment horizontal="center"/>
      <protection locked="0"/>
    </xf>
    <xf numFmtId="0" fontId="11" fillId="2" borderId="6" xfId="0" applyFont="1" applyFill="1" applyBorder="1" applyAlignment="1" applyProtection="1">
      <alignment horizontal="left" vertical="top" wrapText="1"/>
      <protection locked="0"/>
    </xf>
    <xf numFmtId="0" fontId="11" fillId="2" borderId="7" xfId="0" applyFont="1" applyFill="1" applyBorder="1" applyAlignment="1" applyProtection="1">
      <alignment horizontal="left" vertical="top" wrapText="1"/>
      <protection locked="0"/>
    </xf>
    <xf numFmtId="0" fontId="11" fillId="2" borderId="5" xfId="0" applyFont="1" applyFill="1" applyBorder="1" applyAlignment="1" applyProtection="1">
      <alignment horizontal="left" vertical="top" wrapText="1"/>
      <protection locked="0"/>
    </xf>
    <xf numFmtId="0" fontId="11" fillId="2" borderId="6"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protection locked="0"/>
    </xf>
    <xf numFmtId="0" fontId="11" fillId="2" borderId="33" xfId="0" applyFont="1" applyFill="1" applyBorder="1" applyAlignment="1" applyProtection="1">
      <alignment horizontal="left" vertical="center"/>
      <protection locked="0"/>
    </xf>
    <xf numFmtId="0" fontId="11" fillId="2" borderId="34" xfId="0" applyFont="1" applyFill="1" applyBorder="1" applyAlignment="1" applyProtection="1">
      <alignment horizontal="left" vertical="center"/>
      <protection locked="0"/>
    </xf>
    <xf numFmtId="0" fontId="11" fillId="2" borderId="48" xfId="0" applyFont="1" applyFill="1" applyBorder="1" applyAlignment="1" applyProtection="1">
      <alignment horizontal="left" vertical="center"/>
      <protection locked="0"/>
    </xf>
    <xf numFmtId="0" fontId="11" fillId="2" borderId="60" xfId="0" applyFont="1" applyFill="1" applyBorder="1" applyAlignment="1" applyProtection="1">
      <alignment horizontal="left" wrapText="1"/>
      <protection locked="0"/>
    </xf>
    <xf numFmtId="0" fontId="11" fillId="2" borderId="44" xfId="0" applyFont="1" applyFill="1" applyBorder="1" applyAlignment="1" applyProtection="1">
      <alignment horizontal="left" wrapText="1"/>
      <protection locked="0"/>
    </xf>
    <xf numFmtId="0" fontId="11" fillId="2" borderId="61" xfId="0" applyFont="1" applyFill="1" applyBorder="1" applyAlignment="1" applyProtection="1">
      <alignment horizontal="left" wrapText="1"/>
      <protection locked="0"/>
    </xf>
    <xf numFmtId="0" fontId="11" fillId="2" borderId="60" xfId="0" applyFont="1" applyFill="1" applyBorder="1" applyAlignment="1" applyProtection="1">
      <alignment horizontal="center" vertical="center" wrapText="1"/>
      <protection locked="0"/>
    </xf>
    <xf numFmtId="0" fontId="11" fillId="2" borderId="44" xfId="0" applyFont="1" applyFill="1" applyBorder="1" applyAlignment="1" applyProtection="1">
      <alignment horizontal="center" vertical="center" wrapText="1"/>
      <protection locked="0"/>
    </xf>
    <xf numFmtId="0" fontId="11" fillId="2" borderId="61" xfId="0" applyFont="1" applyFill="1" applyBorder="1" applyAlignment="1" applyProtection="1">
      <alignment horizontal="center" vertical="center" wrapText="1"/>
      <protection locked="0"/>
    </xf>
    <xf numFmtId="0" fontId="11" fillId="2" borderId="60" xfId="0" applyFont="1" applyFill="1" applyBorder="1" applyAlignment="1" applyProtection="1">
      <alignment horizontal="left" vertical="center" wrapText="1"/>
      <protection locked="0"/>
    </xf>
    <xf numFmtId="0" fontId="11" fillId="2" borderId="44" xfId="0" applyFont="1" applyFill="1" applyBorder="1" applyAlignment="1" applyProtection="1">
      <alignment horizontal="left" vertical="center" wrapText="1"/>
      <protection locked="0"/>
    </xf>
    <xf numFmtId="0" fontId="11" fillId="2" borderId="61" xfId="0" applyFont="1" applyFill="1" applyBorder="1" applyAlignment="1" applyProtection="1">
      <alignment horizontal="left" vertical="center" wrapText="1"/>
      <protection locked="0"/>
    </xf>
    <xf numFmtId="0" fontId="11" fillId="2" borderId="40" xfId="0" applyFont="1" applyFill="1" applyBorder="1" applyAlignment="1" applyProtection="1">
      <alignment horizontal="left" wrapText="1"/>
      <protection locked="0"/>
    </xf>
    <xf numFmtId="0" fontId="11" fillId="2" borderId="42" xfId="0" applyFont="1" applyFill="1" applyBorder="1" applyAlignment="1" applyProtection="1">
      <alignment horizontal="left" wrapText="1"/>
      <protection locked="0"/>
    </xf>
    <xf numFmtId="0" fontId="11" fillId="2" borderId="65" xfId="0" applyFont="1" applyFill="1" applyBorder="1" applyAlignment="1" applyProtection="1">
      <alignment horizontal="left" wrapText="1"/>
      <protection locked="0"/>
    </xf>
    <xf numFmtId="0" fontId="11" fillId="2" borderId="71" xfId="0" applyFont="1" applyFill="1" applyBorder="1" applyAlignment="1" applyProtection="1">
      <alignment horizontal="left" vertical="top" wrapText="1"/>
    </xf>
    <xf numFmtId="0" fontId="11" fillId="2" borderId="44" xfId="0" applyFont="1" applyFill="1" applyBorder="1" applyAlignment="1" applyProtection="1">
      <alignment horizontal="left" vertical="top" wrapText="1"/>
    </xf>
    <xf numFmtId="0" fontId="11" fillId="2" borderId="61" xfId="0" applyFont="1" applyFill="1" applyBorder="1" applyAlignment="1" applyProtection="1">
      <alignment horizontal="left" vertical="top" wrapText="1"/>
    </xf>
    <xf numFmtId="0" fontId="11" fillId="2" borderId="6" xfId="0" applyFont="1" applyFill="1" applyBorder="1" applyAlignment="1" applyProtection="1">
      <alignment horizontal="left" vertical="top" wrapText="1"/>
    </xf>
    <xf numFmtId="0" fontId="11" fillId="2" borderId="7" xfId="0" applyFont="1" applyFill="1" applyBorder="1" applyAlignment="1" applyProtection="1">
      <alignment horizontal="left" vertical="top" wrapText="1"/>
    </xf>
    <xf numFmtId="0" fontId="11" fillId="2" borderId="5" xfId="0" applyFont="1" applyFill="1" applyBorder="1" applyAlignment="1" applyProtection="1">
      <alignment horizontal="left" vertical="top" wrapText="1"/>
    </xf>
  </cellXfs>
  <cellStyles count="9">
    <cellStyle name="Comma" xfId="1" builtinId="3"/>
    <cellStyle name="Comma 2" xfId="3"/>
    <cellStyle name="Currency 2" xfId="4"/>
    <cellStyle name="Normal" xfId="0" builtinId="0"/>
    <cellStyle name="Normal 2" xfId="6"/>
    <cellStyle name="Normal 3" xfId="2"/>
    <cellStyle name="Percent 2" xfId="8"/>
    <cellStyle name="Percent 3" xfId="7"/>
    <cellStyle name="Percent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4"/>
  <sheetViews>
    <sheetView topLeftCell="A34" zoomScale="90" zoomScaleNormal="90" zoomScaleSheetLayoutView="100" workbookViewId="0">
      <selection activeCell="J32" sqref="J32"/>
    </sheetView>
  </sheetViews>
  <sheetFormatPr defaultRowHeight="15" x14ac:dyDescent="0.25"/>
  <cols>
    <col min="3" max="3" width="28" customWidth="1"/>
    <col min="4" max="4" width="48.5703125" customWidth="1"/>
    <col min="5" max="5" width="8" customWidth="1"/>
    <col min="6" max="6" width="10.42578125" customWidth="1"/>
    <col min="7" max="7" width="10.7109375" customWidth="1"/>
    <col min="8" max="8" width="16.85546875" style="5" customWidth="1"/>
    <col min="9" max="9" width="10.7109375" customWidth="1"/>
    <col min="10" max="10" width="11.140625" bestFit="1" customWidth="1"/>
    <col min="11" max="11" width="13.85546875" bestFit="1" customWidth="1"/>
  </cols>
  <sheetData>
    <row r="1" spans="1:11" ht="24.75" customHeight="1" x14ac:dyDescent="0.25">
      <c r="A1" s="1"/>
      <c r="B1" s="586" t="s">
        <v>205</v>
      </c>
      <c r="C1" s="586"/>
      <c r="D1" s="586"/>
      <c r="E1" s="586"/>
      <c r="F1" s="586"/>
      <c r="G1" s="586"/>
      <c r="H1" s="586"/>
      <c r="I1" s="1"/>
    </row>
    <row r="2" spans="1:11" ht="9.75" customHeight="1" x14ac:dyDescent="0.25">
      <c r="B2" s="584" t="s">
        <v>57</v>
      </c>
      <c r="C2" s="585" t="s">
        <v>58</v>
      </c>
      <c r="D2" s="585" t="s">
        <v>59</v>
      </c>
      <c r="E2" s="588" t="s">
        <v>72</v>
      </c>
      <c r="F2" s="585" t="s">
        <v>26</v>
      </c>
      <c r="G2" s="585" t="s">
        <v>55</v>
      </c>
      <c r="H2" s="590" t="s">
        <v>54</v>
      </c>
      <c r="I2" s="3"/>
    </row>
    <row r="3" spans="1:11" ht="9.75" customHeight="1" x14ac:dyDescent="0.25">
      <c r="B3" s="585"/>
      <c r="C3" s="589"/>
      <c r="D3" s="589"/>
      <c r="E3" s="585"/>
      <c r="F3" s="589"/>
      <c r="G3" s="589"/>
      <c r="H3" s="591"/>
      <c r="I3" s="4"/>
    </row>
    <row r="4" spans="1:11" s="61" customFormat="1" ht="14.25" customHeight="1" x14ac:dyDescent="0.25">
      <c r="B4" s="129">
        <v>1</v>
      </c>
      <c r="C4" s="581" t="s">
        <v>85</v>
      </c>
      <c r="D4" s="582"/>
      <c r="E4" s="582"/>
      <c r="F4" s="582"/>
      <c r="G4" s="582"/>
      <c r="H4" s="583"/>
      <c r="I4" s="62"/>
    </row>
    <row r="5" spans="1:11" x14ac:dyDescent="0.25">
      <c r="B5" s="48">
        <v>1.1000000000000001</v>
      </c>
      <c r="C5" s="34" t="s">
        <v>0</v>
      </c>
      <c r="D5" s="6"/>
      <c r="E5" s="6"/>
      <c r="F5" s="6"/>
      <c r="G5" s="6"/>
      <c r="H5" s="10"/>
      <c r="I5" s="1"/>
      <c r="K5" s="172"/>
    </row>
    <row r="6" spans="1:11" x14ac:dyDescent="0.25">
      <c r="B6" s="37" t="s">
        <v>62</v>
      </c>
      <c r="C6" s="7" t="s">
        <v>56</v>
      </c>
      <c r="D6" s="8" t="s">
        <v>6</v>
      </c>
      <c r="E6" s="44" t="s">
        <v>79</v>
      </c>
      <c r="F6" s="27">
        <v>455</v>
      </c>
      <c r="G6" s="29">
        <v>450</v>
      </c>
      <c r="H6" s="11">
        <f>G6*F6</f>
        <v>204750</v>
      </c>
      <c r="I6" s="1"/>
    </row>
    <row r="7" spans="1:11" x14ac:dyDescent="0.25">
      <c r="B7" s="39" t="s">
        <v>63</v>
      </c>
      <c r="C7" s="16" t="s">
        <v>16</v>
      </c>
      <c r="D7" s="13" t="s">
        <v>8</v>
      </c>
      <c r="E7" s="45" t="s">
        <v>79</v>
      </c>
      <c r="F7" s="46">
        <v>18.21</v>
      </c>
      <c r="G7" s="30">
        <v>600</v>
      </c>
      <c r="H7" s="21">
        <f>F7*G7</f>
        <v>10926</v>
      </c>
      <c r="I7" s="1"/>
    </row>
    <row r="8" spans="1:11" x14ac:dyDescent="0.25">
      <c r="B8" s="49">
        <v>1.2</v>
      </c>
      <c r="C8" s="34" t="s">
        <v>1</v>
      </c>
      <c r="D8" s="6"/>
      <c r="E8" s="6"/>
      <c r="F8" s="6"/>
      <c r="G8" s="6"/>
      <c r="H8" s="12"/>
      <c r="I8" s="1"/>
    </row>
    <row r="9" spans="1:11" x14ac:dyDescent="0.25">
      <c r="B9" s="40" t="s">
        <v>64</v>
      </c>
      <c r="C9" s="19" t="s">
        <v>80</v>
      </c>
      <c r="D9" s="8" t="s">
        <v>6</v>
      </c>
      <c r="E9" s="44" t="s">
        <v>79</v>
      </c>
      <c r="F9" s="9">
        <v>415</v>
      </c>
      <c r="G9" s="29">
        <v>450</v>
      </c>
      <c r="H9" s="20">
        <f>F9*G9</f>
        <v>186750</v>
      </c>
      <c r="I9" s="1"/>
    </row>
    <row r="10" spans="1:11" x14ac:dyDescent="0.25">
      <c r="B10" s="39" t="s">
        <v>66</v>
      </c>
      <c r="C10" s="36" t="s">
        <v>12</v>
      </c>
      <c r="D10" s="13" t="s">
        <v>8</v>
      </c>
      <c r="E10" s="47" t="s">
        <v>79</v>
      </c>
      <c r="F10" s="14">
        <v>46.54</v>
      </c>
      <c r="G10" s="30">
        <v>600</v>
      </c>
      <c r="H10" s="17">
        <f t="shared" ref="H10:H18" si="0">F10*G10</f>
        <v>27924</v>
      </c>
      <c r="I10" s="1"/>
    </row>
    <row r="11" spans="1:11" x14ac:dyDescent="0.25">
      <c r="B11" s="39" t="s">
        <v>65</v>
      </c>
      <c r="C11" s="16" t="s">
        <v>13</v>
      </c>
      <c r="D11" s="13" t="s">
        <v>8</v>
      </c>
      <c r="E11" s="45" t="s">
        <v>79</v>
      </c>
      <c r="F11" s="14">
        <v>62.28</v>
      </c>
      <c r="G11" s="30">
        <v>600</v>
      </c>
      <c r="H11" s="17">
        <f t="shared" si="0"/>
        <v>37368</v>
      </c>
      <c r="I11" s="1"/>
    </row>
    <row r="12" spans="1:11" x14ac:dyDescent="0.25">
      <c r="B12" s="48">
        <v>1.3</v>
      </c>
      <c r="C12" s="34" t="s">
        <v>2</v>
      </c>
      <c r="D12" s="6"/>
      <c r="E12" s="6"/>
      <c r="F12" s="6"/>
      <c r="G12" s="6"/>
      <c r="H12" s="12"/>
      <c r="I12" s="1"/>
    </row>
    <row r="13" spans="1:11" x14ac:dyDescent="0.25">
      <c r="B13" s="40" t="s">
        <v>67</v>
      </c>
      <c r="C13" s="19" t="s">
        <v>17</v>
      </c>
      <c r="D13" s="8" t="s">
        <v>8</v>
      </c>
      <c r="E13" s="44" t="s">
        <v>79</v>
      </c>
      <c r="F13" s="9">
        <v>440</v>
      </c>
      <c r="G13" s="29">
        <v>600</v>
      </c>
      <c r="H13" s="11">
        <f>F13*G13</f>
        <v>264000</v>
      </c>
      <c r="I13" s="1"/>
    </row>
    <row r="14" spans="1:11" x14ac:dyDescent="0.25">
      <c r="B14" s="37" t="s">
        <v>68</v>
      </c>
      <c r="C14" s="36" t="s">
        <v>14</v>
      </c>
      <c r="D14" s="13" t="s">
        <v>8</v>
      </c>
      <c r="E14" s="47" t="s">
        <v>79</v>
      </c>
      <c r="F14" s="14">
        <v>39.35</v>
      </c>
      <c r="G14" s="29">
        <v>600</v>
      </c>
      <c r="H14" s="17">
        <f t="shared" si="0"/>
        <v>23610</v>
      </c>
      <c r="I14" s="1"/>
    </row>
    <row r="15" spans="1:11" x14ac:dyDescent="0.25">
      <c r="B15" s="39" t="s">
        <v>128</v>
      </c>
      <c r="C15" s="43" t="s">
        <v>78</v>
      </c>
      <c r="D15" s="85" t="s">
        <v>6</v>
      </c>
      <c r="E15" s="86" t="s">
        <v>79</v>
      </c>
      <c r="F15" s="14">
        <v>51</v>
      </c>
      <c r="G15" s="28">
        <v>450</v>
      </c>
      <c r="H15" s="31">
        <f t="shared" ref="H15" si="1">F15*G15</f>
        <v>22950</v>
      </c>
      <c r="I15" s="1"/>
    </row>
    <row r="16" spans="1:11" x14ac:dyDescent="0.25">
      <c r="B16" s="48">
        <v>1.4</v>
      </c>
      <c r="C16" s="34" t="s">
        <v>3</v>
      </c>
      <c r="D16" s="2"/>
      <c r="E16" s="2"/>
      <c r="F16" s="6"/>
      <c r="G16" s="6"/>
      <c r="H16" s="12"/>
      <c r="I16" s="1"/>
    </row>
    <row r="17" spans="2:9" x14ac:dyDescent="0.25">
      <c r="B17" s="42" t="s">
        <v>69</v>
      </c>
      <c r="C17" s="7" t="s">
        <v>81</v>
      </c>
      <c r="D17" s="8" t="s">
        <v>6</v>
      </c>
      <c r="E17" s="44" t="s">
        <v>79</v>
      </c>
      <c r="F17" s="9">
        <v>436</v>
      </c>
      <c r="G17" s="29">
        <v>450</v>
      </c>
      <c r="H17" s="20">
        <f>F17*G17</f>
        <v>196200</v>
      </c>
      <c r="I17" s="1"/>
    </row>
    <row r="18" spans="2:9" x14ac:dyDescent="0.25">
      <c r="B18" s="38" t="s">
        <v>70</v>
      </c>
      <c r="C18" s="16" t="s">
        <v>15</v>
      </c>
      <c r="D18" s="13" t="s">
        <v>8</v>
      </c>
      <c r="E18" s="45" t="s">
        <v>79</v>
      </c>
      <c r="F18" s="14">
        <v>29.7</v>
      </c>
      <c r="G18" s="30">
        <v>600</v>
      </c>
      <c r="H18" s="31">
        <f t="shared" si="0"/>
        <v>17820</v>
      </c>
      <c r="I18" s="1"/>
    </row>
    <row r="19" spans="2:9" x14ac:dyDescent="0.25">
      <c r="B19" s="49">
        <v>1.5</v>
      </c>
      <c r="C19" s="34" t="s">
        <v>4</v>
      </c>
      <c r="D19" s="6"/>
      <c r="E19" s="6"/>
      <c r="F19" s="6"/>
      <c r="G19" s="6"/>
      <c r="H19" s="12"/>
      <c r="I19" s="1"/>
    </row>
    <row r="20" spans="2:9" x14ac:dyDescent="0.25">
      <c r="B20" s="70" t="s">
        <v>71</v>
      </c>
      <c r="C20" s="64" t="s">
        <v>18</v>
      </c>
      <c r="D20" s="71" t="s">
        <v>6</v>
      </c>
      <c r="E20" s="72" t="s">
        <v>79</v>
      </c>
      <c r="F20" s="73">
        <v>357.4</v>
      </c>
      <c r="G20" s="74">
        <v>450</v>
      </c>
      <c r="H20" s="75">
        <f>F20*G20</f>
        <v>160830</v>
      </c>
      <c r="I20" s="1"/>
    </row>
    <row r="21" spans="2:9" x14ac:dyDescent="0.25">
      <c r="B21" s="59"/>
      <c r="C21" s="1"/>
      <c r="D21" s="1"/>
      <c r="E21" s="58"/>
      <c r="F21" s="59"/>
      <c r="G21" s="173" t="s">
        <v>84</v>
      </c>
      <c r="H21" s="174">
        <f>SUM(H6:H20)</f>
        <v>1153128</v>
      </c>
      <c r="I21" s="1"/>
    </row>
    <row r="22" spans="2:9" x14ac:dyDescent="0.25">
      <c r="B22" s="59"/>
      <c r="C22" s="1"/>
      <c r="D22" s="1"/>
      <c r="E22" s="58"/>
      <c r="F22" s="59"/>
      <c r="G22" s="60"/>
      <c r="H22" s="87"/>
      <c r="I22" s="1"/>
    </row>
    <row r="23" spans="2:9" x14ac:dyDescent="0.25">
      <c r="B23" s="109">
        <v>2</v>
      </c>
      <c r="C23" s="582" t="s">
        <v>113</v>
      </c>
      <c r="D23" s="582"/>
      <c r="E23" s="582"/>
      <c r="F23" s="582"/>
      <c r="G23" s="582"/>
      <c r="H23" s="583"/>
      <c r="I23" s="1"/>
    </row>
    <row r="24" spans="2:9" ht="15.75" customHeight="1" x14ac:dyDescent="0.25">
      <c r="B24" s="558">
        <v>2.1</v>
      </c>
      <c r="C24" s="555" t="s">
        <v>112</v>
      </c>
      <c r="D24" s="8" t="s">
        <v>109</v>
      </c>
      <c r="E24" s="44" t="s">
        <v>79</v>
      </c>
      <c r="F24" s="9">
        <v>325</v>
      </c>
      <c r="G24" s="29">
        <v>118</v>
      </c>
      <c r="H24" s="108">
        <f>F24*G24</f>
        <v>38350</v>
      </c>
      <c r="I24" s="1"/>
    </row>
    <row r="25" spans="2:9" x14ac:dyDescent="0.25">
      <c r="B25" s="559"/>
      <c r="C25" s="556"/>
      <c r="D25" s="13" t="s">
        <v>111</v>
      </c>
      <c r="E25" s="179" t="s">
        <v>79</v>
      </c>
      <c r="F25" s="181">
        <v>380</v>
      </c>
      <c r="G25" s="180">
        <v>45</v>
      </c>
      <c r="H25" s="182">
        <f>F25*G25</f>
        <v>17100</v>
      </c>
      <c r="I25" s="1"/>
    </row>
    <row r="26" spans="2:9" x14ac:dyDescent="0.25">
      <c r="B26" s="559"/>
      <c r="C26" s="556"/>
      <c r="D26" s="1" t="s">
        <v>110</v>
      </c>
      <c r="E26" s="183" t="s">
        <v>83</v>
      </c>
      <c r="F26" s="184">
        <v>13</v>
      </c>
      <c r="G26" s="185">
        <v>2500</v>
      </c>
      <c r="H26" s="186">
        <f>F26*G26</f>
        <v>32500</v>
      </c>
      <c r="I26" s="1"/>
    </row>
    <row r="27" spans="2:9" x14ac:dyDescent="0.25">
      <c r="B27" s="559"/>
      <c r="C27" s="556"/>
      <c r="D27" s="23" t="s">
        <v>184</v>
      </c>
      <c r="E27" s="47" t="s">
        <v>83</v>
      </c>
      <c r="F27" s="105">
        <v>11</v>
      </c>
      <c r="G27" s="180">
        <v>500</v>
      </c>
      <c r="H27" s="11">
        <f>F27*G27</f>
        <v>5500</v>
      </c>
      <c r="I27" s="1"/>
    </row>
    <row r="28" spans="2:9" x14ac:dyDescent="0.25">
      <c r="B28" s="560"/>
      <c r="C28" s="557"/>
      <c r="D28" s="65" t="s">
        <v>155</v>
      </c>
      <c r="E28" s="66" t="s">
        <v>83</v>
      </c>
      <c r="F28" s="83">
        <v>4</v>
      </c>
      <c r="G28" s="67">
        <v>51000</v>
      </c>
      <c r="H28" s="107">
        <f t="shared" ref="H28" si="2">F28*G28</f>
        <v>204000</v>
      </c>
      <c r="I28" s="1"/>
    </row>
    <row r="29" spans="2:9" x14ac:dyDescent="0.25">
      <c r="B29" s="59"/>
      <c r="C29" s="1"/>
      <c r="D29" s="1"/>
      <c r="E29" s="58"/>
      <c r="F29" s="59"/>
      <c r="G29" s="177" t="s">
        <v>84</v>
      </c>
      <c r="H29" s="176">
        <f>SUM(H24:H28)</f>
        <v>297450</v>
      </c>
      <c r="I29" s="1"/>
    </row>
    <row r="30" spans="2:9" x14ac:dyDescent="0.25">
      <c r="B30" s="59"/>
      <c r="C30" s="1"/>
      <c r="D30" s="1"/>
      <c r="E30" s="58"/>
      <c r="F30" s="59"/>
      <c r="G30" s="60"/>
      <c r="H30" s="88"/>
      <c r="I30" s="1"/>
    </row>
    <row r="31" spans="2:9" x14ac:dyDescent="0.25">
      <c r="B31" s="109">
        <v>3</v>
      </c>
      <c r="C31" s="582" t="s">
        <v>86</v>
      </c>
      <c r="D31" s="582"/>
      <c r="E31" s="582"/>
      <c r="F31" s="582"/>
      <c r="G31" s="582"/>
      <c r="H31" s="583"/>
      <c r="I31" s="1"/>
    </row>
    <row r="32" spans="2:9" s="61" customFormat="1" ht="22.5" customHeight="1" x14ac:dyDescent="0.25">
      <c r="B32" s="48">
        <v>3.1</v>
      </c>
      <c r="C32" s="51" t="s">
        <v>94</v>
      </c>
      <c r="D32" s="52"/>
      <c r="E32" s="52"/>
      <c r="F32" s="52"/>
      <c r="G32" s="52"/>
      <c r="H32" s="187">
        <f>SUM(H33:H43)</f>
        <v>74117.3</v>
      </c>
      <c r="I32" s="63"/>
    </row>
    <row r="33" spans="1:14" x14ac:dyDescent="0.25">
      <c r="A33" s="89"/>
      <c r="B33" s="592" t="s">
        <v>73</v>
      </c>
      <c r="C33" s="587" t="s">
        <v>5</v>
      </c>
      <c r="D33" s="13" t="s">
        <v>9</v>
      </c>
      <c r="E33" s="47" t="s">
        <v>79</v>
      </c>
      <c r="F33" s="18">
        <v>20.47</v>
      </c>
      <c r="G33" s="30">
        <v>450</v>
      </c>
      <c r="H33" s="17">
        <f t="shared" ref="H33:H35" si="3">F33*G33</f>
        <v>9211.5</v>
      </c>
      <c r="I33" s="1"/>
      <c r="J33" s="171"/>
    </row>
    <row r="34" spans="1:14" x14ac:dyDescent="0.25">
      <c r="A34" s="89"/>
      <c r="B34" s="593"/>
      <c r="C34" s="564"/>
      <c r="D34" s="13" t="s">
        <v>10</v>
      </c>
      <c r="E34" s="47" t="s">
        <v>79</v>
      </c>
      <c r="F34" s="18">
        <v>15.92</v>
      </c>
      <c r="G34" s="30">
        <v>450</v>
      </c>
      <c r="H34" s="17">
        <f t="shared" si="3"/>
        <v>7164</v>
      </c>
      <c r="I34" s="1"/>
    </row>
    <row r="35" spans="1:14" x14ac:dyDescent="0.25">
      <c r="A35" s="89"/>
      <c r="B35" s="594"/>
      <c r="C35" s="566"/>
      <c r="D35" s="13" t="s">
        <v>11</v>
      </c>
      <c r="E35" s="47" t="s">
        <v>79</v>
      </c>
      <c r="F35" s="18">
        <v>30.86</v>
      </c>
      <c r="G35" s="30">
        <v>450</v>
      </c>
      <c r="H35" s="31">
        <f t="shared" si="3"/>
        <v>13887</v>
      </c>
      <c r="I35" s="1"/>
    </row>
    <row r="36" spans="1:14" x14ac:dyDescent="0.25">
      <c r="A36" s="89"/>
      <c r="B36" s="562" t="s">
        <v>74</v>
      </c>
      <c r="C36" s="564" t="s">
        <v>60</v>
      </c>
      <c r="D36" s="23" t="s">
        <v>19</v>
      </c>
      <c r="E36" s="567" t="s">
        <v>79</v>
      </c>
      <c r="F36" s="570">
        <v>4.0039999999999996</v>
      </c>
      <c r="G36" s="572">
        <v>450</v>
      </c>
      <c r="H36" s="574">
        <f>F36*G36</f>
        <v>1801.7999999999997</v>
      </c>
      <c r="I36" s="1"/>
    </row>
    <row r="37" spans="1:14" x14ac:dyDescent="0.25">
      <c r="A37" s="89"/>
      <c r="B37" s="562"/>
      <c r="C37" s="565"/>
      <c r="D37" s="104" t="s">
        <v>20</v>
      </c>
      <c r="E37" s="568"/>
      <c r="F37" s="570"/>
      <c r="G37" s="572"/>
      <c r="H37" s="574"/>
      <c r="I37" s="1"/>
    </row>
    <row r="38" spans="1:14" x14ac:dyDescent="0.25">
      <c r="A38" s="89"/>
      <c r="B38" s="563"/>
      <c r="C38" s="566"/>
      <c r="D38" s="22" t="s">
        <v>21</v>
      </c>
      <c r="E38" s="569"/>
      <c r="F38" s="571"/>
      <c r="G38" s="573"/>
      <c r="H38" s="575"/>
      <c r="I38" s="1"/>
    </row>
    <row r="39" spans="1:14" x14ac:dyDescent="0.25">
      <c r="B39" s="41" t="s">
        <v>75</v>
      </c>
      <c r="C39" s="36" t="s">
        <v>61</v>
      </c>
      <c r="D39" s="22" t="s">
        <v>22</v>
      </c>
      <c r="E39" s="47" t="s">
        <v>79</v>
      </c>
      <c r="F39" s="18">
        <v>17.61</v>
      </c>
      <c r="G39" s="28">
        <v>450</v>
      </c>
      <c r="H39" s="17">
        <f>F39*G39</f>
        <v>7924.5</v>
      </c>
      <c r="I39" s="1"/>
    </row>
    <row r="40" spans="1:14" x14ac:dyDescent="0.25">
      <c r="B40" s="41" t="s">
        <v>76</v>
      </c>
      <c r="C40" s="36" t="s">
        <v>61</v>
      </c>
      <c r="D40" s="13" t="s">
        <v>23</v>
      </c>
      <c r="E40" s="47" t="s">
        <v>79</v>
      </c>
      <c r="F40" s="18">
        <v>2.93</v>
      </c>
      <c r="G40" s="28">
        <v>450</v>
      </c>
      <c r="H40" s="17">
        <f>F40*G40</f>
        <v>1318.5</v>
      </c>
      <c r="I40" s="1"/>
    </row>
    <row r="41" spans="1:14" x14ac:dyDescent="0.25">
      <c r="B41" s="41" t="s">
        <v>77</v>
      </c>
      <c r="C41" s="16" t="s">
        <v>61</v>
      </c>
      <c r="D41" s="13" t="s">
        <v>24</v>
      </c>
      <c r="E41" s="179" t="s">
        <v>79</v>
      </c>
      <c r="F41" s="192">
        <v>1.8</v>
      </c>
      <c r="G41" s="180">
        <v>450</v>
      </c>
      <c r="H41" s="182">
        <f>F41*G41</f>
        <v>810</v>
      </c>
      <c r="I41" s="1"/>
    </row>
    <row r="42" spans="1:14" x14ac:dyDescent="0.25">
      <c r="B42" s="193" t="s">
        <v>185</v>
      </c>
      <c r="C42" s="113" t="s">
        <v>89</v>
      </c>
      <c r="D42" s="120" t="s">
        <v>162</v>
      </c>
      <c r="E42" s="130" t="s">
        <v>83</v>
      </c>
      <c r="F42" s="116">
        <v>1</v>
      </c>
      <c r="G42" s="117">
        <v>16000</v>
      </c>
      <c r="H42" s="157">
        <f>F42*G42</f>
        <v>16000</v>
      </c>
      <c r="I42" s="1"/>
    </row>
    <row r="43" spans="1:14" x14ac:dyDescent="0.25">
      <c r="B43" s="194" t="s">
        <v>186</v>
      </c>
      <c r="C43" s="119" t="s">
        <v>90</v>
      </c>
      <c r="D43" s="119" t="s">
        <v>163</v>
      </c>
      <c r="E43" s="130" t="s">
        <v>83</v>
      </c>
      <c r="F43" s="115">
        <v>1</v>
      </c>
      <c r="G43" s="117">
        <v>16000</v>
      </c>
      <c r="H43" s="157">
        <f>F43*G43</f>
        <v>16000</v>
      </c>
      <c r="I43" s="1"/>
    </row>
    <row r="44" spans="1:14" x14ac:dyDescent="0.25">
      <c r="B44" s="128">
        <v>3.2</v>
      </c>
      <c r="C44" s="167" t="s">
        <v>93</v>
      </c>
      <c r="D44" s="167"/>
      <c r="E44" s="167"/>
      <c r="F44" s="191"/>
      <c r="G44" s="167"/>
      <c r="H44" s="188">
        <f>SUM(H45:H58)</f>
        <v>28270</v>
      </c>
      <c r="I44" s="1"/>
    </row>
    <row r="45" spans="1:14" x14ac:dyDescent="0.25">
      <c r="B45" s="39" t="s">
        <v>129</v>
      </c>
      <c r="C45" s="53" t="s">
        <v>25</v>
      </c>
      <c r="D45" s="54" t="s">
        <v>40</v>
      </c>
      <c r="E45" s="55" t="s">
        <v>83</v>
      </c>
      <c r="F45" s="55">
        <v>1</v>
      </c>
      <c r="G45" s="56">
        <v>5500</v>
      </c>
      <c r="H45" s="57">
        <v>5500</v>
      </c>
      <c r="I45" s="1"/>
    </row>
    <row r="46" spans="1:14" x14ac:dyDescent="0.25">
      <c r="B46" s="39" t="s">
        <v>130</v>
      </c>
      <c r="C46" s="35" t="s">
        <v>27</v>
      </c>
      <c r="D46" s="15" t="s">
        <v>41</v>
      </c>
      <c r="E46" s="55" t="s">
        <v>83</v>
      </c>
      <c r="F46" s="24">
        <v>1</v>
      </c>
      <c r="G46" s="26">
        <v>5900</v>
      </c>
      <c r="H46" s="32">
        <v>5900</v>
      </c>
      <c r="I46" s="1"/>
    </row>
    <row r="47" spans="1:14" x14ac:dyDescent="0.25">
      <c r="B47" s="39" t="s">
        <v>131</v>
      </c>
      <c r="C47" s="35" t="s">
        <v>28</v>
      </c>
      <c r="D47" s="15" t="s">
        <v>42</v>
      </c>
      <c r="E47" s="55" t="s">
        <v>83</v>
      </c>
      <c r="F47" s="24">
        <v>1</v>
      </c>
      <c r="G47" s="26">
        <v>7000</v>
      </c>
      <c r="H47" s="32">
        <v>7000</v>
      </c>
      <c r="I47" s="1"/>
    </row>
    <row r="48" spans="1:14" x14ac:dyDescent="0.25">
      <c r="B48" s="39" t="s">
        <v>132</v>
      </c>
      <c r="C48" s="35" t="s">
        <v>29</v>
      </c>
      <c r="D48" s="15" t="s">
        <v>43</v>
      </c>
      <c r="E48" s="55" t="s">
        <v>83</v>
      </c>
      <c r="F48" s="24">
        <v>1</v>
      </c>
      <c r="G48" s="25">
        <v>750</v>
      </c>
      <c r="H48" s="32">
        <v>750</v>
      </c>
      <c r="I48" s="1"/>
      <c r="L48" s="1"/>
      <c r="M48" s="1"/>
      <c r="N48" s="1"/>
    </row>
    <row r="49" spans="2:14" x14ac:dyDescent="0.25">
      <c r="B49" s="39" t="s">
        <v>133</v>
      </c>
      <c r="C49" s="35" t="s">
        <v>30</v>
      </c>
      <c r="D49" s="15" t="s">
        <v>44</v>
      </c>
      <c r="E49" s="55" t="s">
        <v>83</v>
      </c>
      <c r="F49" s="24">
        <v>1</v>
      </c>
      <c r="G49" s="26">
        <v>1550</v>
      </c>
      <c r="H49" s="32">
        <v>1550</v>
      </c>
      <c r="I49" s="1"/>
      <c r="L49" s="1"/>
      <c r="M49" s="1"/>
      <c r="N49" s="1"/>
    </row>
    <row r="50" spans="2:14" x14ac:dyDescent="0.25">
      <c r="B50" s="39" t="s">
        <v>134</v>
      </c>
      <c r="C50" s="35" t="s">
        <v>31</v>
      </c>
      <c r="D50" s="15" t="s">
        <v>45</v>
      </c>
      <c r="E50" s="55" t="s">
        <v>83</v>
      </c>
      <c r="F50" s="24">
        <v>1</v>
      </c>
      <c r="G50" s="25">
        <v>600</v>
      </c>
      <c r="H50" s="32">
        <v>600</v>
      </c>
      <c r="I50" s="1"/>
      <c r="L50" s="1"/>
      <c r="M50" s="1"/>
      <c r="N50" s="1"/>
    </row>
    <row r="51" spans="2:14" x14ac:dyDescent="0.25">
      <c r="B51" s="39" t="s">
        <v>135</v>
      </c>
      <c r="C51" s="35" t="s">
        <v>32</v>
      </c>
      <c r="D51" s="15" t="s">
        <v>46</v>
      </c>
      <c r="E51" s="55" t="s">
        <v>83</v>
      </c>
      <c r="F51" s="24">
        <v>1</v>
      </c>
      <c r="G51" s="25">
        <v>500</v>
      </c>
      <c r="H51" s="32">
        <v>500</v>
      </c>
      <c r="I51" s="1"/>
      <c r="L51" s="1"/>
      <c r="M51" s="1"/>
      <c r="N51" s="1"/>
    </row>
    <row r="52" spans="2:14" x14ac:dyDescent="0.25">
      <c r="B52" s="39" t="s">
        <v>136</v>
      </c>
      <c r="C52" s="35" t="s">
        <v>33</v>
      </c>
      <c r="D52" s="15" t="s">
        <v>47</v>
      </c>
      <c r="E52" s="55" t="s">
        <v>83</v>
      </c>
      <c r="F52" s="24">
        <v>1</v>
      </c>
      <c r="G52" s="26">
        <v>1300</v>
      </c>
      <c r="H52" s="32">
        <v>1300</v>
      </c>
      <c r="I52" s="1"/>
      <c r="L52" s="1"/>
      <c r="M52" s="1"/>
      <c r="N52" s="1"/>
    </row>
    <row r="53" spans="2:14" x14ac:dyDescent="0.25">
      <c r="B53" s="39" t="s">
        <v>137</v>
      </c>
      <c r="C53" s="35" t="s">
        <v>34</v>
      </c>
      <c r="D53" s="15" t="s">
        <v>48</v>
      </c>
      <c r="E53" s="55" t="s">
        <v>83</v>
      </c>
      <c r="F53" s="24">
        <v>1</v>
      </c>
      <c r="G53" s="25">
        <v>450</v>
      </c>
      <c r="H53" s="32">
        <v>450</v>
      </c>
      <c r="I53" s="1"/>
      <c r="L53" s="1"/>
      <c r="M53" s="1"/>
      <c r="N53" s="1"/>
    </row>
    <row r="54" spans="2:14" x14ac:dyDescent="0.25">
      <c r="B54" s="39" t="s">
        <v>138</v>
      </c>
      <c r="C54" s="35" t="s">
        <v>35</v>
      </c>
      <c r="D54" s="15" t="s">
        <v>49</v>
      </c>
      <c r="E54" s="55" t="s">
        <v>83</v>
      </c>
      <c r="F54" s="24">
        <v>1</v>
      </c>
      <c r="G54" s="25">
        <v>450</v>
      </c>
      <c r="H54" s="32">
        <v>450</v>
      </c>
      <c r="I54" s="1"/>
      <c r="L54" s="1"/>
      <c r="M54" s="1"/>
      <c r="N54" s="1"/>
    </row>
    <row r="55" spans="2:14" x14ac:dyDescent="0.25">
      <c r="B55" s="39" t="s">
        <v>139</v>
      </c>
      <c r="C55" s="16" t="s">
        <v>36</v>
      </c>
      <c r="D55" s="13" t="s">
        <v>50</v>
      </c>
      <c r="E55" s="55" t="s">
        <v>83</v>
      </c>
      <c r="F55" s="24">
        <v>1</v>
      </c>
      <c r="G55" s="25">
        <v>450</v>
      </c>
      <c r="H55" s="32">
        <v>450</v>
      </c>
      <c r="I55" s="1"/>
      <c r="L55" s="1"/>
      <c r="M55" s="1"/>
      <c r="N55" s="1"/>
    </row>
    <row r="56" spans="2:14" x14ac:dyDescent="0.25">
      <c r="B56" s="39" t="s">
        <v>140</v>
      </c>
      <c r="C56" s="16" t="s">
        <v>37</v>
      </c>
      <c r="D56" s="13" t="s">
        <v>51</v>
      </c>
      <c r="E56" s="55" t="s">
        <v>83</v>
      </c>
      <c r="F56" s="24">
        <v>1</v>
      </c>
      <c r="G56" s="30">
        <v>500</v>
      </c>
      <c r="H56" s="33">
        <v>500</v>
      </c>
      <c r="I56" s="1"/>
      <c r="L56" s="1"/>
      <c r="M56" s="1"/>
      <c r="N56" s="1"/>
    </row>
    <row r="57" spans="2:14" x14ac:dyDescent="0.25">
      <c r="B57" s="39" t="s">
        <v>141</v>
      </c>
      <c r="C57" s="16" t="s">
        <v>38</v>
      </c>
      <c r="D57" s="13" t="s">
        <v>52</v>
      </c>
      <c r="E57" s="55" t="s">
        <v>83</v>
      </c>
      <c r="F57" s="14">
        <v>3</v>
      </c>
      <c r="G57" s="30">
        <v>320</v>
      </c>
      <c r="H57" s="33">
        <v>320</v>
      </c>
      <c r="I57" s="1"/>
      <c r="L57" s="1"/>
      <c r="M57" s="1"/>
      <c r="N57" s="1"/>
    </row>
    <row r="58" spans="2:14" x14ac:dyDescent="0.25">
      <c r="B58" s="94" t="s">
        <v>142</v>
      </c>
      <c r="C58" s="64" t="s">
        <v>39</v>
      </c>
      <c r="D58" s="65" t="s">
        <v>53</v>
      </c>
      <c r="E58" s="82" t="s">
        <v>83</v>
      </c>
      <c r="F58" s="83">
        <v>1</v>
      </c>
      <c r="G58" s="67">
        <v>3000</v>
      </c>
      <c r="H58" s="84">
        <v>3000</v>
      </c>
      <c r="I58" s="1"/>
    </row>
    <row r="59" spans="2:14" x14ac:dyDescent="0.25">
      <c r="B59" s="121">
        <v>3.3</v>
      </c>
      <c r="C59" s="169" t="s">
        <v>92</v>
      </c>
      <c r="D59" s="170"/>
      <c r="E59" s="170"/>
      <c r="F59" s="170"/>
      <c r="G59" s="170"/>
      <c r="H59" s="190">
        <f>SUM(H60:H70)</f>
        <v>5230</v>
      </c>
      <c r="I59" s="1"/>
    </row>
    <row r="60" spans="2:14" x14ac:dyDescent="0.25">
      <c r="B60" s="39" t="s">
        <v>143</v>
      </c>
      <c r="C60" s="112">
        <v>283406</v>
      </c>
      <c r="D60" s="110" t="s">
        <v>95</v>
      </c>
      <c r="E60" s="55" t="s">
        <v>83</v>
      </c>
      <c r="F60" s="55">
        <v>1</v>
      </c>
      <c r="G60" s="93">
        <v>235</v>
      </c>
      <c r="H60" s="99">
        <v>235</v>
      </c>
      <c r="I60" s="1"/>
    </row>
    <row r="61" spans="2:14" x14ac:dyDescent="0.25">
      <c r="B61" s="39" t="s">
        <v>144</v>
      </c>
      <c r="C61" s="92">
        <v>283402</v>
      </c>
      <c r="D61" s="110" t="s">
        <v>99</v>
      </c>
      <c r="E61" s="55" t="s">
        <v>83</v>
      </c>
      <c r="F61" s="24">
        <v>1</v>
      </c>
      <c r="G61" s="25">
        <v>100</v>
      </c>
      <c r="H61" s="100">
        <v>100</v>
      </c>
      <c r="I61" s="1"/>
    </row>
    <row r="62" spans="2:14" x14ac:dyDescent="0.25">
      <c r="B62" s="39" t="s">
        <v>145</v>
      </c>
      <c r="C62" s="92">
        <v>283400</v>
      </c>
      <c r="D62" s="110" t="s">
        <v>100</v>
      </c>
      <c r="E62" s="55" t="s">
        <v>83</v>
      </c>
      <c r="F62" s="24">
        <v>1</v>
      </c>
      <c r="G62" s="25">
        <v>55</v>
      </c>
      <c r="H62" s="100">
        <v>55</v>
      </c>
      <c r="I62" s="1"/>
    </row>
    <row r="63" spans="2:14" x14ac:dyDescent="0.25">
      <c r="B63" s="39" t="s">
        <v>146</v>
      </c>
      <c r="C63" s="92">
        <v>283511</v>
      </c>
      <c r="D63" s="111" t="s">
        <v>101</v>
      </c>
      <c r="E63" s="55" t="s">
        <v>83</v>
      </c>
      <c r="F63" s="24">
        <v>1</v>
      </c>
      <c r="G63" s="25">
        <v>100</v>
      </c>
      <c r="H63" s="100">
        <v>100</v>
      </c>
      <c r="I63" s="1"/>
    </row>
    <row r="64" spans="2:14" x14ac:dyDescent="0.25">
      <c r="B64" s="39" t="s">
        <v>147</v>
      </c>
      <c r="C64" s="92">
        <v>283562</v>
      </c>
      <c r="D64" s="15" t="s">
        <v>102</v>
      </c>
      <c r="E64" s="55" t="s">
        <v>83</v>
      </c>
      <c r="F64" s="24">
        <v>1</v>
      </c>
      <c r="G64" s="26">
        <v>200</v>
      </c>
      <c r="H64" s="101">
        <v>200</v>
      </c>
      <c r="I64" s="1"/>
    </row>
    <row r="65" spans="2:9" x14ac:dyDescent="0.25">
      <c r="B65" s="39" t="s">
        <v>148</v>
      </c>
      <c r="C65" s="92">
        <v>283560</v>
      </c>
      <c r="D65" s="15" t="s">
        <v>103</v>
      </c>
      <c r="E65" s="55" t="s">
        <v>83</v>
      </c>
      <c r="F65" s="24">
        <v>1</v>
      </c>
      <c r="G65" s="25">
        <v>95</v>
      </c>
      <c r="H65" s="100">
        <v>95</v>
      </c>
      <c r="I65" s="1"/>
    </row>
    <row r="66" spans="2:9" x14ac:dyDescent="0.25">
      <c r="B66" s="39" t="s">
        <v>149</v>
      </c>
      <c r="C66" s="92">
        <v>283535</v>
      </c>
      <c r="D66" s="15" t="s">
        <v>104</v>
      </c>
      <c r="E66" s="55" t="s">
        <v>83</v>
      </c>
      <c r="F66" s="24">
        <v>1</v>
      </c>
      <c r="G66" s="25">
        <v>1270</v>
      </c>
      <c r="H66" s="100">
        <v>1270</v>
      </c>
      <c r="I66" s="1"/>
    </row>
    <row r="67" spans="2:9" x14ac:dyDescent="0.25">
      <c r="B67" s="39" t="s">
        <v>150</v>
      </c>
      <c r="C67" s="92">
        <v>283552</v>
      </c>
      <c r="D67" s="15" t="s">
        <v>105</v>
      </c>
      <c r="E67" s="55" t="s">
        <v>83</v>
      </c>
      <c r="F67" s="24">
        <v>1</v>
      </c>
      <c r="G67" s="25">
        <v>100</v>
      </c>
      <c r="H67" s="100">
        <v>100</v>
      </c>
      <c r="I67" s="1"/>
    </row>
    <row r="68" spans="2:9" x14ac:dyDescent="0.25">
      <c r="B68" s="39" t="s">
        <v>151</v>
      </c>
      <c r="C68" s="92" t="s">
        <v>96</v>
      </c>
      <c r="D68" s="15" t="s">
        <v>106</v>
      </c>
      <c r="E68" s="55" t="s">
        <v>83</v>
      </c>
      <c r="F68" s="24">
        <v>1</v>
      </c>
      <c r="G68" s="25">
        <v>1850</v>
      </c>
      <c r="H68" s="100">
        <v>1850</v>
      </c>
      <c r="I68" s="1"/>
    </row>
    <row r="69" spans="2:9" x14ac:dyDescent="0.25">
      <c r="B69" s="39" t="s">
        <v>152</v>
      </c>
      <c r="C69" s="92" t="s">
        <v>97</v>
      </c>
      <c r="D69" s="15" t="s">
        <v>107</v>
      </c>
      <c r="E69" s="55" t="s">
        <v>83</v>
      </c>
      <c r="F69" s="24">
        <v>1</v>
      </c>
      <c r="G69" s="25">
        <v>850</v>
      </c>
      <c r="H69" s="100">
        <v>850</v>
      </c>
      <c r="I69" s="1"/>
    </row>
    <row r="70" spans="2:9" x14ac:dyDescent="0.25">
      <c r="B70" s="94" t="s">
        <v>153</v>
      </c>
      <c r="C70" s="95" t="s">
        <v>98</v>
      </c>
      <c r="D70" s="96" t="s">
        <v>108</v>
      </c>
      <c r="E70" s="97" t="s">
        <v>83</v>
      </c>
      <c r="F70" s="97">
        <v>1</v>
      </c>
      <c r="G70" s="98">
        <v>375</v>
      </c>
      <c r="H70" s="102">
        <v>375</v>
      </c>
      <c r="I70" s="1"/>
    </row>
    <row r="71" spans="2:9" x14ac:dyDescent="0.25">
      <c r="B71" s="59"/>
      <c r="C71" s="1"/>
      <c r="D71" s="1"/>
      <c r="E71" s="3"/>
      <c r="F71" s="59"/>
      <c r="G71" s="177" t="s">
        <v>84</v>
      </c>
      <c r="H71" s="178">
        <f>SUM(H32,H44,H59)</f>
        <v>107617.3</v>
      </c>
      <c r="I71" s="1"/>
    </row>
    <row r="72" spans="2:9" x14ac:dyDescent="0.25">
      <c r="I72" s="1"/>
    </row>
    <row r="73" spans="2:9" x14ac:dyDescent="0.25">
      <c r="B73" s="121">
        <v>4</v>
      </c>
      <c r="C73" s="581" t="s">
        <v>114</v>
      </c>
      <c r="D73" s="582"/>
      <c r="E73" s="582"/>
      <c r="F73" s="582"/>
      <c r="G73" s="582"/>
      <c r="H73" s="583"/>
      <c r="I73" s="1"/>
    </row>
    <row r="74" spans="2:9" x14ac:dyDescent="0.25">
      <c r="B74" s="136">
        <v>4.0999999999999996</v>
      </c>
      <c r="C74" s="114" t="s">
        <v>118</v>
      </c>
      <c r="D74" s="15" t="s">
        <v>7</v>
      </c>
      <c r="E74" s="47" t="s">
        <v>79</v>
      </c>
      <c r="F74" s="14">
        <v>91.52</v>
      </c>
      <c r="G74" s="30">
        <v>485</v>
      </c>
      <c r="H74" s="157">
        <f>F74*G74</f>
        <v>44387.199999999997</v>
      </c>
      <c r="I74" s="1"/>
    </row>
    <row r="75" spans="2:9" x14ac:dyDescent="0.25">
      <c r="B75" s="136">
        <v>4.2</v>
      </c>
      <c r="C75" s="122" t="s">
        <v>87</v>
      </c>
      <c r="D75" s="119" t="s">
        <v>161</v>
      </c>
      <c r="E75" s="130" t="s">
        <v>83</v>
      </c>
      <c r="F75" s="116">
        <v>1</v>
      </c>
      <c r="G75" s="156">
        <v>17000</v>
      </c>
      <c r="H75" s="157">
        <f t="shared" ref="H75:H77" si="4">F75*G75</f>
        <v>17000</v>
      </c>
      <c r="I75" s="1"/>
    </row>
    <row r="76" spans="2:9" x14ac:dyDescent="0.25">
      <c r="B76" s="136">
        <v>4.3</v>
      </c>
      <c r="C76" s="114" t="s">
        <v>177</v>
      </c>
      <c r="D76" s="119" t="s">
        <v>176</v>
      </c>
      <c r="E76" s="130" t="s">
        <v>83</v>
      </c>
      <c r="F76" s="116">
        <v>1</v>
      </c>
      <c r="G76" s="156">
        <v>7000</v>
      </c>
      <c r="H76" s="157">
        <f t="shared" si="4"/>
        <v>7000</v>
      </c>
      <c r="I76" s="1"/>
    </row>
    <row r="77" spans="2:9" x14ac:dyDescent="0.25">
      <c r="B77" s="136">
        <v>4.4000000000000004</v>
      </c>
      <c r="C77" s="114" t="s">
        <v>88</v>
      </c>
      <c r="D77" s="114" t="s">
        <v>178</v>
      </c>
      <c r="E77" s="130" t="s">
        <v>82</v>
      </c>
      <c r="F77" s="123">
        <v>1</v>
      </c>
      <c r="G77" s="124">
        <v>30000</v>
      </c>
      <c r="H77" s="157">
        <f t="shared" si="4"/>
        <v>30000</v>
      </c>
      <c r="I77" s="1"/>
    </row>
    <row r="78" spans="2:9" ht="15" customHeight="1" x14ac:dyDescent="0.25">
      <c r="B78" s="136">
        <v>4.5</v>
      </c>
      <c r="C78" s="113" t="s">
        <v>89</v>
      </c>
      <c r="D78" s="120" t="s">
        <v>162</v>
      </c>
      <c r="E78" s="130" t="s">
        <v>83</v>
      </c>
      <c r="F78" s="116">
        <v>1</v>
      </c>
      <c r="G78" s="117">
        <v>16000</v>
      </c>
      <c r="H78" s="157">
        <f>F78*G78</f>
        <v>16000</v>
      </c>
      <c r="I78" s="1"/>
    </row>
    <row r="79" spans="2:9" ht="15.75" customHeight="1" x14ac:dyDescent="0.25">
      <c r="B79" s="136">
        <v>4.5999999999999996</v>
      </c>
      <c r="C79" s="119" t="s">
        <v>90</v>
      </c>
      <c r="D79" s="119" t="s">
        <v>163</v>
      </c>
      <c r="E79" s="130" t="s">
        <v>83</v>
      </c>
      <c r="F79" s="115">
        <v>1</v>
      </c>
      <c r="G79" s="117">
        <v>16000</v>
      </c>
      <c r="H79" s="157">
        <f>F79*G79</f>
        <v>16000</v>
      </c>
      <c r="I79" s="1"/>
    </row>
    <row r="80" spans="2:9" ht="15.75" customHeight="1" x14ac:dyDescent="0.25">
      <c r="B80" s="136">
        <v>4.7</v>
      </c>
      <c r="C80" s="119" t="s">
        <v>125</v>
      </c>
      <c r="D80" s="119" t="s">
        <v>156</v>
      </c>
      <c r="E80" s="130" t="s">
        <v>83</v>
      </c>
      <c r="F80" s="123">
        <v>30</v>
      </c>
      <c r="G80" s="124">
        <v>175</v>
      </c>
      <c r="H80" s="160">
        <f t="shared" ref="H80:H83" si="5">F80*G80</f>
        <v>5250</v>
      </c>
      <c r="I80" s="1"/>
    </row>
    <row r="81" spans="1:9" ht="15.75" customHeight="1" x14ac:dyDescent="0.25">
      <c r="A81" s="89"/>
      <c r="B81" s="136">
        <v>4.8</v>
      </c>
      <c r="C81" s="119" t="s">
        <v>125</v>
      </c>
      <c r="D81" s="15" t="s">
        <v>108</v>
      </c>
      <c r="E81" s="133" t="s">
        <v>83</v>
      </c>
      <c r="F81" s="24">
        <v>1</v>
      </c>
      <c r="G81" s="25">
        <v>375</v>
      </c>
      <c r="H81" s="160">
        <f t="shared" si="5"/>
        <v>375</v>
      </c>
      <c r="I81" s="1"/>
    </row>
    <row r="82" spans="1:9" ht="15" customHeight="1" x14ac:dyDescent="0.25">
      <c r="A82" s="89"/>
      <c r="B82" s="136">
        <v>4.9000000000000004</v>
      </c>
      <c r="C82" s="119" t="s">
        <v>175</v>
      </c>
      <c r="D82" s="110" t="s">
        <v>179</v>
      </c>
      <c r="E82" s="47" t="s">
        <v>79</v>
      </c>
      <c r="F82" s="55">
        <v>80</v>
      </c>
      <c r="G82" s="93">
        <v>45</v>
      </c>
      <c r="H82" s="160">
        <f t="shared" si="5"/>
        <v>3600</v>
      </c>
      <c r="I82" s="1"/>
    </row>
    <row r="83" spans="1:9" ht="15.75" customHeight="1" x14ac:dyDescent="0.25">
      <c r="A83" s="89"/>
      <c r="B83" s="136">
        <v>4.0999999999999996</v>
      </c>
      <c r="C83" s="119" t="s">
        <v>174</v>
      </c>
      <c r="D83" s="114" t="s">
        <v>181</v>
      </c>
      <c r="E83" s="47" t="s">
        <v>79</v>
      </c>
      <c r="F83" s="131">
        <v>80</v>
      </c>
      <c r="G83" s="132">
        <v>118</v>
      </c>
      <c r="H83" s="153">
        <f t="shared" si="5"/>
        <v>9440</v>
      </c>
      <c r="I83" s="1"/>
    </row>
    <row r="84" spans="1:9" ht="15.75" customHeight="1" x14ac:dyDescent="0.25">
      <c r="A84" s="89"/>
      <c r="B84" s="136">
        <v>4.1100000000000003</v>
      </c>
      <c r="C84" s="119" t="s">
        <v>91</v>
      </c>
      <c r="D84" s="120" t="s">
        <v>180</v>
      </c>
      <c r="E84" s="130" t="s">
        <v>82</v>
      </c>
      <c r="F84" s="116">
        <v>0</v>
      </c>
      <c r="G84" s="117">
        <v>90000</v>
      </c>
      <c r="H84" s="166">
        <v>90000</v>
      </c>
      <c r="I84" s="1"/>
    </row>
    <row r="85" spans="1:9" ht="15.75" customHeight="1" x14ac:dyDescent="0.25">
      <c r="A85" s="89"/>
      <c r="B85" s="136">
        <v>4.12</v>
      </c>
      <c r="C85" s="122" t="s">
        <v>122</v>
      </c>
      <c r="D85" s="120" t="s">
        <v>157</v>
      </c>
      <c r="E85" s="45" t="s">
        <v>79</v>
      </c>
      <c r="F85" s="115">
        <v>43.83</v>
      </c>
      <c r="G85" s="117">
        <v>240</v>
      </c>
      <c r="H85" s="154">
        <f>F85*G85</f>
        <v>10519.199999999999</v>
      </c>
      <c r="I85" s="1"/>
    </row>
    <row r="86" spans="1:9" ht="15.75" customHeight="1" x14ac:dyDescent="0.25">
      <c r="A86" s="89"/>
      <c r="B86" s="136">
        <v>4.13</v>
      </c>
      <c r="C86" s="122" t="s">
        <v>122</v>
      </c>
      <c r="D86" s="119" t="s">
        <v>158</v>
      </c>
      <c r="E86" s="47" t="s">
        <v>79</v>
      </c>
      <c r="F86" s="116">
        <v>38.130000000000003</v>
      </c>
      <c r="G86" s="117">
        <v>240</v>
      </c>
      <c r="H86" s="154">
        <f>F86*G86</f>
        <v>9151.2000000000007</v>
      </c>
      <c r="I86" s="1"/>
    </row>
    <row r="87" spans="1:9" ht="15.75" customHeight="1" x14ac:dyDescent="0.25">
      <c r="A87" s="89"/>
      <c r="B87" s="39">
        <v>4.1399999999999997</v>
      </c>
      <c r="C87" s="161">
        <v>283511</v>
      </c>
      <c r="D87" s="110" t="s">
        <v>101</v>
      </c>
      <c r="E87" s="55" t="s">
        <v>83</v>
      </c>
      <c r="F87" s="55">
        <v>1</v>
      </c>
      <c r="G87" s="93">
        <v>100</v>
      </c>
      <c r="H87" s="160">
        <f t="shared" ref="H87:H90" si="6">F87*G87</f>
        <v>100</v>
      </c>
      <c r="I87" s="1"/>
    </row>
    <row r="88" spans="1:9" ht="15.75" customHeight="1" x14ac:dyDescent="0.25">
      <c r="A88" s="89"/>
      <c r="B88" s="136">
        <v>4.1500000000000004</v>
      </c>
      <c r="C88" s="152">
        <v>283406</v>
      </c>
      <c r="D88" s="110" t="s">
        <v>95</v>
      </c>
      <c r="E88" s="55" t="s">
        <v>83</v>
      </c>
      <c r="F88" s="55">
        <v>1</v>
      </c>
      <c r="G88" s="93">
        <v>235</v>
      </c>
      <c r="H88" s="160">
        <f t="shared" si="6"/>
        <v>235</v>
      </c>
      <c r="I88" s="1"/>
    </row>
    <row r="89" spans="1:9" ht="15.75" customHeight="1" x14ac:dyDescent="0.25">
      <c r="A89" s="89"/>
      <c r="B89" s="136">
        <v>4.16</v>
      </c>
      <c r="C89" s="92">
        <v>283560</v>
      </c>
      <c r="D89" s="15" t="s">
        <v>103</v>
      </c>
      <c r="E89" s="55" t="s">
        <v>83</v>
      </c>
      <c r="F89" s="24">
        <v>1</v>
      </c>
      <c r="G89" s="25">
        <v>95</v>
      </c>
      <c r="H89" s="160">
        <f t="shared" si="6"/>
        <v>95</v>
      </c>
      <c r="I89" s="1"/>
    </row>
    <row r="90" spans="1:9" ht="15.75" customHeight="1" x14ac:dyDescent="0.25">
      <c r="A90" s="89"/>
      <c r="B90" s="70">
        <v>4.17</v>
      </c>
      <c r="C90" s="164" t="s">
        <v>159</v>
      </c>
      <c r="D90" s="96" t="s">
        <v>160</v>
      </c>
      <c r="E90" s="162" t="s">
        <v>83</v>
      </c>
      <c r="F90" s="83">
        <v>1</v>
      </c>
      <c r="G90" s="67">
        <v>25000</v>
      </c>
      <c r="H90" s="155">
        <f t="shared" si="6"/>
        <v>25000</v>
      </c>
      <c r="I90" s="1"/>
    </row>
    <row r="91" spans="1:9" ht="15.75" customHeight="1" x14ac:dyDescent="0.25">
      <c r="A91" s="89"/>
      <c r="B91" s="1"/>
      <c r="C91" s="78"/>
      <c r="D91" s="78"/>
      <c r="E91" s="165"/>
      <c r="F91" s="79"/>
      <c r="G91" s="177" t="s">
        <v>84</v>
      </c>
      <c r="H91" s="178">
        <f>SUM(H74:H90)</f>
        <v>284152.60000000003</v>
      </c>
      <c r="I91" s="1"/>
    </row>
    <row r="92" spans="1:9" ht="15.75" customHeight="1" x14ac:dyDescent="0.25">
      <c r="A92" s="89"/>
      <c r="B92" s="1"/>
      <c r="C92" s="78"/>
      <c r="D92" s="78"/>
      <c r="E92" s="79"/>
      <c r="F92" s="79"/>
      <c r="G92" s="80"/>
      <c r="H92" s="81"/>
      <c r="I92" s="1"/>
    </row>
    <row r="93" spans="1:9" ht="15.75" customHeight="1" x14ac:dyDescent="0.25">
      <c r="A93" s="89"/>
      <c r="B93" s="50">
        <v>5</v>
      </c>
      <c r="C93" s="551" t="s">
        <v>115</v>
      </c>
      <c r="D93" s="552"/>
      <c r="E93" s="552"/>
      <c r="F93" s="552"/>
      <c r="G93" s="552"/>
      <c r="H93" s="553"/>
      <c r="I93" s="1"/>
    </row>
    <row r="94" spans="1:9" ht="15.75" customHeight="1" x14ac:dyDescent="0.25">
      <c r="A94" s="89"/>
      <c r="B94" s="136">
        <v>5.0999999999999996</v>
      </c>
      <c r="C94" s="140" t="s">
        <v>118</v>
      </c>
      <c r="D94" s="127" t="s">
        <v>193</v>
      </c>
      <c r="E94" s="44" t="s">
        <v>79</v>
      </c>
      <c r="F94" s="125">
        <v>82.14</v>
      </c>
      <c r="G94" s="29">
        <v>600</v>
      </c>
      <c r="H94" s="198">
        <f>F94*G94</f>
        <v>49284</v>
      </c>
      <c r="I94" s="1"/>
    </row>
    <row r="95" spans="1:9" ht="15.75" customHeight="1" x14ac:dyDescent="0.25">
      <c r="A95" s="1"/>
      <c r="B95" s="136">
        <v>5.2</v>
      </c>
      <c r="C95" s="138" t="s">
        <v>123</v>
      </c>
      <c r="D95" s="114" t="s">
        <v>165</v>
      </c>
      <c r="E95" s="45" t="s">
        <v>79</v>
      </c>
      <c r="F95" s="46">
        <v>105.5</v>
      </c>
      <c r="G95" s="28">
        <v>60</v>
      </c>
      <c r="H95" s="21">
        <f t="shared" ref="H95:H100" si="7">F95*G95</f>
        <v>6330</v>
      </c>
      <c r="I95" s="1"/>
    </row>
    <row r="96" spans="1:9" ht="15.75" customHeight="1" x14ac:dyDescent="0.25">
      <c r="A96" s="1"/>
      <c r="B96" s="136">
        <v>5.3</v>
      </c>
      <c r="C96" s="122" t="s">
        <v>116</v>
      </c>
      <c r="D96" s="119" t="s">
        <v>164</v>
      </c>
      <c r="E96" s="115" t="s">
        <v>190</v>
      </c>
      <c r="F96" s="115">
        <v>1</v>
      </c>
      <c r="G96" s="117">
        <v>7500</v>
      </c>
      <c r="H96" s="21">
        <f t="shared" si="7"/>
        <v>7500</v>
      </c>
      <c r="I96" s="1"/>
    </row>
    <row r="97" spans="1:9" ht="14.25" customHeight="1" x14ac:dyDescent="0.25">
      <c r="A97" s="1"/>
      <c r="B97" s="136">
        <v>5.4</v>
      </c>
      <c r="C97" s="122" t="s">
        <v>89</v>
      </c>
      <c r="D97" s="120" t="s">
        <v>162</v>
      </c>
      <c r="E97" s="130" t="s">
        <v>83</v>
      </c>
      <c r="F97" s="115">
        <v>1</v>
      </c>
      <c r="G97" s="117">
        <v>16000</v>
      </c>
      <c r="H97" s="21">
        <f t="shared" si="7"/>
        <v>16000</v>
      </c>
      <c r="I97" s="1"/>
    </row>
    <row r="98" spans="1:9" ht="15" customHeight="1" x14ac:dyDescent="0.25">
      <c r="B98" s="136">
        <v>5.5</v>
      </c>
      <c r="C98" s="122" t="s">
        <v>90</v>
      </c>
      <c r="D98" s="119" t="s">
        <v>163</v>
      </c>
      <c r="E98" s="130" t="s">
        <v>83</v>
      </c>
      <c r="F98" s="115">
        <v>1</v>
      </c>
      <c r="G98" s="117">
        <v>16000</v>
      </c>
      <c r="H98" s="199">
        <f t="shared" si="7"/>
        <v>16000</v>
      </c>
      <c r="I98" s="1"/>
    </row>
    <row r="99" spans="1:9" ht="15" customHeight="1" x14ac:dyDescent="0.25">
      <c r="B99" s="70">
        <v>5.5</v>
      </c>
      <c r="C99" s="122" t="s">
        <v>117</v>
      </c>
      <c r="D99" s="120" t="s">
        <v>172</v>
      </c>
      <c r="E99" s="47" t="s">
        <v>79</v>
      </c>
      <c r="F99" s="197">
        <v>6</v>
      </c>
      <c r="G99" s="124">
        <v>560</v>
      </c>
      <c r="H99" s="21">
        <f t="shared" si="7"/>
        <v>3360</v>
      </c>
      <c r="I99" s="1"/>
    </row>
    <row r="100" spans="1:9" ht="15" customHeight="1" x14ac:dyDescent="0.25">
      <c r="B100" s="168">
        <v>5.6</v>
      </c>
      <c r="C100" s="204" t="s">
        <v>191</v>
      </c>
      <c r="D100" s="200" t="s">
        <v>192</v>
      </c>
      <c r="E100" s="201" t="s">
        <v>190</v>
      </c>
      <c r="F100" s="202">
        <v>1</v>
      </c>
      <c r="G100" s="203">
        <v>18000</v>
      </c>
      <c r="H100" s="69">
        <f t="shared" si="7"/>
        <v>18000</v>
      </c>
      <c r="I100" s="1"/>
    </row>
    <row r="101" spans="1:9" ht="15" customHeight="1" x14ac:dyDescent="0.25">
      <c r="B101" s="1"/>
      <c r="C101" s="78"/>
      <c r="D101" s="78"/>
      <c r="E101" s="79"/>
      <c r="F101" s="79"/>
      <c r="G101" s="177" t="s">
        <v>84</v>
      </c>
      <c r="H101" s="178">
        <f>SUM(H94:H100)</f>
        <v>116474</v>
      </c>
      <c r="I101" s="1"/>
    </row>
    <row r="102" spans="1:9" ht="15" customHeight="1" x14ac:dyDescent="0.25">
      <c r="B102" s="1"/>
      <c r="C102" s="78"/>
      <c r="D102" s="78"/>
      <c r="E102" s="79"/>
      <c r="F102" s="79"/>
      <c r="G102" s="80"/>
      <c r="H102" s="90"/>
      <c r="I102" s="1"/>
    </row>
    <row r="103" spans="1:9" ht="15" customHeight="1" x14ac:dyDescent="0.25">
      <c r="A103" s="89"/>
      <c r="B103" s="137">
        <v>6</v>
      </c>
      <c r="C103" s="149" t="s">
        <v>119</v>
      </c>
      <c r="D103" s="150"/>
      <c r="E103" s="150"/>
      <c r="F103" s="150"/>
      <c r="G103" s="150"/>
      <c r="H103" s="151"/>
      <c r="I103" s="1"/>
    </row>
    <row r="104" spans="1:9" ht="15" customHeight="1" x14ac:dyDescent="0.25">
      <c r="B104" s="136">
        <v>6.1</v>
      </c>
      <c r="C104" s="140" t="s">
        <v>118</v>
      </c>
      <c r="D104" s="127" t="s">
        <v>167</v>
      </c>
      <c r="E104" s="44" t="s">
        <v>79</v>
      </c>
      <c r="F104" s="125">
        <v>21.08</v>
      </c>
      <c r="G104" s="29">
        <v>600</v>
      </c>
      <c r="H104" s="126">
        <f>F104*G104</f>
        <v>12647.999999999998</v>
      </c>
      <c r="I104" s="1"/>
    </row>
    <row r="105" spans="1:9" ht="15" customHeight="1" x14ac:dyDescent="0.25">
      <c r="B105" s="136">
        <v>6.2</v>
      </c>
      <c r="C105" s="122" t="s">
        <v>121</v>
      </c>
      <c r="D105" s="119" t="s">
        <v>166</v>
      </c>
      <c r="E105" s="45" t="s">
        <v>79</v>
      </c>
      <c r="F105" s="115">
        <v>15</v>
      </c>
      <c r="G105" s="117">
        <v>60</v>
      </c>
      <c r="H105" s="21">
        <f t="shared" ref="H105:H108" si="8">F105*G105</f>
        <v>900</v>
      </c>
      <c r="I105" s="1"/>
    </row>
    <row r="106" spans="1:9" ht="15" customHeight="1" x14ac:dyDescent="0.25">
      <c r="B106" s="136">
        <v>6.3</v>
      </c>
      <c r="C106" s="122" t="s">
        <v>120</v>
      </c>
      <c r="D106" s="119" t="s">
        <v>168</v>
      </c>
      <c r="E106" s="115" t="s">
        <v>83</v>
      </c>
      <c r="F106" s="115">
        <v>4</v>
      </c>
      <c r="G106" s="117">
        <v>345</v>
      </c>
      <c r="H106" s="21">
        <f t="shared" si="8"/>
        <v>1380</v>
      </c>
      <c r="I106" s="1"/>
    </row>
    <row r="107" spans="1:9" ht="15" customHeight="1" x14ac:dyDescent="0.25">
      <c r="B107" s="136">
        <v>6.4</v>
      </c>
      <c r="C107" s="122" t="s">
        <v>122</v>
      </c>
      <c r="D107" s="119" t="s">
        <v>169</v>
      </c>
      <c r="E107" s="45" t="s">
        <v>79</v>
      </c>
      <c r="F107" s="115">
        <v>32.29</v>
      </c>
      <c r="G107" s="117">
        <v>290</v>
      </c>
      <c r="H107" s="21">
        <f t="shared" si="8"/>
        <v>9364.1</v>
      </c>
      <c r="I107" s="1"/>
    </row>
    <row r="108" spans="1:9" ht="15" customHeight="1" x14ac:dyDescent="0.25">
      <c r="B108" s="70">
        <v>6.5</v>
      </c>
      <c r="C108" s="106" t="s">
        <v>124</v>
      </c>
      <c r="D108" s="134" t="s">
        <v>170</v>
      </c>
      <c r="E108" s="76" t="s">
        <v>83</v>
      </c>
      <c r="F108" s="76">
        <v>1</v>
      </c>
      <c r="G108" s="77">
        <v>15000</v>
      </c>
      <c r="H108" s="159">
        <f t="shared" si="8"/>
        <v>15000</v>
      </c>
      <c r="I108" s="1"/>
    </row>
    <row r="109" spans="1:9" ht="15" customHeight="1" x14ac:dyDescent="0.25">
      <c r="B109" s="1"/>
      <c r="C109" s="78"/>
      <c r="D109" s="78"/>
      <c r="E109" s="79"/>
      <c r="F109" s="79"/>
      <c r="G109" s="177" t="s">
        <v>84</v>
      </c>
      <c r="H109" s="178">
        <f>SUM(H104:H108)</f>
        <v>39292.1</v>
      </c>
      <c r="I109" s="1"/>
    </row>
    <row r="110" spans="1:9" ht="15" customHeight="1" x14ac:dyDescent="0.25">
      <c r="B110" s="1"/>
      <c r="C110" s="78"/>
      <c r="D110" s="78"/>
      <c r="E110" s="79"/>
      <c r="F110" s="79"/>
      <c r="G110" s="60"/>
      <c r="H110" s="91"/>
      <c r="I110" s="1"/>
    </row>
    <row r="111" spans="1:9" ht="15" customHeight="1" x14ac:dyDescent="0.25">
      <c r="B111" s="137">
        <v>7</v>
      </c>
      <c r="C111" s="146" t="s">
        <v>126</v>
      </c>
      <c r="D111" s="147"/>
      <c r="E111" s="147"/>
      <c r="F111" s="147"/>
      <c r="G111" s="147"/>
      <c r="H111" s="148"/>
      <c r="I111" s="1"/>
    </row>
    <row r="112" spans="1:9" ht="15" customHeight="1" x14ac:dyDescent="0.25">
      <c r="B112" s="141">
        <v>7.1</v>
      </c>
      <c r="C112" s="142" t="s">
        <v>171</v>
      </c>
      <c r="D112" s="143"/>
      <c r="E112" s="144"/>
      <c r="F112" s="103"/>
      <c r="G112" s="145"/>
      <c r="H112" s="12"/>
      <c r="I112" s="1"/>
    </row>
    <row r="113" spans="2:9" ht="15" customHeight="1" x14ac:dyDescent="0.25">
      <c r="B113" s="136" t="s">
        <v>154</v>
      </c>
      <c r="C113" s="138" t="s">
        <v>127</v>
      </c>
      <c r="D113" s="118" t="s">
        <v>183</v>
      </c>
      <c r="E113" s="45" t="s">
        <v>79</v>
      </c>
      <c r="F113" s="46">
        <v>230</v>
      </c>
      <c r="G113" s="28">
        <v>560</v>
      </c>
      <c r="H113" s="20">
        <f>F113*G113</f>
        <v>128800</v>
      </c>
      <c r="I113" s="1"/>
    </row>
    <row r="114" spans="2:9" ht="15" customHeight="1" x14ac:dyDescent="0.25">
      <c r="B114" s="1"/>
      <c r="C114" s="78"/>
      <c r="D114" s="78"/>
      <c r="E114" s="79"/>
      <c r="F114" s="79"/>
      <c r="G114" s="177" t="s">
        <v>84</v>
      </c>
      <c r="H114" s="178">
        <f>SUM(H113:H113)</f>
        <v>128800</v>
      </c>
      <c r="I114" s="1"/>
    </row>
    <row r="115" spans="2:9" ht="15" customHeight="1" x14ac:dyDescent="0.25">
      <c r="B115" s="1"/>
      <c r="C115" s="78"/>
      <c r="D115" s="78"/>
      <c r="E115" s="79"/>
      <c r="F115" s="79"/>
      <c r="G115" s="60"/>
      <c r="H115" s="91"/>
      <c r="I115" s="1"/>
    </row>
    <row r="116" spans="2:9" ht="15" customHeight="1" x14ac:dyDescent="0.25">
      <c r="B116" s="137">
        <v>8</v>
      </c>
      <c r="C116" s="146" t="s">
        <v>173</v>
      </c>
      <c r="D116" s="147"/>
      <c r="E116" s="147"/>
      <c r="F116" s="147"/>
      <c r="G116" s="147"/>
      <c r="H116" s="148"/>
      <c r="I116" s="1"/>
    </row>
    <row r="117" spans="2:9" ht="15" customHeight="1" x14ac:dyDescent="0.25">
      <c r="B117" s="136">
        <v>8.1</v>
      </c>
      <c r="C117" s="138" t="s">
        <v>0</v>
      </c>
      <c r="D117" s="118" t="s">
        <v>182</v>
      </c>
      <c r="E117" s="45" t="s">
        <v>79</v>
      </c>
      <c r="F117" s="46">
        <v>510</v>
      </c>
      <c r="G117" s="28">
        <v>45</v>
      </c>
      <c r="H117" s="20">
        <f>F117*G117</f>
        <v>22950</v>
      </c>
      <c r="I117" s="1"/>
    </row>
    <row r="118" spans="2:9" ht="15" customHeight="1" x14ac:dyDescent="0.25">
      <c r="B118" s="136">
        <v>8.1999999999999993</v>
      </c>
      <c r="C118" s="138" t="s">
        <v>1</v>
      </c>
      <c r="D118" s="118" t="s">
        <v>182</v>
      </c>
      <c r="E118" s="45" t="s">
        <v>79</v>
      </c>
      <c r="F118" s="46">
        <v>670</v>
      </c>
      <c r="G118" s="28">
        <v>45</v>
      </c>
      <c r="H118" s="20">
        <f>F118*G118</f>
        <v>30150</v>
      </c>
      <c r="I118" s="1"/>
    </row>
    <row r="119" spans="2:9" ht="15" customHeight="1" x14ac:dyDescent="0.25">
      <c r="B119" s="136">
        <v>8.3000000000000007</v>
      </c>
      <c r="C119" s="138" t="s">
        <v>2</v>
      </c>
      <c r="D119" s="118" t="s">
        <v>182</v>
      </c>
      <c r="E119" s="45" t="s">
        <v>79</v>
      </c>
      <c r="F119" s="46">
        <v>89.2</v>
      </c>
      <c r="G119" s="28">
        <v>45</v>
      </c>
      <c r="H119" s="20">
        <f t="shared" ref="H119:H120" si="9">F119*G119</f>
        <v>4014</v>
      </c>
      <c r="I119" s="1"/>
    </row>
    <row r="120" spans="2:9" ht="15" customHeight="1" x14ac:dyDescent="0.25">
      <c r="B120" s="70">
        <v>8.4</v>
      </c>
      <c r="C120" s="139" t="s">
        <v>3</v>
      </c>
      <c r="D120" s="163" t="s">
        <v>182</v>
      </c>
      <c r="E120" s="66" t="s">
        <v>79</v>
      </c>
      <c r="F120" s="135">
        <v>144.4</v>
      </c>
      <c r="G120" s="68">
        <v>45</v>
      </c>
      <c r="H120" s="20">
        <f t="shared" si="9"/>
        <v>6498</v>
      </c>
      <c r="I120" s="1"/>
    </row>
    <row r="121" spans="2:9" ht="15" customHeight="1" x14ac:dyDescent="0.25">
      <c r="B121" s="1"/>
      <c r="C121" s="78"/>
      <c r="D121" s="78"/>
      <c r="E121" s="79"/>
      <c r="F121" s="79"/>
      <c r="G121" s="177" t="s">
        <v>84</v>
      </c>
      <c r="H121" s="178">
        <f>SUM(H117:H120)</f>
        <v>63612</v>
      </c>
      <c r="I121" s="1"/>
    </row>
    <row r="122" spans="2:9" ht="15" customHeight="1" x14ac:dyDescent="0.25">
      <c r="B122" s="1"/>
      <c r="C122" s="78"/>
      <c r="D122" s="78"/>
      <c r="E122" s="79"/>
      <c r="F122" s="79"/>
      <c r="G122" s="60"/>
      <c r="H122" s="91"/>
      <c r="I122" s="1"/>
    </row>
    <row r="123" spans="2:9" ht="15" customHeight="1" x14ac:dyDescent="0.25">
      <c r="B123" s="208">
        <v>9</v>
      </c>
      <c r="C123" s="143" t="s">
        <v>194</v>
      </c>
      <c r="D123" s="205"/>
      <c r="E123" s="205"/>
      <c r="F123" s="205"/>
      <c r="G123" s="206"/>
      <c r="H123" s="207"/>
      <c r="I123" s="1"/>
    </row>
    <row r="124" spans="2:9" ht="15" customHeight="1" x14ac:dyDescent="0.25">
      <c r="B124" s="209">
        <v>9.1</v>
      </c>
      <c r="C124" s="576" t="s">
        <v>187</v>
      </c>
      <c r="D124" s="576"/>
      <c r="E124" s="577"/>
      <c r="F124" s="577"/>
      <c r="G124" s="577"/>
      <c r="H124" s="578"/>
      <c r="I124" s="1"/>
    </row>
    <row r="125" spans="2:9" ht="15" customHeight="1" x14ac:dyDescent="0.25">
      <c r="B125" s="210" t="s">
        <v>197</v>
      </c>
      <c r="C125" s="113" t="s">
        <v>0</v>
      </c>
      <c r="D125" s="195" t="s">
        <v>188</v>
      </c>
      <c r="E125" s="212" t="s">
        <v>189</v>
      </c>
      <c r="F125" s="212">
        <v>117</v>
      </c>
      <c r="G125" s="212">
        <v>2582</v>
      </c>
      <c r="H125" s="213">
        <f>F125*G125</f>
        <v>302094</v>
      </c>
      <c r="I125" s="1"/>
    </row>
    <row r="126" spans="2:9" ht="15" customHeight="1" x14ac:dyDescent="0.25">
      <c r="B126" s="211" t="s">
        <v>195</v>
      </c>
      <c r="C126" s="120" t="s">
        <v>1</v>
      </c>
      <c r="D126" s="212" t="s">
        <v>188</v>
      </c>
      <c r="E126" s="212" t="s">
        <v>189</v>
      </c>
      <c r="F126" s="212">
        <v>207</v>
      </c>
      <c r="G126" s="212">
        <v>2582</v>
      </c>
      <c r="H126" s="213">
        <f>F126*G126</f>
        <v>534474</v>
      </c>
      <c r="I126" s="1"/>
    </row>
    <row r="127" spans="2:9" ht="15" customHeight="1" x14ac:dyDescent="0.25">
      <c r="B127" s="214" t="s">
        <v>196</v>
      </c>
      <c r="C127" s="120" t="s">
        <v>2</v>
      </c>
      <c r="D127" s="212" t="s">
        <v>188</v>
      </c>
      <c r="E127" s="212" t="s">
        <v>189</v>
      </c>
      <c r="F127" s="212">
        <v>18</v>
      </c>
      <c r="G127" s="212">
        <v>2582</v>
      </c>
      <c r="H127" s="213">
        <f t="shared" ref="H127:H129" si="10">F127*G127</f>
        <v>46476</v>
      </c>
      <c r="I127" s="1"/>
    </row>
    <row r="128" spans="2:9" ht="15" customHeight="1" x14ac:dyDescent="0.25">
      <c r="B128" s="211" t="s">
        <v>198</v>
      </c>
      <c r="C128" s="120" t="s">
        <v>3</v>
      </c>
      <c r="D128" s="212" t="s">
        <v>188</v>
      </c>
      <c r="E128" s="212" t="s">
        <v>189</v>
      </c>
      <c r="F128" s="212">
        <v>122</v>
      </c>
      <c r="G128" s="212">
        <v>2582</v>
      </c>
      <c r="H128" s="213">
        <f t="shared" si="10"/>
        <v>315004</v>
      </c>
      <c r="I128" s="1"/>
    </row>
    <row r="129" spans="1:9" ht="15" customHeight="1" x14ac:dyDescent="0.25">
      <c r="B129" s="217" t="s">
        <v>199</v>
      </c>
      <c r="C129" s="215" t="s">
        <v>4</v>
      </c>
      <c r="D129" s="215" t="s">
        <v>188</v>
      </c>
      <c r="E129" s="215" t="s">
        <v>189</v>
      </c>
      <c r="F129" s="215">
        <v>109</v>
      </c>
      <c r="G129" s="215">
        <v>2582</v>
      </c>
      <c r="H129" s="216">
        <f t="shared" si="10"/>
        <v>281438</v>
      </c>
      <c r="I129" s="1"/>
    </row>
    <row r="130" spans="1:9" ht="15" customHeight="1" x14ac:dyDescent="0.25">
      <c r="B130" s="209">
        <v>9.1999999999999993</v>
      </c>
      <c r="C130" s="579" t="s">
        <v>200</v>
      </c>
      <c r="D130" s="580"/>
      <c r="E130" s="580"/>
      <c r="F130" s="580"/>
      <c r="G130" s="580"/>
      <c r="H130" s="580"/>
      <c r="I130" s="1"/>
    </row>
    <row r="131" spans="1:9" ht="15" customHeight="1" x14ac:dyDescent="0.25">
      <c r="B131" s="218" t="s">
        <v>201</v>
      </c>
      <c r="C131" s="219" t="s">
        <v>202</v>
      </c>
      <c r="D131" s="219" t="s">
        <v>203</v>
      </c>
      <c r="E131" s="220" t="s">
        <v>189</v>
      </c>
      <c r="F131" s="220">
        <v>22</v>
      </c>
      <c r="G131" s="221">
        <v>3200</v>
      </c>
      <c r="H131" s="222">
        <f>F131*G131</f>
        <v>70400</v>
      </c>
      <c r="I131" s="1"/>
    </row>
    <row r="132" spans="1:9" ht="15" customHeight="1" x14ac:dyDescent="0.25">
      <c r="B132" s="561"/>
      <c r="C132" s="561"/>
      <c r="D132" s="78"/>
      <c r="E132" s="79"/>
      <c r="F132" s="79"/>
      <c r="G132" s="175" t="s">
        <v>84</v>
      </c>
      <c r="H132" s="189">
        <f>SUM(H125:H129,H131)</f>
        <v>1549886</v>
      </c>
      <c r="I132" s="1"/>
    </row>
    <row r="133" spans="1:9" ht="15" customHeight="1" x14ac:dyDescent="0.25">
      <c r="B133" s="195"/>
      <c r="C133" s="196"/>
      <c r="D133" s="196"/>
      <c r="F133" s="196"/>
      <c r="G133" s="196"/>
      <c r="H133" s="196"/>
      <c r="I133" s="1"/>
    </row>
    <row r="134" spans="1:9" ht="15.75" thickBot="1" x14ac:dyDescent="0.3">
      <c r="A134" s="1"/>
      <c r="B134" s="554"/>
      <c r="C134" s="554"/>
      <c r="D134" s="223"/>
      <c r="E134" s="224" t="s">
        <v>204</v>
      </c>
      <c r="F134" s="225"/>
      <c r="G134" s="226"/>
      <c r="H134" s="227">
        <f>SUM(H21,H29,H71,H91,H101,H109,H114,H121,H132)</f>
        <v>3740412</v>
      </c>
      <c r="I134" s="1"/>
    </row>
    <row r="135" spans="1:9" ht="15.75" thickTop="1" x14ac:dyDescent="0.25">
      <c r="B135" s="1"/>
      <c r="C135" s="1"/>
      <c r="D135" s="1"/>
      <c r="E135" s="1"/>
      <c r="F135" s="1"/>
      <c r="G135" s="1"/>
      <c r="H135" s="158"/>
      <c r="I135" s="1"/>
    </row>
    <row r="144" spans="1:9" x14ac:dyDescent="0.25">
      <c r="E144" s="1"/>
    </row>
  </sheetData>
  <mergeCells count="27">
    <mergeCell ref="C23:H23"/>
    <mergeCell ref="C31:H31"/>
    <mergeCell ref="B2:B3"/>
    <mergeCell ref="B1:H1"/>
    <mergeCell ref="C33:C35"/>
    <mergeCell ref="E2:E3"/>
    <mergeCell ref="C2:C3"/>
    <mergeCell ref="D2:D3"/>
    <mergeCell ref="F2:F3"/>
    <mergeCell ref="G2:G3"/>
    <mergeCell ref="H2:H3"/>
    <mergeCell ref="C4:H4"/>
    <mergeCell ref="B33:B35"/>
    <mergeCell ref="C93:H93"/>
    <mergeCell ref="B134:C134"/>
    <mergeCell ref="C24:C28"/>
    <mergeCell ref="B24:B28"/>
    <mergeCell ref="B132:C132"/>
    <mergeCell ref="B36:B38"/>
    <mergeCell ref="C36:C38"/>
    <mergeCell ref="E36:E38"/>
    <mergeCell ref="F36:F38"/>
    <mergeCell ref="G36:G38"/>
    <mergeCell ref="H36:H38"/>
    <mergeCell ref="C124:H124"/>
    <mergeCell ref="C130:H130"/>
    <mergeCell ref="C73:H73"/>
  </mergeCells>
  <pageMargins left="0.70866141732283472" right="0.70866141732283472" top="0.74803149606299213" bottom="0.74803149606299213" header="0.31496062992125984" footer="0.31496062992125984"/>
  <pageSetup paperSize="9" scale="66" fitToHeight="0" orientation="portrait" horizontalDpi="4294967293"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4"/>
  <sheetViews>
    <sheetView tabSelected="1" topLeftCell="A79" workbookViewId="0">
      <selection activeCell="K118" sqref="K118"/>
    </sheetView>
  </sheetViews>
  <sheetFormatPr defaultRowHeight="15" x14ac:dyDescent="0.25"/>
  <cols>
    <col min="1" max="1" width="9.140625" style="228"/>
    <col min="2" max="2" width="29.85546875" style="228" customWidth="1"/>
    <col min="3" max="3" width="23.140625" style="228" customWidth="1"/>
    <col min="4" max="4" width="10.85546875" style="228" customWidth="1"/>
    <col min="5" max="5" width="12.28515625" style="228" customWidth="1"/>
    <col min="6" max="6" width="9.140625" style="228"/>
    <col min="7" max="7" width="16.42578125" style="414" customWidth="1"/>
    <col min="8" max="12" width="9.140625" style="228"/>
    <col min="13" max="13" width="10" style="228" bestFit="1" customWidth="1"/>
    <col min="14" max="16384" width="9.140625" style="228"/>
  </cols>
  <sheetData>
    <row r="1" spans="1:7" ht="18.75" x14ac:dyDescent="0.3">
      <c r="A1" s="596" t="s">
        <v>342</v>
      </c>
      <c r="B1" s="596"/>
      <c r="C1" s="596"/>
      <c r="D1" s="596"/>
      <c r="E1" s="596"/>
      <c r="F1" s="596"/>
      <c r="G1" s="596"/>
    </row>
    <row r="2" spans="1:7" ht="22.5" customHeight="1" x14ac:dyDescent="0.25">
      <c r="A2" s="229" t="s">
        <v>57</v>
      </c>
      <c r="B2" s="229" t="s">
        <v>209</v>
      </c>
      <c r="C2" s="229" t="s">
        <v>213</v>
      </c>
      <c r="D2" s="229" t="s">
        <v>72</v>
      </c>
      <c r="E2" s="229" t="s">
        <v>210</v>
      </c>
      <c r="F2" s="229" t="s">
        <v>206</v>
      </c>
      <c r="G2" s="230" t="s">
        <v>54</v>
      </c>
    </row>
    <row r="3" spans="1:7" x14ac:dyDescent="0.25">
      <c r="A3" s="231">
        <v>1</v>
      </c>
      <c r="B3" s="597" t="s">
        <v>304</v>
      </c>
      <c r="C3" s="598"/>
      <c r="D3" s="598"/>
      <c r="E3" s="598"/>
      <c r="F3" s="598"/>
      <c r="G3" s="599"/>
    </row>
    <row r="4" spans="1:7" x14ac:dyDescent="0.25">
      <c r="A4" s="232">
        <v>1.1000000000000001</v>
      </c>
      <c r="B4" s="600" t="s">
        <v>305</v>
      </c>
      <c r="C4" s="601"/>
      <c r="D4" s="601"/>
      <c r="E4" s="601"/>
      <c r="F4" s="601"/>
      <c r="G4" s="233"/>
    </row>
    <row r="5" spans="1:7" x14ac:dyDescent="0.25">
      <c r="A5" s="234" t="s">
        <v>62</v>
      </c>
      <c r="B5" s="420" t="s">
        <v>306</v>
      </c>
      <c r="C5" s="418"/>
      <c r="D5" s="421"/>
      <c r="E5" s="422"/>
      <c r="F5" s="236"/>
      <c r="G5" s="237"/>
    </row>
    <row r="6" spans="1:7" x14ac:dyDescent="0.25">
      <c r="A6" s="234"/>
      <c r="B6" s="420" t="s">
        <v>307</v>
      </c>
      <c r="C6" s="418"/>
      <c r="D6" s="421"/>
      <c r="E6" s="422"/>
      <c r="F6" s="235"/>
      <c r="G6" s="238"/>
    </row>
    <row r="7" spans="1:7" x14ac:dyDescent="0.25">
      <c r="A7" s="234"/>
      <c r="B7" s="420" t="s">
        <v>308</v>
      </c>
      <c r="C7" s="418"/>
      <c r="D7" s="421"/>
      <c r="E7" s="422"/>
      <c r="F7" s="235"/>
      <c r="G7" s="238"/>
    </row>
    <row r="8" spans="1:7" x14ac:dyDescent="0.25">
      <c r="A8" s="234"/>
      <c r="B8" s="416" t="s">
        <v>309</v>
      </c>
      <c r="C8" s="418"/>
      <c r="D8" s="421"/>
      <c r="E8" s="422"/>
      <c r="F8" s="235"/>
      <c r="G8" s="238"/>
    </row>
    <row r="9" spans="1:7" x14ac:dyDescent="0.25">
      <c r="A9" s="234"/>
      <c r="B9" s="420" t="s">
        <v>310</v>
      </c>
      <c r="C9" s="418"/>
      <c r="D9" s="421"/>
      <c r="E9" s="422"/>
      <c r="F9" s="235"/>
      <c r="G9" s="238"/>
    </row>
    <row r="10" spans="1:7" x14ac:dyDescent="0.25">
      <c r="A10" s="234"/>
      <c r="B10" s="420" t="s">
        <v>311</v>
      </c>
      <c r="C10" s="418"/>
      <c r="D10" s="421"/>
      <c r="E10" s="422"/>
      <c r="F10" s="235"/>
      <c r="G10" s="238"/>
    </row>
    <row r="11" spans="1:7" x14ac:dyDescent="0.25">
      <c r="A11" s="234"/>
      <c r="B11" s="420" t="s">
        <v>312</v>
      </c>
      <c r="C11" s="418"/>
      <c r="D11" s="421"/>
      <c r="E11" s="422"/>
      <c r="F11" s="235"/>
      <c r="G11" s="238"/>
    </row>
    <row r="12" spans="1:7" x14ac:dyDescent="0.25">
      <c r="A12" s="234"/>
      <c r="B12" s="420" t="s">
        <v>313</v>
      </c>
      <c r="C12" s="418"/>
      <c r="D12" s="421"/>
      <c r="E12" s="422"/>
      <c r="F12" s="235"/>
      <c r="G12" s="238"/>
    </row>
    <row r="13" spans="1:7" x14ac:dyDescent="0.25">
      <c r="A13" s="234"/>
      <c r="B13" s="420" t="s">
        <v>314</v>
      </c>
      <c r="C13" s="418"/>
      <c r="D13" s="421"/>
      <c r="E13" s="422"/>
      <c r="F13" s="235"/>
      <c r="G13" s="238"/>
    </row>
    <row r="14" spans="1:7" x14ac:dyDescent="0.25">
      <c r="A14" s="234"/>
      <c r="B14" s="420" t="s">
        <v>315</v>
      </c>
      <c r="C14" s="418"/>
      <c r="D14" s="421"/>
      <c r="E14" s="422"/>
      <c r="F14" s="235"/>
      <c r="G14" s="238"/>
    </row>
    <row r="15" spans="1:7" x14ac:dyDescent="0.25">
      <c r="A15" s="234"/>
      <c r="B15" s="420" t="s">
        <v>316</v>
      </c>
      <c r="C15" s="418"/>
      <c r="D15" s="421"/>
      <c r="E15" s="422"/>
      <c r="F15" s="239"/>
      <c r="G15" s="238"/>
    </row>
    <row r="16" spans="1:7" x14ac:dyDescent="0.25">
      <c r="A16" s="232">
        <v>1.2</v>
      </c>
      <c r="B16" s="600" t="s">
        <v>317</v>
      </c>
      <c r="C16" s="601"/>
      <c r="D16" s="601"/>
      <c r="E16" s="601"/>
      <c r="F16" s="601"/>
      <c r="G16" s="240"/>
    </row>
    <row r="17" spans="1:7" ht="63.75" x14ac:dyDescent="0.25">
      <c r="A17" s="415"/>
      <c r="B17" s="416" t="s">
        <v>318</v>
      </c>
      <c r="C17" s="417"/>
      <c r="D17" s="418" t="s">
        <v>319</v>
      </c>
      <c r="E17" s="419">
        <v>1</v>
      </c>
      <c r="F17" s="241"/>
      <c r="G17" s="242">
        <f>E17*F17</f>
        <v>0</v>
      </c>
    </row>
    <row r="18" spans="1:7" x14ac:dyDescent="0.25">
      <c r="A18" s="232">
        <v>1.3</v>
      </c>
      <c r="B18" s="600">
        <v>2</v>
      </c>
      <c r="C18" s="601"/>
      <c r="D18" s="601"/>
      <c r="E18" s="601"/>
      <c r="F18" s="601"/>
      <c r="G18" s="233"/>
    </row>
    <row r="19" spans="1:7" ht="25.5" x14ac:dyDescent="0.25">
      <c r="A19" s="243"/>
      <c r="B19" s="416" t="s">
        <v>320</v>
      </c>
      <c r="C19" s="417"/>
      <c r="D19" s="418" t="s">
        <v>319</v>
      </c>
      <c r="E19" s="419">
        <v>1</v>
      </c>
      <c r="F19" s="244"/>
      <c r="G19" s="245">
        <f>E19*F19</f>
        <v>0</v>
      </c>
    </row>
    <row r="20" spans="1:7" x14ac:dyDescent="0.25">
      <c r="A20" s="246">
        <v>2</v>
      </c>
      <c r="B20" s="611" t="s">
        <v>217</v>
      </c>
      <c r="C20" s="611"/>
      <c r="D20" s="611"/>
      <c r="E20" s="611"/>
      <c r="F20" s="611"/>
      <c r="G20" s="611"/>
    </row>
    <row r="21" spans="1:7" x14ac:dyDescent="0.25">
      <c r="A21" s="247">
        <v>2.1</v>
      </c>
      <c r="B21" s="612" t="s">
        <v>234</v>
      </c>
      <c r="C21" s="613"/>
      <c r="D21" s="613"/>
      <c r="E21" s="613"/>
      <c r="F21" s="613"/>
      <c r="G21" s="614"/>
    </row>
    <row r="22" spans="1:7" s="251" customFormat="1" ht="102" x14ac:dyDescent="0.25">
      <c r="A22" s="248" t="s">
        <v>267</v>
      </c>
      <c r="B22" s="423" t="s">
        <v>281</v>
      </c>
      <c r="C22" s="424"/>
      <c r="D22" s="424"/>
      <c r="E22" s="424"/>
      <c r="F22" s="249"/>
      <c r="G22" s="250"/>
    </row>
    <row r="23" spans="1:7" s="251" customFormat="1" x14ac:dyDescent="0.25">
      <c r="A23" s="252">
        <v>2.2000000000000002</v>
      </c>
      <c r="B23" s="253" t="s">
        <v>289</v>
      </c>
      <c r="C23" s="254"/>
      <c r="D23" s="254"/>
      <c r="E23" s="255"/>
      <c r="F23" s="254"/>
      <c r="G23" s="256"/>
    </row>
    <row r="24" spans="1:7" s="251" customFormat="1" x14ac:dyDescent="0.25">
      <c r="A24" s="248">
        <v>2.1</v>
      </c>
      <c r="B24" s="425" t="s">
        <v>0</v>
      </c>
      <c r="C24" s="426"/>
      <c r="D24" s="426"/>
      <c r="E24" s="426"/>
      <c r="F24" s="257"/>
      <c r="G24" s="258"/>
    </row>
    <row r="25" spans="1:7" s="251" customFormat="1" ht="25.5" x14ac:dyDescent="0.25">
      <c r="A25" s="248" t="s">
        <v>321</v>
      </c>
      <c r="B25" s="427" t="s">
        <v>211</v>
      </c>
      <c r="C25" s="428" t="s">
        <v>214</v>
      </c>
      <c r="D25" s="429" t="s">
        <v>189</v>
      </c>
      <c r="E25" s="430">
        <v>3.8</v>
      </c>
      <c r="F25" s="257"/>
      <c r="G25" s="258">
        <f>E25*F25</f>
        <v>0</v>
      </c>
    </row>
    <row r="26" spans="1:7" s="251" customFormat="1" x14ac:dyDescent="0.25">
      <c r="A26" s="248" t="s">
        <v>322</v>
      </c>
      <c r="B26" s="431" t="s">
        <v>362</v>
      </c>
      <c r="C26" s="432" t="s">
        <v>214</v>
      </c>
      <c r="D26" s="433" t="s">
        <v>189</v>
      </c>
      <c r="E26" s="430">
        <v>10.25</v>
      </c>
      <c r="F26" s="257"/>
      <c r="G26" s="258">
        <f>E26*F26</f>
        <v>0</v>
      </c>
    </row>
    <row r="27" spans="1:7" s="251" customFormat="1" ht="38.25" x14ac:dyDescent="0.25">
      <c r="A27" s="248" t="s">
        <v>345</v>
      </c>
      <c r="B27" s="427" t="s">
        <v>344</v>
      </c>
      <c r="C27" s="434" t="s">
        <v>215</v>
      </c>
      <c r="D27" s="433" t="s">
        <v>189</v>
      </c>
      <c r="E27" s="430">
        <v>14</v>
      </c>
      <c r="F27" s="257"/>
      <c r="G27" s="258">
        <f>E27*F27</f>
        <v>0</v>
      </c>
    </row>
    <row r="28" spans="1:7" s="251" customFormat="1" x14ac:dyDescent="0.25">
      <c r="A28" s="248">
        <v>2.2000000000000002</v>
      </c>
      <c r="B28" s="425" t="s">
        <v>1</v>
      </c>
      <c r="C28" s="432"/>
      <c r="D28" s="426"/>
      <c r="E28" s="430"/>
      <c r="F28" s="257"/>
      <c r="G28" s="258"/>
    </row>
    <row r="29" spans="1:7" s="251" customFormat="1" ht="25.5" x14ac:dyDescent="0.25">
      <c r="A29" s="248" t="s">
        <v>323</v>
      </c>
      <c r="B29" s="427" t="s">
        <v>211</v>
      </c>
      <c r="C29" s="428" t="s">
        <v>214</v>
      </c>
      <c r="D29" s="429" t="s">
        <v>189</v>
      </c>
      <c r="E29" s="430">
        <v>43</v>
      </c>
      <c r="F29" s="257"/>
      <c r="G29" s="258">
        <f>E29*F29</f>
        <v>0</v>
      </c>
    </row>
    <row r="30" spans="1:7" s="251" customFormat="1" ht="38.25" x14ac:dyDescent="0.25">
      <c r="A30" s="248" t="s">
        <v>324</v>
      </c>
      <c r="B30" s="431" t="s">
        <v>344</v>
      </c>
      <c r="C30" s="428" t="s">
        <v>215</v>
      </c>
      <c r="D30" s="433" t="s">
        <v>189</v>
      </c>
      <c r="E30" s="430">
        <v>23</v>
      </c>
      <c r="F30" s="257"/>
      <c r="G30" s="258">
        <f>E30*F30</f>
        <v>0</v>
      </c>
    </row>
    <row r="31" spans="1:7" s="251" customFormat="1" x14ac:dyDescent="0.25">
      <c r="A31" s="248">
        <v>2.2999999999999998</v>
      </c>
      <c r="B31" s="425" t="s">
        <v>2</v>
      </c>
      <c r="C31" s="426"/>
      <c r="D31" s="426"/>
      <c r="E31" s="430"/>
      <c r="F31" s="257"/>
      <c r="G31" s="258"/>
    </row>
    <row r="32" spans="1:7" ht="26.25" x14ac:dyDescent="0.25">
      <c r="A32" s="259" t="s">
        <v>325</v>
      </c>
      <c r="B32" s="435" t="s">
        <v>211</v>
      </c>
      <c r="C32" s="428" t="s">
        <v>214</v>
      </c>
      <c r="D32" s="429" t="s">
        <v>189</v>
      </c>
      <c r="E32" s="436">
        <v>90</v>
      </c>
      <c r="F32" s="260"/>
      <c r="G32" s="261">
        <f>E32*F32</f>
        <v>0</v>
      </c>
    </row>
    <row r="33" spans="1:7" x14ac:dyDescent="0.25">
      <c r="A33" s="259" t="s">
        <v>326</v>
      </c>
      <c r="B33" s="435" t="s">
        <v>362</v>
      </c>
      <c r="C33" s="432" t="s">
        <v>214</v>
      </c>
      <c r="D33" s="433" t="s">
        <v>189</v>
      </c>
      <c r="E33" s="436">
        <v>15.5</v>
      </c>
      <c r="F33" s="260"/>
      <c r="G33" s="261">
        <f>E33*F33</f>
        <v>0</v>
      </c>
    </row>
    <row r="34" spans="1:7" s="251" customFormat="1" ht="39" x14ac:dyDescent="0.25">
      <c r="A34" s="259" t="s">
        <v>327</v>
      </c>
      <c r="B34" s="437" t="s">
        <v>344</v>
      </c>
      <c r="C34" s="434" t="s">
        <v>215</v>
      </c>
      <c r="D34" s="438" t="s">
        <v>189</v>
      </c>
      <c r="E34" s="439">
        <v>105</v>
      </c>
      <c r="F34" s="262"/>
      <c r="G34" s="263">
        <f>E34*F34</f>
        <v>0</v>
      </c>
    </row>
    <row r="35" spans="1:7" s="251" customFormat="1" x14ac:dyDescent="0.25">
      <c r="A35" s="247">
        <v>2.2999999999999998</v>
      </c>
      <c r="B35" s="264" t="s">
        <v>119</v>
      </c>
      <c r="C35" s="265"/>
      <c r="D35" s="266"/>
      <c r="E35" s="267"/>
      <c r="F35" s="268"/>
      <c r="G35" s="269"/>
    </row>
    <row r="36" spans="1:7" s="251" customFormat="1" ht="38.25" x14ac:dyDescent="0.25">
      <c r="A36" s="270" t="s">
        <v>325</v>
      </c>
      <c r="B36" s="440" t="s">
        <v>291</v>
      </c>
      <c r="C36" s="418"/>
      <c r="D36" s="441"/>
      <c r="E36" s="442"/>
      <c r="F36" s="271"/>
      <c r="G36" s="242"/>
    </row>
    <row r="37" spans="1:7" s="251" customFormat="1" ht="25.5" x14ac:dyDescent="0.25">
      <c r="A37" s="270" t="s">
        <v>326</v>
      </c>
      <c r="B37" s="443" t="s">
        <v>292</v>
      </c>
      <c r="C37" s="444"/>
      <c r="D37" s="434" t="s">
        <v>79</v>
      </c>
      <c r="E37" s="436">
        <v>21.1</v>
      </c>
      <c r="F37" s="272"/>
      <c r="G37" s="273">
        <f>E37*F37</f>
        <v>0</v>
      </c>
    </row>
    <row r="38" spans="1:7" s="251" customFormat="1" ht="51" x14ac:dyDescent="0.25">
      <c r="A38" s="270" t="s">
        <v>327</v>
      </c>
      <c r="B38" s="445" t="s">
        <v>293</v>
      </c>
      <c r="C38" s="446"/>
      <c r="D38" s="447" t="s">
        <v>230</v>
      </c>
      <c r="E38" s="441">
        <v>17</v>
      </c>
      <c r="F38" s="272"/>
      <c r="G38" s="242">
        <f>E38*F38</f>
        <v>0</v>
      </c>
    </row>
    <row r="39" spans="1:7" s="251" customFormat="1" ht="26.25" x14ac:dyDescent="0.25">
      <c r="A39" s="270" t="s">
        <v>328</v>
      </c>
      <c r="B39" s="448" t="s">
        <v>294</v>
      </c>
      <c r="C39" s="449"/>
      <c r="D39" s="450" t="s">
        <v>189</v>
      </c>
      <c r="E39" s="436">
        <v>18.399999999999999</v>
      </c>
      <c r="F39" s="272"/>
      <c r="G39" s="274">
        <f>E39*F39</f>
        <v>0</v>
      </c>
    </row>
    <row r="40" spans="1:7" s="251" customFormat="1" ht="64.5" x14ac:dyDescent="0.25">
      <c r="A40" s="270" t="s">
        <v>329</v>
      </c>
      <c r="B40" s="451" t="s">
        <v>295</v>
      </c>
      <c r="C40" s="446"/>
      <c r="D40" s="452" t="s">
        <v>230</v>
      </c>
      <c r="E40" s="453">
        <v>1</v>
      </c>
      <c r="F40" s="275"/>
      <c r="G40" s="242">
        <f>E40*F40</f>
        <v>0</v>
      </c>
    </row>
    <row r="41" spans="1:7" s="276" customFormat="1" x14ac:dyDescent="0.25">
      <c r="A41" s="246">
        <v>3</v>
      </c>
      <c r="B41" s="608" t="s">
        <v>219</v>
      </c>
      <c r="C41" s="609"/>
      <c r="D41" s="609"/>
      <c r="E41" s="609"/>
      <c r="F41" s="609"/>
      <c r="G41" s="610"/>
    </row>
    <row r="42" spans="1:7" s="251" customFormat="1" x14ac:dyDescent="0.25">
      <c r="A42" s="247">
        <v>3.1</v>
      </c>
      <c r="B42" s="615" t="s">
        <v>234</v>
      </c>
      <c r="C42" s="616"/>
      <c r="D42" s="616"/>
      <c r="E42" s="616"/>
      <c r="F42" s="616"/>
      <c r="G42" s="617"/>
    </row>
    <row r="43" spans="1:7" s="251" customFormat="1" ht="114.75" x14ac:dyDescent="0.25">
      <c r="A43" s="248" t="s">
        <v>267</v>
      </c>
      <c r="B43" s="454" t="s">
        <v>282</v>
      </c>
      <c r="C43" s="455"/>
      <c r="D43" s="426"/>
      <c r="E43" s="426"/>
      <c r="F43" s="277"/>
      <c r="G43" s="258"/>
    </row>
    <row r="44" spans="1:7" s="251" customFormat="1" ht="38.25" x14ac:dyDescent="0.25">
      <c r="A44" s="248" t="s">
        <v>269</v>
      </c>
      <c r="B44" s="456" t="s">
        <v>283</v>
      </c>
      <c r="C44" s="457"/>
      <c r="D44" s="438"/>
      <c r="E44" s="438"/>
      <c r="F44" s="262"/>
      <c r="G44" s="263"/>
    </row>
    <row r="45" spans="1:7" s="251" customFormat="1" x14ac:dyDescent="0.25">
      <c r="A45" s="252">
        <v>3.2</v>
      </c>
      <c r="B45" s="278" t="s">
        <v>289</v>
      </c>
      <c r="C45" s="279"/>
      <c r="D45" s="280"/>
      <c r="E45" s="280"/>
      <c r="F45" s="281"/>
      <c r="G45" s="282"/>
    </row>
    <row r="46" spans="1:7" s="251" customFormat="1" ht="51" x14ac:dyDescent="0.25">
      <c r="A46" s="283" t="s">
        <v>129</v>
      </c>
      <c r="B46" s="458" t="s">
        <v>220</v>
      </c>
      <c r="C46" s="459"/>
      <c r="D46" s="460"/>
      <c r="E46" s="460"/>
      <c r="F46" s="284"/>
      <c r="G46" s="285"/>
    </row>
    <row r="47" spans="1:7" s="251" customFormat="1" x14ac:dyDescent="0.25">
      <c r="A47" s="248" t="s">
        <v>130</v>
      </c>
      <c r="B47" s="461" t="s">
        <v>0</v>
      </c>
      <c r="C47" s="457"/>
      <c r="D47" s="438"/>
      <c r="E47" s="438"/>
      <c r="F47" s="262"/>
      <c r="G47" s="263"/>
    </row>
    <row r="48" spans="1:7" s="251" customFormat="1" x14ac:dyDescent="0.25">
      <c r="A48" s="248"/>
      <c r="B48" s="462" t="s">
        <v>221</v>
      </c>
      <c r="C48" s="434"/>
      <c r="D48" s="438" t="s">
        <v>79</v>
      </c>
      <c r="E48" s="439">
        <v>45</v>
      </c>
      <c r="F48" s="262"/>
      <c r="G48" s="263">
        <f>E48*F48</f>
        <v>0</v>
      </c>
    </row>
    <row r="49" spans="1:7" s="251" customFormat="1" x14ac:dyDescent="0.25">
      <c r="A49" s="248" t="s">
        <v>131</v>
      </c>
      <c r="B49" s="463" t="s">
        <v>1</v>
      </c>
      <c r="C49" s="457"/>
      <c r="D49" s="438"/>
      <c r="E49" s="439"/>
      <c r="F49" s="262"/>
      <c r="G49" s="263"/>
    </row>
    <row r="50" spans="1:7" s="251" customFormat="1" x14ac:dyDescent="0.25">
      <c r="A50" s="248"/>
      <c r="B50" s="462" t="s">
        <v>221</v>
      </c>
      <c r="C50" s="434"/>
      <c r="D50" s="438" t="s">
        <v>79</v>
      </c>
      <c r="E50" s="439">
        <v>65</v>
      </c>
      <c r="F50" s="262"/>
      <c r="G50" s="263">
        <f>E50*F50</f>
        <v>0</v>
      </c>
    </row>
    <row r="51" spans="1:7" s="251" customFormat="1" x14ac:dyDescent="0.25">
      <c r="A51" s="248" t="s">
        <v>132</v>
      </c>
      <c r="B51" s="463" t="s">
        <v>2</v>
      </c>
      <c r="C51" s="457"/>
      <c r="D51" s="438"/>
      <c r="E51" s="439"/>
      <c r="F51" s="262"/>
      <c r="G51" s="263"/>
    </row>
    <row r="52" spans="1:7" s="251" customFormat="1" x14ac:dyDescent="0.25">
      <c r="A52" s="248"/>
      <c r="B52" s="462" t="s">
        <v>221</v>
      </c>
      <c r="C52" s="434"/>
      <c r="D52" s="438" t="s">
        <v>79</v>
      </c>
      <c r="E52" s="439">
        <v>295</v>
      </c>
      <c r="F52" s="262"/>
      <c r="G52" s="263">
        <f>E52*F52</f>
        <v>0</v>
      </c>
    </row>
    <row r="53" spans="1:7" s="251" customFormat="1" x14ac:dyDescent="0.25">
      <c r="A53" s="248" t="s">
        <v>133</v>
      </c>
      <c r="B53" s="463" t="s">
        <v>119</v>
      </c>
      <c r="C53" s="447"/>
      <c r="D53" s="438"/>
      <c r="E53" s="438"/>
      <c r="F53" s="262"/>
      <c r="G53" s="263"/>
    </row>
    <row r="54" spans="1:7" s="251" customFormat="1" x14ac:dyDescent="0.25">
      <c r="A54" s="248"/>
      <c r="B54" s="462" t="s">
        <v>221</v>
      </c>
      <c r="C54" s="446"/>
      <c r="D54" s="434" t="s">
        <v>79</v>
      </c>
      <c r="E54" s="464">
        <v>11.7</v>
      </c>
      <c r="F54" s="262"/>
      <c r="G54" s="263">
        <f>E54*F54</f>
        <v>0</v>
      </c>
    </row>
    <row r="55" spans="1:7" s="251" customFormat="1" x14ac:dyDescent="0.25">
      <c r="A55" s="286">
        <v>4</v>
      </c>
      <c r="B55" s="597" t="s">
        <v>349</v>
      </c>
      <c r="C55" s="598"/>
      <c r="D55" s="598"/>
      <c r="E55" s="598"/>
      <c r="F55" s="598"/>
      <c r="G55" s="599"/>
    </row>
    <row r="56" spans="1:7" s="251" customFormat="1" x14ac:dyDescent="0.25">
      <c r="A56" s="287">
        <v>4.0999999999999996</v>
      </c>
      <c r="B56" s="600" t="s">
        <v>296</v>
      </c>
      <c r="C56" s="601"/>
      <c r="D56" s="601"/>
      <c r="E56" s="601"/>
      <c r="F56" s="601"/>
      <c r="G56" s="288"/>
    </row>
    <row r="57" spans="1:7" s="251" customFormat="1" ht="76.5" x14ac:dyDescent="0.25">
      <c r="A57" s="248" t="s">
        <v>267</v>
      </c>
      <c r="B57" s="440" t="s">
        <v>297</v>
      </c>
      <c r="C57" s="458"/>
      <c r="D57" s="421"/>
      <c r="E57" s="420"/>
      <c r="F57" s="244"/>
      <c r="G57" s="289"/>
    </row>
    <row r="58" spans="1:7" s="251" customFormat="1" x14ac:dyDescent="0.25">
      <c r="A58" s="287">
        <v>4.2</v>
      </c>
      <c r="B58" s="290" t="s">
        <v>298</v>
      </c>
      <c r="C58" s="291"/>
      <c r="D58" s="292"/>
      <c r="E58" s="292"/>
      <c r="F58" s="292"/>
      <c r="G58" s="288"/>
    </row>
    <row r="59" spans="1:7" s="251" customFormat="1" x14ac:dyDescent="0.25">
      <c r="A59" s="283" t="s">
        <v>284</v>
      </c>
      <c r="B59" s="465" t="s">
        <v>299</v>
      </c>
      <c r="C59" s="446"/>
      <c r="D59" s="458" t="s">
        <v>79</v>
      </c>
      <c r="E59" s="466">
        <v>30.5</v>
      </c>
      <c r="F59" s="244"/>
      <c r="G59" s="293">
        <f>E59*F59</f>
        <v>0</v>
      </c>
    </row>
    <row r="60" spans="1:7" s="251" customFormat="1" x14ac:dyDescent="0.25">
      <c r="A60" s="287">
        <v>4.3</v>
      </c>
      <c r="B60" s="600" t="s">
        <v>300</v>
      </c>
      <c r="C60" s="601"/>
      <c r="D60" s="601"/>
      <c r="E60" s="601"/>
      <c r="F60" s="601"/>
      <c r="G60" s="288"/>
    </row>
    <row r="61" spans="1:7" s="251" customFormat="1" x14ac:dyDescent="0.25">
      <c r="A61" s="287">
        <v>4.4000000000000004</v>
      </c>
      <c r="B61" s="600" t="s">
        <v>296</v>
      </c>
      <c r="C61" s="601"/>
      <c r="D61" s="601"/>
      <c r="E61" s="601"/>
      <c r="F61" s="601"/>
      <c r="G61" s="288"/>
    </row>
    <row r="62" spans="1:7" s="251" customFormat="1" ht="38.25" x14ac:dyDescent="0.25">
      <c r="A62" s="248" t="s">
        <v>267</v>
      </c>
      <c r="B62" s="440" t="s">
        <v>301</v>
      </c>
      <c r="C62" s="458"/>
      <c r="D62" s="421"/>
      <c r="E62" s="420"/>
      <c r="F62" s="244"/>
      <c r="G62" s="250"/>
    </row>
    <row r="63" spans="1:7" s="251" customFormat="1" ht="38.25" x14ac:dyDescent="0.25">
      <c r="A63" s="318" t="s">
        <v>269</v>
      </c>
      <c r="B63" s="462" t="s">
        <v>302</v>
      </c>
      <c r="C63" s="467"/>
      <c r="D63" s="434" t="s">
        <v>190</v>
      </c>
      <c r="E63" s="464">
        <v>1</v>
      </c>
      <c r="F63" s="294"/>
      <c r="G63" s="263">
        <f>E63*F63</f>
        <v>0</v>
      </c>
    </row>
    <row r="64" spans="1:7" s="251" customFormat="1" x14ac:dyDescent="0.25">
      <c r="A64" s="252">
        <v>4.5</v>
      </c>
      <c r="B64" s="630" t="s">
        <v>369</v>
      </c>
      <c r="C64" s="631"/>
      <c r="D64" s="631"/>
      <c r="E64" s="631"/>
      <c r="F64" s="631"/>
      <c r="G64" s="632"/>
    </row>
    <row r="65" spans="1:7" s="251" customFormat="1" ht="38.25" x14ac:dyDescent="0.25">
      <c r="A65" s="547"/>
      <c r="B65" s="548" t="s">
        <v>371</v>
      </c>
      <c r="C65" s="546"/>
      <c r="D65" s="503" t="s">
        <v>189</v>
      </c>
      <c r="E65" s="549">
        <v>81.599999999999994</v>
      </c>
      <c r="F65" s="550"/>
      <c r="G65" s="245">
        <f>E65*F65</f>
        <v>0</v>
      </c>
    </row>
    <row r="66" spans="1:7" s="251" customFormat="1" x14ac:dyDescent="0.25">
      <c r="A66" s="252">
        <v>4.5</v>
      </c>
      <c r="B66" s="605" t="s">
        <v>350</v>
      </c>
      <c r="C66" s="606"/>
      <c r="D66" s="606"/>
      <c r="E66" s="606"/>
      <c r="F66" s="606"/>
      <c r="G66" s="607"/>
    </row>
    <row r="67" spans="1:7" s="251" customFormat="1" x14ac:dyDescent="0.25">
      <c r="A67" s="248" t="s">
        <v>353</v>
      </c>
      <c r="B67" s="468" t="s">
        <v>0</v>
      </c>
      <c r="C67" s="469"/>
      <c r="D67" s="469"/>
      <c r="E67" s="469"/>
      <c r="F67" s="295"/>
      <c r="G67" s="296"/>
    </row>
    <row r="68" spans="1:7" s="251" customFormat="1" ht="15.75" customHeight="1" x14ac:dyDescent="0.25">
      <c r="A68" s="248" t="s">
        <v>267</v>
      </c>
      <c r="B68" s="454" t="s">
        <v>351</v>
      </c>
      <c r="C68" s="470"/>
      <c r="D68" s="471" t="s">
        <v>79</v>
      </c>
      <c r="E68" s="441">
        <v>40</v>
      </c>
      <c r="F68" s="297"/>
      <c r="G68" s="250">
        <f>E68*F68</f>
        <v>0</v>
      </c>
    </row>
    <row r="69" spans="1:7" s="251" customFormat="1" ht="15" customHeight="1" x14ac:dyDescent="0.25">
      <c r="A69" s="248" t="s">
        <v>354</v>
      </c>
      <c r="B69" s="472" t="s">
        <v>1</v>
      </c>
      <c r="C69" s="444"/>
      <c r="D69" s="473"/>
      <c r="E69" s="436"/>
      <c r="F69" s="298"/>
      <c r="G69" s="285"/>
    </row>
    <row r="70" spans="1:7" s="251" customFormat="1" ht="15" customHeight="1" x14ac:dyDescent="0.25">
      <c r="A70" s="248" t="s">
        <v>267</v>
      </c>
      <c r="B70" s="474" t="s">
        <v>351</v>
      </c>
      <c r="C70" s="444"/>
      <c r="D70" s="473" t="s">
        <v>79</v>
      </c>
      <c r="E70" s="436">
        <v>104.29</v>
      </c>
      <c r="F70" s="299"/>
      <c r="G70" s="274">
        <f>E70*F70</f>
        <v>0</v>
      </c>
    </row>
    <row r="71" spans="1:7" s="251" customFormat="1" ht="15" customHeight="1" x14ac:dyDescent="0.25">
      <c r="A71" s="248" t="s">
        <v>355</v>
      </c>
      <c r="B71" s="472" t="s">
        <v>2</v>
      </c>
      <c r="C71" s="444"/>
      <c r="D71" s="473"/>
      <c r="E71" s="436"/>
      <c r="F71" s="299"/>
      <c r="G71" s="274"/>
    </row>
    <row r="72" spans="1:7" s="251" customFormat="1" ht="15" customHeight="1" x14ac:dyDescent="0.25">
      <c r="A72" s="248" t="s">
        <v>267</v>
      </c>
      <c r="B72" s="456" t="s">
        <v>351</v>
      </c>
      <c r="C72" s="444"/>
      <c r="D72" s="473" t="s">
        <v>79</v>
      </c>
      <c r="E72" s="436">
        <v>352.07</v>
      </c>
      <c r="F72" s="298"/>
      <c r="G72" s="263">
        <f>E72*F72</f>
        <v>0</v>
      </c>
    </row>
    <row r="73" spans="1:7" s="251" customFormat="1" ht="15" customHeight="1" x14ac:dyDescent="0.25">
      <c r="A73" s="248" t="s">
        <v>269</v>
      </c>
      <c r="B73" s="474" t="s">
        <v>352</v>
      </c>
      <c r="C73" s="470"/>
      <c r="D73" s="471" t="s">
        <v>79</v>
      </c>
      <c r="E73" s="441">
        <v>415</v>
      </c>
      <c r="F73" s="297"/>
      <c r="G73" s="274">
        <f>E73*F73</f>
        <v>0</v>
      </c>
    </row>
    <row r="74" spans="1:7" s="251" customFormat="1" ht="15" customHeight="1" x14ac:dyDescent="0.25">
      <c r="A74" s="248" t="s">
        <v>356</v>
      </c>
      <c r="B74" s="472" t="s">
        <v>3</v>
      </c>
      <c r="C74" s="444"/>
      <c r="D74" s="473"/>
      <c r="E74" s="436"/>
      <c r="F74" s="299"/>
      <c r="G74" s="274"/>
    </row>
    <row r="75" spans="1:7" s="251" customFormat="1" ht="15" customHeight="1" x14ac:dyDescent="0.25">
      <c r="A75" s="248" t="s">
        <v>267</v>
      </c>
      <c r="B75" s="475" t="s">
        <v>351</v>
      </c>
      <c r="C75" s="476"/>
      <c r="D75" s="458" t="s">
        <v>79</v>
      </c>
      <c r="E75" s="419">
        <v>29.7</v>
      </c>
      <c r="F75" s="301"/>
      <c r="G75" s="302">
        <f>E75*F75</f>
        <v>0</v>
      </c>
    </row>
    <row r="76" spans="1:7" s="276" customFormat="1" x14ac:dyDescent="0.25">
      <c r="A76" s="246">
        <v>5</v>
      </c>
      <c r="B76" s="618" t="s">
        <v>218</v>
      </c>
      <c r="C76" s="619"/>
      <c r="D76" s="619"/>
      <c r="E76" s="619"/>
      <c r="F76" s="619"/>
      <c r="G76" s="620"/>
    </row>
    <row r="77" spans="1:7" s="251" customFormat="1" x14ac:dyDescent="0.25">
      <c r="A77" s="247">
        <v>5.0999999999999996</v>
      </c>
      <c r="B77" s="624" t="s">
        <v>234</v>
      </c>
      <c r="C77" s="625"/>
      <c r="D77" s="625"/>
      <c r="E77" s="625"/>
      <c r="F77" s="625"/>
      <c r="G77" s="626"/>
    </row>
    <row r="78" spans="1:7" s="251" customFormat="1" ht="65.25" customHeight="1" x14ac:dyDescent="0.25">
      <c r="A78" s="248" t="s">
        <v>267</v>
      </c>
      <c r="B78" s="477" t="s">
        <v>222</v>
      </c>
      <c r="C78" s="459"/>
      <c r="D78" s="424"/>
      <c r="E78" s="424"/>
      <c r="F78" s="303"/>
      <c r="G78" s="304"/>
    </row>
    <row r="79" spans="1:7" s="251" customFormat="1" ht="64.5" customHeight="1" x14ac:dyDescent="0.25">
      <c r="A79" s="248" t="s">
        <v>269</v>
      </c>
      <c r="B79" s="478" t="s">
        <v>223</v>
      </c>
      <c r="C79" s="447"/>
      <c r="D79" s="479"/>
      <c r="E79" s="479"/>
      <c r="F79" s="272"/>
      <c r="G79" s="274"/>
    </row>
    <row r="80" spans="1:7" s="251" customFormat="1" ht="39" customHeight="1" x14ac:dyDescent="0.25">
      <c r="A80" s="248" t="s">
        <v>271</v>
      </c>
      <c r="B80" s="480" t="s">
        <v>224</v>
      </c>
      <c r="C80" s="447"/>
      <c r="D80" s="479"/>
      <c r="E80" s="479"/>
      <c r="F80" s="272"/>
      <c r="G80" s="274"/>
    </row>
    <row r="81" spans="1:8" s="251" customFormat="1" ht="38.25" x14ac:dyDescent="0.25">
      <c r="A81" s="248" t="s">
        <v>272</v>
      </c>
      <c r="B81" s="480" t="s">
        <v>225</v>
      </c>
      <c r="C81" s="447"/>
      <c r="D81" s="479"/>
      <c r="E81" s="479"/>
      <c r="F81" s="272"/>
      <c r="G81" s="274"/>
    </row>
    <row r="82" spans="1:8" s="251" customFormat="1" ht="25.5" x14ac:dyDescent="0.25">
      <c r="A82" s="248" t="s">
        <v>274</v>
      </c>
      <c r="B82" s="480" t="s">
        <v>226</v>
      </c>
      <c r="C82" s="447"/>
      <c r="D82" s="479"/>
      <c r="E82" s="479"/>
      <c r="F82" s="272"/>
      <c r="G82" s="274"/>
    </row>
    <row r="83" spans="1:8" s="251" customFormat="1" ht="38.25" x14ac:dyDescent="0.25">
      <c r="A83" s="248" t="s">
        <v>276</v>
      </c>
      <c r="B83" s="481" t="s">
        <v>227</v>
      </c>
      <c r="C83" s="482"/>
      <c r="D83" s="483"/>
      <c r="E83" s="483"/>
      <c r="F83" s="275"/>
      <c r="G83" s="285"/>
    </row>
    <row r="84" spans="1:8" s="251" customFormat="1" ht="15.75" customHeight="1" x14ac:dyDescent="0.25">
      <c r="A84" s="252">
        <v>5.2</v>
      </c>
      <c r="B84" s="621" t="s">
        <v>285</v>
      </c>
      <c r="C84" s="622"/>
      <c r="D84" s="622"/>
      <c r="E84" s="622"/>
      <c r="F84" s="622"/>
      <c r="G84" s="623"/>
    </row>
    <row r="85" spans="1:8" s="251" customFormat="1" ht="15.75" customHeight="1" x14ac:dyDescent="0.25">
      <c r="A85" s="305" t="s">
        <v>331</v>
      </c>
      <c r="B85" s="306" t="s">
        <v>1</v>
      </c>
      <c r="C85" s="307"/>
      <c r="D85" s="307"/>
      <c r="E85" s="307"/>
      <c r="F85" s="307"/>
      <c r="G85" s="308"/>
    </row>
    <row r="86" spans="1:8" s="251" customFormat="1" ht="25.5" x14ac:dyDescent="0.25">
      <c r="A86" s="248" t="s">
        <v>267</v>
      </c>
      <c r="B86" s="484" t="s">
        <v>228</v>
      </c>
      <c r="C86" s="418" t="s">
        <v>215</v>
      </c>
      <c r="D86" s="485" t="s">
        <v>230</v>
      </c>
      <c r="E86" s="419">
        <v>2</v>
      </c>
      <c r="F86" s="309"/>
      <c r="G86" s="310">
        <f>E86*F86</f>
        <v>0</v>
      </c>
    </row>
    <row r="87" spans="1:8" s="251" customFormat="1" ht="16.5" customHeight="1" x14ac:dyDescent="0.25">
      <c r="A87" s="248" t="s">
        <v>269</v>
      </c>
      <c r="B87" s="486" t="s">
        <v>229</v>
      </c>
      <c r="C87" s="487" t="s">
        <v>215</v>
      </c>
      <c r="D87" s="483" t="s">
        <v>230</v>
      </c>
      <c r="E87" s="488">
        <v>2</v>
      </c>
      <c r="F87" s="300"/>
      <c r="G87" s="311">
        <f>E87*F87</f>
        <v>0</v>
      </c>
    </row>
    <row r="88" spans="1:8" s="251" customFormat="1" x14ac:dyDescent="0.25">
      <c r="A88" s="312" t="s">
        <v>332</v>
      </c>
      <c r="B88" s="313" t="s">
        <v>2</v>
      </c>
      <c r="C88" s="314"/>
      <c r="D88" s="314"/>
      <c r="E88" s="314"/>
      <c r="F88" s="315"/>
      <c r="G88" s="316"/>
    </row>
    <row r="89" spans="1:8" s="251" customFormat="1" ht="63.75" x14ac:dyDescent="0.25">
      <c r="A89" s="248" t="s">
        <v>267</v>
      </c>
      <c r="B89" s="489" t="s">
        <v>365</v>
      </c>
      <c r="C89" s="490" t="s">
        <v>215</v>
      </c>
      <c r="D89" s="424" t="s">
        <v>230</v>
      </c>
      <c r="E89" s="491">
        <v>13</v>
      </c>
      <c r="F89" s="271"/>
      <c r="G89" s="250">
        <f>E89*F89</f>
        <v>0</v>
      </c>
    </row>
    <row r="90" spans="1:8" s="251" customFormat="1" ht="76.5" x14ac:dyDescent="0.25">
      <c r="A90" s="248" t="s">
        <v>269</v>
      </c>
      <c r="B90" s="480" t="s">
        <v>366</v>
      </c>
      <c r="C90" s="428" t="s">
        <v>215</v>
      </c>
      <c r="D90" s="479" t="s">
        <v>230</v>
      </c>
      <c r="E90" s="492">
        <v>1</v>
      </c>
      <c r="F90" s="272"/>
      <c r="G90" s="274">
        <f>E90*F90</f>
        <v>0</v>
      </c>
    </row>
    <row r="91" spans="1:8" s="251" customFormat="1" ht="26.25" x14ac:dyDescent="0.25">
      <c r="A91" s="248" t="s">
        <v>271</v>
      </c>
      <c r="B91" s="486" t="s">
        <v>229</v>
      </c>
      <c r="C91" s="434" t="s">
        <v>215</v>
      </c>
      <c r="D91" s="438" t="s">
        <v>230</v>
      </c>
      <c r="E91" s="439">
        <v>14</v>
      </c>
      <c r="F91" s="262"/>
      <c r="G91" s="263">
        <f>E91*F91</f>
        <v>0</v>
      </c>
    </row>
    <row r="92" spans="1:8" s="251" customFormat="1" ht="16.5" customHeight="1" x14ac:dyDescent="0.25">
      <c r="A92" s="247" t="s">
        <v>347</v>
      </c>
      <c r="B92" s="317" t="s">
        <v>290</v>
      </c>
      <c r="C92" s="265"/>
      <c r="D92" s="266"/>
      <c r="E92" s="267"/>
      <c r="F92" s="268"/>
      <c r="G92" s="269"/>
    </row>
    <row r="93" spans="1:8" s="251" customFormat="1" ht="66" customHeight="1" x14ac:dyDescent="0.25">
      <c r="A93" s="318" t="s">
        <v>267</v>
      </c>
      <c r="B93" s="493" t="s">
        <v>367</v>
      </c>
      <c r="C93" s="418" t="s">
        <v>215</v>
      </c>
      <c r="D93" s="494" t="s">
        <v>230</v>
      </c>
      <c r="E93" s="495">
        <v>1</v>
      </c>
      <c r="F93" s="284"/>
      <c r="G93" s="304">
        <f>E93*F93</f>
        <v>0</v>
      </c>
    </row>
    <row r="94" spans="1:8" x14ac:dyDescent="0.25">
      <c r="A94" s="252" t="s">
        <v>348</v>
      </c>
      <c r="B94" s="319" t="s">
        <v>343</v>
      </c>
      <c r="C94" s="265"/>
      <c r="D94" s="266"/>
      <c r="E94" s="320"/>
      <c r="F94" s="268"/>
      <c r="G94" s="269"/>
    </row>
    <row r="95" spans="1:8" ht="63.75" x14ac:dyDescent="0.25">
      <c r="A95" s="542"/>
      <c r="B95" s="493" t="s">
        <v>346</v>
      </c>
      <c r="C95" s="543" t="s">
        <v>215</v>
      </c>
      <c r="D95" s="494" t="s">
        <v>190</v>
      </c>
      <c r="E95" s="495">
        <v>1</v>
      </c>
      <c r="F95" s="303"/>
      <c r="G95" s="285">
        <f>E95*F95</f>
        <v>0</v>
      </c>
    </row>
    <row r="96" spans="1:8" x14ac:dyDescent="0.25">
      <c r="A96" s="545" t="s">
        <v>370</v>
      </c>
      <c r="B96" s="627" t="s">
        <v>369</v>
      </c>
      <c r="C96" s="628"/>
      <c r="D96" s="628"/>
      <c r="E96" s="628"/>
      <c r="F96" s="628"/>
      <c r="G96" s="629"/>
      <c r="H96" s="399"/>
    </row>
    <row r="97" spans="1:8" ht="38.25" x14ac:dyDescent="0.25">
      <c r="A97" s="321"/>
      <c r="B97" s="475" t="s">
        <v>368</v>
      </c>
      <c r="C97" s="540" t="s">
        <v>215</v>
      </c>
      <c r="D97" s="541" t="s">
        <v>230</v>
      </c>
      <c r="E97" s="544">
        <v>60</v>
      </c>
      <c r="F97" s="275"/>
      <c r="G97" s="302">
        <f>E97*F97</f>
        <v>0</v>
      </c>
    </row>
    <row r="98" spans="1:8" x14ac:dyDescent="0.25">
      <c r="A98" s="322">
        <v>6</v>
      </c>
      <c r="B98" s="602" t="s">
        <v>231</v>
      </c>
      <c r="C98" s="603"/>
      <c r="D98" s="603"/>
      <c r="E98" s="603"/>
      <c r="F98" s="603"/>
      <c r="G98" s="604"/>
    </row>
    <row r="99" spans="1:8" x14ac:dyDescent="0.25">
      <c r="A99" s="323">
        <v>6.1</v>
      </c>
      <c r="B99" s="324" t="s">
        <v>234</v>
      </c>
      <c r="C99" s="325"/>
      <c r="D99" s="325"/>
      <c r="E99" s="325"/>
      <c r="F99" s="325"/>
      <c r="G99" s="326"/>
    </row>
    <row r="100" spans="1:8" ht="89.25" x14ac:dyDescent="0.25">
      <c r="A100" s="248" t="s">
        <v>267</v>
      </c>
      <c r="B100" s="454" t="s">
        <v>232</v>
      </c>
      <c r="C100" s="496"/>
      <c r="D100" s="497"/>
      <c r="E100" s="498"/>
      <c r="F100" s="327"/>
      <c r="G100" s="328"/>
    </row>
    <row r="101" spans="1:8" ht="76.5" x14ac:dyDescent="0.25">
      <c r="A101" s="248" t="s">
        <v>269</v>
      </c>
      <c r="B101" s="456" t="s">
        <v>233</v>
      </c>
      <c r="C101" s="499"/>
      <c r="D101" s="500"/>
      <c r="E101" s="501"/>
      <c r="F101" s="329"/>
      <c r="G101" s="330"/>
    </row>
    <row r="102" spans="1:8" x14ac:dyDescent="0.25">
      <c r="A102" s="252">
        <v>6.2</v>
      </c>
      <c r="B102" s="331" t="s">
        <v>235</v>
      </c>
      <c r="C102" s="332"/>
      <c r="D102" s="333"/>
      <c r="E102" s="334"/>
      <c r="F102" s="335"/>
      <c r="G102" s="336"/>
    </row>
    <row r="103" spans="1:8" ht="14.25" customHeight="1" x14ac:dyDescent="0.25">
      <c r="A103" s="248" t="s">
        <v>333</v>
      </c>
      <c r="B103" s="502" t="s">
        <v>236</v>
      </c>
      <c r="C103" s="503"/>
      <c r="D103" s="504" t="s">
        <v>190</v>
      </c>
      <c r="E103" s="505">
        <v>1</v>
      </c>
      <c r="F103" s="337"/>
      <c r="G103" s="338">
        <f>E103*F103</f>
        <v>0</v>
      </c>
    </row>
    <row r="104" spans="1:8" x14ac:dyDescent="0.25">
      <c r="A104" s="339">
        <v>6.3</v>
      </c>
      <c r="B104" s="340" t="s">
        <v>237</v>
      </c>
      <c r="C104" s="341"/>
      <c r="D104" s="341"/>
      <c r="E104" s="341"/>
      <c r="F104" s="342"/>
      <c r="G104" s="343"/>
    </row>
    <row r="105" spans="1:8" ht="27.75" customHeight="1" x14ac:dyDescent="0.25">
      <c r="A105" s="344" t="s">
        <v>334</v>
      </c>
      <c r="B105" s="454" t="s">
        <v>361</v>
      </c>
      <c r="C105" s="490"/>
      <c r="D105" s="506"/>
      <c r="E105" s="506"/>
      <c r="F105" s="345"/>
      <c r="G105" s="346"/>
    </row>
    <row r="106" spans="1:8" ht="25.5" x14ac:dyDescent="0.25">
      <c r="A106" s="344" t="s">
        <v>335</v>
      </c>
      <c r="B106" s="456" t="s">
        <v>238</v>
      </c>
      <c r="C106" s="434"/>
      <c r="D106" s="434" t="s">
        <v>190</v>
      </c>
      <c r="E106" s="507">
        <v>1</v>
      </c>
      <c r="F106" s="347"/>
      <c r="G106" s="348">
        <f>E106*F106</f>
        <v>0</v>
      </c>
    </row>
    <row r="107" spans="1:8" x14ac:dyDescent="0.25">
      <c r="A107" s="349">
        <v>6.4</v>
      </c>
      <c r="B107" s="340" t="s">
        <v>239</v>
      </c>
      <c r="C107" s="341"/>
      <c r="D107" s="341"/>
      <c r="E107" s="341"/>
      <c r="F107" s="342"/>
      <c r="G107" s="343"/>
    </row>
    <row r="108" spans="1:8" ht="38.25" x14ac:dyDescent="0.25">
      <c r="A108" s="350" t="s">
        <v>241</v>
      </c>
      <c r="B108" s="454" t="s">
        <v>240</v>
      </c>
      <c r="C108" s="490"/>
      <c r="D108" s="506"/>
      <c r="E108" s="506"/>
      <c r="F108" s="345"/>
      <c r="G108" s="346"/>
    </row>
    <row r="109" spans="1:8" x14ac:dyDescent="0.25">
      <c r="A109" s="350" t="s">
        <v>336</v>
      </c>
      <c r="B109" s="456" t="s">
        <v>242</v>
      </c>
      <c r="C109" s="434"/>
      <c r="D109" s="464" t="s">
        <v>57</v>
      </c>
      <c r="E109" s="507">
        <v>1</v>
      </c>
      <c r="F109" s="347"/>
      <c r="G109" s="348">
        <f>E109*F109</f>
        <v>0</v>
      </c>
    </row>
    <row r="110" spans="1:8" x14ac:dyDescent="0.25">
      <c r="A110" s="349">
        <v>6.5</v>
      </c>
      <c r="B110" s="340" t="s">
        <v>243</v>
      </c>
      <c r="C110" s="341"/>
      <c r="D110" s="341"/>
      <c r="E110" s="341"/>
      <c r="F110" s="342"/>
      <c r="G110" s="343"/>
    </row>
    <row r="111" spans="1:8" s="251" customFormat="1" x14ac:dyDescent="0.25">
      <c r="A111" s="350" t="s">
        <v>244</v>
      </c>
      <c r="B111" s="420" t="s">
        <v>212</v>
      </c>
      <c r="C111" s="418" t="s">
        <v>216</v>
      </c>
      <c r="D111" s="419" t="s">
        <v>230</v>
      </c>
      <c r="E111" s="508">
        <v>49</v>
      </c>
      <c r="F111" s="235"/>
      <c r="G111" s="351">
        <f>E111*F111</f>
        <v>0</v>
      </c>
    </row>
    <row r="112" spans="1:8" s="251" customFormat="1" x14ac:dyDescent="0.25">
      <c r="A112" s="352" t="s">
        <v>245</v>
      </c>
      <c r="B112" s="443" t="s">
        <v>303</v>
      </c>
      <c r="C112" s="509"/>
      <c r="D112" s="510" t="s">
        <v>230</v>
      </c>
      <c r="E112" s="436">
        <v>4</v>
      </c>
      <c r="F112" s="353"/>
      <c r="G112" s="354">
        <f>E112*F112</f>
        <v>0</v>
      </c>
      <c r="H112" s="355"/>
    </row>
    <row r="113" spans="1:17" x14ac:dyDescent="0.25">
      <c r="A113" s="349">
        <v>6.6</v>
      </c>
      <c r="B113" s="340" t="s">
        <v>246</v>
      </c>
      <c r="C113" s="341"/>
      <c r="D113" s="341"/>
      <c r="E113" s="341"/>
      <c r="F113" s="342"/>
      <c r="G113" s="343"/>
    </row>
    <row r="114" spans="1:17" x14ac:dyDescent="0.25">
      <c r="A114" s="350" t="s">
        <v>247</v>
      </c>
      <c r="B114" s="420" t="s">
        <v>286</v>
      </c>
      <c r="C114" s="418" t="s">
        <v>260</v>
      </c>
      <c r="D114" s="419" t="s">
        <v>230</v>
      </c>
      <c r="E114" s="511">
        <v>4</v>
      </c>
      <c r="F114" s="356"/>
      <c r="G114" s="357">
        <f>E114*F114</f>
        <v>0</v>
      </c>
    </row>
    <row r="115" spans="1:17" x14ac:dyDescent="0.25">
      <c r="A115" s="350" t="s">
        <v>337</v>
      </c>
      <c r="B115" s="474" t="s">
        <v>287</v>
      </c>
      <c r="C115" s="428" t="s">
        <v>260</v>
      </c>
      <c r="D115" s="436" t="s">
        <v>230</v>
      </c>
      <c r="E115" s="512">
        <v>21</v>
      </c>
      <c r="F115" s="358"/>
      <c r="G115" s="359">
        <f>E115*F115</f>
        <v>0</v>
      </c>
      <c r="N115" s="360"/>
      <c r="O115" s="361"/>
      <c r="P115" s="362"/>
      <c r="Q115" s="363"/>
    </row>
    <row r="116" spans="1:17" x14ac:dyDescent="0.25">
      <c r="A116" s="350" t="s">
        <v>338</v>
      </c>
      <c r="B116" s="420" t="s">
        <v>288</v>
      </c>
      <c r="C116" s="490" t="s">
        <v>260</v>
      </c>
      <c r="D116" s="419" t="s">
        <v>230</v>
      </c>
      <c r="E116" s="511">
        <v>3</v>
      </c>
      <c r="F116" s="364"/>
      <c r="G116" s="365">
        <f>E116*F116</f>
        <v>0</v>
      </c>
      <c r="N116" s="360"/>
      <c r="O116" s="360"/>
      <c r="P116" s="362"/>
      <c r="Q116" s="363"/>
    </row>
    <row r="117" spans="1:17" x14ac:dyDescent="0.25">
      <c r="A117" s="366">
        <v>6.7</v>
      </c>
      <c r="B117" s="306" t="s">
        <v>248</v>
      </c>
      <c r="C117" s="266"/>
      <c r="D117" s="367"/>
      <c r="E117" s="368"/>
      <c r="F117" s="368"/>
      <c r="G117" s="369"/>
      <c r="N117" s="360"/>
      <c r="O117" s="360"/>
      <c r="P117" s="362"/>
      <c r="Q117" s="363"/>
    </row>
    <row r="118" spans="1:17" x14ac:dyDescent="0.25">
      <c r="A118" s="350" t="s">
        <v>249</v>
      </c>
      <c r="B118" s="454" t="s">
        <v>259</v>
      </c>
      <c r="C118" s="490" t="s">
        <v>260</v>
      </c>
      <c r="D118" s="441" t="s">
        <v>230</v>
      </c>
      <c r="E118" s="513">
        <v>124</v>
      </c>
      <c r="F118" s="370"/>
      <c r="G118" s="346">
        <f>E118*F118</f>
        <v>0</v>
      </c>
    </row>
    <row r="119" spans="1:17" x14ac:dyDescent="0.25">
      <c r="A119" s="350" t="s">
        <v>250</v>
      </c>
      <c r="B119" s="474" t="s">
        <v>261</v>
      </c>
      <c r="C119" s="428" t="s">
        <v>260</v>
      </c>
      <c r="D119" s="436" t="s">
        <v>230</v>
      </c>
      <c r="E119" s="514">
        <v>2</v>
      </c>
      <c r="F119" s="371"/>
      <c r="G119" s="261">
        <f>E119*F119</f>
        <v>0</v>
      </c>
    </row>
    <row r="120" spans="1:17" x14ac:dyDescent="0.25">
      <c r="A120" s="350" t="s">
        <v>251</v>
      </c>
      <c r="B120" s="456" t="s">
        <v>252</v>
      </c>
      <c r="C120" s="434" t="s">
        <v>230</v>
      </c>
      <c r="D120" s="464" t="s">
        <v>230</v>
      </c>
      <c r="E120" s="515">
        <v>20</v>
      </c>
      <c r="F120" s="372"/>
      <c r="G120" s="348">
        <f>E120*F120</f>
        <v>0</v>
      </c>
    </row>
    <row r="121" spans="1:17" x14ac:dyDescent="0.25">
      <c r="A121" s="366">
        <v>6.8</v>
      </c>
      <c r="B121" s="306" t="s">
        <v>253</v>
      </c>
      <c r="C121" s="265"/>
      <c r="D121" s="320"/>
      <c r="E121" s="373"/>
      <c r="F121" s="373"/>
      <c r="G121" s="343"/>
    </row>
    <row r="122" spans="1:17" ht="25.5" x14ac:dyDescent="0.25">
      <c r="A122" s="374" t="s">
        <v>254</v>
      </c>
      <c r="B122" s="454" t="s">
        <v>330</v>
      </c>
      <c r="C122" s="516"/>
      <c r="D122" s="517"/>
      <c r="E122" s="518"/>
      <c r="F122" s="375"/>
      <c r="G122" s="346"/>
    </row>
    <row r="123" spans="1:17" x14ac:dyDescent="0.25">
      <c r="A123" s="374" t="s">
        <v>339</v>
      </c>
      <c r="B123" s="420" t="s">
        <v>364</v>
      </c>
      <c r="C123" s="537" t="s">
        <v>260</v>
      </c>
      <c r="D123" s="539" t="s">
        <v>230</v>
      </c>
      <c r="E123" s="466">
        <v>1</v>
      </c>
      <c r="F123" s="538"/>
      <c r="G123" s="365">
        <f>E123*F123</f>
        <v>0</v>
      </c>
    </row>
    <row r="124" spans="1:17" x14ac:dyDescent="0.25">
      <c r="A124" s="374" t="s">
        <v>363</v>
      </c>
      <c r="B124" s="456" t="s">
        <v>255</v>
      </c>
      <c r="C124" s="434" t="s">
        <v>264</v>
      </c>
      <c r="D124" s="464" t="s">
        <v>230</v>
      </c>
      <c r="E124" s="507">
        <v>83</v>
      </c>
      <c r="F124" s="376"/>
      <c r="G124" s="348">
        <f>E124*F124</f>
        <v>0</v>
      </c>
    </row>
    <row r="125" spans="1:17" x14ac:dyDescent="0.25">
      <c r="A125" s="366">
        <v>6.9</v>
      </c>
      <c r="B125" s="306" t="s">
        <v>256</v>
      </c>
      <c r="C125" s="265"/>
      <c r="D125" s="320"/>
      <c r="E125" s="377"/>
      <c r="F125" s="378"/>
      <c r="G125" s="369"/>
    </row>
    <row r="126" spans="1:17" x14ac:dyDescent="0.25">
      <c r="A126" s="366" t="s">
        <v>257</v>
      </c>
      <c r="B126" s="379" t="s">
        <v>0</v>
      </c>
      <c r="C126" s="380"/>
      <c r="D126" s="381"/>
      <c r="E126" s="377"/>
      <c r="F126" s="382"/>
      <c r="G126" s="383"/>
    </row>
    <row r="127" spans="1:17" ht="25.5" x14ac:dyDescent="0.25">
      <c r="A127" s="248" t="s">
        <v>267</v>
      </c>
      <c r="B127" s="519" t="s">
        <v>358</v>
      </c>
      <c r="C127" s="520" t="s">
        <v>360</v>
      </c>
      <c r="D127" s="521" t="s">
        <v>230</v>
      </c>
      <c r="E127" s="522">
        <v>2</v>
      </c>
      <c r="F127" s="384"/>
      <c r="G127" s="385">
        <f>E127*F127</f>
        <v>0</v>
      </c>
    </row>
    <row r="128" spans="1:17" ht="38.25" x14ac:dyDescent="0.25">
      <c r="A128" s="248" t="s">
        <v>269</v>
      </c>
      <c r="B128" s="420" t="s">
        <v>258</v>
      </c>
      <c r="C128" s="523" t="s">
        <v>264</v>
      </c>
      <c r="D128" s="459" t="s">
        <v>230</v>
      </c>
      <c r="E128" s="524">
        <v>1</v>
      </c>
      <c r="F128" s="386"/>
      <c r="G128" s="387">
        <f>E128*F128</f>
        <v>0</v>
      </c>
    </row>
    <row r="129" spans="1:7" x14ac:dyDescent="0.25">
      <c r="A129" s="366" t="s">
        <v>340</v>
      </c>
      <c r="B129" s="605" t="s">
        <v>1</v>
      </c>
      <c r="C129" s="606"/>
      <c r="D129" s="606"/>
      <c r="E129" s="606"/>
      <c r="F129" s="606"/>
      <c r="G129" s="607"/>
    </row>
    <row r="130" spans="1:7" ht="38.25" x14ac:dyDescent="0.25">
      <c r="A130" s="248" t="s">
        <v>267</v>
      </c>
      <c r="B130" s="440" t="s">
        <v>263</v>
      </c>
      <c r="C130" s="460" t="s">
        <v>359</v>
      </c>
      <c r="D130" s="459" t="s">
        <v>230</v>
      </c>
      <c r="E130" s="524">
        <v>1</v>
      </c>
      <c r="F130" s="388"/>
      <c r="G130" s="387">
        <f>E130*F130</f>
        <v>0</v>
      </c>
    </row>
    <row r="131" spans="1:7" x14ac:dyDescent="0.25">
      <c r="A131" s="366" t="s">
        <v>341</v>
      </c>
      <c r="B131" s="595" t="s">
        <v>2</v>
      </c>
      <c r="C131" s="595"/>
      <c r="D131" s="595"/>
      <c r="E131" s="595"/>
      <c r="F131" s="595"/>
      <c r="G131" s="595"/>
    </row>
    <row r="132" spans="1:7" ht="38.25" x14ac:dyDescent="0.25">
      <c r="A132" s="248" t="s">
        <v>267</v>
      </c>
      <c r="B132" s="525" t="s">
        <v>263</v>
      </c>
      <c r="C132" s="455" t="s">
        <v>262</v>
      </c>
      <c r="D132" s="522" t="s">
        <v>230</v>
      </c>
      <c r="E132" s="522">
        <v>10</v>
      </c>
      <c r="F132" s="389"/>
      <c r="G132" s="346">
        <f>E132*F132</f>
        <v>0</v>
      </c>
    </row>
    <row r="133" spans="1:7" ht="39" x14ac:dyDescent="0.25">
      <c r="A133" s="248" t="s">
        <v>269</v>
      </c>
      <c r="B133" s="526" t="s">
        <v>357</v>
      </c>
      <c r="C133" s="457" t="s">
        <v>264</v>
      </c>
      <c r="D133" s="527" t="s">
        <v>230</v>
      </c>
      <c r="E133" s="528">
        <v>4</v>
      </c>
      <c r="F133" s="390"/>
      <c r="G133" s="348">
        <f>E133*F133</f>
        <v>0</v>
      </c>
    </row>
    <row r="134" spans="1:7" x14ac:dyDescent="0.25">
      <c r="A134" s="391">
        <v>7</v>
      </c>
      <c r="B134" s="392" t="s">
        <v>265</v>
      </c>
      <c r="C134" s="265"/>
      <c r="D134" s="320"/>
      <c r="E134" s="378"/>
      <c r="F134" s="378"/>
      <c r="G134" s="369"/>
    </row>
    <row r="135" spans="1:7" x14ac:dyDescent="0.25">
      <c r="A135" s="232">
        <v>7.1</v>
      </c>
      <c r="B135" s="393" t="s">
        <v>266</v>
      </c>
      <c r="C135" s="291"/>
      <c r="D135" s="394"/>
      <c r="E135" s="292"/>
      <c r="F135" s="292"/>
      <c r="G135" s="395"/>
    </row>
    <row r="136" spans="1:7" x14ac:dyDescent="0.25">
      <c r="A136" s="374" t="s">
        <v>267</v>
      </c>
      <c r="B136" s="454" t="s">
        <v>268</v>
      </c>
      <c r="C136" s="490"/>
      <c r="D136" s="441"/>
      <c r="E136" s="506"/>
      <c r="F136" s="345"/>
      <c r="G136" s="396"/>
    </row>
    <row r="137" spans="1:7" x14ac:dyDescent="0.25">
      <c r="A137" s="374" t="s">
        <v>269</v>
      </c>
      <c r="B137" s="474" t="s">
        <v>270</v>
      </c>
      <c r="C137" s="428"/>
      <c r="D137" s="436"/>
      <c r="E137" s="529"/>
      <c r="F137" s="298"/>
      <c r="G137" s="397"/>
    </row>
    <row r="138" spans="1:7" x14ac:dyDescent="0.25">
      <c r="A138" s="374" t="s">
        <v>271</v>
      </c>
      <c r="B138" s="474" t="s">
        <v>111</v>
      </c>
      <c r="C138" s="428"/>
      <c r="D138" s="436"/>
      <c r="E138" s="529"/>
      <c r="F138" s="298"/>
      <c r="G138" s="397"/>
    </row>
    <row r="139" spans="1:7" x14ac:dyDescent="0.25">
      <c r="A139" s="374" t="s">
        <v>272</v>
      </c>
      <c r="B139" s="474" t="s">
        <v>273</v>
      </c>
      <c r="C139" s="428"/>
      <c r="D139" s="436"/>
      <c r="E139" s="529"/>
      <c r="F139" s="298"/>
      <c r="G139" s="397"/>
    </row>
    <row r="140" spans="1:7" x14ac:dyDescent="0.25">
      <c r="A140" s="374" t="s">
        <v>274</v>
      </c>
      <c r="B140" s="474" t="s">
        <v>275</v>
      </c>
      <c r="C140" s="428"/>
      <c r="D140" s="436"/>
      <c r="E140" s="529"/>
      <c r="F140" s="298"/>
      <c r="G140" s="397"/>
    </row>
    <row r="141" spans="1:7" x14ac:dyDescent="0.25">
      <c r="A141" s="374" t="s">
        <v>276</v>
      </c>
      <c r="B141" s="474" t="s">
        <v>277</v>
      </c>
      <c r="C141" s="428"/>
      <c r="D141" s="436"/>
      <c r="E141" s="529"/>
      <c r="F141" s="298"/>
      <c r="G141" s="397"/>
    </row>
    <row r="142" spans="1:7" x14ac:dyDescent="0.25">
      <c r="A142" s="374" t="s">
        <v>278</v>
      </c>
      <c r="B142" s="456" t="s">
        <v>279</v>
      </c>
      <c r="C142" s="434"/>
      <c r="D142" s="464"/>
      <c r="E142" s="530"/>
      <c r="F142" s="347"/>
      <c r="G142" s="398"/>
    </row>
    <row r="143" spans="1:7" x14ac:dyDescent="0.25">
      <c r="A143" s="232">
        <v>7.2</v>
      </c>
      <c r="B143" s="531" t="s">
        <v>280</v>
      </c>
      <c r="C143" s="532"/>
      <c r="D143" s="533"/>
      <c r="E143" s="534"/>
      <c r="F143" s="292"/>
      <c r="G143" s="395"/>
    </row>
    <row r="144" spans="1:7" x14ac:dyDescent="0.25">
      <c r="A144" s="374" t="s">
        <v>267</v>
      </c>
      <c r="B144" s="454" t="s">
        <v>268</v>
      </c>
      <c r="C144" s="490"/>
      <c r="D144" s="441"/>
      <c r="E144" s="506"/>
      <c r="F144" s="345"/>
      <c r="G144" s="396"/>
    </row>
    <row r="145" spans="1:8" x14ac:dyDescent="0.25">
      <c r="A145" s="374" t="s">
        <v>269</v>
      </c>
      <c r="B145" s="474" t="s">
        <v>270</v>
      </c>
      <c r="C145" s="428"/>
      <c r="D145" s="436"/>
      <c r="E145" s="529"/>
      <c r="F145" s="298"/>
      <c r="G145" s="397"/>
    </row>
    <row r="146" spans="1:8" x14ac:dyDescent="0.25">
      <c r="A146" s="374" t="s">
        <v>271</v>
      </c>
      <c r="B146" s="474" t="s">
        <v>111</v>
      </c>
      <c r="C146" s="428"/>
      <c r="D146" s="436"/>
      <c r="E146" s="529"/>
      <c r="F146" s="298"/>
      <c r="G146" s="397"/>
    </row>
    <row r="147" spans="1:8" x14ac:dyDescent="0.25">
      <c r="A147" s="374" t="s">
        <v>272</v>
      </c>
      <c r="B147" s="474" t="s">
        <v>273</v>
      </c>
      <c r="C147" s="428"/>
      <c r="D147" s="436"/>
      <c r="E147" s="529"/>
      <c r="F147" s="298"/>
      <c r="G147" s="397"/>
    </row>
    <row r="148" spans="1:8" x14ac:dyDescent="0.25">
      <c r="A148" s="374" t="s">
        <v>274</v>
      </c>
      <c r="B148" s="474" t="s">
        <v>275</v>
      </c>
      <c r="C148" s="428"/>
      <c r="D148" s="436"/>
      <c r="E148" s="529"/>
      <c r="F148" s="298"/>
      <c r="G148" s="397"/>
    </row>
    <row r="149" spans="1:8" x14ac:dyDescent="0.25">
      <c r="A149" s="374" t="s">
        <v>276</v>
      </c>
      <c r="B149" s="474" t="s">
        <v>277</v>
      </c>
      <c r="C149" s="428"/>
      <c r="D149" s="436"/>
      <c r="E149" s="529"/>
      <c r="F149" s="298"/>
      <c r="G149" s="398"/>
      <c r="H149" s="399"/>
    </row>
    <row r="150" spans="1:8" x14ac:dyDescent="0.25">
      <c r="A150" s="374" t="s">
        <v>278</v>
      </c>
      <c r="B150" s="535" t="s">
        <v>279</v>
      </c>
      <c r="C150" s="510"/>
      <c r="D150" s="453"/>
      <c r="E150" s="536"/>
      <c r="F150" s="353"/>
      <c r="G150" s="330"/>
    </row>
    <row r="151" spans="1:8" x14ac:dyDescent="0.25">
      <c r="A151" s="400"/>
      <c r="B151" s="401"/>
      <c r="C151" s="401"/>
      <c r="D151" s="401"/>
      <c r="E151" s="402"/>
      <c r="F151" s="403" t="s">
        <v>84</v>
      </c>
      <c r="G151" s="404">
        <f>G133+G132+G130+G128+G127+G124+G120+G119+G118+G116+G115+G114+G112+G111+G109+G106+G103+G95+G93+G91+G90+G89+G87+G86+G75+G73+G72+G70+G68+G63+G59+G54+G52+G50+G48+G40+G39+G38+G37+G34+G33+G32+G30+G29+G27+G26+G25+G19+G17</f>
        <v>0</v>
      </c>
    </row>
    <row r="152" spans="1:8" x14ac:dyDescent="0.25">
      <c r="A152" s="400"/>
      <c r="B152" s="405"/>
      <c r="C152" s="405"/>
      <c r="D152" s="405"/>
      <c r="E152" s="406"/>
      <c r="F152" s="407" t="s">
        <v>207</v>
      </c>
      <c r="G152" s="408">
        <f>G151*0.06</f>
        <v>0</v>
      </c>
    </row>
    <row r="153" spans="1:8" ht="25.5" x14ac:dyDescent="0.25">
      <c r="A153" s="400"/>
      <c r="B153" s="405"/>
      <c r="C153" s="405"/>
      <c r="D153" s="405"/>
      <c r="E153" s="406"/>
      <c r="F153" s="409" t="s">
        <v>208</v>
      </c>
      <c r="G153" s="410">
        <f>G151+G152</f>
        <v>0</v>
      </c>
    </row>
    <row r="154" spans="1:8" x14ac:dyDescent="0.25">
      <c r="B154" s="411"/>
      <c r="C154" s="411"/>
      <c r="E154" s="411"/>
      <c r="F154" s="412"/>
      <c r="G154" s="413"/>
    </row>
  </sheetData>
  <sheetProtection sheet="1" objects="1" scenarios="1"/>
  <mergeCells count="22">
    <mergeCell ref="B4:F4"/>
    <mergeCell ref="B16:F16"/>
    <mergeCell ref="B18:F18"/>
    <mergeCell ref="B129:G129"/>
    <mergeCell ref="B96:G96"/>
    <mergeCell ref="B64:G64"/>
    <mergeCell ref="B131:G131"/>
    <mergeCell ref="A1:G1"/>
    <mergeCell ref="B55:G55"/>
    <mergeCell ref="B56:F56"/>
    <mergeCell ref="B60:F60"/>
    <mergeCell ref="B98:G98"/>
    <mergeCell ref="B66:G66"/>
    <mergeCell ref="B3:G3"/>
    <mergeCell ref="B41:G41"/>
    <mergeCell ref="B20:G20"/>
    <mergeCell ref="B21:G21"/>
    <mergeCell ref="B42:G42"/>
    <mergeCell ref="B76:G76"/>
    <mergeCell ref="B84:G84"/>
    <mergeCell ref="B77:G77"/>
    <mergeCell ref="B61:F61"/>
  </mergeCells>
  <pageMargins left="0.7" right="0.7" top="0.75" bottom="0.75" header="0.3" footer="0.3"/>
  <pageSetup paperSize="9" scale="78" fitToHeight="0"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low aluminium partitions</vt:lpstr>
      <vt:lpstr>Sheet2</vt:lpstr>
      <vt:lpstr>'low aluminium partitions'!Print_Area</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Mariyam Irasha Najeeb</dc:creator>
  <cp:lastModifiedBy>Ulooma Aseed Saud</cp:lastModifiedBy>
  <cp:lastPrinted>2018-06-26T08:27:24Z</cp:lastPrinted>
  <dcterms:created xsi:type="dcterms:W3CDTF">2017-11-09T05:36:06Z</dcterms:created>
  <dcterms:modified xsi:type="dcterms:W3CDTF">2018-07-01T09:06:31Z</dcterms:modified>
</cp:coreProperties>
</file>