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55" windowWidth="20730" windowHeight="9630"/>
  </bookViews>
  <sheets>
    <sheet name="COVER SHEET" sheetId="11" r:id="rId1"/>
    <sheet name="SUMMERY" sheetId="5" r:id="rId2"/>
    <sheet name="BOQ" sheetId="6" r:id="rId3"/>
  </sheets>
  <definedNames>
    <definedName name="_xlnm.Print_Titles" localSheetId="2">BOQ!#REF!</definedName>
  </definedNames>
  <calcPr calcId="145621"/>
</workbook>
</file>

<file path=xl/calcChain.xml><?xml version="1.0" encoding="utf-8"?>
<calcChain xmlns="http://schemas.openxmlformats.org/spreadsheetml/2006/main">
  <c r="C233" i="6" l="1"/>
  <c r="C140" i="6"/>
  <c r="C76" i="6" l="1"/>
  <c r="C73" i="6"/>
  <c r="C71" i="6"/>
  <c r="C66" i="6"/>
  <c r="C65" i="6"/>
  <c r="C62" i="6"/>
  <c r="C60" i="6"/>
  <c r="C53" i="6"/>
  <c r="C27" i="6"/>
  <c r="C26" i="6"/>
  <c r="C23" i="6"/>
  <c r="C17" i="6"/>
  <c r="C12" i="6"/>
  <c r="C144" i="6" l="1"/>
  <c r="B144" i="6"/>
  <c r="B233" i="6" s="1"/>
  <c r="C72" i="6" l="1"/>
  <c r="C61" i="6"/>
</calcChain>
</file>

<file path=xl/sharedStrings.xml><?xml version="1.0" encoding="utf-8"?>
<sst xmlns="http://schemas.openxmlformats.org/spreadsheetml/2006/main" count="179" uniqueCount="137">
  <si>
    <t>GROUND WORKS</t>
  </si>
  <si>
    <t>Nos</t>
  </si>
  <si>
    <t>Foundation</t>
  </si>
  <si>
    <t>SUMMERY</t>
  </si>
  <si>
    <t>Bill No</t>
  </si>
  <si>
    <t>Description</t>
  </si>
  <si>
    <t>Amount</t>
  </si>
  <si>
    <t>Item</t>
  </si>
  <si>
    <t>Unit</t>
  </si>
  <si>
    <t>Qty</t>
  </si>
  <si>
    <t>Rate</t>
  </si>
  <si>
    <t>TOTAL OF BILL No: 01 - Carried over to summary</t>
  </si>
  <si>
    <t>m²</t>
  </si>
  <si>
    <t>m³</t>
  </si>
  <si>
    <t>BILL No: 03</t>
  </si>
  <si>
    <t>CONCRETE</t>
  </si>
  <si>
    <t xml:space="preserve"> </t>
  </si>
  <si>
    <t>TOTAL OF BILL No: 03 - Carried over to summary</t>
  </si>
  <si>
    <t>BILL No: 04</t>
  </si>
  <si>
    <t>MASONRY AND PLASTERING</t>
  </si>
  <si>
    <t>TOTAL OF BILL No: 04 - Carried over to summary</t>
  </si>
  <si>
    <t>TOTAL OF BILL No: 05 - Carried over to summary</t>
  </si>
  <si>
    <t>TOTAL OF BILL No: 06 - Carried over to summary</t>
  </si>
  <si>
    <t>TOTAL OF BILL No: 07 - Carried over to summary</t>
  </si>
  <si>
    <t>DOORS AND WINDOWS</t>
  </si>
  <si>
    <t>PAINTING</t>
  </si>
  <si>
    <t>t</t>
  </si>
  <si>
    <t>BILL OF QUANTITIES</t>
  </si>
  <si>
    <t>EXCAVATION</t>
  </si>
  <si>
    <t xml:space="preserve">Note: Excavation quantities are measured to the faces of concrete members. Rates shall include for all additional excavation required to place the formwork/shuttering and dewatering the trenches for the required days. </t>
  </si>
  <si>
    <t>BACK FILLING</t>
  </si>
  <si>
    <t>GENERAL</t>
  </si>
  <si>
    <t>(b) Rates shall include supply of all formwork item including form oil, timber, plywood, nails etc.</t>
  </si>
  <si>
    <t>LEAN CONCRETE</t>
  </si>
  <si>
    <t>Note: Quantity is measured to the edges of concrete members. Rates shall be inclusive of any additional concrete required to place the formwork.</t>
  </si>
  <si>
    <t>REINFORCED CONCRETE</t>
  </si>
  <si>
    <t>REINFORCEMENT</t>
  </si>
  <si>
    <t>6 mm dia. bars in columns</t>
  </si>
  <si>
    <t>6 mm dia. bars in beams</t>
  </si>
  <si>
    <t>PLASTERING</t>
  </si>
  <si>
    <t xml:space="preserve">ADDITIONS </t>
  </si>
  <si>
    <t>(a) Rates Shall include for: leveling, grading, triming, compecting to faces of excavation, keep sides plumb, back filling, consolidating and disposing surplus soil.</t>
  </si>
  <si>
    <t>Note:(a) Rates shall include for levelling, grading, trimming, compacting and similar.</t>
  </si>
  <si>
    <t xml:space="preserve">        (b) Ground need to be compected to the requred density by the consultant.</t>
  </si>
  <si>
    <t>DAMP PROOF MEMBRANE</t>
  </si>
  <si>
    <t>Note: Rates shall include for: dressing around and sealing to avoid all penetrations, laps and turnups.</t>
  </si>
  <si>
    <t>(c) Mix ratio for  reinforced concrete shall be 1:2:3 and lean concrete shall be 1:3:6 by volume.</t>
  </si>
  <si>
    <t>Add water proofing compound to concrete mix for walls and cover slab below ground level.</t>
  </si>
  <si>
    <t>Note: In-situ reinforced concrete to:</t>
  </si>
  <si>
    <t>(a)Rates shall include for: blocks, cutting or leaving holes and openings as recesses, building in pipes, conduits, sleeves and similar as required for all trades; leaving surfaces rough or raking out joints for plastering and flashing, bedding  frames.</t>
  </si>
  <si>
    <t>(a) Rates shall include for locks, latches, closures, push plates, pull handles, bolts, kick plates, hinges,door closer,door stoppers and all door &amp; window hardware.</t>
  </si>
  <si>
    <t>(b) Rates shall include for door frames, mullions, transoms, trims, glazing, tinting, timber panels, boarding, framing, lining, fastenings and all fixings.</t>
  </si>
  <si>
    <t>(c) All Aluminium door abd windows shall be 60-80 micron aluminium.</t>
  </si>
  <si>
    <t>(d) All Timber doors shall Solid timber paneled door with paint finish.</t>
  </si>
  <si>
    <t>(e) All Windows Glazing shall be 6-12mm blue reflective glass. (see door and window schedule)</t>
  </si>
  <si>
    <t xml:space="preserve">(a) Rates shall include for: provision to place in position; casting of all required items and finishing after removal of formwork and  additional concrete required to conform to structural and excavated tolerances. </t>
  </si>
  <si>
    <t>(a) Rates shall include for: the provision, erection and removal of scaffolding, preparation, rubbing down between coats and similar work, the protection and/or masking floors, fittings and similar work, removing and replacing door window furniture</t>
  </si>
  <si>
    <t>FORMWORK</t>
  </si>
  <si>
    <t xml:space="preserve">         (c) The exact length exclusive of laps are given. The rates shall take into account laps and any wastage.</t>
  </si>
  <si>
    <t xml:space="preserve">          (b) All reinforcing bars except 6mm dia bars shall be high strength deformed bars.</t>
  </si>
  <si>
    <t xml:space="preserve">OMMITIONS </t>
  </si>
  <si>
    <t xml:space="preserve">Polythene damp proof membrane (500 gauge)  under:- </t>
  </si>
  <si>
    <t>Columns (C1, C2)</t>
  </si>
  <si>
    <t>(b) All painting work shall be carried in accordance with the Specifications of "NIPPON PAINT or Equivalent".</t>
  </si>
  <si>
    <t>Bill of Quantities</t>
  </si>
  <si>
    <t>6 mm dia. bars in ground beam</t>
  </si>
  <si>
    <t>12 mm dia. bars in columns</t>
  </si>
  <si>
    <t>Maldives Police Service</t>
  </si>
  <si>
    <t>Male' Rep of Maldives</t>
  </si>
  <si>
    <r>
      <rPr>
        <b/>
        <sz val="11"/>
        <rFont val="Cambria"/>
        <family val="1"/>
      </rPr>
      <t>CLIENT</t>
    </r>
    <r>
      <rPr>
        <sz val="11"/>
        <rFont val="Cambria"/>
        <family val="1"/>
      </rPr>
      <t>: Maldives police service</t>
    </r>
  </si>
  <si>
    <t>Finance Department</t>
  </si>
  <si>
    <r>
      <t>m</t>
    </r>
    <r>
      <rPr>
        <vertAlign val="superscript"/>
        <sz val="10"/>
        <rFont val="Cambria"/>
        <family val="1"/>
        <scheme val="major"/>
      </rPr>
      <t>2</t>
    </r>
  </si>
  <si>
    <t>MASSONRY AND PLASTERING</t>
  </si>
  <si>
    <t>ADDITION</t>
  </si>
  <si>
    <t>OMISSION</t>
  </si>
  <si>
    <t>BILL No: 01</t>
  </si>
  <si>
    <t>BILL No: 01 - GROUND WORKS</t>
  </si>
  <si>
    <t>Excavation for Ground beam (GB)</t>
  </si>
  <si>
    <t>Earth filling for Ground Beam</t>
  </si>
  <si>
    <t>Ground Beam</t>
  </si>
  <si>
    <t>Note: Rates shall include for: all necessary boarding, supports, erecting, framing, temporary cambering, cutting, perforations for reinforcing bars, bolts, straps,Grounds, hangers, pipes and removal of formwork.</t>
  </si>
  <si>
    <t>Note: (a) Rates shall include for: cleaning, fabrication, placing, the provision for all necessary temporary fixings and supports includingGround wire and chair supports, laps and wastage.</t>
  </si>
  <si>
    <t>(b) Mix ratio for Plastering &amp; masonry shall be 1:3 Cement Mortar,Ground rods, compression gap filler, nylon / plastic mesh as specified.</t>
  </si>
  <si>
    <t>50mm thick lean concrete to bottom of Ground Beam</t>
  </si>
  <si>
    <t>Foundation beam</t>
  </si>
  <si>
    <t>12 mm dia. bars in ground beam</t>
  </si>
  <si>
    <t>12 mm dia. bars in beams</t>
  </si>
  <si>
    <t>1.4.1</t>
  </si>
  <si>
    <t>1.4.2</t>
  </si>
  <si>
    <r>
      <t xml:space="preserve">Apply 2 coats of Masterseal or similar brush bond </t>
    </r>
    <r>
      <rPr>
        <b/>
        <sz val="10"/>
        <rFont val="Cambria"/>
        <family val="1"/>
        <scheme val="major"/>
      </rPr>
      <t>damp proof membrance</t>
    </r>
    <r>
      <rPr>
        <sz val="10"/>
        <rFont val="Cambria"/>
        <family val="1"/>
        <scheme val="major"/>
      </rPr>
      <t xml:space="preserve">  on all concrete and masonry plastered surfaces below ground level and up to 300mm finished floor level in accordance with manufacturer's instructions.</t>
    </r>
  </si>
  <si>
    <t>2.3.1</t>
  </si>
  <si>
    <t>2.3.2</t>
  </si>
  <si>
    <t>2.4.1</t>
  </si>
  <si>
    <t>2.4.2</t>
  </si>
  <si>
    <t>2.5.1</t>
  </si>
  <si>
    <t>2.5.2</t>
  </si>
  <si>
    <t>BILL No: 02 - CONCRETE</t>
  </si>
  <si>
    <t>TOTAL OF BILL No: 02 - Carried over to summary</t>
  </si>
  <si>
    <t>BILL No: 03 - MASONRY AND PLASTERING</t>
  </si>
  <si>
    <t xml:space="preserve">Roof Beam (RB) </t>
  </si>
  <si>
    <t>Ground Beam (250x300mm)</t>
  </si>
  <si>
    <t>Columns C1, (300x300mm)</t>
  </si>
  <si>
    <t>Columns C2, (200x200mm)</t>
  </si>
  <si>
    <t>Wall Top Beam</t>
  </si>
  <si>
    <t>Top Beam Boader</t>
  </si>
  <si>
    <t>Wall Top Level</t>
  </si>
  <si>
    <t>Columns</t>
  </si>
  <si>
    <t>2.5.3</t>
  </si>
  <si>
    <t>200mm thick Hollow Brick Wall</t>
  </si>
  <si>
    <t>200mmhtick hollow brick wall</t>
  </si>
  <si>
    <t>Below ground level and upto 300mm above ground</t>
  </si>
  <si>
    <t>GI pipe Gate door units</t>
  </si>
  <si>
    <t>Door G1  (1557x2835mm)</t>
  </si>
  <si>
    <t>Door G2  (1557x2010mm)</t>
  </si>
  <si>
    <t>BILL No: 02</t>
  </si>
  <si>
    <t>BILL N0: 04 -DOORS AND WINDOWS</t>
  </si>
  <si>
    <t>BILL N0: 05</t>
  </si>
  <si>
    <t>WALLS AND TOP BEAM</t>
  </si>
  <si>
    <t>BILL No: 05 - PAINTING</t>
  </si>
  <si>
    <t>BILL No: 06</t>
  </si>
  <si>
    <t>BILL No: 06 -ADDITIONS</t>
  </si>
  <si>
    <t>BILL No:07</t>
  </si>
  <si>
    <t>BILL No: 07 -OMISSIONS</t>
  </si>
  <si>
    <t xml:space="preserve">Construction of Single Storey </t>
  </si>
  <si>
    <t xml:space="preserve"> at Ga. Gemanafushi Police Station</t>
  </si>
  <si>
    <t>BOUNDARY WALL</t>
  </si>
  <si>
    <r>
      <t xml:space="preserve">Note: 20mm Thick cement plastering on all </t>
    </r>
    <r>
      <rPr>
        <b/>
        <sz val="10"/>
        <rFont val="Cambria"/>
        <family val="1"/>
        <scheme val="major"/>
      </rPr>
      <t>BOUNDARY WALLS</t>
    </r>
    <r>
      <rPr>
        <sz val="10"/>
        <rFont val="Cambria"/>
        <family val="1"/>
        <scheme val="major"/>
      </rPr>
      <t xml:space="preserve"> and concrete surface with 1:4 cement mortor mix as specified incl. wire mesh at joints of concrete surfaces and walls ( first, second coats ).</t>
    </r>
  </si>
  <si>
    <r>
      <t xml:space="preserve">Note: Emultion paint oilbased finish  surfaces of all </t>
    </r>
    <r>
      <rPr>
        <b/>
        <sz val="10"/>
        <rFont val="Cambria"/>
        <family val="1"/>
        <scheme val="major"/>
      </rPr>
      <t>BOUNDARY WALL</t>
    </r>
    <r>
      <rPr>
        <sz val="10"/>
        <rFont val="Cambria"/>
        <family val="1"/>
        <scheme val="major"/>
      </rPr>
      <t>. 1 coat of wall sealer  and 2 coat of paint.</t>
    </r>
  </si>
  <si>
    <t xml:space="preserve">Prepared By: </t>
  </si>
  <si>
    <t>Police Station Inspactor Ismail Rafeeu (1676)</t>
  </si>
  <si>
    <t>Infrastructure Management Section</t>
  </si>
  <si>
    <t>Infrastructure Unit</t>
  </si>
  <si>
    <r>
      <rPr>
        <b/>
        <sz val="11"/>
        <rFont val="Cambria"/>
        <family val="1"/>
      </rPr>
      <t>PROJECT</t>
    </r>
    <r>
      <rPr>
        <sz val="11"/>
        <rFont val="Cambria"/>
        <family val="1"/>
      </rPr>
      <t>: Construction of Ha. Hoarafushi Police Station / Boundary wall</t>
    </r>
  </si>
  <si>
    <r>
      <rPr>
        <b/>
        <sz val="11"/>
        <rFont val="Cambria"/>
        <family val="1"/>
      </rPr>
      <t>LOCATION</t>
    </r>
    <r>
      <rPr>
        <sz val="11"/>
        <rFont val="Cambria"/>
        <family val="1"/>
      </rPr>
      <t>:  Ha. Hoarafushi</t>
    </r>
  </si>
  <si>
    <r>
      <t xml:space="preserve">Date: 09 </t>
    </r>
    <r>
      <rPr>
        <vertAlign val="superscript"/>
        <sz val="11"/>
        <rFont val="Cambria"/>
        <family val="1"/>
      </rPr>
      <t>th</t>
    </r>
    <r>
      <rPr>
        <sz val="11"/>
        <rFont val="Cambria"/>
        <family val="1"/>
      </rPr>
      <t xml:space="preserve"> September 2015</t>
    </r>
  </si>
  <si>
    <t xml:space="preserve">GRAND TOTAL CARRIED OVER TO SUMMARY </t>
  </si>
  <si>
    <t>Top Beam, (200x150mm)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</si>
</sst>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\(0\)"/>
    <numFmt numFmtId="166" formatCode="[$-409]d\-mmm\-yy;@"/>
    <numFmt numFmtId="167" formatCode="_(* #,##0_);_(* \(#,##0\);_(* &quot;-&quot;??_);_(@_)"/>
    <numFmt numFmtId="168" formatCode="_(* #,##0_);_(* \(#,##0\);_(* &quot;&quot;??_);_(@_)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sz val="11"/>
      <name val="Cambria"/>
      <family val="1"/>
    </font>
    <font>
      <b/>
      <sz val="11"/>
      <name val="Cambria"/>
      <family val="1"/>
    </font>
    <font>
      <i/>
      <sz val="12"/>
      <name val="Cambria"/>
      <family val="1"/>
    </font>
    <font>
      <i/>
      <sz val="10"/>
      <name val="Cambria"/>
      <family val="1"/>
    </font>
    <font>
      <b/>
      <u/>
      <sz val="16"/>
      <name val="Cambria"/>
      <family val="1"/>
    </font>
    <font>
      <sz val="10"/>
      <name val="Cambria"/>
      <family val="1"/>
    </font>
    <font>
      <b/>
      <sz val="14"/>
      <name val="Cambria"/>
      <family val="1"/>
    </font>
    <font>
      <sz val="14"/>
      <name val="Cambria"/>
      <family val="1"/>
    </font>
    <font>
      <b/>
      <sz val="10"/>
      <name val="Lucida Sans"/>
      <family val="2"/>
    </font>
    <font>
      <sz val="10"/>
      <name val="Lucida Sans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u/>
      <sz val="14"/>
      <name val="Cambria"/>
      <family val="1"/>
      <scheme val="major"/>
    </font>
    <font>
      <b/>
      <u/>
      <sz val="10"/>
      <name val="Cambria"/>
      <family val="1"/>
      <scheme val="major"/>
    </font>
    <font>
      <vertAlign val="superscript"/>
      <sz val="10"/>
      <name val="Cambria"/>
      <family val="1"/>
      <scheme val="major"/>
    </font>
    <font>
      <i/>
      <u/>
      <sz val="10"/>
      <name val="Cambria"/>
      <family val="1"/>
      <scheme val="major"/>
    </font>
    <font>
      <b/>
      <sz val="10"/>
      <color theme="0"/>
      <name val="Cambria"/>
      <family val="1"/>
      <scheme val="major"/>
    </font>
    <font>
      <sz val="10"/>
      <color theme="0"/>
      <name val="Cambria"/>
      <family val="1"/>
      <scheme val="major"/>
    </font>
    <font>
      <sz val="10"/>
      <color rgb="FFFF0000"/>
      <name val="Cambria"/>
      <family val="1"/>
      <scheme val="major"/>
    </font>
    <font>
      <sz val="10"/>
      <name val="MS Sans Serif"/>
      <family val="2"/>
    </font>
    <font>
      <b/>
      <sz val="10"/>
      <color rgb="FFFF0000"/>
      <name val="Cambria"/>
      <family val="1"/>
      <scheme val="major"/>
    </font>
    <font>
      <vertAlign val="superscript"/>
      <sz val="11"/>
      <name val="Cambria"/>
      <family val="1"/>
    </font>
    <font>
      <sz val="12"/>
      <name val="Cambria"/>
      <family val="1"/>
    </font>
    <font>
      <b/>
      <sz val="12"/>
      <name val="Cambria"/>
      <family val="1"/>
    </font>
    <font>
      <sz val="12"/>
      <color indexed="8"/>
      <name val="Cambria"/>
      <family val="1"/>
    </font>
    <font>
      <sz val="12"/>
      <color indexed="9"/>
      <name val="Cambria"/>
      <family val="1"/>
    </font>
    <font>
      <b/>
      <u val="doubleAccounting"/>
      <sz val="12"/>
      <color indexed="8"/>
      <name val="Cambria"/>
      <family val="1"/>
    </font>
    <font>
      <b/>
      <sz val="26"/>
      <color theme="1"/>
      <name val="Copperplate Gothic Bold"/>
      <family val="2"/>
    </font>
    <font>
      <sz val="11"/>
      <color theme="1"/>
      <name val="Copperplate Gothic Bold"/>
      <family val="2"/>
    </font>
    <font>
      <sz val="18"/>
      <color theme="1"/>
      <name val="Copperplate Gothic Bold"/>
      <family val="2"/>
    </font>
    <font>
      <b/>
      <u/>
      <sz val="18"/>
      <color theme="1"/>
      <name val="Copperplate Gothic Bold"/>
      <family val="2"/>
    </font>
    <font>
      <b/>
      <u/>
      <sz val="11"/>
      <name val="Segoe Script"/>
      <family val="2"/>
    </font>
    <font>
      <b/>
      <sz val="10"/>
      <name val="Segoe Script"/>
      <family val="2"/>
    </font>
    <font>
      <sz val="10"/>
      <name val="Segoe Script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25" fillId="0" borderId="0"/>
    <xf numFmtId="40" fontId="4" fillId="0" borderId="0" applyFont="0" applyFill="0" applyBorder="0" applyProtection="0"/>
  </cellStyleXfs>
  <cellXfs count="186">
    <xf numFmtId="0" fontId="0" fillId="0" borderId="0" xfId="0"/>
    <xf numFmtId="0" fontId="5" fillId="4" borderId="0" xfId="0" applyFont="1" applyFill="1" applyAlignment="1">
      <alignment vertical="top"/>
    </xf>
    <xf numFmtId="2" fontId="6" fillId="4" borderId="0" xfId="0" applyNumberFormat="1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horizontal="right" vertical="top" wrapText="1"/>
    </xf>
    <xf numFmtId="4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Border="1" applyAlignment="1">
      <alignment horizontal="left" vertical="top"/>
    </xf>
    <xf numFmtId="0" fontId="8" fillId="0" borderId="0" xfId="0" applyFont="1"/>
    <xf numFmtId="0" fontId="9" fillId="0" borderId="0" xfId="0" applyFont="1"/>
    <xf numFmtId="43" fontId="9" fillId="0" borderId="0" xfId="5" applyFont="1"/>
    <xf numFmtId="0" fontId="11" fillId="0" borderId="0" xfId="0" applyFont="1"/>
    <xf numFmtId="43" fontId="11" fillId="0" borderId="0" xfId="5" applyFont="1"/>
    <xf numFmtId="0" fontId="12" fillId="2" borderId="8" xfId="0" applyFont="1" applyFill="1" applyBorder="1" applyAlignment="1">
      <alignment horizontal="center" vertical="center"/>
    </xf>
    <xf numFmtId="43" fontId="12" fillId="2" borderId="8" xfId="5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4" borderId="0" xfId="0" applyFont="1" applyFill="1" applyBorder="1" applyAlignment="1">
      <alignment vertical="top"/>
    </xf>
    <xf numFmtId="0" fontId="15" fillId="4" borderId="0" xfId="0" applyFont="1" applyFill="1" applyBorder="1" applyAlignment="1">
      <alignment vertical="top"/>
    </xf>
    <xf numFmtId="2" fontId="15" fillId="4" borderId="0" xfId="0" applyNumberFormat="1" applyFont="1" applyFill="1" applyBorder="1" applyAlignment="1">
      <alignment horizontal="center" vertical="top"/>
    </xf>
    <xf numFmtId="0" fontId="15" fillId="4" borderId="0" xfId="0" applyFont="1" applyFill="1" applyBorder="1" applyAlignment="1">
      <alignment horizontal="center" vertical="top"/>
    </xf>
    <xf numFmtId="0" fontId="15" fillId="4" borderId="0" xfId="0" applyFont="1" applyFill="1" applyBorder="1" applyAlignment="1">
      <alignment horizontal="right" vertical="top"/>
    </xf>
    <xf numFmtId="43" fontId="15" fillId="4" borderId="0" xfId="5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2" fontId="15" fillId="4" borderId="0" xfId="0" applyNumberFormat="1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right" vertical="top" wrapText="1"/>
    </xf>
    <xf numFmtId="43" fontId="15" fillId="4" borderId="0" xfId="5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left" vertical="top"/>
    </xf>
    <xf numFmtId="0" fontId="15" fillId="4" borderId="0" xfId="0" applyFont="1" applyFill="1" applyBorder="1" applyAlignment="1">
      <alignment horizontal="left" vertical="top" wrapText="1"/>
    </xf>
    <xf numFmtId="0" fontId="13" fillId="0" borderId="2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3" borderId="32" xfId="0" quotePrefix="1" applyFont="1" applyFill="1" applyBorder="1" applyAlignment="1">
      <alignment horizontal="left" vertical="center"/>
    </xf>
    <xf numFmtId="0" fontId="16" fillId="4" borderId="0" xfId="0" applyFont="1" applyFill="1" applyBorder="1" applyAlignment="1">
      <alignment vertical="top"/>
    </xf>
    <xf numFmtId="2" fontId="16" fillId="4" borderId="0" xfId="0" applyNumberFormat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horizontal="center" vertical="top"/>
    </xf>
    <xf numFmtId="4" fontId="16" fillId="4" borderId="0" xfId="0" applyNumberFormat="1" applyFont="1" applyFill="1" applyBorder="1" applyAlignment="1">
      <alignment horizontal="right" vertical="top"/>
    </xf>
    <xf numFmtId="166" fontId="16" fillId="4" borderId="0" xfId="0" applyNumberFormat="1" applyFont="1" applyFill="1" applyBorder="1" applyAlignment="1">
      <alignment horizontal="right" vertical="top"/>
    </xf>
    <xf numFmtId="0" fontId="17" fillId="4" borderId="2" xfId="0" applyFont="1" applyFill="1" applyBorder="1" applyAlignment="1">
      <alignment horizontal="center" vertical="top"/>
    </xf>
    <xf numFmtId="2" fontId="17" fillId="4" borderId="2" xfId="0" applyNumberFormat="1" applyFont="1" applyFill="1" applyBorder="1" applyAlignment="1">
      <alignment horizontal="center" vertical="top"/>
    </xf>
    <xf numFmtId="4" fontId="17" fillId="4" borderId="2" xfId="0" applyNumberFormat="1" applyFont="1" applyFill="1" applyBorder="1" applyAlignment="1">
      <alignment horizontal="center" vertical="top"/>
    </xf>
    <xf numFmtId="40" fontId="17" fillId="4" borderId="10" xfId="5" quotePrefix="1" applyNumberFormat="1" applyFont="1" applyFill="1" applyBorder="1" applyAlignment="1">
      <alignment horizontal="left" vertical="top"/>
    </xf>
    <xf numFmtId="164" fontId="16" fillId="4" borderId="14" xfId="5" applyNumberFormat="1" applyFont="1" applyFill="1" applyBorder="1" applyAlignment="1">
      <alignment horizontal="right" vertical="top"/>
    </xf>
    <xf numFmtId="167" fontId="16" fillId="4" borderId="16" xfId="5" applyNumberFormat="1" applyFont="1" applyFill="1" applyBorder="1" applyAlignment="1">
      <alignment horizontal="center" vertical="top"/>
    </xf>
    <xf numFmtId="40" fontId="16" fillId="4" borderId="0" xfId="5" applyNumberFormat="1" applyFont="1" applyFill="1" applyAlignment="1">
      <alignment vertical="top"/>
    </xf>
    <xf numFmtId="164" fontId="16" fillId="4" borderId="18" xfId="5" applyNumberFormat="1" applyFont="1" applyFill="1" applyBorder="1" applyAlignment="1">
      <alignment horizontal="right" vertical="top"/>
    </xf>
    <xf numFmtId="40" fontId="19" fillId="4" borderId="19" xfId="5" applyNumberFormat="1" applyFont="1" applyFill="1" applyBorder="1" applyAlignment="1">
      <alignment horizontal="center" vertical="top"/>
    </xf>
    <xf numFmtId="2" fontId="16" fillId="4" borderId="19" xfId="5" applyNumberFormat="1" applyFont="1" applyFill="1" applyBorder="1" applyAlignment="1">
      <alignment horizontal="center" vertical="top"/>
    </xf>
    <xf numFmtId="167" fontId="16" fillId="4" borderId="19" xfId="5" applyNumberFormat="1" applyFont="1" applyFill="1" applyBorder="1" applyAlignment="1">
      <alignment horizontal="center" vertical="top"/>
    </xf>
    <xf numFmtId="40" fontId="16" fillId="4" borderId="19" xfId="5" applyNumberFormat="1" applyFont="1" applyFill="1" applyBorder="1" applyAlignment="1">
      <alignment horizontal="right" vertical="top"/>
    </xf>
    <xf numFmtId="40" fontId="16" fillId="4" borderId="21" xfId="5" applyNumberFormat="1" applyFont="1" applyFill="1" applyBorder="1" applyAlignment="1">
      <alignment vertical="top"/>
    </xf>
    <xf numFmtId="164" fontId="17" fillId="4" borderId="18" xfId="5" applyNumberFormat="1" applyFont="1" applyFill="1" applyBorder="1" applyAlignment="1">
      <alignment horizontal="right" vertical="top"/>
    </xf>
    <xf numFmtId="40" fontId="19" fillId="4" borderId="19" xfId="5" applyNumberFormat="1" applyFont="1" applyFill="1" applyBorder="1" applyAlignment="1">
      <alignment horizontal="justify" vertical="top"/>
    </xf>
    <xf numFmtId="40" fontId="19" fillId="4" borderId="19" xfId="5" applyNumberFormat="1" applyFont="1" applyFill="1" applyBorder="1" applyAlignment="1">
      <alignment horizontal="center" vertical="top" wrapText="1"/>
    </xf>
    <xf numFmtId="40" fontId="19" fillId="4" borderId="19" xfId="5" applyNumberFormat="1" applyFont="1" applyFill="1" applyBorder="1" applyAlignment="1">
      <alignment horizontal="left" vertical="top"/>
    </xf>
    <xf numFmtId="40" fontId="16" fillId="4" borderId="19" xfId="5" applyNumberFormat="1" applyFont="1" applyFill="1" applyBorder="1" applyAlignment="1">
      <alignment horizontal="left" vertical="top" wrapText="1"/>
    </xf>
    <xf numFmtId="168" fontId="16" fillId="4" borderId="19" xfId="5" applyNumberFormat="1" applyFont="1" applyFill="1" applyBorder="1" applyAlignment="1">
      <alignment horizontal="center" vertical="top"/>
    </xf>
    <xf numFmtId="40" fontId="16" fillId="4" borderId="19" xfId="5" applyNumberFormat="1" applyFont="1" applyFill="1" applyBorder="1" applyAlignment="1">
      <alignment horizontal="center" vertical="top"/>
    </xf>
    <xf numFmtId="40" fontId="16" fillId="4" borderId="21" xfId="5" applyNumberFormat="1" applyFont="1" applyFill="1" applyBorder="1" applyAlignment="1">
      <alignment horizontal="center" vertical="top"/>
    </xf>
    <xf numFmtId="165" fontId="16" fillId="4" borderId="18" xfId="5" applyNumberFormat="1" applyFont="1" applyFill="1" applyBorder="1" applyAlignment="1">
      <alignment horizontal="right" vertical="top"/>
    </xf>
    <xf numFmtId="40" fontId="16" fillId="4" borderId="19" xfId="5" applyNumberFormat="1" applyFont="1" applyFill="1" applyBorder="1" applyAlignment="1">
      <alignment horizontal="justify" vertical="top"/>
    </xf>
    <xf numFmtId="164" fontId="16" fillId="4" borderId="5" xfId="5" applyNumberFormat="1" applyFont="1" applyFill="1" applyBorder="1" applyAlignment="1">
      <alignment horizontal="right" vertical="top"/>
    </xf>
    <xf numFmtId="40" fontId="17" fillId="4" borderId="15" xfId="5" applyNumberFormat="1" applyFont="1" applyFill="1" applyBorder="1" applyAlignment="1">
      <alignment horizontal="left" vertical="top"/>
    </xf>
    <xf numFmtId="2" fontId="16" fillId="4" borderId="15" xfId="5" applyNumberFormat="1" applyFont="1" applyFill="1" applyBorder="1" applyAlignment="1">
      <alignment horizontal="center" vertical="top"/>
    </xf>
    <xf numFmtId="167" fontId="16" fillId="4" borderId="15" xfId="5" applyNumberFormat="1" applyFont="1" applyFill="1" applyBorder="1" applyAlignment="1">
      <alignment horizontal="center" vertical="top"/>
    </xf>
    <xf numFmtId="40" fontId="16" fillId="4" borderId="15" xfId="5" applyNumberFormat="1" applyFont="1" applyFill="1" applyBorder="1" applyAlignment="1">
      <alignment horizontal="right" vertical="top"/>
    </xf>
    <xf numFmtId="40" fontId="16" fillId="4" borderId="17" xfId="5" applyNumberFormat="1" applyFont="1" applyFill="1" applyBorder="1" applyAlignment="1">
      <alignment vertical="top"/>
    </xf>
    <xf numFmtId="164" fontId="17" fillId="4" borderId="4" xfId="5" applyNumberFormat="1" applyFont="1" applyFill="1" applyBorder="1" applyAlignment="1">
      <alignment horizontal="right" vertical="top"/>
    </xf>
    <xf numFmtId="40" fontId="17" fillId="4" borderId="3" xfId="5" quotePrefix="1" applyNumberFormat="1" applyFont="1" applyFill="1" applyBorder="1" applyAlignment="1">
      <alignment horizontal="left" vertical="top"/>
    </xf>
    <xf numFmtId="2" fontId="17" fillId="4" borderId="3" xfId="5" applyNumberFormat="1" applyFont="1" applyFill="1" applyBorder="1" applyAlignment="1">
      <alignment horizontal="center" vertical="top"/>
    </xf>
    <xf numFmtId="167" fontId="17" fillId="4" borderId="3" xfId="5" applyNumberFormat="1" applyFont="1" applyFill="1" applyBorder="1" applyAlignment="1">
      <alignment horizontal="center" vertical="top"/>
    </xf>
    <xf numFmtId="40" fontId="17" fillId="4" borderId="3" xfId="5" applyNumberFormat="1" applyFont="1" applyFill="1" applyBorder="1" applyAlignment="1">
      <alignment horizontal="right" vertical="top"/>
    </xf>
    <xf numFmtId="40" fontId="17" fillId="4" borderId="25" xfId="5" applyNumberFormat="1" applyFont="1" applyFill="1" applyBorder="1" applyAlignment="1">
      <alignment vertical="top"/>
    </xf>
    <xf numFmtId="164" fontId="17" fillId="4" borderId="13" xfId="5" applyNumberFormat="1" applyFont="1" applyFill="1" applyBorder="1" applyAlignment="1">
      <alignment horizontal="right" vertical="top"/>
    </xf>
    <xf numFmtId="2" fontId="17" fillId="4" borderId="0" xfId="5" applyNumberFormat="1" applyFont="1" applyFill="1" applyBorder="1" applyAlignment="1">
      <alignment horizontal="center" vertical="top"/>
    </xf>
    <xf numFmtId="167" fontId="17" fillId="4" borderId="0" xfId="5" applyNumberFormat="1" applyFont="1" applyFill="1" applyBorder="1" applyAlignment="1">
      <alignment horizontal="center" vertical="top"/>
    </xf>
    <xf numFmtId="40" fontId="17" fillId="4" borderId="0" xfId="5" applyNumberFormat="1" applyFont="1" applyFill="1" applyBorder="1" applyAlignment="1">
      <alignment horizontal="right" vertical="top"/>
    </xf>
    <xf numFmtId="40" fontId="17" fillId="4" borderId="20" xfId="5" applyNumberFormat="1" applyFont="1" applyFill="1" applyBorder="1" applyAlignment="1">
      <alignment horizontal="center" vertical="top"/>
    </xf>
    <xf numFmtId="164" fontId="17" fillId="4" borderId="14" xfId="5" applyNumberFormat="1" applyFont="1" applyFill="1" applyBorder="1" applyAlignment="1">
      <alignment horizontal="right" vertical="top"/>
    </xf>
    <xf numFmtId="40" fontId="19" fillId="4" borderId="16" xfId="5" applyNumberFormat="1" applyFont="1" applyFill="1" applyBorder="1" applyAlignment="1">
      <alignment horizontal="center" vertical="top"/>
    </xf>
    <xf numFmtId="2" fontId="17" fillId="4" borderId="16" xfId="5" applyNumberFormat="1" applyFont="1" applyFill="1" applyBorder="1" applyAlignment="1">
      <alignment horizontal="center" vertical="top"/>
    </xf>
    <xf numFmtId="167" fontId="17" fillId="4" borderId="16" xfId="5" applyNumberFormat="1" applyFont="1" applyFill="1" applyBorder="1" applyAlignment="1">
      <alignment horizontal="center" vertical="top"/>
    </xf>
    <xf numFmtId="40" fontId="17" fillId="4" borderId="16" xfId="5" applyNumberFormat="1" applyFont="1" applyFill="1" applyBorder="1" applyAlignment="1">
      <alignment horizontal="right" vertical="top"/>
    </xf>
    <xf numFmtId="40" fontId="17" fillId="4" borderId="23" xfId="5" applyNumberFormat="1" applyFont="1" applyFill="1" applyBorder="1" applyAlignment="1">
      <alignment vertical="top"/>
    </xf>
    <xf numFmtId="167" fontId="17" fillId="4" borderId="19" xfId="5" applyNumberFormat="1" applyFont="1" applyFill="1" applyBorder="1" applyAlignment="1">
      <alignment horizontal="center" vertical="top"/>
    </xf>
    <xf numFmtId="40" fontId="17" fillId="4" borderId="19" xfId="5" applyNumberFormat="1" applyFont="1" applyFill="1" applyBorder="1" applyAlignment="1">
      <alignment horizontal="right" vertical="top"/>
    </xf>
    <xf numFmtId="40" fontId="17" fillId="4" borderId="21" xfId="5" applyNumberFormat="1" applyFont="1" applyFill="1" applyBorder="1" applyAlignment="1">
      <alignment horizontal="center" vertical="top"/>
    </xf>
    <xf numFmtId="0" fontId="16" fillId="4" borderId="19" xfId="6" applyNumberFormat="1" applyFont="1" applyFill="1" applyBorder="1" applyAlignment="1">
      <alignment horizontal="left" vertical="top" wrapText="1"/>
    </xf>
    <xf numFmtId="2" fontId="17" fillId="4" borderId="19" xfId="5" applyNumberFormat="1" applyFont="1" applyFill="1" applyBorder="1" applyAlignment="1">
      <alignment horizontal="center" vertical="top"/>
    </xf>
    <xf numFmtId="40" fontId="17" fillId="4" borderId="21" xfId="5" applyNumberFormat="1" applyFont="1" applyFill="1" applyBorder="1" applyAlignment="1">
      <alignment vertical="top"/>
    </xf>
    <xf numFmtId="40" fontId="16" fillId="4" borderId="19" xfId="5" applyNumberFormat="1" applyFont="1" applyFill="1" applyBorder="1" applyAlignment="1">
      <alignment horizontal="justify" vertical="top" wrapText="1"/>
    </xf>
    <xf numFmtId="40" fontId="16" fillId="4" borderId="19" xfId="5" applyNumberFormat="1" applyFont="1" applyFill="1" applyBorder="1" applyAlignment="1">
      <alignment horizontal="left" vertical="top"/>
    </xf>
    <xf numFmtId="40" fontId="16" fillId="4" borderId="19" xfId="5" quotePrefix="1" applyNumberFormat="1" applyFont="1" applyFill="1" applyBorder="1" applyAlignment="1">
      <alignment horizontal="left" vertical="top"/>
    </xf>
    <xf numFmtId="165" fontId="16" fillId="4" borderId="13" xfId="5" applyNumberFormat="1" applyFont="1" applyFill="1" applyBorder="1" applyAlignment="1">
      <alignment horizontal="right" vertical="top"/>
    </xf>
    <xf numFmtId="40" fontId="17" fillId="4" borderId="19" xfId="5" applyNumberFormat="1" applyFont="1" applyFill="1" applyBorder="1" applyAlignment="1">
      <alignment horizontal="center" vertical="top"/>
    </xf>
    <xf numFmtId="40" fontId="16" fillId="4" borderId="0" xfId="5" applyNumberFormat="1" applyFont="1" applyFill="1" applyBorder="1" applyAlignment="1">
      <alignment vertical="top"/>
    </xf>
    <xf numFmtId="40" fontId="16" fillId="4" borderId="26" xfId="5" applyNumberFormat="1" applyFont="1" applyFill="1" applyBorder="1" applyAlignment="1">
      <alignment horizontal="justify" vertical="top"/>
    </xf>
    <xf numFmtId="2" fontId="16" fillId="4" borderId="26" xfId="5" applyNumberFormat="1" applyFont="1" applyFill="1" applyBorder="1" applyAlignment="1">
      <alignment horizontal="center" vertical="top"/>
    </xf>
    <xf numFmtId="40" fontId="16" fillId="4" borderId="26" xfId="5" applyNumberFormat="1" applyFont="1" applyFill="1" applyBorder="1" applyAlignment="1">
      <alignment horizontal="center" vertical="top"/>
    </xf>
    <xf numFmtId="40" fontId="16" fillId="4" borderId="26" xfId="5" applyNumberFormat="1" applyFont="1" applyFill="1" applyBorder="1" applyAlignment="1">
      <alignment horizontal="right" vertical="top"/>
    </xf>
    <xf numFmtId="40" fontId="16" fillId="4" borderId="21" xfId="5" applyNumberFormat="1" applyFont="1" applyFill="1" applyBorder="1" applyAlignment="1">
      <alignment horizontal="right" vertical="top"/>
    </xf>
    <xf numFmtId="40" fontId="17" fillId="4" borderId="15" xfId="5" quotePrefix="1" applyNumberFormat="1" applyFont="1" applyFill="1" applyBorder="1" applyAlignment="1">
      <alignment horizontal="left" vertical="top"/>
    </xf>
    <xf numFmtId="40" fontId="17" fillId="4" borderId="17" xfId="5" applyNumberFormat="1" applyFont="1" applyFill="1" applyBorder="1" applyAlignment="1">
      <alignment horizontal="center" vertical="top"/>
    </xf>
    <xf numFmtId="164" fontId="16" fillId="4" borderId="4" xfId="5" applyNumberFormat="1" applyFont="1" applyFill="1" applyBorder="1" applyAlignment="1">
      <alignment horizontal="right" vertical="top"/>
    </xf>
    <xf numFmtId="2" fontId="16" fillId="4" borderId="3" xfId="5" applyNumberFormat="1" applyFont="1" applyFill="1" applyBorder="1" applyAlignment="1">
      <alignment horizontal="center" vertical="top"/>
    </xf>
    <xf numFmtId="167" fontId="16" fillId="4" borderId="3" xfId="5" applyNumberFormat="1" applyFont="1" applyFill="1" applyBorder="1" applyAlignment="1">
      <alignment horizontal="center" vertical="top"/>
    </xf>
    <xf numFmtId="40" fontId="16" fillId="4" borderId="3" xfId="5" applyNumberFormat="1" applyFont="1" applyFill="1" applyBorder="1" applyAlignment="1">
      <alignment horizontal="right" vertical="top"/>
    </xf>
    <xf numFmtId="40" fontId="17" fillId="4" borderId="25" xfId="5" applyNumberFormat="1" applyFont="1" applyFill="1" applyBorder="1" applyAlignment="1">
      <alignment horizontal="center" vertical="top"/>
    </xf>
    <xf numFmtId="164" fontId="17" fillId="4" borderId="9" xfId="5" applyNumberFormat="1" applyFont="1" applyFill="1" applyBorder="1" applyAlignment="1">
      <alignment horizontal="right" vertical="top"/>
    </xf>
    <xf numFmtId="167" fontId="17" fillId="4" borderId="10" xfId="5" applyNumberFormat="1" applyFont="1" applyFill="1" applyBorder="1" applyAlignment="1">
      <alignment horizontal="center" vertical="top"/>
    </xf>
    <xf numFmtId="40" fontId="17" fillId="4" borderId="10" xfId="5" applyNumberFormat="1" applyFont="1" applyFill="1" applyBorder="1" applyAlignment="1">
      <alignment horizontal="right" vertical="top"/>
    </xf>
    <xf numFmtId="40" fontId="17" fillId="4" borderId="11" xfId="5" applyNumberFormat="1" applyFont="1" applyFill="1" applyBorder="1" applyAlignment="1">
      <alignment horizontal="center" vertical="top"/>
    </xf>
    <xf numFmtId="40" fontId="16" fillId="4" borderId="16" xfId="5" applyNumberFormat="1" applyFont="1" applyFill="1" applyBorder="1" applyAlignment="1">
      <alignment horizontal="right" vertical="top"/>
    </xf>
    <xf numFmtId="40" fontId="16" fillId="4" borderId="23" xfId="5" applyNumberFormat="1" applyFont="1" applyFill="1" applyBorder="1" applyAlignment="1">
      <alignment horizontal="center" vertical="top"/>
    </xf>
    <xf numFmtId="164" fontId="17" fillId="4" borderId="18" xfId="5" quotePrefix="1" applyNumberFormat="1" applyFont="1" applyFill="1" applyBorder="1" applyAlignment="1">
      <alignment horizontal="right" vertical="top"/>
    </xf>
    <xf numFmtId="40" fontId="16" fillId="4" borderId="19" xfId="5" quotePrefix="1" applyNumberFormat="1" applyFont="1" applyFill="1" applyBorder="1" applyAlignment="1">
      <alignment horizontal="justify" vertical="top"/>
    </xf>
    <xf numFmtId="0" fontId="19" fillId="4" borderId="19" xfId="5" applyNumberFormat="1" applyFont="1" applyFill="1" applyBorder="1" applyAlignment="1">
      <alignment horizontal="left" vertical="top"/>
    </xf>
    <xf numFmtId="0" fontId="16" fillId="4" borderId="19" xfId="5" applyNumberFormat="1" applyFont="1" applyFill="1" applyBorder="1" applyAlignment="1">
      <alignment horizontal="justify" vertical="top"/>
    </xf>
    <xf numFmtId="40" fontId="16" fillId="4" borderId="24" xfId="5" applyNumberFormat="1" applyFont="1" applyFill="1" applyBorder="1" applyAlignment="1">
      <alignment horizontal="left" vertical="top" wrapText="1"/>
    </xf>
    <xf numFmtId="40" fontId="16" fillId="4" borderId="12" xfId="5" applyNumberFormat="1" applyFont="1" applyFill="1" applyBorder="1" applyAlignment="1">
      <alignment horizontal="center" vertical="top"/>
    </xf>
    <xf numFmtId="2" fontId="16" fillId="4" borderId="18" xfId="5" applyNumberFormat="1" applyFont="1" applyFill="1" applyBorder="1" applyAlignment="1">
      <alignment horizontal="right" vertical="top"/>
    </xf>
    <xf numFmtId="40" fontId="21" fillId="4" borderId="19" xfId="5" applyNumberFormat="1" applyFont="1" applyFill="1" applyBorder="1" applyAlignment="1">
      <alignment horizontal="justify" vertical="top"/>
    </xf>
    <xf numFmtId="40" fontId="16" fillId="4" borderId="0" xfId="5" applyNumberFormat="1" applyFont="1" applyFill="1" applyBorder="1" applyAlignment="1">
      <alignment horizontal="justify" vertical="top"/>
    </xf>
    <xf numFmtId="165" fontId="16" fillId="4" borderId="27" xfId="5" applyNumberFormat="1" applyFont="1" applyFill="1" applyBorder="1" applyAlignment="1">
      <alignment horizontal="right" vertical="top"/>
    </xf>
    <xf numFmtId="40" fontId="16" fillId="4" borderId="26" xfId="5" quotePrefix="1" applyNumberFormat="1" applyFont="1" applyFill="1" applyBorder="1" applyAlignment="1">
      <alignment horizontal="left" vertical="top"/>
    </xf>
    <xf numFmtId="40" fontId="16" fillId="4" borderId="22" xfId="5" applyNumberFormat="1" applyFont="1" applyFill="1" applyBorder="1" applyAlignment="1">
      <alignment vertical="top"/>
    </xf>
    <xf numFmtId="164" fontId="17" fillId="4" borderId="5" xfId="5" applyNumberFormat="1" applyFont="1" applyFill="1" applyBorder="1" applyAlignment="1">
      <alignment horizontal="right" vertical="top"/>
    </xf>
    <xf numFmtId="40" fontId="17" fillId="4" borderId="0" xfId="5" quotePrefix="1" applyNumberFormat="1" applyFont="1" applyFill="1" applyBorder="1" applyAlignment="1">
      <alignment horizontal="left" vertical="top"/>
    </xf>
    <xf numFmtId="2" fontId="16" fillId="4" borderId="0" xfId="5" applyNumberFormat="1" applyFont="1" applyFill="1" applyBorder="1" applyAlignment="1">
      <alignment horizontal="center" vertical="top"/>
    </xf>
    <xf numFmtId="40" fontId="17" fillId="4" borderId="20" xfId="5" applyNumberFormat="1" applyFont="1" applyFill="1" applyBorder="1" applyAlignment="1">
      <alignment vertical="top"/>
    </xf>
    <xf numFmtId="164" fontId="16" fillId="4" borderId="9" xfId="5" applyNumberFormat="1" applyFont="1" applyFill="1" applyBorder="1" applyAlignment="1">
      <alignment horizontal="right" vertical="top"/>
    </xf>
    <xf numFmtId="2" fontId="16" fillId="4" borderId="10" xfId="5" applyNumberFormat="1" applyFont="1" applyFill="1" applyBorder="1" applyAlignment="1">
      <alignment horizontal="center" vertical="top"/>
    </xf>
    <xf numFmtId="40" fontId="16" fillId="4" borderId="10" xfId="5" applyNumberFormat="1" applyFont="1" applyFill="1" applyBorder="1" applyAlignment="1">
      <alignment horizontal="center" vertical="top"/>
    </xf>
    <xf numFmtId="40" fontId="16" fillId="4" borderId="10" xfId="5" applyNumberFormat="1" applyFont="1" applyFill="1" applyBorder="1" applyAlignment="1">
      <alignment horizontal="right" vertical="top"/>
    </xf>
    <xf numFmtId="40" fontId="16" fillId="4" borderId="11" xfId="5" applyNumberFormat="1" applyFont="1" applyFill="1" applyBorder="1" applyAlignment="1">
      <alignment vertical="top"/>
    </xf>
    <xf numFmtId="40" fontId="19" fillId="4" borderId="19" xfId="5" applyNumberFormat="1" applyFont="1" applyFill="1" applyBorder="1" applyAlignment="1">
      <alignment vertical="top"/>
    </xf>
    <xf numFmtId="40" fontId="17" fillId="4" borderId="0" xfId="5" applyNumberFormat="1" applyFont="1" applyFill="1" applyAlignment="1">
      <alignment vertical="top"/>
    </xf>
    <xf numFmtId="167" fontId="16" fillId="4" borderId="10" xfId="5" applyNumberFormat="1" applyFont="1" applyFill="1" applyBorder="1" applyAlignment="1">
      <alignment horizontal="center" vertical="top"/>
    </xf>
    <xf numFmtId="40" fontId="19" fillId="4" borderId="19" xfId="5" applyNumberFormat="1" applyFont="1" applyFill="1" applyBorder="1" applyAlignment="1">
      <alignment horizontal="left" vertical="top" wrapText="1"/>
    </xf>
    <xf numFmtId="40" fontId="16" fillId="4" borderId="19" xfId="5" quotePrefix="1" applyNumberFormat="1" applyFont="1" applyFill="1" applyBorder="1" applyAlignment="1">
      <alignment horizontal="justify" vertical="top" wrapText="1"/>
    </xf>
    <xf numFmtId="40" fontId="19" fillId="4" borderId="12" xfId="5" applyNumberFormat="1" applyFont="1" applyFill="1" applyBorder="1" applyAlignment="1">
      <alignment horizontal="center" vertical="top"/>
    </xf>
    <xf numFmtId="165" fontId="16" fillId="4" borderId="5" xfId="5" applyNumberFormat="1" applyFont="1" applyFill="1" applyBorder="1" applyAlignment="1">
      <alignment horizontal="right" vertical="top"/>
    </xf>
    <xf numFmtId="2" fontId="17" fillId="4" borderId="15" xfId="5" applyNumberFormat="1" applyFont="1" applyFill="1" applyBorder="1" applyAlignment="1">
      <alignment horizontal="center" vertical="top"/>
    </xf>
    <xf numFmtId="167" fontId="17" fillId="4" borderId="15" xfId="5" applyNumberFormat="1" applyFont="1" applyFill="1" applyBorder="1" applyAlignment="1">
      <alignment horizontal="center" vertical="top"/>
    </xf>
    <xf numFmtId="40" fontId="17" fillId="4" borderId="15" xfId="5" applyNumberFormat="1" applyFont="1" applyFill="1" applyBorder="1" applyAlignment="1">
      <alignment horizontal="right" vertical="top"/>
    </xf>
    <xf numFmtId="40" fontId="19" fillId="4" borderId="24" xfId="5" applyNumberFormat="1" applyFont="1" applyFill="1" applyBorder="1" applyAlignment="1">
      <alignment horizontal="justify" vertical="top"/>
    </xf>
    <xf numFmtId="40" fontId="17" fillId="4" borderId="24" xfId="5" applyNumberFormat="1" applyFont="1" applyFill="1" applyBorder="1" applyAlignment="1">
      <alignment horizontal="justify" vertical="top"/>
    </xf>
    <xf numFmtId="40" fontId="19" fillId="4" borderId="16" xfId="5" applyNumberFormat="1" applyFont="1" applyFill="1" applyBorder="1" applyAlignment="1">
      <alignment horizontal="centerContinuous" vertical="top"/>
    </xf>
    <xf numFmtId="40" fontId="17" fillId="4" borderId="24" xfId="5" applyNumberFormat="1" applyFont="1" applyFill="1" applyBorder="1" applyAlignment="1">
      <alignment horizontal="left" vertical="top"/>
    </xf>
    <xf numFmtId="40" fontId="17" fillId="4" borderId="24" xfId="5" applyNumberFormat="1" applyFont="1" applyFill="1" applyBorder="1" applyAlignment="1">
      <alignment vertical="top"/>
    </xf>
    <xf numFmtId="40" fontId="19" fillId="4" borderId="24" xfId="5" applyNumberFormat="1" applyFont="1" applyFill="1" applyBorder="1" applyAlignment="1">
      <alignment vertical="top"/>
    </xf>
    <xf numFmtId="168" fontId="16" fillId="4" borderId="15" xfId="5" applyNumberFormat="1" applyFont="1" applyFill="1" applyBorder="1" applyAlignment="1">
      <alignment horizontal="center" vertical="top"/>
    </xf>
    <xf numFmtId="2" fontId="17" fillId="4" borderId="18" xfId="5" applyNumberFormat="1" applyFont="1" applyFill="1" applyBorder="1" applyAlignment="1">
      <alignment horizontal="right" vertical="top"/>
    </xf>
    <xf numFmtId="164" fontId="22" fillId="4" borderId="0" xfId="5" applyNumberFormat="1" applyFont="1" applyFill="1" applyBorder="1" applyAlignment="1">
      <alignment horizontal="right" vertical="top"/>
    </xf>
    <xf numFmtId="2" fontId="23" fillId="4" borderId="0" xfId="5" applyNumberFormat="1" applyFont="1" applyFill="1" applyBorder="1" applyAlignment="1">
      <alignment horizontal="center" vertical="top"/>
    </xf>
    <xf numFmtId="0" fontId="23" fillId="4" borderId="0" xfId="0" applyFont="1" applyFill="1" applyBorder="1" applyAlignment="1">
      <alignment vertical="top"/>
    </xf>
    <xf numFmtId="40" fontId="22" fillId="4" borderId="0" xfId="5" applyNumberFormat="1" applyFont="1" applyFill="1" applyBorder="1" applyAlignment="1">
      <alignment horizontal="right" vertical="top"/>
    </xf>
    <xf numFmtId="40" fontId="22" fillId="4" borderId="0" xfId="5" applyNumberFormat="1" applyFont="1" applyFill="1" applyBorder="1" applyAlignment="1">
      <alignment vertical="top"/>
    </xf>
    <xf numFmtId="0" fontId="16" fillId="4" borderId="0" xfId="0" applyFont="1" applyFill="1" applyBorder="1" applyAlignment="1">
      <alignment horizontal="right" vertical="top"/>
    </xf>
    <xf numFmtId="2" fontId="24" fillId="4" borderId="19" xfId="5" applyNumberFormat="1" applyFont="1" applyFill="1" applyBorder="1" applyAlignment="1">
      <alignment horizontal="center" vertical="top"/>
    </xf>
    <xf numFmtId="2" fontId="24" fillId="4" borderId="26" xfId="5" applyNumberFormat="1" applyFont="1" applyFill="1" applyBorder="1" applyAlignment="1">
      <alignment horizontal="center" vertical="top"/>
    </xf>
    <xf numFmtId="2" fontId="24" fillId="4" borderId="15" xfId="5" applyNumberFormat="1" applyFont="1" applyFill="1" applyBorder="1" applyAlignment="1">
      <alignment horizontal="center" vertical="top"/>
    </xf>
    <xf numFmtId="2" fontId="24" fillId="4" borderId="3" xfId="5" applyNumberFormat="1" applyFont="1" applyFill="1" applyBorder="1" applyAlignment="1">
      <alignment horizontal="center" vertical="top"/>
    </xf>
    <xf numFmtId="2" fontId="26" fillId="4" borderId="10" xfId="5" applyNumberFormat="1" applyFont="1" applyFill="1" applyBorder="1" applyAlignment="1">
      <alignment horizontal="center" vertical="top"/>
    </xf>
    <xf numFmtId="2" fontId="24" fillId="4" borderId="16" xfId="5" applyNumberFormat="1" applyFont="1" applyFill="1" applyBorder="1" applyAlignment="1">
      <alignment horizontal="center" vertical="top"/>
    </xf>
    <xf numFmtId="168" fontId="16" fillId="4" borderId="0" xfId="5" applyNumberFormat="1" applyFont="1" applyFill="1" applyBorder="1" applyAlignment="1">
      <alignment horizontal="center" vertical="top"/>
    </xf>
    <xf numFmtId="40" fontId="28" fillId="3" borderId="2" xfId="0" applyNumberFormat="1" applyFont="1" applyFill="1" applyBorder="1" applyAlignment="1">
      <alignment horizontal="left" vertical="center"/>
    </xf>
    <xf numFmtId="0" fontId="28" fillId="3" borderId="2" xfId="0" applyFont="1" applyFill="1" applyBorder="1" applyAlignment="1">
      <alignment horizontal="left" vertical="center"/>
    </xf>
    <xf numFmtId="0" fontId="28" fillId="0" borderId="6" xfId="0" applyFont="1" applyBorder="1" applyAlignment="1">
      <alignment horizontal="center" vertical="center"/>
    </xf>
    <xf numFmtId="0" fontId="29" fillId="3" borderId="29" xfId="0" applyFont="1" applyFill="1" applyBorder="1" applyAlignment="1">
      <alignment horizontal="right" vertical="center"/>
    </xf>
    <xf numFmtId="43" fontId="30" fillId="0" borderId="7" xfId="5" applyFont="1" applyBorder="1" applyAlignment="1">
      <alignment horizontal="center" vertical="center"/>
    </xf>
    <xf numFmtId="43" fontId="31" fillId="0" borderId="7" xfId="5" applyFont="1" applyBorder="1" applyAlignment="1">
      <alignment horizontal="center" vertical="center"/>
    </xf>
    <xf numFmtId="43" fontId="31" fillId="0" borderId="1" xfId="5" applyFont="1" applyBorder="1" applyAlignment="1">
      <alignment horizontal="center" vertical="center"/>
    </xf>
    <xf numFmtId="43" fontId="32" fillId="0" borderId="30" xfId="5" applyFont="1" applyBorder="1" applyAlignment="1">
      <alignment horizontal="center" vertical="center"/>
    </xf>
    <xf numFmtId="40" fontId="19" fillId="4" borderId="24" xfId="5" applyNumberFormat="1" applyFont="1" applyFill="1" applyBorder="1" applyAlignment="1">
      <alignment horizontal="centerContinuous" vertical="top"/>
    </xf>
    <xf numFmtId="40" fontId="16" fillId="4" borderId="24" xfId="5" applyNumberFormat="1" applyFont="1" applyFill="1" applyBorder="1" applyAlignment="1">
      <alignment horizontal="left" vertical="top"/>
    </xf>
    <xf numFmtId="0" fontId="34" fillId="0" borderId="0" xfId="0" applyFont="1"/>
    <xf numFmtId="0" fontId="37" fillId="0" borderId="0" xfId="0" applyFont="1" applyAlignment="1">
      <alignment horizontal="left"/>
    </xf>
    <xf numFmtId="0" fontId="38" fillId="0" borderId="0" xfId="0" applyFont="1"/>
    <xf numFmtId="0" fontId="39" fillId="0" borderId="0" xfId="0" applyFont="1"/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6" fillId="4" borderId="0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center"/>
    </xf>
    <xf numFmtId="0" fontId="15" fillId="4" borderId="0" xfId="0" applyFont="1" applyFill="1" applyBorder="1" applyAlignment="1">
      <alignment horizontal="left" vertical="top" wrapText="1"/>
    </xf>
    <xf numFmtId="0" fontId="18" fillId="4" borderId="0" xfId="0" applyFont="1" applyFill="1" applyBorder="1" applyAlignment="1">
      <alignment horizontal="center" vertical="top" wrapText="1"/>
    </xf>
  </cellXfs>
  <cellStyles count="10">
    <cellStyle name="Comma" xfId="5" builtinId="3"/>
    <cellStyle name="Comma 2" xfId="9"/>
    <cellStyle name="Normal" xfId="0" builtinId="0"/>
    <cellStyle name="Normal 2" xfId="1"/>
    <cellStyle name="Normal 2 2" xfId="7"/>
    <cellStyle name="Normal 2 3" xfId="8"/>
    <cellStyle name="Normal 3" xfId="2"/>
    <cellStyle name="Normal 4" xfId="3"/>
    <cellStyle name="Normal 5" xfId="4"/>
    <cellStyle name="Normal_Sheet2 (2)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H19"/>
  <sheetViews>
    <sheetView tabSelected="1" topLeftCell="A4" zoomScaleNormal="100" workbookViewId="0">
      <selection activeCell="O19" sqref="O19"/>
    </sheetView>
  </sheetViews>
  <sheetFormatPr defaultRowHeight="15" x14ac:dyDescent="0.25"/>
  <sheetData>
    <row r="15" spans="1:8" ht="33" x14ac:dyDescent="0.45">
      <c r="A15" s="179" t="s">
        <v>64</v>
      </c>
      <c r="B15" s="179"/>
      <c r="C15" s="179"/>
      <c r="D15" s="179"/>
      <c r="E15" s="179"/>
      <c r="F15" s="179"/>
      <c r="G15" s="179"/>
      <c r="H15" s="179"/>
    </row>
    <row r="16" spans="1:8" x14ac:dyDescent="0.25">
      <c r="A16" s="175"/>
      <c r="B16" s="175"/>
      <c r="C16" s="175"/>
      <c r="D16" s="175"/>
      <c r="E16" s="175"/>
      <c r="F16" s="175"/>
      <c r="G16" s="175"/>
      <c r="H16" s="175"/>
    </row>
    <row r="17" spans="1:8" ht="39" customHeight="1" x14ac:dyDescent="0.25">
      <c r="A17" s="180" t="s">
        <v>123</v>
      </c>
      <c r="B17" s="180"/>
      <c r="C17" s="180"/>
      <c r="D17" s="180"/>
      <c r="E17" s="180"/>
      <c r="F17" s="180"/>
      <c r="G17" s="180"/>
      <c r="H17" s="180"/>
    </row>
    <row r="18" spans="1:8" ht="33.75" customHeight="1" x14ac:dyDescent="0.25">
      <c r="A18" s="181" t="s">
        <v>125</v>
      </c>
      <c r="B18" s="181"/>
      <c r="C18" s="181"/>
      <c r="D18" s="181"/>
      <c r="E18" s="181"/>
      <c r="F18" s="181"/>
      <c r="G18" s="181"/>
      <c r="H18" s="181"/>
    </row>
    <row r="19" spans="1:8" ht="45.75" customHeight="1" x14ac:dyDescent="0.25">
      <c r="A19" s="180" t="s">
        <v>124</v>
      </c>
      <c r="B19" s="180"/>
      <c r="C19" s="180"/>
      <c r="D19" s="180"/>
      <c r="E19" s="180"/>
      <c r="F19" s="180"/>
      <c r="G19" s="180"/>
      <c r="H19" s="180"/>
    </row>
  </sheetData>
  <mergeCells count="4">
    <mergeCell ref="A15:H15"/>
    <mergeCell ref="A17:H17"/>
    <mergeCell ref="A18:H18"/>
    <mergeCell ref="A19:H19"/>
  </mergeCells>
  <pageMargins left="1" right="1" top="1" bottom="1" header="0.5" footer="0.5"/>
  <pageSetup paperSize="9" orientation="portrait" r:id="rId1"/>
  <headerFooter>
    <oddHeader>&amp;R&amp;"Copperplate Gothic Light,Regular"&amp;9BILL OF QUANTITIES</oddHeader>
    <oddFooter>&amp;L&amp;"Copperplate Gothic Light,Regular"&amp;9INFRASTRUCTURE UNIT
MALDIVES POLICE SERVICE / FINANCE DEPARTMENT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3"/>
  <sheetViews>
    <sheetView view="pageLayout" zoomScale="85" zoomScaleNormal="100" zoomScalePageLayoutView="85" workbookViewId="0">
      <selection activeCell="B34" sqref="B34"/>
    </sheetView>
  </sheetViews>
  <sheetFormatPr defaultRowHeight="12.75" x14ac:dyDescent="0.2"/>
  <cols>
    <col min="1" max="1" width="10" style="9" customWidth="1"/>
    <col min="2" max="2" width="52.5703125" style="9" customWidth="1"/>
    <col min="3" max="3" width="24" style="10" customWidth="1"/>
    <col min="4" max="16384" width="9.140625" style="9"/>
  </cols>
  <sheetData>
    <row r="1" spans="1:14" s="1" customFormat="1" ht="15" customHeight="1" x14ac:dyDescent="0.25">
      <c r="A1" s="16" t="s">
        <v>67</v>
      </c>
      <c r="B1" s="17"/>
      <c r="C1" s="18"/>
      <c r="D1" s="19"/>
      <c r="E1" s="20"/>
      <c r="F1" s="21"/>
      <c r="I1" s="22"/>
      <c r="J1" s="22"/>
      <c r="K1" s="22"/>
      <c r="L1" s="22"/>
      <c r="M1" s="22"/>
      <c r="N1" s="22"/>
    </row>
    <row r="2" spans="1:14" s="1" customFormat="1" ht="15" customHeight="1" x14ac:dyDescent="0.25">
      <c r="A2" s="184" t="s">
        <v>131</v>
      </c>
      <c r="B2" s="184"/>
      <c r="C2" s="23"/>
      <c r="D2" s="24"/>
      <c r="E2" s="25"/>
      <c r="F2" s="26"/>
      <c r="I2" s="22"/>
      <c r="J2" s="22"/>
      <c r="K2" s="22"/>
      <c r="L2" s="22"/>
      <c r="M2" s="22"/>
      <c r="N2" s="22"/>
    </row>
    <row r="3" spans="1:14" s="1" customFormat="1" ht="15" customHeight="1" x14ac:dyDescent="0.25">
      <c r="A3" s="27" t="s">
        <v>70</v>
      </c>
      <c r="B3" s="28"/>
      <c r="C3" s="23"/>
      <c r="D3" s="24"/>
      <c r="E3" s="25"/>
      <c r="F3" s="26"/>
      <c r="I3" s="22"/>
      <c r="J3" s="22"/>
      <c r="K3" s="22"/>
      <c r="L3" s="22"/>
      <c r="M3" s="22"/>
      <c r="N3" s="22"/>
    </row>
    <row r="4" spans="1:14" s="1" customFormat="1" ht="15" customHeight="1" x14ac:dyDescent="0.25">
      <c r="A4" s="184" t="s">
        <v>68</v>
      </c>
      <c r="B4" s="184"/>
      <c r="C4" s="23"/>
      <c r="D4" s="24"/>
      <c r="E4" s="25"/>
      <c r="F4" s="26"/>
      <c r="I4" s="22"/>
      <c r="J4" s="22"/>
      <c r="K4" s="22"/>
      <c r="L4" s="22"/>
      <c r="M4" s="22"/>
      <c r="N4" s="22"/>
    </row>
    <row r="5" spans="1:14" s="1" customFormat="1" ht="9.9499999999999993" customHeight="1" x14ac:dyDescent="0.25">
      <c r="A5" s="28"/>
      <c r="B5" s="28"/>
      <c r="C5" s="23"/>
      <c r="D5" s="24"/>
      <c r="E5" s="25"/>
      <c r="F5" s="26"/>
      <c r="I5" s="22"/>
      <c r="J5" s="22"/>
      <c r="K5" s="22"/>
      <c r="L5" s="22"/>
      <c r="M5" s="22"/>
      <c r="N5" s="22"/>
    </row>
    <row r="6" spans="1:14" s="6" customFormat="1" ht="19.5" customHeight="1" x14ac:dyDescent="0.25">
      <c r="A6" s="7" t="s">
        <v>134</v>
      </c>
      <c r="B6" s="3"/>
      <c r="C6" s="2"/>
      <c r="D6" s="3"/>
      <c r="E6" s="4"/>
      <c r="F6" s="3"/>
      <c r="G6" s="5"/>
    </row>
    <row r="7" spans="1:14" s="6" customFormat="1" ht="9.9499999999999993" customHeight="1" x14ac:dyDescent="0.25">
      <c r="A7" s="3"/>
      <c r="B7" s="3"/>
      <c r="C7" s="2"/>
      <c r="D7" s="3"/>
      <c r="E7" s="4"/>
      <c r="F7" s="3"/>
      <c r="G7" s="5"/>
    </row>
    <row r="8" spans="1:14" s="6" customFormat="1" ht="15" customHeight="1" x14ac:dyDescent="0.25">
      <c r="A8" s="182" t="s">
        <v>132</v>
      </c>
      <c r="B8" s="182"/>
      <c r="C8" s="182"/>
      <c r="D8" s="3"/>
      <c r="E8" s="4"/>
      <c r="F8" s="3"/>
      <c r="G8" s="5"/>
    </row>
    <row r="9" spans="1:14" s="6" customFormat="1" ht="15" customHeight="1" x14ac:dyDescent="0.25">
      <c r="A9" s="182" t="s">
        <v>69</v>
      </c>
      <c r="B9" s="182"/>
      <c r="C9" s="2"/>
      <c r="D9" s="3"/>
      <c r="E9" s="4"/>
      <c r="F9" s="3"/>
      <c r="G9" s="5"/>
    </row>
    <row r="10" spans="1:14" s="6" customFormat="1" ht="15" customHeight="1" x14ac:dyDescent="0.25">
      <c r="A10" s="182" t="s">
        <v>133</v>
      </c>
      <c r="B10" s="182"/>
      <c r="C10" s="2"/>
      <c r="D10" s="3"/>
      <c r="E10" s="4"/>
      <c r="F10" s="3"/>
      <c r="G10" s="5"/>
    </row>
    <row r="11" spans="1:14" ht="15.75" x14ac:dyDescent="0.25">
      <c r="A11" s="8"/>
    </row>
    <row r="12" spans="1:14" ht="20.25" x14ac:dyDescent="0.3">
      <c r="A12" s="183" t="s">
        <v>3</v>
      </c>
      <c r="B12" s="183"/>
      <c r="C12" s="183"/>
    </row>
    <row r="13" spans="1:14" ht="13.5" thickBot="1" x14ac:dyDescent="0.25">
      <c r="A13" s="11"/>
      <c r="B13" s="11"/>
      <c r="C13" s="12"/>
    </row>
    <row r="14" spans="1:14" s="15" customFormat="1" ht="24.95" customHeight="1" thickBot="1" x14ac:dyDescent="0.3">
      <c r="A14" s="13" t="s">
        <v>4</v>
      </c>
      <c r="B14" s="13" t="s">
        <v>5</v>
      </c>
      <c r="C14" s="14" t="s">
        <v>6</v>
      </c>
    </row>
    <row r="15" spans="1:14" s="15" customFormat="1" ht="24.95" customHeight="1" x14ac:dyDescent="0.25">
      <c r="A15" s="167">
        <v>1</v>
      </c>
      <c r="B15" s="165" t="s">
        <v>0</v>
      </c>
      <c r="C15" s="169"/>
    </row>
    <row r="16" spans="1:14" s="15" customFormat="1" ht="24.95" customHeight="1" x14ac:dyDescent="0.25">
      <c r="A16" s="167">
        <v>2</v>
      </c>
      <c r="B16" s="165" t="s">
        <v>15</v>
      </c>
      <c r="C16" s="169"/>
    </row>
    <row r="17" spans="1:3" s="15" customFormat="1" ht="24.95" customHeight="1" x14ac:dyDescent="0.25">
      <c r="A17" s="167">
        <v>3</v>
      </c>
      <c r="B17" s="165" t="s">
        <v>72</v>
      </c>
      <c r="C17" s="169"/>
    </row>
    <row r="18" spans="1:3" s="15" customFormat="1" ht="24.95" customHeight="1" x14ac:dyDescent="0.25">
      <c r="A18" s="167">
        <v>4</v>
      </c>
      <c r="B18" s="165" t="s">
        <v>24</v>
      </c>
      <c r="C18" s="169"/>
    </row>
    <row r="19" spans="1:3" s="15" customFormat="1" ht="24.95" customHeight="1" x14ac:dyDescent="0.25">
      <c r="A19" s="167">
        <v>5</v>
      </c>
      <c r="B19" s="165" t="s">
        <v>25</v>
      </c>
      <c r="C19" s="169"/>
    </row>
    <row r="20" spans="1:3" s="15" customFormat="1" ht="24.95" customHeight="1" x14ac:dyDescent="0.25">
      <c r="A20" s="167">
        <v>6</v>
      </c>
      <c r="B20" s="165" t="s">
        <v>73</v>
      </c>
      <c r="C20" s="169"/>
    </row>
    <row r="21" spans="1:3" s="15" customFormat="1" ht="24.95" customHeight="1" x14ac:dyDescent="0.25">
      <c r="A21" s="167">
        <v>7</v>
      </c>
      <c r="B21" s="165" t="s">
        <v>74</v>
      </c>
      <c r="C21" s="169"/>
    </row>
    <row r="22" spans="1:3" s="15" customFormat="1" ht="24.95" customHeight="1" x14ac:dyDescent="0.25">
      <c r="A22" s="167"/>
      <c r="B22" s="165"/>
      <c r="C22" s="169"/>
    </row>
    <row r="23" spans="1:3" s="15" customFormat="1" ht="24.95" customHeight="1" x14ac:dyDescent="0.25">
      <c r="A23" s="167"/>
      <c r="B23" s="165"/>
      <c r="C23" s="170"/>
    </row>
    <row r="24" spans="1:3" s="15" customFormat="1" ht="24.95" customHeight="1" x14ac:dyDescent="0.25">
      <c r="A24" s="167"/>
      <c r="B24" s="166"/>
      <c r="C24" s="170"/>
    </row>
    <row r="25" spans="1:3" s="15" customFormat="1" ht="24.95" customHeight="1" thickBot="1" x14ac:dyDescent="0.3">
      <c r="A25" s="30"/>
      <c r="B25" s="31"/>
      <c r="C25" s="171"/>
    </row>
    <row r="26" spans="1:3" s="15" customFormat="1" ht="30" customHeight="1" thickBot="1" x14ac:dyDescent="0.3">
      <c r="A26" s="29"/>
      <c r="B26" s="168" t="s">
        <v>135</v>
      </c>
      <c r="C26" s="172"/>
    </row>
    <row r="28" spans="1:3" ht="21.75" x14ac:dyDescent="0.55000000000000004">
      <c r="A28" s="176" t="s">
        <v>128</v>
      </c>
    </row>
    <row r="29" spans="1:3" ht="16.5" x14ac:dyDescent="0.4">
      <c r="A29" s="177" t="s">
        <v>129</v>
      </c>
    </row>
    <row r="30" spans="1:3" ht="16.5" x14ac:dyDescent="0.4">
      <c r="A30" s="178" t="s">
        <v>130</v>
      </c>
    </row>
    <row r="31" spans="1:3" ht="16.5" x14ac:dyDescent="0.4">
      <c r="A31" s="178" t="s">
        <v>70</v>
      </c>
    </row>
    <row r="32" spans="1:3" ht="16.5" x14ac:dyDescent="0.4">
      <c r="A32" s="178" t="s">
        <v>67</v>
      </c>
    </row>
    <row r="253" spans="3:6" x14ac:dyDescent="0.2">
      <c r="C253" s="9"/>
      <c r="F253" s="9">
        <v>100</v>
      </c>
    </row>
  </sheetData>
  <mergeCells count="6">
    <mergeCell ref="A10:B10"/>
    <mergeCell ref="A12:C12"/>
    <mergeCell ref="A4:B4"/>
    <mergeCell ref="A2:B2"/>
    <mergeCell ref="A9:B9"/>
    <mergeCell ref="A8:C8"/>
  </mergeCells>
  <pageMargins left="0.5" right="0.5" top="0.75" bottom="0.75" header="0.3" footer="0.3"/>
  <pageSetup paperSize="9" orientation="portrait" r:id="rId1"/>
  <headerFooter>
    <oddHeader>&amp;R&amp;"Copperplate Gothic Light,Regular"&amp;7BILL OF QUANTITIES / BOUNDARY WALL</oddHeader>
    <oddFooter xml:space="preserve">&amp;L&amp;"Copperplate Gothic Light,Regular"&amp;7&amp;K000000INFRASTRUCTURE UNIT
MALDIVES POLICE SERVICE / FINANCE DEPARTMENT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2"/>
  <sheetViews>
    <sheetView zoomScaleNormal="100" workbookViewId="0">
      <selection activeCell="F8" sqref="F8"/>
    </sheetView>
  </sheetViews>
  <sheetFormatPr defaultRowHeight="15" customHeight="1" x14ac:dyDescent="0.25"/>
  <cols>
    <col min="1" max="1" width="7.140625" style="32" customWidth="1"/>
    <col min="2" max="2" width="48.140625" style="32" customWidth="1"/>
    <col min="3" max="3" width="9.5703125" style="33" customWidth="1"/>
    <col min="4" max="4" width="7.7109375" style="34" customWidth="1"/>
    <col min="5" max="5" width="11.5703125" style="157" customWidth="1"/>
    <col min="6" max="6" width="14.7109375" style="32" customWidth="1"/>
    <col min="7" max="16384" width="9.140625" style="22"/>
  </cols>
  <sheetData>
    <row r="1" spans="1:6" ht="23.25" customHeight="1" x14ac:dyDescent="0.25">
      <c r="A1" s="185" t="s">
        <v>27</v>
      </c>
      <c r="B1" s="185"/>
      <c r="C1" s="185"/>
      <c r="D1" s="185"/>
      <c r="E1" s="185"/>
      <c r="F1" s="185"/>
    </row>
    <row r="2" spans="1:6" ht="6.95" customHeight="1" x14ac:dyDescent="0.25">
      <c r="E2" s="35"/>
      <c r="F2" s="36"/>
    </row>
    <row r="3" spans="1:6" ht="15" customHeight="1" x14ac:dyDescent="0.25">
      <c r="A3" s="37" t="s">
        <v>7</v>
      </c>
      <c r="B3" s="37" t="s">
        <v>5</v>
      </c>
      <c r="C3" s="38" t="s">
        <v>9</v>
      </c>
      <c r="D3" s="37" t="s">
        <v>8</v>
      </c>
      <c r="E3" s="39" t="s">
        <v>10</v>
      </c>
      <c r="F3" s="39" t="s">
        <v>6</v>
      </c>
    </row>
    <row r="4" spans="1:6" s="43" customFormat="1" ht="15" customHeight="1" x14ac:dyDescent="0.25">
      <c r="A4" s="72"/>
      <c r="B4" s="67" t="s">
        <v>75</v>
      </c>
      <c r="C4" s="73"/>
      <c r="D4" s="74"/>
      <c r="E4" s="75"/>
      <c r="F4" s="76"/>
    </row>
    <row r="5" spans="1:6" s="43" customFormat="1" ht="15" customHeight="1" x14ac:dyDescent="0.25">
      <c r="A5" s="77"/>
      <c r="B5" s="78" t="s">
        <v>0</v>
      </c>
      <c r="C5" s="79"/>
      <c r="D5" s="80"/>
      <c r="E5" s="81"/>
      <c r="F5" s="82"/>
    </row>
    <row r="6" spans="1:6" s="43" customFormat="1" ht="15" customHeight="1" x14ac:dyDescent="0.25">
      <c r="A6" s="50">
        <v>1.1000000000000001</v>
      </c>
      <c r="B6" s="51" t="s">
        <v>31</v>
      </c>
      <c r="C6" s="46"/>
      <c r="D6" s="83"/>
      <c r="E6" s="84"/>
      <c r="F6" s="85"/>
    </row>
    <row r="7" spans="1:6" s="43" customFormat="1" ht="38.25" x14ac:dyDescent="0.25">
      <c r="A7" s="50"/>
      <c r="B7" s="86" t="s">
        <v>41</v>
      </c>
      <c r="C7" s="46"/>
      <c r="D7" s="47"/>
      <c r="E7" s="56"/>
      <c r="F7" s="57"/>
    </row>
    <row r="8" spans="1:6" s="43" customFormat="1" ht="15" customHeight="1" x14ac:dyDescent="0.25">
      <c r="A8" s="50"/>
      <c r="B8" s="45"/>
      <c r="C8" s="87"/>
      <c r="D8" s="83"/>
      <c r="E8" s="84"/>
      <c r="F8" s="88"/>
    </row>
    <row r="9" spans="1:6" s="43" customFormat="1" ht="15" customHeight="1" x14ac:dyDescent="0.25">
      <c r="A9" s="50">
        <v>1.2</v>
      </c>
      <c r="B9" s="51" t="s">
        <v>28</v>
      </c>
      <c r="C9" s="46"/>
      <c r="D9" s="47"/>
      <c r="E9" s="56"/>
      <c r="F9" s="57"/>
    </row>
    <row r="10" spans="1:6" s="43" customFormat="1" ht="51" x14ac:dyDescent="0.25">
      <c r="A10" s="44"/>
      <c r="B10" s="89" t="s">
        <v>29</v>
      </c>
      <c r="C10" s="46"/>
      <c r="D10" s="47"/>
      <c r="E10" s="56"/>
      <c r="F10" s="57"/>
    </row>
    <row r="11" spans="1:6" s="43" customFormat="1" ht="5.0999999999999996" customHeight="1" x14ac:dyDescent="0.25">
      <c r="A11" s="44"/>
      <c r="B11" s="90"/>
      <c r="C11" s="46"/>
      <c r="D11" s="47"/>
      <c r="E11" s="56"/>
      <c r="F11" s="57"/>
    </row>
    <row r="12" spans="1:6" s="43" customFormat="1" ht="15" customHeight="1" x14ac:dyDescent="0.25">
      <c r="A12" s="58">
        <v>1</v>
      </c>
      <c r="B12" s="90" t="s">
        <v>77</v>
      </c>
      <c r="C12" s="46">
        <f>0.25*0.7*146.13</f>
        <v>25.572749999999999</v>
      </c>
      <c r="D12" s="56" t="s">
        <v>13</v>
      </c>
      <c r="E12" s="56"/>
      <c r="F12" s="57"/>
    </row>
    <row r="13" spans="1:6" s="43" customFormat="1" ht="15" customHeight="1" x14ac:dyDescent="0.25">
      <c r="A13" s="58"/>
      <c r="B13" s="91"/>
      <c r="C13" s="46"/>
      <c r="D13" s="56"/>
      <c r="E13" s="56"/>
      <c r="F13" s="57"/>
    </row>
    <row r="14" spans="1:6" s="43" customFormat="1" ht="15" customHeight="1" x14ac:dyDescent="0.25">
      <c r="A14" s="50">
        <v>1.3</v>
      </c>
      <c r="B14" s="51" t="s">
        <v>30</v>
      </c>
      <c r="C14" s="46"/>
      <c r="D14" s="56"/>
      <c r="E14" s="48"/>
      <c r="F14" s="57"/>
    </row>
    <row r="15" spans="1:6" s="43" customFormat="1" ht="30" customHeight="1" x14ac:dyDescent="0.25">
      <c r="A15" s="72"/>
      <c r="B15" s="59" t="s">
        <v>42</v>
      </c>
      <c r="C15" s="46"/>
      <c r="D15" s="56"/>
      <c r="E15" s="56"/>
      <c r="F15" s="57"/>
    </row>
    <row r="16" spans="1:6" s="43" customFormat="1" ht="30" customHeight="1" x14ac:dyDescent="0.25">
      <c r="A16" s="72"/>
      <c r="B16" s="59" t="s">
        <v>43</v>
      </c>
      <c r="C16" s="46"/>
      <c r="D16" s="56"/>
      <c r="E16" s="56"/>
      <c r="F16" s="57"/>
    </row>
    <row r="17" spans="1:6" s="43" customFormat="1" ht="15" customHeight="1" x14ac:dyDescent="0.25">
      <c r="A17" s="92">
        <v>1</v>
      </c>
      <c r="B17" s="59" t="s">
        <v>78</v>
      </c>
      <c r="C17" s="46">
        <f>C12-(0.2*0.7*146.13)</f>
        <v>5.1145500000000013</v>
      </c>
      <c r="D17" s="56" t="s">
        <v>13</v>
      </c>
      <c r="E17" s="56"/>
      <c r="F17" s="57"/>
    </row>
    <row r="18" spans="1:6" s="94" customFormat="1" ht="15" customHeight="1" x14ac:dyDescent="0.25">
      <c r="A18" s="50"/>
      <c r="B18" s="51"/>
      <c r="C18" s="87"/>
      <c r="D18" s="83"/>
      <c r="E18" s="93"/>
      <c r="F18" s="57"/>
    </row>
    <row r="19" spans="1:6" s="43" customFormat="1" ht="15" customHeight="1" x14ac:dyDescent="0.25">
      <c r="A19" s="50">
        <v>1.4</v>
      </c>
      <c r="B19" s="51" t="s">
        <v>44</v>
      </c>
      <c r="C19" s="87"/>
      <c r="D19" s="83"/>
      <c r="E19" s="56"/>
      <c r="F19" s="57"/>
    </row>
    <row r="20" spans="1:6" s="43" customFormat="1" ht="25.5" x14ac:dyDescent="0.25">
      <c r="A20" s="44" t="s">
        <v>87</v>
      </c>
      <c r="B20" s="59" t="s">
        <v>45</v>
      </c>
      <c r="C20" s="46"/>
      <c r="D20" s="47"/>
      <c r="E20" s="56"/>
      <c r="F20" s="57"/>
    </row>
    <row r="21" spans="1:6" s="43" customFormat="1" ht="5.0999999999999996" customHeight="1" x14ac:dyDescent="0.25">
      <c r="A21" s="44"/>
      <c r="B21" s="59"/>
      <c r="C21" s="46"/>
      <c r="D21" s="47"/>
      <c r="E21" s="56"/>
      <c r="F21" s="57"/>
    </row>
    <row r="22" spans="1:6" s="43" customFormat="1" ht="12.75" x14ac:dyDescent="0.25">
      <c r="A22" s="58"/>
      <c r="B22" s="59" t="s">
        <v>61</v>
      </c>
      <c r="C22" s="158"/>
      <c r="D22" s="56"/>
      <c r="E22" s="56"/>
      <c r="F22" s="57"/>
    </row>
    <row r="23" spans="1:6" s="43" customFormat="1" x14ac:dyDescent="0.25">
      <c r="A23" s="58">
        <v>1</v>
      </c>
      <c r="B23" s="59" t="s">
        <v>100</v>
      </c>
      <c r="C23" s="46">
        <f>0.25*146.13</f>
        <v>36.532499999999999</v>
      </c>
      <c r="D23" s="56" t="s">
        <v>71</v>
      </c>
      <c r="E23" s="56"/>
      <c r="F23" s="57"/>
    </row>
    <row r="24" spans="1:6" s="43" customFormat="1" ht="12.75" x14ac:dyDescent="0.25">
      <c r="A24" s="58"/>
      <c r="B24" s="59"/>
      <c r="C24" s="46"/>
      <c r="D24" s="56"/>
      <c r="E24" s="56"/>
      <c r="F24" s="57"/>
    </row>
    <row r="25" spans="1:6" s="43" customFormat="1" ht="54.75" customHeight="1" x14ac:dyDescent="0.25">
      <c r="A25" s="58" t="s">
        <v>88</v>
      </c>
      <c r="B25" s="59" t="s">
        <v>89</v>
      </c>
      <c r="C25" s="158"/>
      <c r="D25" s="56"/>
      <c r="E25" s="56"/>
      <c r="F25" s="57"/>
    </row>
    <row r="26" spans="1:6" s="43" customFormat="1" ht="15" customHeight="1" x14ac:dyDescent="0.25">
      <c r="A26" s="92">
        <v>1</v>
      </c>
      <c r="B26" s="59" t="s">
        <v>79</v>
      </c>
      <c r="C26" s="46">
        <f>1.1*146.13</f>
        <v>160.74299999999999</v>
      </c>
      <c r="D26" s="56" t="s">
        <v>71</v>
      </c>
      <c r="E26" s="56"/>
      <c r="F26" s="57"/>
    </row>
    <row r="27" spans="1:6" s="43" customFormat="1" x14ac:dyDescent="0.25">
      <c r="A27" s="92">
        <v>2</v>
      </c>
      <c r="B27" s="59" t="s">
        <v>110</v>
      </c>
      <c r="C27" s="46">
        <f>146.13*0.6*2</f>
        <v>175.35599999999999</v>
      </c>
      <c r="D27" s="56" t="s">
        <v>71</v>
      </c>
      <c r="E27" s="56"/>
      <c r="F27" s="57"/>
    </row>
    <row r="28" spans="1:6" s="43" customFormat="1" ht="15" customHeight="1" x14ac:dyDescent="0.25">
      <c r="A28" s="92"/>
      <c r="B28" s="59"/>
      <c r="C28" s="158"/>
      <c r="D28" s="56"/>
      <c r="E28" s="56"/>
      <c r="F28" s="57"/>
    </row>
    <row r="29" spans="1:6" s="43" customFormat="1" ht="15" customHeight="1" x14ac:dyDescent="0.25">
      <c r="A29" s="92"/>
      <c r="B29" s="59"/>
      <c r="C29" s="158"/>
      <c r="D29" s="56"/>
      <c r="E29" s="56"/>
      <c r="F29" s="57"/>
    </row>
    <row r="30" spans="1:6" s="43" customFormat="1" ht="15" customHeight="1" x14ac:dyDescent="0.25">
      <c r="A30" s="92"/>
      <c r="B30" s="59"/>
      <c r="C30" s="158"/>
      <c r="D30" s="56"/>
      <c r="E30" s="56"/>
      <c r="F30" s="57"/>
    </row>
    <row r="31" spans="1:6" s="43" customFormat="1" ht="15" customHeight="1" x14ac:dyDescent="0.25">
      <c r="A31" s="92"/>
      <c r="B31" s="59"/>
      <c r="C31" s="158"/>
      <c r="D31" s="56"/>
      <c r="E31" s="56"/>
      <c r="F31" s="57"/>
    </row>
    <row r="32" spans="1:6" s="43" customFormat="1" ht="15" customHeight="1" x14ac:dyDescent="0.25">
      <c r="A32" s="92"/>
      <c r="B32" s="59"/>
      <c r="C32" s="158"/>
      <c r="D32" s="56"/>
      <c r="E32" s="56"/>
      <c r="F32" s="57"/>
    </row>
    <row r="33" spans="1:6" s="43" customFormat="1" ht="15" customHeight="1" x14ac:dyDescent="0.25">
      <c r="A33" s="92"/>
      <c r="B33" s="59"/>
      <c r="C33" s="158"/>
      <c r="D33" s="56"/>
      <c r="E33" s="56"/>
      <c r="F33" s="57"/>
    </row>
    <row r="34" spans="1:6" s="43" customFormat="1" ht="15" customHeight="1" x14ac:dyDescent="0.25">
      <c r="A34" s="92"/>
      <c r="B34" s="59"/>
      <c r="C34" s="158"/>
      <c r="D34" s="56"/>
      <c r="E34" s="56"/>
      <c r="F34" s="57"/>
    </row>
    <row r="35" spans="1:6" s="43" customFormat="1" ht="15" customHeight="1" x14ac:dyDescent="0.25">
      <c r="A35" s="92"/>
      <c r="B35" s="59"/>
      <c r="C35" s="158"/>
      <c r="D35" s="56"/>
      <c r="E35" s="56"/>
      <c r="F35" s="57"/>
    </row>
    <row r="36" spans="1:6" s="43" customFormat="1" ht="15" customHeight="1" x14ac:dyDescent="0.25">
      <c r="A36" s="92"/>
      <c r="B36" s="59"/>
      <c r="C36" s="158"/>
      <c r="D36" s="56"/>
      <c r="E36" s="56"/>
      <c r="F36" s="57"/>
    </row>
    <row r="37" spans="1:6" s="43" customFormat="1" ht="14.25" customHeight="1" x14ac:dyDescent="0.25">
      <c r="A37" s="58"/>
      <c r="B37" s="59"/>
      <c r="C37" s="158"/>
      <c r="D37" s="56"/>
      <c r="E37" s="56"/>
      <c r="F37" s="57"/>
    </row>
    <row r="38" spans="1:6" s="43" customFormat="1" ht="15" customHeight="1" x14ac:dyDescent="0.25">
      <c r="A38" s="92"/>
      <c r="B38" s="59"/>
      <c r="C38" s="158"/>
      <c r="D38" s="56"/>
      <c r="E38" s="56"/>
      <c r="F38" s="57"/>
    </row>
    <row r="39" spans="1:6" s="43" customFormat="1" ht="15" customHeight="1" x14ac:dyDescent="0.25">
      <c r="A39" s="92"/>
      <c r="B39" s="59"/>
      <c r="C39" s="158"/>
      <c r="D39" s="56"/>
      <c r="E39" s="56"/>
      <c r="F39" s="57"/>
    </row>
    <row r="40" spans="1:6" s="43" customFormat="1" ht="15" customHeight="1" x14ac:dyDescent="0.25">
      <c r="A40" s="92"/>
      <c r="B40" s="95"/>
      <c r="C40" s="159"/>
      <c r="D40" s="97"/>
      <c r="E40" s="98"/>
      <c r="F40" s="99"/>
    </row>
    <row r="41" spans="1:6" s="43" customFormat="1" ht="15" customHeight="1" x14ac:dyDescent="0.25">
      <c r="A41" s="60"/>
      <c r="B41" s="100" t="s">
        <v>76</v>
      </c>
      <c r="C41" s="160"/>
      <c r="D41" s="63"/>
      <c r="E41" s="64"/>
      <c r="F41" s="101"/>
    </row>
    <row r="42" spans="1:6" s="43" customFormat="1" ht="15" customHeight="1" x14ac:dyDescent="0.25">
      <c r="A42" s="102"/>
      <c r="B42" s="67" t="s">
        <v>11</v>
      </c>
      <c r="C42" s="161"/>
      <c r="D42" s="104"/>
      <c r="E42" s="105"/>
      <c r="F42" s="106"/>
    </row>
    <row r="43" spans="1:6" s="43" customFormat="1" ht="15" customHeight="1" x14ac:dyDescent="0.25">
      <c r="A43" s="107"/>
      <c r="B43" s="40" t="s">
        <v>114</v>
      </c>
      <c r="C43" s="162"/>
      <c r="D43" s="108"/>
      <c r="E43" s="109"/>
      <c r="F43" s="110"/>
    </row>
    <row r="44" spans="1:6" s="43" customFormat="1" ht="15" customHeight="1" x14ac:dyDescent="0.25">
      <c r="A44" s="77"/>
      <c r="B44" s="78" t="s">
        <v>15</v>
      </c>
      <c r="C44" s="163"/>
      <c r="D44" s="42"/>
      <c r="E44" s="111"/>
      <c r="F44" s="112"/>
    </row>
    <row r="45" spans="1:6" s="43" customFormat="1" ht="15" customHeight="1" x14ac:dyDescent="0.25">
      <c r="A45" s="50">
        <v>2.1</v>
      </c>
      <c r="B45" s="51" t="s">
        <v>31</v>
      </c>
      <c r="C45" s="158"/>
      <c r="D45" s="47"/>
      <c r="E45" s="48"/>
      <c r="F45" s="57"/>
    </row>
    <row r="46" spans="1:6" s="43" customFormat="1" ht="51" x14ac:dyDescent="0.25">
      <c r="A46" s="44"/>
      <c r="B46" s="59" t="s">
        <v>55</v>
      </c>
      <c r="C46" s="158"/>
      <c r="D46" s="47"/>
      <c r="E46" s="48"/>
      <c r="F46" s="57"/>
    </row>
    <row r="47" spans="1:6" s="43" customFormat="1" ht="25.5" x14ac:dyDescent="0.25">
      <c r="A47" s="44"/>
      <c r="B47" s="59" t="s">
        <v>32</v>
      </c>
      <c r="C47" s="158"/>
      <c r="D47" s="47"/>
      <c r="E47" s="48"/>
      <c r="F47" s="57"/>
    </row>
    <row r="48" spans="1:6" s="43" customFormat="1" ht="25.5" x14ac:dyDescent="0.25">
      <c r="A48" s="44"/>
      <c r="B48" s="59" t="s">
        <v>46</v>
      </c>
      <c r="C48" s="158"/>
      <c r="D48" s="47"/>
      <c r="E48" s="48"/>
      <c r="F48" s="57"/>
    </row>
    <row r="49" spans="1:6" s="43" customFormat="1" ht="12.75" x14ac:dyDescent="0.25">
      <c r="A49" s="44"/>
      <c r="B49" s="59"/>
      <c r="C49" s="158"/>
      <c r="D49" s="47"/>
      <c r="E49" s="48"/>
      <c r="F49" s="57"/>
    </row>
    <row r="50" spans="1:6" s="43" customFormat="1" ht="15" customHeight="1" x14ac:dyDescent="0.25">
      <c r="A50" s="50">
        <v>2.2000000000000002</v>
      </c>
      <c r="B50" s="51" t="s">
        <v>33</v>
      </c>
      <c r="C50" s="158"/>
      <c r="D50" s="55">
        <v>0</v>
      </c>
      <c r="E50" s="48"/>
      <c r="F50" s="57"/>
    </row>
    <row r="51" spans="1:6" s="43" customFormat="1" ht="38.25" x14ac:dyDescent="0.25">
      <c r="A51" s="44"/>
      <c r="B51" s="59" t="s">
        <v>34</v>
      </c>
      <c r="C51" s="158"/>
      <c r="D51" s="55">
        <v>0</v>
      </c>
      <c r="E51" s="48"/>
      <c r="F51" s="57"/>
    </row>
    <row r="52" spans="1:6" s="43" customFormat="1" ht="10.5" customHeight="1" x14ac:dyDescent="0.25">
      <c r="A52" s="44"/>
      <c r="B52" s="59"/>
      <c r="C52" s="158"/>
      <c r="D52" s="55"/>
      <c r="E52" s="48"/>
      <c r="F52" s="57"/>
    </row>
    <row r="53" spans="1:6" s="43" customFormat="1" ht="12.75" x14ac:dyDescent="0.25">
      <c r="A53" s="58">
        <v>1</v>
      </c>
      <c r="B53" s="59" t="s">
        <v>83</v>
      </c>
      <c r="C53" s="46">
        <f>0.25*146.13</f>
        <v>36.532499999999999</v>
      </c>
      <c r="D53" s="56" t="s">
        <v>12</v>
      </c>
      <c r="E53" s="56"/>
      <c r="F53" s="57"/>
    </row>
    <row r="54" spans="1:6" s="43" customFormat="1" ht="15" customHeight="1" x14ac:dyDescent="0.25">
      <c r="A54" s="44"/>
      <c r="B54" s="59"/>
      <c r="C54" s="158"/>
      <c r="D54" s="55">
        <v>0</v>
      </c>
      <c r="E54" s="56"/>
      <c r="F54" s="57"/>
    </row>
    <row r="55" spans="1:6" s="43" customFormat="1" ht="15" customHeight="1" x14ac:dyDescent="0.25">
      <c r="A55" s="113">
        <v>2.2999999999999998</v>
      </c>
      <c r="B55" s="53" t="s">
        <v>35</v>
      </c>
      <c r="C55" s="158"/>
      <c r="D55" s="55">
        <v>0</v>
      </c>
      <c r="E55" s="56"/>
      <c r="F55" s="57"/>
    </row>
    <row r="56" spans="1:6" s="43" customFormat="1" ht="15" customHeight="1" x14ac:dyDescent="0.25">
      <c r="A56" s="44" t="s">
        <v>16</v>
      </c>
      <c r="B56" s="59" t="s">
        <v>48</v>
      </c>
      <c r="C56" s="158"/>
      <c r="D56" s="55">
        <v>0</v>
      </c>
      <c r="E56" s="56"/>
      <c r="F56" s="57"/>
    </row>
    <row r="57" spans="1:6" s="43" customFormat="1" ht="25.5" x14ac:dyDescent="0.25">
      <c r="A57" s="44"/>
      <c r="B57" s="59" t="s">
        <v>47</v>
      </c>
      <c r="C57" s="158"/>
      <c r="D57" s="55"/>
      <c r="E57" s="56"/>
      <c r="F57" s="57"/>
    </row>
    <row r="58" spans="1:6" s="43" customFormat="1" ht="10.5" customHeight="1" x14ac:dyDescent="0.25">
      <c r="A58" s="44"/>
      <c r="B58" s="114"/>
      <c r="C58" s="158"/>
      <c r="D58" s="55"/>
      <c r="E58" s="56"/>
      <c r="F58" s="57"/>
    </row>
    <row r="59" spans="1:6" s="43" customFormat="1" ht="15" customHeight="1" x14ac:dyDescent="0.25">
      <c r="A59" s="44" t="s">
        <v>90</v>
      </c>
      <c r="B59" s="51" t="s">
        <v>2</v>
      </c>
      <c r="C59" s="158"/>
      <c r="D59" s="55">
        <v>0</v>
      </c>
      <c r="E59" s="56"/>
      <c r="F59" s="57"/>
    </row>
    <row r="60" spans="1:6" s="43" customFormat="1" ht="15" customHeight="1" x14ac:dyDescent="0.25">
      <c r="A60" s="58">
        <v>1</v>
      </c>
      <c r="B60" s="59" t="s">
        <v>100</v>
      </c>
      <c r="C60" s="46">
        <f>0.2*0.3*146.13</f>
        <v>8.7677999999999994</v>
      </c>
      <c r="D60" s="56" t="s">
        <v>13</v>
      </c>
      <c r="E60" s="56"/>
      <c r="F60" s="57"/>
    </row>
    <row r="61" spans="1:6" s="43" customFormat="1" ht="15" customHeight="1" x14ac:dyDescent="0.25">
      <c r="A61" s="58">
        <v>2</v>
      </c>
      <c r="B61" s="90" t="s">
        <v>101</v>
      </c>
      <c r="C61" s="46">
        <f>0.3*0.3*2.17*4</f>
        <v>0.78119999999999989</v>
      </c>
      <c r="D61" s="56" t="s">
        <v>13</v>
      </c>
      <c r="E61" s="56"/>
      <c r="F61" s="57"/>
    </row>
    <row r="62" spans="1:6" s="43" customFormat="1" ht="15" customHeight="1" x14ac:dyDescent="0.25">
      <c r="A62" s="58">
        <v>3</v>
      </c>
      <c r="B62" s="90" t="s">
        <v>102</v>
      </c>
      <c r="C62" s="46">
        <f>(0.2*0.2*4*6)+(0.2*0.2*2.9*22)+(0.2*0.2*1.8*7)</f>
        <v>4.0160000000000009</v>
      </c>
      <c r="D62" s="56" t="s">
        <v>13</v>
      </c>
      <c r="E62" s="56"/>
      <c r="F62" s="57"/>
    </row>
    <row r="63" spans="1:6" s="43" customFormat="1" ht="15" customHeight="1" x14ac:dyDescent="0.25">
      <c r="A63" s="58"/>
      <c r="B63" s="90"/>
      <c r="C63" s="46"/>
      <c r="D63" s="56"/>
      <c r="E63" s="56"/>
      <c r="F63" s="57"/>
    </row>
    <row r="64" spans="1:6" s="43" customFormat="1" ht="15" customHeight="1" x14ac:dyDescent="0.25">
      <c r="A64" s="44" t="s">
        <v>91</v>
      </c>
      <c r="B64" s="53" t="s">
        <v>103</v>
      </c>
      <c r="C64" s="46"/>
      <c r="D64" s="56"/>
      <c r="E64" s="56"/>
      <c r="F64" s="57"/>
    </row>
    <row r="65" spans="1:6" s="43" customFormat="1" ht="15" customHeight="1" x14ac:dyDescent="0.25">
      <c r="A65" s="58">
        <v>1</v>
      </c>
      <c r="B65" s="90" t="s">
        <v>136</v>
      </c>
      <c r="C65" s="46">
        <f>0.2*0.15*141.3</f>
        <v>4.2389999999999999</v>
      </c>
      <c r="D65" s="56" t="s">
        <v>13</v>
      </c>
      <c r="E65" s="56"/>
      <c r="F65" s="57"/>
    </row>
    <row r="66" spans="1:6" s="43" customFormat="1" ht="15" customHeight="1" x14ac:dyDescent="0.25">
      <c r="A66" s="58">
        <v>2</v>
      </c>
      <c r="B66" s="174" t="s">
        <v>104</v>
      </c>
      <c r="C66" s="46">
        <f>0.02*141.3</f>
        <v>2.8260000000000001</v>
      </c>
      <c r="D66" s="56" t="s">
        <v>13</v>
      </c>
      <c r="E66" s="56"/>
      <c r="F66" s="57"/>
    </row>
    <row r="67" spans="1:6" s="43" customFormat="1" ht="15" customHeight="1" x14ac:dyDescent="0.25">
      <c r="A67" s="58"/>
      <c r="B67" s="91"/>
      <c r="C67" s="46"/>
      <c r="D67" s="56"/>
      <c r="E67" s="56"/>
      <c r="F67" s="57"/>
    </row>
    <row r="68" spans="1:6" s="43" customFormat="1" ht="15" customHeight="1" x14ac:dyDescent="0.25">
      <c r="A68" s="50">
        <v>2.4</v>
      </c>
      <c r="B68" s="115" t="s">
        <v>57</v>
      </c>
      <c r="C68" s="46"/>
      <c r="D68" s="56"/>
      <c r="E68" s="48"/>
      <c r="F68" s="57"/>
    </row>
    <row r="69" spans="1:6" s="43" customFormat="1" ht="51" x14ac:dyDescent="0.25">
      <c r="A69" s="58"/>
      <c r="B69" s="116" t="s">
        <v>80</v>
      </c>
      <c r="C69" s="46"/>
      <c r="D69" s="56"/>
      <c r="E69" s="48"/>
      <c r="F69" s="57"/>
    </row>
    <row r="70" spans="1:6" s="43" customFormat="1" ht="15" customHeight="1" x14ac:dyDescent="0.25">
      <c r="A70" s="44" t="s">
        <v>92</v>
      </c>
      <c r="B70" s="51" t="s">
        <v>2</v>
      </c>
      <c r="C70" s="46"/>
      <c r="D70" s="55">
        <v>0</v>
      </c>
      <c r="E70" s="56"/>
      <c r="F70" s="57"/>
    </row>
    <row r="71" spans="1:6" s="43" customFormat="1" ht="15" customHeight="1" x14ac:dyDescent="0.25">
      <c r="A71" s="58">
        <v>1</v>
      </c>
      <c r="B71" s="59" t="s">
        <v>100</v>
      </c>
      <c r="C71" s="46">
        <f>0.3*146.15*2</f>
        <v>87.69</v>
      </c>
      <c r="D71" s="56" t="s">
        <v>12</v>
      </c>
      <c r="E71" s="56"/>
      <c r="F71" s="57"/>
    </row>
    <row r="72" spans="1:6" s="43" customFormat="1" ht="15" customHeight="1" x14ac:dyDescent="0.25">
      <c r="A72" s="58">
        <v>2</v>
      </c>
      <c r="B72" s="90" t="s">
        <v>101</v>
      </c>
      <c r="C72" s="46">
        <f>0.3*2.17*4*4</f>
        <v>10.415999999999999</v>
      </c>
      <c r="D72" s="56" t="s">
        <v>12</v>
      </c>
      <c r="E72" s="56"/>
      <c r="F72" s="57"/>
    </row>
    <row r="73" spans="1:6" s="43" customFormat="1" ht="15" customHeight="1" x14ac:dyDescent="0.25">
      <c r="A73" s="58">
        <v>3</v>
      </c>
      <c r="B73" s="90" t="s">
        <v>102</v>
      </c>
      <c r="C73" s="46">
        <f>(0.8*4*6)+(0.8*2.9*22)+(0.8*1.8*7)</f>
        <v>80.320000000000007</v>
      </c>
      <c r="D73" s="56" t="s">
        <v>12</v>
      </c>
      <c r="E73" s="56"/>
      <c r="F73" s="57"/>
    </row>
    <row r="74" spans="1:6" s="43" customFormat="1" ht="15" customHeight="1" x14ac:dyDescent="0.25">
      <c r="A74" s="58"/>
      <c r="B74" s="54"/>
      <c r="C74" s="46"/>
      <c r="D74" s="56"/>
      <c r="E74" s="56"/>
      <c r="F74" s="57"/>
    </row>
    <row r="75" spans="1:6" s="43" customFormat="1" ht="15" customHeight="1" x14ac:dyDescent="0.25">
      <c r="A75" s="44" t="s">
        <v>93</v>
      </c>
      <c r="B75" s="53" t="s">
        <v>105</v>
      </c>
      <c r="C75" s="46"/>
      <c r="D75" s="56"/>
      <c r="E75" s="56"/>
      <c r="F75" s="57"/>
    </row>
    <row r="76" spans="1:6" s="43" customFormat="1" ht="15" customHeight="1" x14ac:dyDescent="0.25">
      <c r="A76" s="58">
        <v>1</v>
      </c>
      <c r="B76" s="90" t="s">
        <v>136</v>
      </c>
      <c r="C76" s="46">
        <f>0.48*141.3</f>
        <v>67.823999999999998</v>
      </c>
      <c r="D76" s="56" t="s">
        <v>12</v>
      </c>
      <c r="E76" s="56"/>
      <c r="F76" s="57"/>
    </row>
    <row r="77" spans="1:6" s="43" customFormat="1" ht="15" customHeight="1" x14ac:dyDescent="0.25">
      <c r="A77" s="58"/>
      <c r="B77" s="117"/>
      <c r="C77" s="46"/>
      <c r="D77" s="118"/>
      <c r="E77" s="48"/>
      <c r="F77" s="57"/>
    </row>
    <row r="78" spans="1:6" s="43" customFormat="1" ht="15" customHeight="1" x14ac:dyDescent="0.25">
      <c r="A78" s="50">
        <v>2.5</v>
      </c>
      <c r="B78" s="53" t="s">
        <v>36</v>
      </c>
      <c r="C78" s="46"/>
      <c r="D78" s="55">
        <v>0</v>
      </c>
      <c r="E78" s="48"/>
      <c r="F78" s="57"/>
    </row>
    <row r="79" spans="1:6" s="43" customFormat="1" ht="39" customHeight="1" x14ac:dyDescent="0.25">
      <c r="A79" s="44"/>
      <c r="B79" s="59" t="s">
        <v>81</v>
      </c>
      <c r="C79" s="46"/>
      <c r="D79" s="55">
        <v>0</v>
      </c>
      <c r="E79" s="48"/>
      <c r="F79" s="57"/>
    </row>
    <row r="80" spans="1:6" s="43" customFormat="1" ht="25.5" x14ac:dyDescent="0.25">
      <c r="A80" s="44"/>
      <c r="B80" s="54" t="s">
        <v>59</v>
      </c>
      <c r="C80" s="46"/>
      <c r="D80" s="55">
        <v>0</v>
      </c>
      <c r="E80" s="48"/>
      <c r="F80" s="57"/>
    </row>
    <row r="81" spans="1:6" s="43" customFormat="1" ht="25.5" x14ac:dyDescent="0.25">
      <c r="A81" s="44"/>
      <c r="B81" s="54" t="s">
        <v>58</v>
      </c>
      <c r="C81" s="46"/>
      <c r="D81" s="55"/>
      <c r="E81" s="48"/>
      <c r="F81" s="57"/>
    </row>
    <row r="82" spans="1:6" s="43" customFormat="1" ht="15" customHeight="1" x14ac:dyDescent="0.25">
      <c r="A82" s="44"/>
      <c r="B82" s="54"/>
      <c r="C82" s="46"/>
      <c r="D82" s="55"/>
      <c r="E82" s="48"/>
      <c r="F82" s="57"/>
    </row>
    <row r="83" spans="1:6" s="43" customFormat="1" ht="15" customHeight="1" x14ac:dyDescent="0.25">
      <c r="A83" s="119" t="s">
        <v>94</v>
      </c>
      <c r="B83" s="51" t="s">
        <v>2</v>
      </c>
      <c r="C83" s="46"/>
      <c r="D83" s="55"/>
      <c r="E83" s="48"/>
      <c r="F83" s="57"/>
    </row>
    <row r="84" spans="1:6" s="43" customFormat="1" ht="15" customHeight="1" x14ac:dyDescent="0.25">
      <c r="A84" s="119"/>
      <c r="B84" s="120" t="s">
        <v>84</v>
      </c>
      <c r="C84" s="46"/>
      <c r="D84" s="55"/>
      <c r="E84" s="48"/>
      <c r="F84" s="57"/>
    </row>
    <row r="85" spans="1:6" s="43" customFormat="1" ht="15" customHeight="1" x14ac:dyDescent="0.25">
      <c r="A85" s="58">
        <v>1</v>
      </c>
      <c r="B85" s="59" t="s">
        <v>85</v>
      </c>
      <c r="C85" s="46">
        <v>0.53</v>
      </c>
      <c r="D85" s="56" t="s">
        <v>26</v>
      </c>
      <c r="E85" s="48"/>
      <c r="F85" s="57"/>
    </row>
    <row r="86" spans="1:6" s="43" customFormat="1" ht="15" customHeight="1" x14ac:dyDescent="0.25">
      <c r="A86" s="58">
        <v>2</v>
      </c>
      <c r="B86" s="59" t="s">
        <v>65</v>
      </c>
      <c r="C86" s="46">
        <v>0.22</v>
      </c>
      <c r="D86" s="56" t="s">
        <v>26</v>
      </c>
      <c r="E86" s="48"/>
      <c r="F86" s="57"/>
    </row>
    <row r="87" spans="1:6" s="43" customFormat="1" ht="15" customHeight="1" x14ac:dyDescent="0.25">
      <c r="A87" s="58"/>
      <c r="B87" s="59"/>
      <c r="C87" s="46"/>
      <c r="D87" s="56"/>
      <c r="E87" s="48"/>
      <c r="F87" s="57"/>
    </row>
    <row r="88" spans="1:6" s="43" customFormat="1" ht="15" customHeight="1" x14ac:dyDescent="0.25">
      <c r="A88" s="119" t="s">
        <v>95</v>
      </c>
      <c r="B88" s="51" t="s">
        <v>106</v>
      </c>
      <c r="C88" s="46"/>
      <c r="D88" s="56"/>
      <c r="E88" s="48"/>
      <c r="F88" s="57"/>
    </row>
    <row r="89" spans="1:6" s="43" customFormat="1" ht="15" customHeight="1" x14ac:dyDescent="0.25">
      <c r="A89" s="119"/>
      <c r="B89" s="120" t="s">
        <v>62</v>
      </c>
      <c r="C89" s="46"/>
      <c r="D89" s="56"/>
      <c r="E89" s="48"/>
      <c r="F89" s="57"/>
    </row>
    <row r="90" spans="1:6" s="43" customFormat="1" ht="15" customHeight="1" x14ac:dyDescent="0.25">
      <c r="A90" s="58">
        <v>1</v>
      </c>
      <c r="B90" s="59" t="s">
        <v>66</v>
      </c>
      <c r="C90" s="46">
        <v>0.47</v>
      </c>
      <c r="D90" s="56" t="s">
        <v>26</v>
      </c>
      <c r="E90" s="48"/>
      <c r="F90" s="57"/>
    </row>
    <row r="91" spans="1:6" s="43" customFormat="1" ht="15" customHeight="1" x14ac:dyDescent="0.25">
      <c r="A91" s="58">
        <v>2</v>
      </c>
      <c r="B91" s="59" t="s">
        <v>37</v>
      </c>
      <c r="C91" s="46">
        <v>0.15</v>
      </c>
      <c r="D91" s="56" t="s">
        <v>26</v>
      </c>
      <c r="E91" s="48"/>
      <c r="F91" s="57"/>
    </row>
    <row r="92" spans="1:6" s="43" customFormat="1" ht="15" customHeight="1" x14ac:dyDescent="0.25">
      <c r="A92" s="58"/>
      <c r="B92" s="59"/>
      <c r="C92" s="46"/>
      <c r="D92" s="56"/>
      <c r="E92" s="48"/>
      <c r="F92" s="57"/>
    </row>
    <row r="93" spans="1:6" s="43" customFormat="1" ht="15" customHeight="1" x14ac:dyDescent="0.25">
      <c r="A93" s="44" t="s">
        <v>107</v>
      </c>
      <c r="B93" s="51" t="s">
        <v>103</v>
      </c>
      <c r="C93" s="46"/>
      <c r="D93" s="56"/>
      <c r="E93" s="48"/>
      <c r="F93" s="57"/>
    </row>
    <row r="94" spans="1:6" s="43" customFormat="1" ht="15" customHeight="1" x14ac:dyDescent="0.25">
      <c r="A94" s="44"/>
      <c r="B94" s="120" t="s">
        <v>99</v>
      </c>
      <c r="C94" s="46"/>
      <c r="D94" s="56"/>
      <c r="E94" s="48"/>
      <c r="F94" s="57"/>
    </row>
    <row r="95" spans="1:6" s="43" customFormat="1" ht="15" customHeight="1" x14ac:dyDescent="0.25">
      <c r="A95" s="58">
        <v>1</v>
      </c>
      <c r="B95" s="90" t="s">
        <v>86</v>
      </c>
      <c r="C95" s="46">
        <v>0.5</v>
      </c>
      <c r="D95" s="56" t="s">
        <v>26</v>
      </c>
      <c r="E95" s="48"/>
      <c r="F95" s="57"/>
    </row>
    <row r="96" spans="1:6" s="43" customFormat="1" ht="15" customHeight="1" x14ac:dyDescent="0.25">
      <c r="A96" s="58">
        <v>2</v>
      </c>
      <c r="B96" s="59" t="s">
        <v>38</v>
      </c>
      <c r="C96" s="46">
        <v>0.15</v>
      </c>
      <c r="D96" s="56" t="s">
        <v>26</v>
      </c>
      <c r="E96" s="48"/>
      <c r="F96" s="57"/>
    </row>
    <row r="97" spans="1:6" s="43" customFormat="1" ht="15" customHeight="1" x14ac:dyDescent="0.25">
      <c r="A97" s="58"/>
      <c r="B97" s="91"/>
      <c r="C97" s="46"/>
      <c r="D97" s="56"/>
      <c r="E97" s="48"/>
      <c r="F97" s="57"/>
    </row>
    <row r="98" spans="1:6" s="43" customFormat="1" ht="15" customHeight="1" x14ac:dyDescent="0.25">
      <c r="A98" s="58"/>
      <c r="B98" s="59"/>
      <c r="C98" s="46"/>
      <c r="D98" s="56"/>
      <c r="E98" s="48"/>
      <c r="F98" s="57"/>
    </row>
    <row r="99" spans="1:6" s="43" customFormat="1" ht="15" customHeight="1" x14ac:dyDescent="0.25">
      <c r="A99" s="58"/>
      <c r="B99" s="59"/>
      <c r="C99" s="46"/>
      <c r="D99" s="56"/>
      <c r="E99" s="48"/>
      <c r="F99" s="57"/>
    </row>
    <row r="100" spans="1:6" s="43" customFormat="1" ht="15" customHeight="1" x14ac:dyDescent="0.25">
      <c r="A100" s="58"/>
      <c r="B100" s="59"/>
      <c r="C100" s="46"/>
      <c r="D100" s="56"/>
      <c r="E100" s="48"/>
      <c r="F100" s="57"/>
    </row>
    <row r="101" spans="1:6" s="43" customFormat="1" ht="15" customHeight="1" x14ac:dyDescent="0.25">
      <c r="A101" s="58"/>
      <c r="B101" s="59"/>
      <c r="C101" s="46"/>
      <c r="D101" s="56"/>
      <c r="E101" s="48"/>
      <c r="F101" s="57"/>
    </row>
    <row r="102" spans="1:6" s="43" customFormat="1" ht="15" customHeight="1" x14ac:dyDescent="0.25">
      <c r="A102" s="58"/>
      <c r="B102" s="59"/>
      <c r="C102" s="46"/>
      <c r="D102" s="56"/>
      <c r="E102" s="48"/>
      <c r="F102" s="57"/>
    </row>
    <row r="103" spans="1:6" s="43" customFormat="1" ht="15" customHeight="1" x14ac:dyDescent="0.25">
      <c r="A103" s="58"/>
      <c r="B103" s="59"/>
      <c r="C103" s="46"/>
      <c r="D103" s="56"/>
      <c r="E103" s="48"/>
      <c r="F103" s="57"/>
    </row>
    <row r="104" spans="1:6" s="43" customFormat="1" ht="15" customHeight="1" x14ac:dyDescent="0.25">
      <c r="A104" s="58"/>
      <c r="B104" s="59"/>
      <c r="C104" s="46"/>
      <c r="D104" s="56"/>
      <c r="E104" s="48"/>
      <c r="F104" s="57"/>
    </row>
    <row r="105" spans="1:6" s="43" customFormat="1" ht="15" customHeight="1" x14ac:dyDescent="0.25">
      <c r="A105" s="58"/>
      <c r="B105" s="59"/>
      <c r="C105" s="46"/>
      <c r="D105" s="56"/>
      <c r="E105" s="48"/>
      <c r="F105" s="57"/>
    </row>
    <row r="106" spans="1:6" s="43" customFormat="1" ht="15" customHeight="1" x14ac:dyDescent="0.25">
      <c r="A106" s="58"/>
      <c r="B106" s="59"/>
      <c r="C106" s="46"/>
      <c r="D106" s="56"/>
      <c r="E106" s="48"/>
      <c r="F106" s="57"/>
    </row>
    <row r="107" spans="1:6" s="43" customFormat="1" ht="15" customHeight="1" x14ac:dyDescent="0.25">
      <c r="A107" s="58"/>
      <c r="B107" s="59"/>
      <c r="C107" s="46"/>
      <c r="D107" s="56"/>
      <c r="E107" s="48"/>
      <c r="F107" s="57"/>
    </row>
    <row r="108" spans="1:6" s="43" customFormat="1" ht="15" customHeight="1" x14ac:dyDescent="0.25">
      <c r="A108" s="58"/>
      <c r="B108" s="59"/>
      <c r="C108" s="46"/>
      <c r="D108" s="56"/>
      <c r="E108" s="48"/>
      <c r="F108" s="57"/>
    </row>
    <row r="109" spans="1:6" s="43" customFormat="1" ht="15" customHeight="1" x14ac:dyDescent="0.25">
      <c r="A109" s="58"/>
      <c r="B109" s="59"/>
      <c r="C109" s="46"/>
      <c r="D109" s="56"/>
      <c r="E109" s="48"/>
      <c r="F109" s="57"/>
    </row>
    <row r="110" spans="1:6" s="43" customFormat="1" ht="15" customHeight="1" x14ac:dyDescent="0.25">
      <c r="A110" s="58"/>
      <c r="B110" s="59"/>
      <c r="C110" s="46"/>
      <c r="D110" s="56"/>
      <c r="E110" s="48"/>
      <c r="F110" s="57"/>
    </row>
    <row r="111" spans="1:6" s="43" customFormat="1" ht="15" customHeight="1" x14ac:dyDescent="0.25">
      <c r="A111" s="58"/>
      <c r="B111" s="59"/>
      <c r="C111" s="46"/>
      <c r="D111" s="56"/>
      <c r="E111" s="48"/>
      <c r="F111" s="57"/>
    </row>
    <row r="112" spans="1:6" s="43" customFormat="1" ht="15" customHeight="1" x14ac:dyDescent="0.25">
      <c r="A112" s="58"/>
      <c r="B112" s="59"/>
      <c r="C112" s="46"/>
      <c r="D112" s="56"/>
      <c r="E112" s="48"/>
      <c r="F112" s="57"/>
    </row>
    <row r="113" spans="1:6" s="43" customFormat="1" ht="15" customHeight="1" x14ac:dyDescent="0.25">
      <c r="A113" s="58"/>
      <c r="B113" s="59"/>
      <c r="C113" s="46"/>
      <c r="D113" s="56"/>
      <c r="E113" s="48"/>
      <c r="F113" s="57"/>
    </row>
    <row r="114" spans="1:6" s="43" customFormat="1" ht="15" customHeight="1" x14ac:dyDescent="0.25">
      <c r="A114" s="58"/>
      <c r="B114" s="59"/>
      <c r="C114" s="46"/>
      <c r="D114" s="56"/>
      <c r="E114" s="48"/>
      <c r="F114" s="57"/>
    </row>
    <row r="115" spans="1:6" s="43" customFormat="1" ht="15" customHeight="1" x14ac:dyDescent="0.25">
      <c r="A115" s="58"/>
      <c r="B115" s="59"/>
      <c r="C115" s="46"/>
      <c r="D115" s="56"/>
      <c r="E115" s="48"/>
      <c r="F115" s="57"/>
    </row>
    <row r="116" spans="1:6" s="43" customFormat="1" ht="15" customHeight="1" x14ac:dyDescent="0.25">
      <c r="A116" s="58"/>
      <c r="B116" s="59"/>
      <c r="C116" s="46"/>
      <c r="D116" s="56"/>
      <c r="E116" s="48"/>
      <c r="F116" s="57"/>
    </row>
    <row r="117" spans="1:6" s="43" customFormat="1" ht="15" customHeight="1" x14ac:dyDescent="0.25">
      <c r="A117" s="58"/>
      <c r="B117" s="59"/>
      <c r="C117" s="46"/>
      <c r="D117" s="56"/>
      <c r="E117" s="48"/>
      <c r="F117" s="57"/>
    </row>
    <row r="118" spans="1:6" s="43" customFormat="1" ht="15" customHeight="1" x14ac:dyDescent="0.25">
      <c r="A118" s="58"/>
      <c r="B118" s="59"/>
      <c r="C118" s="46"/>
      <c r="D118" s="56"/>
      <c r="E118" s="48"/>
      <c r="F118" s="57"/>
    </row>
    <row r="119" spans="1:6" s="43" customFormat="1" ht="15" customHeight="1" x14ac:dyDescent="0.25">
      <c r="A119" s="58"/>
      <c r="B119" s="91"/>
      <c r="C119" s="46"/>
      <c r="D119" s="56"/>
      <c r="E119" s="48"/>
      <c r="F119" s="57"/>
    </row>
    <row r="120" spans="1:6" s="43" customFormat="1" ht="15" customHeight="1" x14ac:dyDescent="0.25">
      <c r="A120" s="58"/>
      <c r="B120" s="91"/>
      <c r="C120" s="46"/>
      <c r="D120" s="56"/>
      <c r="E120" s="48"/>
      <c r="F120" s="57"/>
    </row>
    <row r="121" spans="1:6" s="43" customFormat="1" ht="15" customHeight="1" x14ac:dyDescent="0.25">
      <c r="A121" s="58"/>
      <c r="B121" s="91"/>
      <c r="C121" s="46"/>
      <c r="D121" s="56"/>
      <c r="E121" s="48"/>
      <c r="F121" s="57"/>
    </row>
    <row r="122" spans="1:6" s="43" customFormat="1" ht="15" customHeight="1" x14ac:dyDescent="0.25">
      <c r="A122" s="58"/>
      <c r="B122" s="91"/>
      <c r="C122" s="46"/>
      <c r="D122" s="56"/>
      <c r="E122" s="48"/>
      <c r="F122" s="57"/>
    </row>
    <row r="123" spans="1:6" s="43" customFormat="1" ht="15" customHeight="1" x14ac:dyDescent="0.25">
      <c r="A123" s="58"/>
      <c r="B123" s="91"/>
      <c r="C123" s="46"/>
      <c r="D123" s="56"/>
      <c r="E123" s="48"/>
      <c r="F123" s="57"/>
    </row>
    <row r="124" spans="1:6" s="43" customFormat="1" ht="15" customHeight="1" x14ac:dyDescent="0.25">
      <c r="A124" s="58"/>
      <c r="B124" s="91"/>
      <c r="C124" s="46"/>
      <c r="D124" s="56"/>
      <c r="E124" s="48"/>
      <c r="F124" s="57"/>
    </row>
    <row r="125" spans="1:6" s="43" customFormat="1" ht="15" customHeight="1" x14ac:dyDescent="0.25">
      <c r="A125" s="58"/>
      <c r="B125" s="91"/>
      <c r="C125" s="46"/>
      <c r="D125" s="56"/>
      <c r="E125" s="48"/>
      <c r="F125" s="57"/>
    </row>
    <row r="126" spans="1:6" s="43" customFormat="1" ht="15" customHeight="1" x14ac:dyDescent="0.25">
      <c r="A126" s="58"/>
      <c r="B126" s="91"/>
      <c r="C126" s="46"/>
      <c r="D126" s="56"/>
      <c r="E126" s="48"/>
      <c r="F126" s="57"/>
    </row>
    <row r="127" spans="1:6" s="43" customFormat="1" ht="15" customHeight="1" x14ac:dyDescent="0.25">
      <c r="A127" s="58"/>
      <c r="B127" s="91"/>
      <c r="C127" s="46"/>
      <c r="D127" s="56"/>
      <c r="E127" s="48"/>
      <c r="F127" s="57"/>
    </row>
    <row r="128" spans="1:6" s="43" customFormat="1" ht="15" customHeight="1" x14ac:dyDescent="0.25">
      <c r="A128" s="58"/>
      <c r="B128" s="91"/>
      <c r="C128" s="46"/>
      <c r="D128" s="56"/>
      <c r="E128" s="48"/>
      <c r="F128" s="57"/>
    </row>
    <row r="129" spans="1:6" s="43" customFormat="1" ht="15" customHeight="1" x14ac:dyDescent="0.25">
      <c r="A129" s="122"/>
      <c r="B129" s="123"/>
      <c r="C129" s="96"/>
      <c r="D129" s="97"/>
      <c r="E129" s="98"/>
      <c r="F129" s="124"/>
    </row>
    <row r="130" spans="1:6" s="43" customFormat="1" ht="15" customHeight="1" x14ac:dyDescent="0.25">
      <c r="A130" s="125"/>
      <c r="B130" s="126" t="s">
        <v>96</v>
      </c>
      <c r="C130" s="127"/>
      <c r="D130" s="74"/>
      <c r="E130" s="75"/>
      <c r="F130" s="128"/>
    </row>
    <row r="131" spans="1:6" s="43" customFormat="1" ht="15" customHeight="1" x14ac:dyDescent="0.25">
      <c r="A131" s="66"/>
      <c r="B131" s="67" t="s">
        <v>97</v>
      </c>
      <c r="C131" s="68"/>
      <c r="D131" s="69"/>
      <c r="E131" s="70"/>
      <c r="F131" s="71"/>
    </row>
    <row r="132" spans="1:6" s="43" customFormat="1" ht="15" customHeight="1" x14ac:dyDescent="0.25">
      <c r="A132" s="129"/>
      <c r="B132" s="40" t="s">
        <v>14</v>
      </c>
      <c r="C132" s="130"/>
      <c r="D132" s="131"/>
      <c r="E132" s="132"/>
      <c r="F132" s="133"/>
    </row>
    <row r="133" spans="1:6" s="43" customFormat="1" ht="15" customHeight="1" x14ac:dyDescent="0.25">
      <c r="A133" s="44"/>
      <c r="B133" s="45" t="s">
        <v>19</v>
      </c>
      <c r="C133" s="46"/>
      <c r="D133" s="56"/>
      <c r="E133" s="48"/>
      <c r="F133" s="49"/>
    </row>
    <row r="134" spans="1:6" s="43" customFormat="1" ht="15" customHeight="1" x14ac:dyDescent="0.25">
      <c r="A134" s="50">
        <v>3.1</v>
      </c>
      <c r="B134" s="134" t="s">
        <v>31</v>
      </c>
      <c r="C134" s="46"/>
      <c r="D134" s="56"/>
      <c r="E134" s="48"/>
      <c r="F134" s="49"/>
    </row>
    <row r="135" spans="1:6" s="43" customFormat="1" ht="51.75" customHeight="1" x14ac:dyDescent="0.25">
      <c r="A135" s="44"/>
      <c r="B135" s="59" t="s">
        <v>49</v>
      </c>
      <c r="C135" s="46"/>
      <c r="D135" s="56"/>
      <c r="E135" s="48"/>
      <c r="F135" s="49"/>
    </row>
    <row r="136" spans="1:6" s="43" customFormat="1" ht="38.25" x14ac:dyDescent="0.25">
      <c r="A136" s="44"/>
      <c r="B136" s="59" t="s">
        <v>82</v>
      </c>
      <c r="C136" s="46"/>
      <c r="D136" s="56"/>
      <c r="E136" s="48"/>
      <c r="F136" s="49"/>
    </row>
    <row r="137" spans="1:6" s="43" customFormat="1" ht="15" customHeight="1" x14ac:dyDescent="0.25">
      <c r="A137" s="44"/>
      <c r="B137" s="59"/>
      <c r="C137" s="46"/>
      <c r="D137" s="56"/>
      <c r="E137" s="48"/>
      <c r="F137" s="49"/>
    </row>
    <row r="138" spans="1:6" s="43" customFormat="1" ht="15" customHeight="1" x14ac:dyDescent="0.25">
      <c r="A138" s="50">
        <v>3.2</v>
      </c>
      <c r="B138" s="51" t="s">
        <v>108</v>
      </c>
      <c r="C138" s="46"/>
      <c r="D138" s="56"/>
      <c r="E138" s="48"/>
      <c r="F138" s="57"/>
    </row>
    <row r="139" spans="1:6" s="43" customFormat="1" ht="3" customHeight="1" x14ac:dyDescent="0.25">
      <c r="A139" s="44"/>
      <c r="B139" s="59"/>
      <c r="C139" s="46"/>
      <c r="D139" s="56"/>
      <c r="E139" s="48"/>
      <c r="F139" s="49"/>
    </row>
    <row r="140" spans="1:6" s="43" customFormat="1" ht="15" customHeight="1" x14ac:dyDescent="0.25">
      <c r="A140" s="58">
        <v>1</v>
      </c>
      <c r="B140" s="59" t="s">
        <v>109</v>
      </c>
      <c r="C140" s="46">
        <f>(146.13*0.4)+(25.23*3.6)+(86.91*2.5)+(33.99*1.4)-(4.835*1.4)</f>
        <v>407.37199999999996</v>
      </c>
      <c r="D140" s="56" t="s">
        <v>12</v>
      </c>
      <c r="E140" s="48"/>
      <c r="F140" s="57"/>
    </row>
    <row r="141" spans="1:6" s="43" customFormat="1" ht="15" customHeight="1" x14ac:dyDescent="0.25">
      <c r="A141" s="58"/>
      <c r="B141" s="59"/>
      <c r="C141" s="46"/>
      <c r="D141" s="56"/>
      <c r="E141" s="56"/>
      <c r="F141" s="57"/>
    </row>
    <row r="142" spans="1:6" s="43" customFormat="1" ht="15" customHeight="1" x14ac:dyDescent="0.25">
      <c r="A142" s="50">
        <v>3.3</v>
      </c>
      <c r="B142" s="51" t="s">
        <v>39</v>
      </c>
      <c r="C142" s="46"/>
      <c r="D142" s="56"/>
      <c r="E142" s="48"/>
      <c r="F142" s="57"/>
    </row>
    <row r="143" spans="1:6" s="43" customFormat="1" ht="51" x14ac:dyDescent="0.25">
      <c r="A143" s="44"/>
      <c r="B143" s="116" t="s">
        <v>126</v>
      </c>
      <c r="C143" s="46"/>
      <c r="D143" s="56"/>
      <c r="E143" s="48"/>
      <c r="F143" s="57"/>
    </row>
    <row r="144" spans="1:6" s="43" customFormat="1" ht="12.75" x14ac:dyDescent="0.25">
      <c r="A144" s="58">
        <v>1</v>
      </c>
      <c r="B144" s="59" t="str">
        <f>B140</f>
        <v>200mmhtick hollow brick wall</v>
      </c>
      <c r="C144" s="46">
        <f>C140*2</f>
        <v>814.74399999999991</v>
      </c>
      <c r="D144" s="56" t="s">
        <v>12</v>
      </c>
      <c r="E144" s="48"/>
      <c r="F144" s="57"/>
    </row>
    <row r="145" spans="1:6" s="43" customFormat="1" ht="15" customHeight="1" x14ac:dyDescent="0.25">
      <c r="A145" s="58"/>
      <c r="B145" s="59"/>
      <c r="C145" s="46"/>
      <c r="D145" s="56"/>
      <c r="E145" s="56"/>
      <c r="F145" s="57"/>
    </row>
    <row r="146" spans="1:6" s="43" customFormat="1" ht="15" customHeight="1" x14ac:dyDescent="0.25">
      <c r="A146" s="58"/>
      <c r="B146" s="59"/>
      <c r="C146" s="46"/>
      <c r="D146" s="56"/>
      <c r="E146" s="56"/>
      <c r="F146" s="57"/>
    </row>
    <row r="147" spans="1:6" s="43" customFormat="1" ht="15" customHeight="1" x14ac:dyDescent="0.25">
      <c r="A147" s="58"/>
      <c r="B147" s="59"/>
      <c r="C147" s="46"/>
      <c r="D147" s="56"/>
      <c r="E147" s="56"/>
      <c r="F147" s="57"/>
    </row>
    <row r="148" spans="1:6" s="43" customFormat="1" ht="15" customHeight="1" x14ac:dyDescent="0.25">
      <c r="A148" s="58"/>
      <c r="B148" s="59"/>
      <c r="C148" s="46"/>
      <c r="D148" s="56"/>
      <c r="E148" s="56"/>
      <c r="F148" s="57"/>
    </row>
    <row r="149" spans="1:6" s="43" customFormat="1" ht="15" customHeight="1" x14ac:dyDescent="0.25">
      <c r="A149" s="58"/>
      <c r="B149" s="59"/>
      <c r="C149" s="46"/>
      <c r="D149" s="56"/>
      <c r="E149" s="56"/>
      <c r="F149" s="57"/>
    </row>
    <row r="150" spans="1:6" s="43" customFormat="1" ht="15" customHeight="1" x14ac:dyDescent="0.25">
      <c r="A150" s="58"/>
      <c r="B150" s="59"/>
      <c r="C150" s="46"/>
      <c r="D150" s="56"/>
      <c r="E150" s="56"/>
      <c r="F150" s="57"/>
    </row>
    <row r="151" spans="1:6" s="43" customFormat="1" ht="15" customHeight="1" x14ac:dyDescent="0.25">
      <c r="A151" s="58"/>
      <c r="B151" s="59"/>
      <c r="C151" s="46"/>
      <c r="D151" s="56"/>
      <c r="E151" s="56"/>
      <c r="F151" s="57"/>
    </row>
    <row r="152" spans="1:6" s="43" customFormat="1" ht="15" customHeight="1" x14ac:dyDescent="0.25">
      <c r="A152" s="58"/>
      <c r="B152" s="59"/>
      <c r="C152" s="46"/>
      <c r="D152" s="56"/>
      <c r="E152" s="56"/>
      <c r="F152" s="57"/>
    </row>
    <row r="153" spans="1:6" s="43" customFormat="1" ht="15" customHeight="1" x14ac:dyDescent="0.25">
      <c r="A153" s="58"/>
      <c r="B153" s="59"/>
      <c r="C153" s="46"/>
      <c r="D153" s="56"/>
      <c r="E153" s="56"/>
      <c r="F153" s="57"/>
    </row>
    <row r="154" spans="1:6" s="43" customFormat="1" ht="15" customHeight="1" x14ac:dyDescent="0.25">
      <c r="A154" s="58"/>
      <c r="B154" s="59"/>
      <c r="C154" s="46"/>
      <c r="D154" s="56"/>
      <c r="E154" s="56"/>
      <c r="F154" s="57"/>
    </row>
    <row r="155" spans="1:6" s="43" customFormat="1" ht="15" customHeight="1" x14ac:dyDescent="0.25">
      <c r="A155" s="58"/>
      <c r="B155" s="59"/>
      <c r="C155" s="46"/>
      <c r="D155" s="56"/>
      <c r="E155" s="56"/>
      <c r="F155" s="57"/>
    </row>
    <row r="156" spans="1:6" s="43" customFormat="1" ht="15" customHeight="1" x14ac:dyDescent="0.25">
      <c r="A156" s="58"/>
      <c r="B156" s="59"/>
      <c r="C156" s="46"/>
      <c r="D156" s="56"/>
      <c r="E156" s="56"/>
      <c r="F156" s="57"/>
    </row>
    <row r="157" spans="1:6" s="43" customFormat="1" ht="15" customHeight="1" x14ac:dyDescent="0.25">
      <c r="A157" s="58"/>
      <c r="B157" s="59"/>
      <c r="C157" s="46"/>
      <c r="D157" s="56"/>
      <c r="E157" s="56"/>
      <c r="F157" s="57"/>
    </row>
    <row r="158" spans="1:6" s="43" customFormat="1" ht="15" customHeight="1" x14ac:dyDescent="0.25">
      <c r="A158" s="58"/>
      <c r="B158" s="59"/>
      <c r="C158" s="46"/>
      <c r="D158" s="56"/>
      <c r="E158" s="56"/>
      <c r="F158" s="57"/>
    </row>
    <row r="159" spans="1:6" s="43" customFormat="1" ht="15" customHeight="1" x14ac:dyDescent="0.25">
      <c r="A159" s="58"/>
      <c r="B159" s="59"/>
      <c r="C159" s="46"/>
      <c r="D159" s="56"/>
      <c r="E159" s="56"/>
      <c r="F159" s="57"/>
    </row>
    <row r="160" spans="1:6" s="43" customFormat="1" ht="15" customHeight="1" x14ac:dyDescent="0.25">
      <c r="A160" s="58"/>
      <c r="B160" s="59"/>
      <c r="C160" s="46"/>
      <c r="D160" s="56"/>
      <c r="E160" s="56"/>
      <c r="F160" s="57"/>
    </row>
    <row r="161" spans="1:6" s="43" customFormat="1" ht="15" customHeight="1" x14ac:dyDescent="0.25">
      <c r="A161" s="58"/>
      <c r="B161" s="59"/>
      <c r="C161" s="46"/>
      <c r="D161" s="56"/>
      <c r="E161" s="56"/>
      <c r="F161" s="57"/>
    </row>
    <row r="162" spans="1:6" s="43" customFormat="1" ht="15" customHeight="1" x14ac:dyDescent="0.25">
      <c r="A162" s="58"/>
      <c r="B162" s="59"/>
      <c r="C162" s="46"/>
      <c r="D162" s="56"/>
      <c r="E162" s="56"/>
      <c r="F162" s="57"/>
    </row>
    <row r="163" spans="1:6" s="43" customFormat="1" ht="15" customHeight="1" x14ac:dyDescent="0.25">
      <c r="A163" s="58"/>
      <c r="B163" s="59"/>
      <c r="C163" s="46"/>
      <c r="D163" s="56"/>
      <c r="E163" s="56"/>
      <c r="F163" s="57"/>
    </row>
    <row r="164" spans="1:6" s="43" customFormat="1" ht="15" customHeight="1" x14ac:dyDescent="0.25">
      <c r="A164" s="58"/>
      <c r="B164" s="59"/>
      <c r="C164" s="46"/>
      <c r="D164" s="56"/>
      <c r="E164" s="56"/>
      <c r="F164" s="57"/>
    </row>
    <row r="165" spans="1:6" s="43" customFormat="1" ht="15" customHeight="1" x14ac:dyDescent="0.25">
      <c r="A165" s="58"/>
      <c r="B165" s="59"/>
      <c r="C165" s="46"/>
      <c r="D165" s="56"/>
      <c r="E165" s="56"/>
      <c r="F165" s="57"/>
    </row>
    <row r="166" spans="1:6" s="43" customFormat="1" ht="15" customHeight="1" x14ac:dyDescent="0.25">
      <c r="A166" s="58"/>
      <c r="B166" s="59"/>
      <c r="C166" s="46"/>
      <c r="D166" s="56"/>
      <c r="E166" s="56"/>
      <c r="F166" s="57"/>
    </row>
    <row r="167" spans="1:6" s="43" customFormat="1" ht="15" customHeight="1" x14ac:dyDescent="0.25">
      <c r="A167" s="58"/>
      <c r="B167" s="59"/>
      <c r="C167" s="46"/>
      <c r="D167" s="56"/>
      <c r="E167" s="56"/>
      <c r="F167" s="57"/>
    </row>
    <row r="168" spans="1:6" s="43" customFormat="1" ht="15" customHeight="1" x14ac:dyDescent="0.25">
      <c r="A168" s="58"/>
      <c r="B168" s="59"/>
      <c r="C168" s="46"/>
      <c r="D168" s="56"/>
      <c r="E168" s="56"/>
      <c r="F168" s="57"/>
    </row>
    <row r="169" spans="1:6" s="43" customFormat="1" ht="15" customHeight="1" x14ac:dyDescent="0.25">
      <c r="A169" s="58"/>
      <c r="B169" s="59"/>
      <c r="C169" s="46"/>
      <c r="D169" s="56"/>
      <c r="E169" s="56"/>
      <c r="F169" s="57"/>
    </row>
    <row r="170" spans="1:6" s="43" customFormat="1" ht="15" customHeight="1" x14ac:dyDescent="0.25">
      <c r="A170" s="58"/>
      <c r="B170" s="59"/>
      <c r="C170" s="46"/>
      <c r="D170" s="56"/>
      <c r="E170" s="56"/>
      <c r="F170" s="57"/>
    </row>
    <row r="171" spans="1:6" s="43" customFormat="1" ht="15" customHeight="1" x14ac:dyDescent="0.25">
      <c r="A171" s="58"/>
      <c r="B171" s="59"/>
      <c r="C171" s="46"/>
      <c r="D171" s="56"/>
      <c r="E171" s="56"/>
      <c r="F171" s="57"/>
    </row>
    <row r="172" spans="1:6" s="43" customFormat="1" ht="15" customHeight="1" x14ac:dyDescent="0.25">
      <c r="A172" s="58"/>
      <c r="B172" s="59"/>
      <c r="C172" s="46"/>
      <c r="D172" s="56"/>
      <c r="E172" s="56"/>
      <c r="F172" s="57"/>
    </row>
    <row r="173" spans="1:6" s="43" customFormat="1" ht="15" customHeight="1" x14ac:dyDescent="0.25">
      <c r="A173" s="58"/>
      <c r="B173" s="59"/>
      <c r="C173" s="46"/>
      <c r="D173" s="56"/>
      <c r="E173" s="56"/>
      <c r="F173" s="57"/>
    </row>
    <row r="174" spans="1:6" s="43" customFormat="1" ht="15" customHeight="1" x14ac:dyDescent="0.25">
      <c r="A174" s="58"/>
      <c r="B174" s="59"/>
      <c r="C174" s="46"/>
      <c r="D174" s="56"/>
      <c r="E174" s="48"/>
      <c r="F174" s="49"/>
    </row>
    <row r="175" spans="1:6" s="43" customFormat="1" ht="15" customHeight="1" x14ac:dyDescent="0.25">
      <c r="A175" s="60"/>
      <c r="B175" s="100" t="s">
        <v>98</v>
      </c>
      <c r="C175" s="62"/>
      <c r="D175" s="63"/>
      <c r="E175" s="64"/>
      <c r="F175" s="65"/>
    </row>
    <row r="176" spans="1:6" s="135" customFormat="1" ht="15" customHeight="1" x14ac:dyDescent="0.25">
      <c r="A176" s="66"/>
      <c r="B176" s="67" t="s">
        <v>17</v>
      </c>
      <c r="C176" s="68"/>
      <c r="D176" s="69"/>
      <c r="E176" s="70"/>
      <c r="F176" s="71"/>
    </row>
    <row r="177" spans="1:6" s="43" customFormat="1" ht="15" customHeight="1" x14ac:dyDescent="0.25">
      <c r="A177" s="129"/>
      <c r="B177" s="40" t="s">
        <v>18</v>
      </c>
      <c r="C177" s="130"/>
      <c r="D177" s="136"/>
      <c r="E177" s="132"/>
      <c r="F177" s="133"/>
    </row>
    <row r="178" spans="1:6" s="43" customFormat="1" ht="15" customHeight="1" x14ac:dyDescent="0.25">
      <c r="A178" s="44"/>
      <c r="B178" s="52" t="s">
        <v>24</v>
      </c>
      <c r="C178" s="46"/>
      <c r="D178" s="47"/>
      <c r="E178" s="48"/>
      <c r="F178" s="49"/>
    </row>
    <row r="179" spans="1:6" s="43" customFormat="1" ht="15" customHeight="1" x14ac:dyDescent="0.25">
      <c r="A179" s="50">
        <v>4.0999999999999996</v>
      </c>
      <c r="B179" s="53" t="s">
        <v>31</v>
      </c>
      <c r="C179" s="46"/>
      <c r="D179" s="47"/>
      <c r="E179" s="48"/>
      <c r="F179" s="49"/>
    </row>
    <row r="180" spans="1:6" s="43" customFormat="1" ht="38.25" x14ac:dyDescent="0.25">
      <c r="A180" s="44"/>
      <c r="B180" s="59" t="s">
        <v>50</v>
      </c>
      <c r="C180" s="46"/>
      <c r="D180" s="47"/>
      <c r="E180" s="48"/>
      <c r="F180" s="49"/>
    </row>
    <row r="181" spans="1:6" s="43" customFormat="1" ht="38.25" x14ac:dyDescent="0.25">
      <c r="A181" s="44"/>
      <c r="B181" s="59" t="s">
        <v>51</v>
      </c>
      <c r="C181" s="46"/>
      <c r="D181" s="47"/>
      <c r="E181" s="48"/>
      <c r="F181" s="49"/>
    </row>
    <row r="182" spans="1:6" s="43" customFormat="1" ht="25.5" x14ac:dyDescent="0.25">
      <c r="A182" s="44"/>
      <c r="B182" s="89" t="s">
        <v>52</v>
      </c>
      <c r="C182" s="46"/>
      <c r="D182" s="47"/>
      <c r="E182" s="48"/>
      <c r="F182" s="49"/>
    </row>
    <row r="183" spans="1:6" s="43" customFormat="1" ht="25.5" x14ac:dyDescent="0.25">
      <c r="A183" s="44"/>
      <c r="B183" s="89" t="s">
        <v>53</v>
      </c>
      <c r="C183" s="46"/>
      <c r="D183" s="47"/>
      <c r="E183" s="48"/>
      <c r="F183" s="49"/>
    </row>
    <row r="184" spans="1:6" s="43" customFormat="1" ht="25.5" x14ac:dyDescent="0.25">
      <c r="A184" s="44"/>
      <c r="B184" s="89" t="s">
        <v>54</v>
      </c>
      <c r="C184" s="46"/>
      <c r="D184" s="47"/>
      <c r="E184" s="48"/>
      <c r="F184" s="49"/>
    </row>
    <row r="185" spans="1:6" s="43" customFormat="1" ht="15" customHeight="1" x14ac:dyDescent="0.25">
      <c r="A185" s="44"/>
      <c r="B185" s="138"/>
      <c r="C185" s="46"/>
      <c r="D185" s="47"/>
      <c r="E185" s="48"/>
      <c r="F185" s="49"/>
    </row>
    <row r="186" spans="1:6" s="43" customFormat="1" ht="15" customHeight="1" x14ac:dyDescent="0.25">
      <c r="A186" s="50">
        <v>4.2</v>
      </c>
      <c r="B186" s="137" t="s">
        <v>111</v>
      </c>
      <c r="C186" s="46"/>
      <c r="D186" s="55"/>
      <c r="E186" s="48"/>
      <c r="F186" s="57"/>
    </row>
    <row r="187" spans="1:6" s="43" customFormat="1" ht="15" customHeight="1" x14ac:dyDescent="0.25">
      <c r="A187" s="58">
        <v>1</v>
      </c>
      <c r="B187" s="59" t="s">
        <v>112</v>
      </c>
      <c r="C187" s="46">
        <v>1</v>
      </c>
      <c r="D187" s="56" t="s">
        <v>1</v>
      </c>
      <c r="E187" s="48"/>
      <c r="F187" s="57"/>
    </row>
    <row r="188" spans="1:6" s="43" customFormat="1" ht="15" customHeight="1" x14ac:dyDescent="0.25">
      <c r="A188" s="58">
        <v>2</v>
      </c>
      <c r="B188" s="59" t="s">
        <v>113</v>
      </c>
      <c r="C188" s="46">
        <v>1</v>
      </c>
      <c r="D188" s="56" t="s">
        <v>1</v>
      </c>
      <c r="E188" s="48"/>
      <c r="F188" s="57"/>
    </row>
    <row r="189" spans="1:6" s="43" customFormat="1" ht="12.75" x14ac:dyDescent="0.25">
      <c r="A189" s="58"/>
      <c r="B189" s="59"/>
      <c r="C189" s="46"/>
      <c r="D189" s="56"/>
      <c r="E189" s="48"/>
      <c r="F189" s="57"/>
    </row>
    <row r="190" spans="1:6" s="43" customFormat="1" ht="12.75" x14ac:dyDescent="0.25">
      <c r="A190" s="58"/>
      <c r="B190" s="121"/>
      <c r="C190" s="46"/>
      <c r="D190" s="56"/>
      <c r="E190" s="48"/>
      <c r="F190" s="57"/>
    </row>
    <row r="191" spans="1:6" s="43" customFormat="1" ht="12.75" x14ac:dyDescent="0.25">
      <c r="A191" s="58"/>
      <c r="B191" s="121"/>
      <c r="C191" s="46"/>
      <c r="D191" s="56"/>
      <c r="E191" s="48"/>
      <c r="F191" s="57"/>
    </row>
    <row r="192" spans="1:6" s="43" customFormat="1" ht="12.75" x14ac:dyDescent="0.25">
      <c r="A192" s="58"/>
      <c r="B192" s="121"/>
      <c r="C192" s="46"/>
      <c r="D192" s="56"/>
      <c r="E192" s="48"/>
      <c r="F192" s="57"/>
    </row>
    <row r="193" spans="1:6" s="43" customFormat="1" ht="12.75" x14ac:dyDescent="0.25">
      <c r="A193" s="58"/>
      <c r="B193" s="121"/>
      <c r="C193" s="46"/>
      <c r="D193" s="56"/>
      <c r="E193" s="48"/>
      <c r="F193" s="57"/>
    </row>
    <row r="194" spans="1:6" s="43" customFormat="1" ht="12.75" x14ac:dyDescent="0.25">
      <c r="A194" s="58"/>
      <c r="B194" s="121"/>
      <c r="C194" s="46"/>
      <c r="D194" s="56"/>
      <c r="E194" s="48"/>
      <c r="F194" s="57"/>
    </row>
    <row r="195" spans="1:6" s="43" customFormat="1" ht="12.75" x14ac:dyDescent="0.25">
      <c r="A195" s="58"/>
      <c r="B195" s="121"/>
      <c r="C195" s="46"/>
      <c r="D195" s="56"/>
      <c r="E195" s="48"/>
      <c r="F195" s="57"/>
    </row>
    <row r="196" spans="1:6" s="43" customFormat="1" ht="12.75" x14ac:dyDescent="0.25">
      <c r="A196" s="58"/>
      <c r="B196" s="121"/>
      <c r="C196" s="46"/>
      <c r="D196" s="56"/>
      <c r="E196" s="48"/>
      <c r="F196" s="57"/>
    </row>
    <row r="197" spans="1:6" s="43" customFormat="1" ht="12.75" x14ac:dyDescent="0.25">
      <c r="A197" s="58"/>
      <c r="B197" s="121"/>
      <c r="C197" s="46"/>
      <c r="D197" s="56"/>
      <c r="E197" s="48"/>
      <c r="F197" s="57"/>
    </row>
    <row r="198" spans="1:6" s="43" customFormat="1" ht="12.75" x14ac:dyDescent="0.25">
      <c r="A198" s="58"/>
      <c r="B198" s="121"/>
      <c r="C198" s="46"/>
      <c r="D198" s="56"/>
      <c r="E198" s="48"/>
      <c r="F198" s="57"/>
    </row>
    <row r="199" spans="1:6" s="43" customFormat="1" ht="12.75" x14ac:dyDescent="0.25">
      <c r="A199" s="58"/>
      <c r="B199" s="121"/>
      <c r="C199" s="46"/>
      <c r="D199" s="56"/>
      <c r="E199" s="48"/>
      <c r="F199" s="57"/>
    </row>
    <row r="200" spans="1:6" s="43" customFormat="1" ht="12.75" x14ac:dyDescent="0.25">
      <c r="A200" s="58"/>
      <c r="B200" s="121"/>
      <c r="C200" s="46"/>
      <c r="D200" s="56"/>
      <c r="E200" s="48"/>
      <c r="F200" s="57"/>
    </row>
    <row r="201" spans="1:6" s="43" customFormat="1" ht="12.75" x14ac:dyDescent="0.25">
      <c r="A201" s="58"/>
      <c r="B201" s="121"/>
      <c r="C201" s="46"/>
      <c r="D201" s="56"/>
      <c r="E201" s="48"/>
      <c r="F201" s="57"/>
    </row>
    <row r="202" spans="1:6" s="43" customFormat="1" ht="12.75" x14ac:dyDescent="0.25">
      <c r="A202" s="58"/>
      <c r="B202" s="121"/>
      <c r="C202" s="46"/>
      <c r="D202" s="56"/>
      <c r="E202" s="48"/>
      <c r="F202" s="57"/>
    </row>
    <row r="203" spans="1:6" s="43" customFormat="1" ht="12.75" x14ac:dyDescent="0.25">
      <c r="A203" s="58"/>
      <c r="B203" s="121"/>
      <c r="C203" s="46"/>
      <c r="D203" s="56"/>
      <c r="E203" s="48"/>
      <c r="F203" s="57"/>
    </row>
    <row r="204" spans="1:6" s="43" customFormat="1" ht="12.75" x14ac:dyDescent="0.25">
      <c r="A204" s="58"/>
      <c r="B204" s="121"/>
      <c r="C204" s="46"/>
      <c r="D204" s="56"/>
      <c r="E204" s="48"/>
      <c r="F204" s="57"/>
    </row>
    <row r="205" spans="1:6" s="43" customFormat="1" ht="12.75" x14ac:dyDescent="0.25">
      <c r="A205" s="58"/>
      <c r="B205" s="121"/>
      <c r="C205" s="46"/>
      <c r="D205" s="56"/>
      <c r="E205" s="48"/>
      <c r="F205" s="57"/>
    </row>
    <row r="206" spans="1:6" s="43" customFormat="1" ht="12.75" x14ac:dyDescent="0.25">
      <c r="A206" s="58"/>
      <c r="B206" s="121"/>
      <c r="C206" s="46"/>
      <c r="D206" s="56"/>
      <c r="E206" s="48"/>
      <c r="F206" s="57"/>
    </row>
    <row r="207" spans="1:6" s="43" customFormat="1" ht="12.75" x14ac:dyDescent="0.25">
      <c r="A207" s="58"/>
      <c r="B207" s="121"/>
      <c r="C207" s="46"/>
      <c r="D207" s="56"/>
      <c r="E207" s="48"/>
      <c r="F207" s="57"/>
    </row>
    <row r="208" spans="1:6" s="43" customFormat="1" ht="12.75" x14ac:dyDescent="0.25">
      <c r="A208" s="58"/>
      <c r="B208" s="121"/>
      <c r="C208" s="46"/>
      <c r="D208" s="56"/>
      <c r="E208" s="48"/>
      <c r="F208" s="57"/>
    </row>
    <row r="209" spans="1:6" s="43" customFormat="1" ht="12.75" x14ac:dyDescent="0.25">
      <c r="A209" s="58"/>
      <c r="B209" s="121"/>
      <c r="C209" s="46"/>
      <c r="D209" s="56"/>
      <c r="E209" s="48"/>
      <c r="F209" s="57"/>
    </row>
    <row r="210" spans="1:6" s="43" customFormat="1" ht="12.75" x14ac:dyDescent="0.25">
      <c r="A210" s="58"/>
      <c r="B210" s="121"/>
      <c r="C210" s="46"/>
      <c r="D210" s="56"/>
      <c r="E210" s="48"/>
      <c r="F210" s="57"/>
    </row>
    <row r="211" spans="1:6" s="43" customFormat="1" ht="12.75" x14ac:dyDescent="0.25">
      <c r="A211" s="58"/>
      <c r="B211" s="121"/>
      <c r="C211" s="46"/>
      <c r="D211" s="56"/>
      <c r="E211" s="48"/>
      <c r="F211" s="57"/>
    </row>
    <row r="212" spans="1:6" s="43" customFormat="1" ht="15" customHeight="1" x14ac:dyDescent="0.25">
      <c r="A212" s="58"/>
      <c r="B212" s="121"/>
      <c r="C212" s="46"/>
      <c r="D212" s="56"/>
      <c r="E212" s="48"/>
      <c r="F212" s="57"/>
    </row>
    <row r="213" spans="1:6" s="43" customFormat="1" ht="15" customHeight="1" x14ac:dyDescent="0.25">
      <c r="A213" s="58"/>
      <c r="B213" s="121"/>
      <c r="C213" s="46"/>
      <c r="D213" s="56"/>
      <c r="E213" s="48"/>
      <c r="F213" s="57"/>
    </row>
    <row r="214" spans="1:6" s="43" customFormat="1" ht="15" customHeight="1" x14ac:dyDescent="0.25">
      <c r="A214" s="58"/>
      <c r="B214" s="121"/>
      <c r="C214" s="46"/>
      <c r="D214" s="56"/>
      <c r="E214" s="48"/>
      <c r="F214" s="57"/>
    </row>
    <row r="215" spans="1:6" s="43" customFormat="1" ht="15" customHeight="1" x14ac:dyDescent="0.25">
      <c r="A215" s="58"/>
      <c r="B215" s="121"/>
      <c r="C215" s="46"/>
      <c r="D215" s="56"/>
      <c r="E215" s="48"/>
      <c r="F215" s="57"/>
    </row>
    <row r="216" spans="1:6" s="43" customFormat="1" ht="15" customHeight="1" x14ac:dyDescent="0.25">
      <c r="A216" s="58"/>
      <c r="B216" s="121"/>
      <c r="C216" s="46"/>
      <c r="D216" s="56"/>
      <c r="E216" s="48"/>
      <c r="F216" s="57"/>
    </row>
    <row r="217" spans="1:6" s="43" customFormat="1" ht="15" customHeight="1" x14ac:dyDescent="0.25">
      <c r="A217" s="58"/>
      <c r="B217" s="121"/>
      <c r="C217" s="46"/>
      <c r="D217" s="56"/>
      <c r="E217" s="48"/>
      <c r="F217" s="57"/>
    </row>
    <row r="218" spans="1:6" s="43" customFormat="1" ht="15" customHeight="1" x14ac:dyDescent="0.25">
      <c r="A218" s="58"/>
      <c r="B218" s="121"/>
      <c r="C218" s="46"/>
      <c r="D218" s="56"/>
      <c r="E218" s="48"/>
      <c r="F218" s="57"/>
    </row>
    <row r="219" spans="1:6" s="43" customFormat="1" ht="15" customHeight="1" x14ac:dyDescent="0.25">
      <c r="A219" s="58"/>
      <c r="C219" s="46"/>
      <c r="D219" s="56"/>
      <c r="E219" s="48"/>
      <c r="F219" s="57"/>
    </row>
    <row r="220" spans="1:6" s="43" customFormat="1" ht="15" customHeight="1" x14ac:dyDescent="0.25">
      <c r="A220" s="58"/>
      <c r="B220" s="59"/>
      <c r="C220" s="46"/>
      <c r="D220" s="56"/>
      <c r="E220" s="48"/>
      <c r="F220" s="49"/>
    </row>
    <row r="221" spans="1:6" s="43" customFormat="1" ht="15" customHeight="1" x14ac:dyDescent="0.25">
      <c r="A221" s="58"/>
      <c r="B221" s="59"/>
      <c r="C221" s="46"/>
      <c r="D221" s="56"/>
      <c r="E221" s="48"/>
      <c r="F221" s="49"/>
    </row>
    <row r="222" spans="1:6" s="43" customFormat="1" ht="15" customHeight="1" x14ac:dyDescent="0.25">
      <c r="A222" s="122"/>
      <c r="B222" s="59"/>
      <c r="C222" s="46"/>
      <c r="D222" s="56"/>
      <c r="E222" s="48"/>
      <c r="F222" s="49"/>
    </row>
    <row r="223" spans="1:6" s="43" customFormat="1" ht="15" customHeight="1" x14ac:dyDescent="0.25">
      <c r="A223" s="60"/>
      <c r="B223" s="61" t="s">
        <v>115</v>
      </c>
      <c r="C223" s="62"/>
      <c r="D223" s="63"/>
      <c r="E223" s="64"/>
      <c r="F223" s="65"/>
    </row>
    <row r="224" spans="1:6" s="135" customFormat="1" ht="15" customHeight="1" x14ac:dyDescent="0.25">
      <c r="A224" s="66"/>
      <c r="B224" s="67" t="s">
        <v>20</v>
      </c>
      <c r="C224" s="68"/>
      <c r="D224" s="69"/>
      <c r="E224" s="70"/>
      <c r="F224" s="71"/>
    </row>
    <row r="225" spans="1:6" s="43" customFormat="1" ht="15" customHeight="1" x14ac:dyDescent="0.25">
      <c r="A225" s="129"/>
      <c r="B225" s="40" t="s">
        <v>116</v>
      </c>
      <c r="C225" s="130"/>
      <c r="D225" s="136"/>
      <c r="E225" s="132"/>
      <c r="F225" s="133"/>
    </row>
    <row r="226" spans="1:6" s="43" customFormat="1" ht="15" customHeight="1" x14ac:dyDescent="0.25">
      <c r="A226" s="41"/>
      <c r="B226" s="139" t="s">
        <v>25</v>
      </c>
      <c r="C226" s="46"/>
      <c r="D226" s="47"/>
      <c r="E226" s="48"/>
      <c r="F226" s="49"/>
    </row>
    <row r="227" spans="1:6" s="43" customFormat="1" ht="15" customHeight="1" x14ac:dyDescent="0.25">
      <c r="A227" s="113">
        <v>5.0999999999999996</v>
      </c>
      <c r="B227" s="51" t="s">
        <v>31</v>
      </c>
      <c r="C227" s="46"/>
      <c r="D227" s="47"/>
      <c r="E227" s="48"/>
      <c r="F227" s="49"/>
    </row>
    <row r="228" spans="1:6" s="43" customFormat="1" ht="52.5" customHeight="1" x14ac:dyDescent="0.25">
      <c r="A228" s="113"/>
      <c r="B228" s="59" t="s">
        <v>56</v>
      </c>
      <c r="C228" s="46"/>
      <c r="D228" s="47"/>
      <c r="E228" s="48"/>
      <c r="F228" s="49"/>
    </row>
    <row r="229" spans="1:6" s="43" customFormat="1" ht="25.5" x14ac:dyDescent="0.25">
      <c r="A229" s="44"/>
      <c r="B229" s="59" t="s">
        <v>63</v>
      </c>
      <c r="C229" s="46"/>
      <c r="D229" s="55">
        <v>0</v>
      </c>
      <c r="E229" s="48"/>
      <c r="F229" s="49"/>
    </row>
    <row r="230" spans="1:6" s="43" customFormat="1" ht="15" customHeight="1" x14ac:dyDescent="0.25">
      <c r="A230" s="44"/>
      <c r="B230" s="59"/>
      <c r="C230" s="46"/>
      <c r="D230" s="55"/>
      <c r="E230" s="48"/>
      <c r="F230" s="49"/>
    </row>
    <row r="231" spans="1:6" s="43" customFormat="1" ht="15" customHeight="1" x14ac:dyDescent="0.25">
      <c r="A231" s="113">
        <v>5.2</v>
      </c>
      <c r="B231" s="134" t="s">
        <v>117</v>
      </c>
      <c r="C231" s="46"/>
      <c r="D231" s="55">
        <v>0</v>
      </c>
      <c r="E231" s="48"/>
      <c r="F231" s="49"/>
    </row>
    <row r="232" spans="1:6" s="43" customFormat="1" ht="27.75" customHeight="1" x14ac:dyDescent="0.25">
      <c r="A232" s="50"/>
      <c r="B232" s="59" t="s">
        <v>127</v>
      </c>
      <c r="C232" s="46"/>
      <c r="D232" s="56" t="s">
        <v>16</v>
      </c>
      <c r="E232" s="48"/>
      <c r="F232" s="49"/>
    </row>
    <row r="233" spans="1:6" s="43" customFormat="1" ht="15" customHeight="1" x14ac:dyDescent="0.25">
      <c r="A233" s="58">
        <v>1</v>
      </c>
      <c r="B233" s="59" t="str">
        <f>B144</f>
        <v>200mmhtick hollow brick wall</v>
      </c>
      <c r="C233" s="46">
        <f>(141.3*0.774)+(((25.23*3.6)+(86.91*2.5)+(33.99*1.4)-(4.835*1.4))*2)</f>
        <v>807.20619999999997</v>
      </c>
      <c r="D233" s="56" t="s">
        <v>12</v>
      </c>
      <c r="E233" s="56"/>
      <c r="F233" s="49"/>
    </row>
    <row r="234" spans="1:6" s="43" customFormat="1" ht="15" customHeight="1" x14ac:dyDescent="0.25">
      <c r="A234" s="58"/>
      <c r="B234" s="48"/>
      <c r="C234" s="46"/>
      <c r="D234" s="56"/>
      <c r="E234" s="56"/>
      <c r="F234" s="57"/>
    </row>
    <row r="235" spans="1:6" s="43" customFormat="1" ht="15" customHeight="1" x14ac:dyDescent="0.25">
      <c r="A235" s="58"/>
      <c r="B235" s="59"/>
      <c r="C235" s="46"/>
      <c r="D235" s="56"/>
      <c r="E235" s="56"/>
      <c r="F235" s="57"/>
    </row>
    <row r="236" spans="1:6" s="43" customFormat="1" ht="15" customHeight="1" x14ac:dyDescent="0.25">
      <c r="A236" s="58"/>
      <c r="B236" s="59"/>
      <c r="C236" s="46"/>
      <c r="D236" s="56"/>
      <c r="E236" s="56"/>
      <c r="F236" s="57"/>
    </row>
    <row r="237" spans="1:6" s="43" customFormat="1" ht="15" customHeight="1" x14ac:dyDescent="0.25">
      <c r="A237" s="58"/>
      <c r="B237" s="59"/>
      <c r="C237" s="46"/>
      <c r="D237" s="56"/>
      <c r="E237" s="56"/>
      <c r="F237" s="57"/>
    </row>
    <row r="238" spans="1:6" s="43" customFormat="1" ht="15" customHeight="1" x14ac:dyDescent="0.25">
      <c r="A238" s="58"/>
      <c r="B238" s="59"/>
      <c r="C238" s="46"/>
      <c r="D238" s="56"/>
      <c r="E238" s="56"/>
      <c r="F238" s="57"/>
    </row>
    <row r="239" spans="1:6" s="43" customFormat="1" ht="15" customHeight="1" x14ac:dyDescent="0.25">
      <c r="A239" s="58"/>
      <c r="B239" s="59"/>
      <c r="C239" s="46"/>
      <c r="D239" s="56"/>
      <c r="E239" s="56"/>
      <c r="F239" s="57"/>
    </row>
    <row r="240" spans="1:6" s="43" customFormat="1" ht="15" customHeight="1" x14ac:dyDescent="0.25">
      <c r="A240" s="58"/>
      <c r="B240" s="59"/>
      <c r="C240" s="46"/>
      <c r="D240" s="56"/>
      <c r="E240" s="56"/>
      <c r="F240" s="57"/>
    </row>
    <row r="241" spans="1:6" s="43" customFormat="1" ht="15" customHeight="1" x14ac:dyDescent="0.25">
      <c r="A241" s="58"/>
      <c r="B241" s="59"/>
      <c r="C241" s="46"/>
      <c r="D241" s="56"/>
      <c r="E241" s="56"/>
      <c r="F241" s="57"/>
    </row>
    <row r="242" spans="1:6" s="43" customFormat="1" ht="15" customHeight="1" x14ac:dyDescent="0.25">
      <c r="A242" s="58"/>
      <c r="B242" s="59"/>
      <c r="C242" s="46"/>
      <c r="D242" s="56"/>
      <c r="E242" s="56"/>
      <c r="F242" s="57"/>
    </row>
    <row r="243" spans="1:6" s="43" customFormat="1" ht="15" customHeight="1" x14ac:dyDescent="0.25">
      <c r="A243" s="58"/>
      <c r="B243" s="59"/>
      <c r="C243" s="46"/>
      <c r="D243" s="56"/>
      <c r="E243" s="56"/>
      <c r="F243" s="57"/>
    </row>
    <row r="244" spans="1:6" s="43" customFormat="1" ht="15" customHeight="1" x14ac:dyDescent="0.25">
      <c r="A244" s="58"/>
      <c r="B244" s="59"/>
      <c r="C244" s="46"/>
      <c r="D244" s="56"/>
      <c r="E244" s="56"/>
      <c r="F244" s="57"/>
    </row>
    <row r="245" spans="1:6" s="43" customFormat="1" ht="15" customHeight="1" x14ac:dyDescent="0.25">
      <c r="A245" s="58"/>
      <c r="B245" s="59"/>
      <c r="C245" s="46"/>
      <c r="D245" s="56"/>
      <c r="E245" s="56"/>
      <c r="F245" s="57"/>
    </row>
    <row r="246" spans="1:6" s="43" customFormat="1" ht="15" customHeight="1" x14ac:dyDescent="0.25">
      <c r="A246" s="58"/>
      <c r="B246" s="59"/>
      <c r="C246" s="46"/>
      <c r="D246" s="56"/>
      <c r="E246" s="56"/>
      <c r="F246" s="57"/>
    </row>
    <row r="247" spans="1:6" s="43" customFormat="1" ht="15" customHeight="1" x14ac:dyDescent="0.25">
      <c r="A247" s="58"/>
      <c r="B247" s="59"/>
      <c r="C247" s="46"/>
      <c r="D247" s="56"/>
      <c r="E247" s="56"/>
      <c r="F247" s="57"/>
    </row>
    <row r="248" spans="1:6" s="43" customFormat="1" ht="15" customHeight="1" x14ac:dyDescent="0.25">
      <c r="A248" s="58"/>
      <c r="B248" s="59"/>
      <c r="C248" s="46"/>
      <c r="D248" s="56"/>
      <c r="E248" s="56"/>
      <c r="F248" s="57"/>
    </row>
    <row r="249" spans="1:6" s="43" customFormat="1" ht="15" customHeight="1" x14ac:dyDescent="0.25">
      <c r="A249" s="58"/>
      <c r="B249" s="59"/>
      <c r="C249" s="46"/>
      <c r="D249" s="56"/>
      <c r="E249" s="56"/>
      <c r="F249" s="57"/>
    </row>
    <row r="250" spans="1:6" s="43" customFormat="1" ht="15" customHeight="1" x14ac:dyDescent="0.25">
      <c r="A250" s="58"/>
      <c r="B250" s="59"/>
      <c r="C250" s="46"/>
      <c r="D250" s="56"/>
      <c r="E250" s="56"/>
      <c r="F250" s="57"/>
    </row>
    <row r="251" spans="1:6" s="43" customFormat="1" ht="15" customHeight="1" x14ac:dyDescent="0.25">
      <c r="A251" s="58"/>
      <c r="B251" s="59"/>
      <c r="C251" s="46"/>
      <c r="D251" s="56"/>
      <c r="E251" s="56"/>
      <c r="F251" s="57"/>
    </row>
    <row r="252" spans="1:6" s="43" customFormat="1" ht="15" customHeight="1" x14ac:dyDescent="0.25">
      <c r="A252" s="58"/>
      <c r="B252" s="59"/>
      <c r="C252" s="46"/>
      <c r="D252" s="56"/>
      <c r="E252" s="56"/>
      <c r="F252" s="57"/>
    </row>
    <row r="253" spans="1:6" s="43" customFormat="1" ht="15" customHeight="1" x14ac:dyDescent="0.25">
      <c r="A253" s="58"/>
      <c r="B253" s="59"/>
      <c r="C253" s="46"/>
      <c r="D253" s="56"/>
      <c r="E253" s="56"/>
      <c r="F253" s="57"/>
    </row>
    <row r="254" spans="1:6" s="43" customFormat="1" ht="15" customHeight="1" x14ac:dyDescent="0.25">
      <c r="A254" s="58"/>
      <c r="B254" s="59"/>
      <c r="C254" s="46"/>
      <c r="D254" s="56"/>
      <c r="E254" s="56"/>
      <c r="F254" s="57"/>
    </row>
    <row r="255" spans="1:6" s="43" customFormat="1" ht="15" customHeight="1" x14ac:dyDescent="0.25">
      <c r="A255" s="58"/>
      <c r="B255" s="59"/>
      <c r="C255" s="46"/>
      <c r="D255" s="56"/>
      <c r="E255" s="56"/>
      <c r="F255" s="57"/>
    </row>
    <row r="256" spans="1:6" s="43" customFormat="1" ht="15" customHeight="1" x14ac:dyDescent="0.25">
      <c r="A256" s="58"/>
      <c r="B256" s="59"/>
      <c r="C256" s="46"/>
      <c r="D256" s="56"/>
      <c r="E256" s="56"/>
      <c r="F256" s="57"/>
    </row>
    <row r="257" spans="1:6" s="43" customFormat="1" ht="15" customHeight="1" x14ac:dyDescent="0.25">
      <c r="A257" s="58"/>
      <c r="B257" s="59"/>
      <c r="C257" s="46"/>
      <c r="D257" s="56"/>
      <c r="E257" s="56"/>
      <c r="F257" s="57"/>
    </row>
    <row r="258" spans="1:6" s="43" customFormat="1" ht="15" customHeight="1" x14ac:dyDescent="0.25">
      <c r="A258" s="58"/>
      <c r="B258" s="59"/>
      <c r="C258" s="46"/>
      <c r="D258" s="56"/>
      <c r="E258" s="56"/>
      <c r="F258" s="57"/>
    </row>
    <row r="259" spans="1:6" s="43" customFormat="1" ht="15" customHeight="1" x14ac:dyDescent="0.25">
      <c r="A259" s="58"/>
      <c r="B259" s="59"/>
      <c r="C259" s="46"/>
      <c r="D259" s="56"/>
      <c r="E259" s="56"/>
      <c r="F259" s="57"/>
    </row>
    <row r="260" spans="1:6" s="43" customFormat="1" ht="15" customHeight="1" x14ac:dyDescent="0.25">
      <c r="A260" s="58"/>
      <c r="B260" s="59"/>
      <c r="C260" s="46"/>
      <c r="D260" s="56"/>
      <c r="E260" s="56"/>
      <c r="F260" s="57"/>
    </row>
    <row r="261" spans="1:6" s="43" customFormat="1" ht="15" customHeight="1" x14ac:dyDescent="0.25">
      <c r="A261" s="58"/>
      <c r="B261" s="59"/>
      <c r="C261" s="46"/>
      <c r="D261" s="56"/>
      <c r="E261" s="56"/>
      <c r="F261" s="57"/>
    </row>
    <row r="262" spans="1:6" s="43" customFormat="1" ht="15" customHeight="1" x14ac:dyDescent="0.25">
      <c r="A262" s="58"/>
      <c r="B262" s="59"/>
      <c r="C262" s="46"/>
      <c r="D262" s="56"/>
      <c r="E262" s="56"/>
      <c r="F262" s="57"/>
    </row>
    <row r="263" spans="1:6" s="43" customFormat="1" ht="15" customHeight="1" x14ac:dyDescent="0.25">
      <c r="A263" s="58"/>
      <c r="B263" s="59"/>
      <c r="C263" s="46"/>
      <c r="D263" s="56"/>
      <c r="E263" s="56"/>
      <c r="F263" s="57"/>
    </row>
    <row r="264" spans="1:6" s="43" customFormat="1" ht="15" customHeight="1" x14ac:dyDescent="0.25">
      <c r="A264" s="58"/>
      <c r="B264" s="59"/>
      <c r="C264" s="46"/>
      <c r="D264" s="56"/>
      <c r="E264" s="56"/>
      <c r="F264" s="57"/>
    </row>
    <row r="265" spans="1:6" s="43" customFormat="1" ht="15" customHeight="1" x14ac:dyDescent="0.25">
      <c r="A265" s="58"/>
      <c r="B265" s="59"/>
      <c r="C265" s="46"/>
      <c r="D265" s="56"/>
      <c r="E265" s="56"/>
      <c r="F265" s="57"/>
    </row>
    <row r="266" spans="1:6" s="43" customFormat="1" ht="15" customHeight="1" x14ac:dyDescent="0.25">
      <c r="A266" s="58"/>
      <c r="B266" s="59"/>
      <c r="C266" s="46"/>
      <c r="D266" s="56"/>
      <c r="E266" s="56"/>
      <c r="F266" s="57"/>
    </row>
    <row r="267" spans="1:6" s="43" customFormat="1" ht="15" customHeight="1" x14ac:dyDescent="0.25">
      <c r="A267" s="58"/>
      <c r="B267" s="48"/>
      <c r="C267" s="46"/>
      <c r="D267" s="56"/>
      <c r="E267" s="48"/>
      <c r="F267" s="49"/>
    </row>
    <row r="268" spans="1:6" s="43" customFormat="1" ht="15" customHeight="1" x14ac:dyDescent="0.25">
      <c r="A268" s="58"/>
      <c r="B268" s="48"/>
      <c r="C268" s="46"/>
      <c r="D268" s="56"/>
      <c r="E268" s="48"/>
      <c r="F268" s="49"/>
    </row>
    <row r="269" spans="1:6" s="43" customFormat="1" ht="15" customHeight="1" x14ac:dyDescent="0.25">
      <c r="A269" s="140"/>
      <c r="B269" s="100" t="s">
        <v>118</v>
      </c>
      <c r="C269" s="141"/>
      <c r="D269" s="142"/>
      <c r="E269" s="143"/>
      <c r="F269" s="65"/>
    </row>
    <row r="270" spans="1:6" s="135" customFormat="1" ht="15" customHeight="1" x14ac:dyDescent="0.25">
      <c r="A270" s="66"/>
      <c r="B270" s="67" t="s">
        <v>21</v>
      </c>
      <c r="C270" s="103"/>
      <c r="D270" s="104"/>
      <c r="E270" s="105"/>
      <c r="F270" s="71"/>
    </row>
    <row r="271" spans="1:6" s="43" customFormat="1" ht="15" customHeight="1" x14ac:dyDescent="0.25">
      <c r="A271" s="107"/>
      <c r="B271" s="40" t="s">
        <v>119</v>
      </c>
      <c r="C271" s="130"/>
      <c r="D271" s="136"/>
      <c r="E271" s="132"/>
      <c r="F271" s="133"/>
    </row>
    <row r="272" spans="1:6" s="43" customFormat="1" ht="15" customHeight="1" x14ac:dyDescent="0.25">
      <c r="A272" s="50"/>
      <c r="B272" s="146" t="s">
        <v>40</v>
      </c>
      <c r="C272" s="46"/>
      <c r="D272" s="55"/>
      <c r="E272" s="48"/>
      <c r="F272" s="57"/>
    </row>
    <row r="273" spans="1:6" s="43" customFormat="1" ht="15" customHeight="1" x14ac:dyDescent="0.25">
      <c r="A273" s="58"/>
      <c r="B273" s="147"/>
      <c r="C273" s="46"/>
      <c r="D273" s="55"/>
      <c r="E273" s="48"/>
      <c r="F273" s="57"/>
    </row>
    <row r="274" spans="1:6" s="43" customFormat="1" ht="15" customHeight="1" x14ac:dyDescent="0.25">
      <c r="A274" s="58"/>
      <c r="B274" s="147"/>
      <c r="C274" s="46"/>
      <c r="D274" s="55"/>
      <c r="E274" s="48"/>
      <c r="F274" s="57"/>
    </row>
    <row r="275" spans="1:6" s="43" customFormat="1" ht="15" customHeight="1" x14ac:dyDescent="0.25">
      <c r="A275" s="58"/>
      <c r="B275" s="147"/>
      <c r="C275" s="46"/>
      <c r="D275" s="55"/>
      <c r="E275" s="48"/>
      <c r="F275" s="57"/>
    </row>
    <row r="276" spans="1:6" s="43" customFormat="1" ht="15" customHeight="1" x14ac:dyDescent="0.25">
      <c r="A276" s="58"/>
      <c r="B276" s="147"/>
      <c r="C276" s="46"/>
      <c r="D276" s="55"/>
      <c r="E276" s="48"/>
      <c r="F276" s="57"/>
    </row>
    <row r="277" spans="1:6" s="43" customFormat="1" ht="15" customHeight="1" x14ac:dyDescent="0.25">
      <c r="A277" s="58"/>
      <c r="B277" s="147"/>
      <c r="C277" s="46"/>
      <c r="D277" s="55"/>
      <c r="E277" s="48"/>
      <c r="F277" s="57"/>
    </row>
    <row r="278" spans="1:6" s="43" customFormat="1" ht="15" customHeight="1" x14ac:dyDescent="0.25">
      <c r="A278" s="58"/>
      <c r="B278" s="147"/>
      <c r="C278" s="46"/>
      <c r="D278" s="55"/>
      <c r="E278" s="48"/>
      <c r="F278" s="57"/>
    </row>
    <row r="279" spans="1:6" s="43" customFormat="1" ht="15" customHeight="1" x14ac:dyDescent="0.25">
      <c r="A279" s="58"/>
      <c r="B279" s="147"/>
      <c r="C279" s="46"/>
      <c r="D279" s="55"/>
      <c r="E279" s="48"/>
      <c r="F279" s="57"/>
    </row>
    <row r="280" spans="1:6" s="43" customFormat="1" ht="15" customHeight="1" x14ac:dyDescent="0.25">
      <c r="A280" s="58"/>
      <c r="B280" s="147"/>
      <c r="C280" s="46"/>
      <c r="D280" s="55"/>
      <c r="E280" s="48"/>
      <c r="F280" s="57"/>
    </row>
    <row r="281" spans="1:6" s="43" customFormat="1" ht="15" customHeight="1" x14ac:dyDescent="0.25">
      <c r="A281" s="58"/>
      <c r="B281" s="147"/>
      <c r="C281" s="46"/>
      <c r="D281" s="55"/>
      <c r="E281" s="48"/>
      <c r="F281" s="57"/>
    </row>
    <row r="282" spans="1:6" s="43" customFormat="1" ht="15" customHeight="1" x14ac:dyDescent="0.25">
      <c r="A282" s="58"/>
      <c r="B282" s="147"/>
      <c r="C282" s="46"/>
      <c r="D282" s="55"/>
      <c r="E282" s="48"/>
      <c r="F282" s="57"/>
    </row>
    <row r="283" spans="1:6" s="43" customFormat="1" ht="15" customHeight="1" x14ac:dyDescent="0.25">
      <c r="A283" s="58"/>
      <c r="B283" s="147"/>
      <c r="C283" s="46"/>
      <c r="D283" s="55"/>
      <c r="E283" s="48"/>
      <c r="F283" s="57"/>
    </row>
    <row r="284" spans="1:6" s="43" customFormat="1" ht="15" customHeight="1" x14ac:dyDescent="0.25">
      <c r="A284" s="58"/>
      <c r="B284" s="147"/>
      <c r="C284" s="46"/>
      <c r="D284" s="55"/>
      <c r="E284" s="48"/>
      <c r="F284" s="57"/>
    </row>
    <row r="285" spans="1:6" s="43" customFormat="1" ht="15" customHeight="1" x14ac:dyDescent="0.25">
      <c r="A285" s="58"/>
      <c r="B285" s="147"/>
      <c r="C285" s="46"/>
      <c r="D285" s="55"/>
      <c r="E285" s="48"/>
      <c r="F285" s="57"/>
    </row>
    <row r="286" spans="1:6" s="43" customFormat="1" ht="15" customHeight="1" x14ac:dyDescent="0.25">
      <c r="A286" s="58"/>
      <c r="B286" s="147"/>
      <c r="C286" s="46"/>
      <c r="D286" s="55"/>
      <c r="E286" s="48"/>
      <c r="F286" s="57"/>
    </row>
    <row r="287" spans="1:6" s="43" customFormat="1" ht="15" customHeight="1" x14ac:dyDescent="0.25">
      <c r="A287" s="58"/>
      <c r="B287" s="148"/>
      <c r="C287" s="46"/>
      <c r="D287" s="56"/>
      <c r="E287" s="48"/>
      <c r="F287" s="49"/>
    </row>
    <row r="288" spans="1:6" s="43" customFormat="1" ht="15" customHeight="1" x14ac:dyDescent="0.25">
      <c r="A288" s="58"/>
      <c r="B288" s="149"/>
      <c r="C288" s="46"/>
      <c r="D288" s="56"/>
      <c r="E288" s="48"/>
      <c r="F288" s="49"/>
    </row>
    <row r="289" spans="1:6" s="43" customFormat="1" ht="15" customHeight="1" x14ac:dyDescent="0.25">
      <c r="A289" s="50"/>
      <c r="B289" s="148"/>
      <c r="C289" s="46"/>
      <c r="D289" s="56"/>
      <c r="E289" s="48"/>
      <c r="F289" s="49"/>
    </row>
    <row r="290" spans="1:6" s="43" customFormat="1" ht="15" customHeight="1" x14ac:dyDescent="0.25">
      <c r="A290" s="58"/>
      <c r="B290" s="148"/>
      <c r="C290" s="46"/>
      <c r="D290" s="56"/>
      <c r="E290" s="48"/>
      <c r="F290" s="49"/>
    </row>
    <row r="291" spans="1:6" s="43" customFormat="1" ht="15" customHeight="1" x14ac:dyDescent="0.25">
      <c r="A291" s="58"/>
      <c r="B291" s="148"/>
      <c r="C291" s="46"/>
      <c r="D291" s="56"/>
      <c r="E291" s="48"/>
      <c r="F291" s="49"/>
    </row>
    <row r="292" spans="1:6" s="43" customFormat="1" ht="15" customHeight="1" x14ac:dyDescent="0.25">
      <c r="A292" s="58"/>
      <c r="B292" s="59"/>
      <c r="C292" s="46"/>
      <c r="D292" s="56"/>
      <c r="E292" s="48"/>
      <c r="F292" s="49"/>
    </row>
    <row r="293" spans="1:6" s="43" customFormat="1" ht="15" customHeight="1" x14ac:dyDescent="0.25">
      <c r="A293" s="140"/>
      <c r="B293" s="100" t="s">
        <v>120</v>
      </c>
      <c r="C293" s="62"/>
      <c r="D293" s="150">
        <v>0</v>
      </c>
      <c r="E293" s="64"/>
      <c r="F293" s="65"/>
    </row>
    <row r="294" spans="1:6" s="43" customFormat="1" ht="15" customHeight="1" x14ac:dyDescent="0.25">
      <c r="A294" s="102"/>
      <c r="B294" s="67" t="s">
        <v>22</v>
      </c>
      <c r="C294" s="68"/>
      <c r="D294" s="69"/>
      <c r="E294" s="70"/>
      <c r="F294" s="71"/>
    </row>
    <row r="295" spans="1:6" s="43" customFormat="1" ht="15" customHeight="1" x14ac:dyDescent="0.25">
      <c r="A295" s="107"/>
      <c r="B295" s="40" t="s">
        <v>121</v>
      </c>
      <c r="C295" s="130"/>
      <c r="D295" s="136"/>
      <c r="E295" s="132"/>
      <c r="F295" s="133"/>
    </row>
    <row r="296" spans="1:6" s="43" customFormat="1" ht="15" customHeight="1" x14ac:dyDescent="0.25">
      <c r="A296" s="50"/>
      <c r="B296" s="146" t="s">
        <v>60</v>
      </c>
      <c r="C296" s="46"/>
      <c r="D296" s="55"/>
      <c r="E296" s="48"/>
      <c r="F296" s="57"/>
    </row>
    <row r="297" spans="1:6" s="43" customFormat="1" ht="15" customHeight="1" x14ac:dyDescent="0.25">
      <c r="A297" s="50"/>
      <c r="B297" s="173"/>
      <c r="C297" s="46"/>
      <c r="D297" s="55"/>
      <c r="E297" s="48"/>
      <c r="F297" s="57"/>
    </row>
    <row r="298" spans="1:6" s="43" customFormat="1" ht="15" customHeight="1" x14ac:dyDescent="0.25">
      <c r="A298" s="50"/>
      <c r="B298" s="173"/>
      <c r="C298" s="46"/>
      <c r="D298" s="55"/>
      <c r="E298" s="48"/>
      <c r="F298" s="57"/>
    </row>
    <row r="299" spans="1:6" s="43" customFormat="1" ht="15" customHeight="1" x14ac:dyDescent="0.25">
      <c r="A299" s="50"/>
      <c r="B299" s="173"/>
      <c r="C299" s="46"/>
      <c r="D299" s="55"/>
      <c r="E299" s="48"/>
      <c r="F299" s="57"/>
    </row>
    <row r="300" spans="1:6" s="43" customFormat="1" ht="15" customHeight="1" x14ac:dyDescent="0.25">
      <c r="A300" s="50"/>
      <c r="B300" s="173"/>
      <c r="C300" s="46"/>
      <c r="D300" s="55"/>
      <c r="E300" s="48"/>
      <c r="F300" s="57"/>
    </row>
    <row r="301" spans="1:6" s="43" customFormat="1" ht="15" customHeight="1" x14ac:dyDescent="0.25">
      <c r="A301" s="50"/>
      <c r="B301" s="173"/>
      <c r="C301" s="46"/>
      <c r="D301" s="55"/>
      <c r="E301" s="48"/>
      <c r="F301" s="57"/>
    </row>
    <row r="302" spans="1:6" s="43" customFormat="1" ht="15" customHeight="1" x14ac:dyDescent="0.25">
      <c r="A302" s="50"/>
      <c r="B302" s="173"/>
      <c r="C302" s="46"/>
      <c r="D302" s="55"/>
      <c r="E302" s="48"/>
      <c r="F302" s="57"/>
    </row>
    <row r="303" spans="1:6" s="43" customFormat="1" ht="15" customHeight="1" x14ac:dyDescent="0.25">
      <c r="A303" s="50"/>
      <c r="B303" s="173"/>
      <c r="C303" s="46"/>
      <c r="D303" s="55"/>
      <c r="E303" s="48"/>
      <c r="F303" s="57"/>
    </row>
    <row r="304" spans="1:6" s="43" customFormat="1" ht="15" customHeight="1" x14ac:dyDescent="0.25">
      <c r="A304" s="50"/>
      <c r="B304" s="173"/>
      <c r="C304" s="46"/>
      <c r="D304" s="55"/>
      <c r="E304" s="48"/>
      <c r="F304" s="57"/>
    </row>
    <row r="305" spans="1:6" s="43" customFormat="1" ht="15" customHeight="1" x14ac:dyDescent="0.25">
      <c r="A305" s="50"/>
      <c r="B305" s="173"/>
      <c r="C305" s="46"/>
      <c r="D305" s="55"/>
      <c r="E305" s="48"/>
      <c r="F305" s="57"/>
    </row>
    <row r="306" spans="1:6" s="43" customFormat="1" ht="15" customHeight="1" x14ac:dyDescent="0.25">
      <c r="A306" s="50"/>
      <c r="B306" s="173"/>
      <c r="C306" s="46"/>
      <c r="D306" s="55"/>
      <c r="E306" s="48"/>
      <c r="F306" s="57"/>
    </row>
    <row r="307" spans="1:6" s="43" customFormat="1" ht="15" customHeight="1" x14ac:dyDescent="0.25">
      <c r="A307" s="50"/>
      <c r="B307" s="173"/>
      <c r="C307" s="46"/>
      <c r="D307" s="55"/>
      <c r="E307" s="48"/>
      <c r="F307" s="57"/>
    </row>
    <row r="308" spans="1:6" s="43" customFormat="1" ht="15" customHeight="1" x14ac:dyDescent="0.25">
      <c r="A308" s="50"/>
      <c r="B308" s="173"/>
      <c r="C308" s="46"/>
      <c r="D308" s="55"/>
      <c r="E308" s="48"/>
      <c r="F308" s="57"/>
    </row>
    <row r="309" spans="1:6" s="43" customFormat="1" ht="15" customHeight="1" x14ac:dyDescent="0.25">
      <c r="A309" s="50"/>
      <c r="B309" s="173"/>
      <c r="C309" s="46"/>
      <c r="D309" s="55"/>
      <c r="E309" s="48"/>
      <c r="F309" s="57"/>
    </row>
    <row r="310" spans="1:6" s="43" customFormat="1" ht="15" customHeight="1" x14ac:dyDescent="0.25">
      <c r="A310" s="50"/>
      <c r="B310" s="173"/>
      <c r="C310" s="46"/>
      <c r="D310" s="55"/>
      <c r="E310" s="48"/>
      <c r="F310" s="57"/>
    </row>
    <row r="311" spans="1:6" s="43" customFormat="1" ht="15" customHeight="1" x14ac:dyDescent="0.25">
      <c r="A311" s="58"/>
      <c r="B311" s="147"/>
      <c r="C311" s="46"/>
      <c r="D311" s="55"/>
      <c r="E311" s="48"/>
      <c r="F311" s="57"/>
    </row>
    <row r="312" spans="1:6" s="43" customFormat="1" ht="15" customHeight="1" x14ac:dyDescent="0.25">
      <c r="A312" s="58"/>
      <c r="B312" s="144"/>
      <c r="C312" s="46"/>
      <c r="D312" s="56"/>
      <c r="E312" s="48"/>
      <c r="F312" s="49"/>
    </row>
    <row r="313" spans="1:6" s="43" customFormat="1" ht="15" customHeight="1" x14ac:dyDescent="0.25">
      <c r="A313" s="50"/>
      <c r="B313" s="145"/>
      <c r="C313" s="46"/>
      <c r="D313" s="56"/>
      <c r="E313" s="48"/>
      <c r="F313" s="49"/>
    </row>
    <row r="314" spans="1:6" s="43" customFormat="1" ht="15" customHeight="1" x14ac:dyDescent="0.25">
      <c r="A314" s="58"/>
      <c r="B314" s="145"/>
      <c r="C314" s="46"/>
      <c r="D314" s="56"/>
      <c r="E314" s="48"/>
      <c r="F314" s="49"/>
    </row>
    <row r="315" spans="1:6" s="43" customFormat="1" ht="15" customHeight="1" x14ac:dyDescent="0.25">
      <c r="A315" s="58"/>
      <c r="B315" s="145"/>
      <c r="C315" s="46"/>
      <c r="D315" s="56"/>
      <c r="E315" s="48"/>
      <c r="F315" s="49"/>
    </row>
    <row r="316" spans="1:6" s="43" customFormat="1" ht="15" customHeight="1" x14ac:dyDescent="0.25">
      <c r="A316" s="151"/>
      <c r="B316" s="149"/>
      <c r="C316" s="46"/>
      <c r="D316" s="56"/>
      <c r="E316" s="48"/>
      <c r="F316" s="49"/>
    </row>
    <row r="317" spans="1:6" s="43" customFormat="1" ht="15" customHeight="1" x14ac:dyDescent="0.25">
      <c r="A317" s="58"/>
      <c r="B317" s="149"/>
      <c r="C317" s="46"/>
      <c r="D317" s="56"/>
      <c r="E317" s="48"/>
      <c r="F317" s="49"/>
    </row>
    <row r="318" spans="1:6" s="43" customFormat="1" ht="15" customHeight="1" x14ac:dyDescent="0.25">
      <c r="A318" s="122"/>
      <c r="B318" s="59"/>
      <c r="C318" s="46"/>
      <c r="D318" s="56"/>
      <c r="E318" s="48"/>
      <c r="F318" s="49"/>
    </row>
    <row r="319" spans="1:6" s="43" customFormat="1" ht="15" customHeight="1" x14ac:dyDescent="0.25">
      <c r="A319" s="140"/>
      <c r="B319" s="100" t="s">
        <v>122</v>
      </c>
      <c r="C319" s="62"/>
      <c r="D319" s="150">
        <v>0</v>
      </c>
      <c r="E319" s="64"/>
      <c r="F319" s="65"/>
    </row>
    <row r="320" spans="1:6" s="43" customFormat="1" ht="15" customHeight="1" x14ac:dyDescent="0.25">
      <c r="A320" s="102"/>
      <c r="B320" s="67" t="s">
        <v>23</v>
      </c>
      <c r="C320" s="68"/>
      <c r="D320" s="69"/>
      <c r="E320" s="70"/>
      <c r="F320" s="71"/>
    </row>
    <row r="321" spans="1:6" s="154" customFormat="1" ht="15" customHeight="1" x14ac:dyDescent="0.25">
      <c r="A321" s="152"/>
      <c r="B321" s="156"/>
      <c r="C321" s="153"/>
      <c r="D321" s="164"/>
      <c r="E321" s="155"/>
      <c r="F321" s="155"/>
    </row>
    <row r="322" spans="1:6" s="154" customFormat="1" ht="15" customHeight="1" x14ac:dyDescent="0.25">
      <c r="A322" s="152"/>
      <c r="B322" s="156"/>
      <c r="C322" s="153"/>
      <c r="D322" s="164"/>
      <c r="E322" s="155"/>
      <c r="F322" s="155"/>
    </row>
  </sheetData>
  <mergeCells count="1">
    <mergeCell ref="A1:F1"/>
  </mergeCells>
  <pageMargins left="0.25" right="0.25" top="0.75" bottom="0.75" header="0.3" footer="0.3"/>
  <pageSetup paperSize="9" orientation="portrait" r:id="rId1"/>
  <headerFooter>
    <oddHeader>&amp;R&amp;"Copperplate Gothic Light,Regular"&amp;7BILL OF QUANTITIES / BOUNDARY WALL</oddHeader>
    <oddFooter>&amp;L&amp;"Copperplate Gothic Light,Regular"&amp;7&amp;K000000INFRASTRUCTURE UNIT
MALDIVES POLICE SERVICE / FINANCE DEPARTMENT&amp;R&amp;"Copperplate Gothic Light,Regular"&amp;7Page &amp;P</oddFooter>
    <firstFooter>&amp;CPage 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SHEET</vt:lpstr>
      <vt:lpstr>SUMMERY</vt:lpstr>
      <vt:lpstr>BOQ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ir_1676</dc:creator>
  <cp:lastModifiedBy>Ismail Rafeeu</cp:lastModifiedBy>
  <cp:lastPrinted>2013-09-30T22:17:04Z</cp:lastPrinted>
  <dcterms:created xsi:type="dcterms:W3CDTF">2009-10-23T12:30:50Z</dcterms:created>
  <dcterms:modified xsi:type="dcterms:W3CDTF">2015-10-01T08:04:05Z</dcterms:modified>
</cp:coreProperties>
</file>