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https://d.docs.live.net/d05bf9f041a36c89/ARCHITECTURAL PROJECTS 2021 X/F CHILDRENS HOME GENDER MINISTRY/f children home/childrens home boq/"/>
    </mc:Choice>
  </mc:AlternateContent>
  <xr:revisionPtr revIDLastSave="250" documentId="8_{A35B3DE1-C7C6-42FF-8115-482687A22C5F}" xr6:coauthVersionLast="47" xr6:coauthVersionMax="47" xr10:uidLastSave="{33DB744D-FD30-4DC2-A96B-991E2DA73AD0}"/>
  <bookViews>
    <workbookView xWindow="-120" yWindow="-120" windowWidth="29040" windowHeight="15840" xr2:uid="{00000000-000D-0000-FFFF-FFFF00000000}"/>
  </bookViews>
  <sheets>
    <sheet name="cover" sheetId="10" r:id="rId1"/>
    <sheet name="Summary" sheetId="2" r:id="rId2"/>
    <sheet name="BOQ" sheetId="8" r:id="rId3"/>
  </sheets>
  <definedNames>
    <definedName name="_xlnm.Print_Area" localSheetId="2">BOQ!$A$1:$F$645</definedName>
    <definedName name="_xlnm.Print_Area" localSheetId="0">cover!$A$1:$F$36</definedName>
    <definedName name="_xlnm.Print_Area" localSheetId="1">Summary!$A$1:$C$24</definedName>
    <definedName name="_xlnm.Print_Titles" localSheetId="2">BOQ!$4:$4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1" i="8" l="1"/>
  <c r="F210" i="8"/>
  <c r="F209" i="8"/>
  <c r="F208" i="8"/>
  <c r="F207" i="8"/>
  <c r="F641" i="8"/>
  <c r="F640" i="8"/>
  <c r="F635" i="8"/>
  <c r="F624" i="8"/>
  <c r="F623" i="8"/>
  <c r="F639" i="8"/>
  <c r="F636" i="8"/>
  <c r="D630" i="8"/>
  <c r="F630" i="8" s="1"/>
  <c r="F627" i="8"/>
  <c r="F622" i="8"/>
  <c r="F621" i="8"/>
  <c r="F620" i="8"/>
  <c r="F616" i="8"/>
  <c r="F603" i="8"/>
  <c r="F613" i="8"/>
  <c r="D609" i="8"/>
  <c r="F609" i="8" s="1"/>
  <c r="F606" i="8"/>
  <c r="F602" i="8"/>
  <c r="F601" i="8"/>
  <c r="F597" i="8"/>
  <c r="F596" i="8"/>
  <c r="F595" i="8"/>
  <c r="F593" i="8"/>
  <c r="F594" i="8"/>
  <c r="F570" i="8"/>
  <c r="F571" i="8"/>
  <c r="F572" i="8"/>
  <c r="F573" i="8"/>
  <c r="F574" i="8"/>
  <c r="F569" i="8"/>
  <c r="F580" i="8"/>
  <c r="F581" i="8"/>
  <c r="F579" i="8"/>
  <c r="F578" i="8"/>
  <c r="F555" i="8"/>
  <c r="F554" i="8"/>
  <c r="F535" i="8"/>
  <c r="F534" i="8"/>
  <c r="F549" i="8"/>
  <c r="F550" i="8"/>
  <c r="F548" i="8"/>
  <c r="F542" i="8"/>
  <c r="F544" i="8"/>
  <c r="F541" i="8"/>
  <c r="F530" i="8"/>
  <c r="F526" i="8"/>
  <c r="F525" i="8"/>
  <c r="F521" i="8"/>
  <c r="F522" i="8"/>
  <c r="F520" i="8"/>
  <c r="F504" i="8"/>
  <c r="F501" i="8"/>
  <c r="F480" i="8"/>
  <c r="F451" i="8"/>
  <c r="F455" i="8"/>
  <c r="F454" i="8"/>
  <c r="F437" i="8"/>
  <c r="F436" i="8"/>
  <c r="F435" i="8"/>
  <c r="F434" i="8"/>
  <c r="F433" i="8"/>
  <c r="F432" i="8"/>
  <c r="F473" i="8"/>
  <c r="F487" i="8"/>
  <c r="F486" i="8"/>
  <c r="F485" i="8"/>
  <c r="F484" i="8"/>
  <c r="F483" i="8"/>
  <c r="F479" i="8"/>
  <c r="F478" i="8"/>
  <c r="F477" i="8"/>
  <c r="F476" i="8"/>
  <c r="F474" i="8"/>
  <c r="F472" i="8"/>
  <c r="F471" i="8"/>
  <c r="F468" i="8"/>
  <c r="F467" i="8"/>
  <c r="F462" i="8"/>
  <c r="F461" i="8"/>
  <c r="F458" i="8"/>
  <c r="F396" i="8"/>
  <c r="F397" i="8"/>
  <c r="F395" i="8"/>
  <c r="F394" i="8"/>
  <c r="F391" i="8"/>
  <c r="F390" i="8"/>
  <c r="F389" i="8"/>
  <c r="F388" i="8"/>
  <c r="F387" i="8"/>
  <c r="F386" i="8"/>
  <c r="F385" i="8"/>
  <c r="F384" i="8"/>
  <c r="F383" i="8"/>
  <c r="F119" i="8"/>
  <c r="F120" i="8"/>
  <c r="D150" i="8"/>
  <c r="D151" i="8" s="1"/>
  <c r="F151" i="8" s="1"/>
  <c r="F134" i="8"/>
  <c r="F133" i="8"/>
  <c r="F633" i="8" l="1"/>
  <c r="F634" i="8"/>
  <c r="D612" i="8"/>
  <c r="F612" i="8" s="1"/>
  <c r="F585" i="8"/>
  <c r="C19" i="2" s="1"/>
  <c r="F558" i="8"/>
  <c r="C18" i="2" s="1"/>
  <c r="F506" i="8"/>
  <c r="C17" i="2" s="1"/>
  <c r="D344" i="8"/>
  <c r="F344" i="8" s="1"/>
  <c r="D345" i="8"/>
  <c r="F345" i="8" s="1"/>
  <c r="F150" i="8"/>
  <c r="F645" i="8" l="1"/>
  <c r="C20" i="2" s="1"/>
  <c r="F327" i="8"/>
  <c r="F326" i="8"/>
  <c r="F325" i="8"/>
  <c r="F324" i="8"/>
  <c r="F323" i="8"/>
  <c r="F322" i="8"/>
  <c r="F321" i="8"/>
  <c r="F320" i="8"/>
  <c r="F319" i="8"/>
  <c r="F318" i="8"/>
  <c r="F317" i="8"/>
  <c r="F316" i="8"/>
  <c r="F313" i="8"/>
  <c r="F312" i="8"/>
  <c r="F311" i="8"/>
  <c r="F310" i="8"/>
  <c r="F309" i="8"/>
  <c r="F305" i="8"/>
  <c r="F304" i="8"/>
  <c r="F302" i="8"/>
  <c r="F303" i="8"/>
  <c r="F301" i="8"/>
  <c r="F300" i="8"/>
  <c r="F299" i="8"/>
  <c r="F298" i="8"/>
  <c r="F293" i="8"/>
  <c r="F292" i="8"/>
  <c r="F286" i="8"/>
  <c r="F287" i="8"/>
  <c r="F288" i="8"/>
  <c r="F289" i="8"/>
  <c r="F290" i="8"/>
  <c r="F291" i="8"/>
  <c r="D270" i="8"/>
  <c r="F270" i="8" s="1"/>
  <c r="D271" i="8"/>
  <c r="F271" i="8" s="1"/>
  <c r="D272" i="8"/>
  <c r="F272" i="8" s="1"/>
  <c r="D269" i="8"/>
  <c r="F203" i="8"/>
  <c r="F225" i="8"/>
  <c r="F269" i="8" l="1"/>
  <c r="D346" i="8"/>
  <c r="F346" i="8" s="1"/>
  <c r="F243" i="8" l="1"/>
  <c r="F242" i="8"/>
  <c r="F239" i="8"/>
  <c r="F238" i="8"/>
  <c r="F237" i="8"/>
  <c r="F236" i="8"/>
  <c r="F235" i="8"/>
  <c r="F234" i="8"/>
  <c r="F230" i="8"/>
  <c r="D260" i="8"/>
  <c r="D261" i="8"/>
  <c r="D262" i="8"/>
  <c r="D263" i="8"/>
  <c r="F263" i="8" s="1"/>
  <c r="D264" i="8"/>
  <c r="F264" i="8" s="1"/>
  <c r="D265" i="8"/>
  <c r="F265" i="8" s="1"/>
  <c r="D259" i="8"/>
  <c r="F222" i="8"/>
  <c r="F223" i="8"/>
  <c r="F224" i="8"/>
  <c r="F226" i="8"/>
  <c r="F204" i="8"/>
  <c r="F198" i="8"/>
  <c r="F199" i="8"/>
  <c r="F200" i="8"/>
  <c r="F201" i="8"/>
  <c r="F202" i="8"/>
  <c r="F89" i="8"/>
  <c r="D146" i="8"/>
  <c r="D154" i="8"/>
  <c r="F154" i="8" s="1"/>
  <c r="F137" i="8"/>
  <c r="F165" i="8"/>
  <c r="F166" i="8"/>
  <c r="D341" i="8" l="1"/>
  <c r="D147" i="8"/>
  <c r="D340" i="8" s="1"/>
  <c r="D339" i="8"/>
  <c r="F113" i="8" l="1"/>
  <c r="F112" i="8"/>
  <c r="F111" i="8"/>
  <c r="F107" i="8"/>
  <c r="F97" i="8"/>
  <c r="F96" i="8"/>
  <c r="F95" i="8"/>
  <c r="F94" i="8"/>
  <c r="F93" i="8"/>
  <c r="F104" i="8"/>
  <c r="F103" i="8"/>
  <c r="F102" i="8"/>
  <c r="F101" i="8"/>
  <c r="F100" i="8"/>
  <c r="F86" i="8"/>
  <c r="F85" i="8"/>
  <c r="F84" i="8"/>
  <c r="F83" i="8"/>
  <c r="F82" i="8"/>
  <c r="F77" i="8"/>
  <c r="F75" i="8"/>
  <c r="F76" i="8"/>
  <c r="F78" i="8"/>
  <c r="F66" i="8"/>
  <c r="F67" i="8"/>
  <c r="F68" i="8"/>
  <c r="F69" i="8"/>
  <c r="F65" i="8"/>
  <c r="F71" i="8"/>
  <c r="F22" i="8" l="1"/>
  <c r="F25" i="8"/>
  <c r="F28" i="8"/>
  <c r="F262" i="8" l="1"/>
  <c r="F259" i="8" l="1"/>
  <c r="F261" i="8"/>
  <c r="F260" i="8"/>
  <c r="F275" i="8" l="1"/>
  <c r="C12" i="2" s="1"/>
  <c r="F179" i="8"/>
  <c r="F182" i="8"/>
  <c r="F181" i="8"/>
  <c r="F180" i="8"/>
  <c r="F164" i="8"/>
  <c r="F168" i="8"/>
  <c r="F167" i="8"/>
  <c r="F185" i="8" l="1"/>
  <c r="C10" i="2" s="1"/>
  <c r="F171" i="8"/>
  <c r="C9" i="2" s="1"/>
  <c r="F491" i="8"/>
  <c r="F490" i="8"/>
  <c r="F450" i="8"/>
  <c r="F429" i="8"/>
  <c r="F439" i="8"/>
  <c r="F440" i="8"/>
  <c r="F441" i="8"/>
  <c r="F442" i="8"/>
  <c r="F445" i="8"/>
  <c r="F446" i="8"/>
  <c r="F447" i="8"/>
  <c r="F448" i="8"/>
  <c r="F449" i="8"/>
  <c r="F428" i="8"/>
  <c r="F423" i="8"/>
  <c r="F422" i="8"/>
  <c r="F419" i="8"/>
  <c r="F417" i="8"/>
  <c r="F379" i="8"/>
  <c r="F378" i="8"/>
  <c r="F377" i="8"/>
  <c r="F374" i="8"/>
  <c r="F373" i="8"/>
  <c r="F372" i="8"/>
  <c r="F371" i="8"/>
  <c r="F370" i="8"/>
  <c r="F369" i="8"/>
  <c r="F368" i="8"/>
  <c r="F367" i="8"/>
  <c r="F366" i="8"/>
  <c r="F365" i="8"/>
  <c r="F364" i="8"/>
  <c r="F360" i="8"/>
  <c r="F359" i="8"/>
  <c r="F297" i="8"/>
  <c r="F296" i="8"/>
  <c r="F285" i="8"/>
  <c r="F221" i="8"/>
  <c r="F220" i="8"/>
  <c r="F219" i="8"/>
  <c r="F218" i="8"/>
  <c r="F217" i="8"/>
  <c r="F195" i="8"/>
  <c r="F118" i="8"/>
  <c r="F116" i="8"/>
  <c r="F36" i="8"/>
  <c r="F493" i="8" l="1"/>
  <c r="F229" i="8"/>
  <c r="F130" i="8"/>
  <c r="F127" i="8"/>
  <c r="F74" i="8"/>
  <c r="F70" i="8"/>
  <c r="F60" i="8"/>
  <c r="F41" i="8"/>
  <c r="F146" i="8" l="1"/>
  <c r="F129" i="8"/>
  <c r="F406" i="8"/>
  <c r="F404" i="8"/>
  <c r="F401" i="8"/>
  <c r="F197" i="8"/>
  <c r="F196" i="8"/>
  <c r="F341" i="8" l="1"/>
  <c r="F49" i="8" l="1"/>
  <c r="F46" i="8"/>
  <c r="F246" i="8" l="1"/>
  <c r="D144" i="8" l="1"/>
  <c r="F144" i="8" s="1"/>
  <c r="C16" i="2" l="1"/>
  <c r="F51" i="8" l="1"/>
  <c r="F30" i="8"/>
  <c r="F147" i="8"/>
  <c r="F122" i="8"/>
  <c r="C7" i="2" s="1"/>
  <c r="F340" i="8" l="1"/>
  <c r="F339" i="8"/>
  <c r="F330" i="8"/>
  <c r="C13" i="2" s="1"/>
  <c r="F157" i="8"/>
  <c r="C8" i="2" s="1"/>
  <c r="F408" i="8"/>
  <c r="C11" i="2"/>
  <c r="F349" i="8" l="1"/>
  <c r="C14" i="2" s="1"/>
  <c r="C15" i="2"/>
  <c r="C5" i="2" l="1"/>
  <c r="C6" i="2" l="1"/>
  <c r="C22" i="2" s="1"/>
  <c r="C23" i="2" l="1"/>
  <c r="C24" i="2" s="1"/>
</calcChain>
</file>

<file path=xl/sharedStrings.xml><?xml version="1.0" encoding="utf-8"?>
<sst xmlns="http://schemas.openxmlformats.org/spreadsheetml/2006/main" count="958" uniqueCount="501">
  <si>
    <t>BILL  OF  QUANTITIES</t>
  </si>
  <si>
    <t>Item</t>
  </si>
  <si>
    <t>Description</t>
  </si>
  <si>
    <t>Unit</t>
  </si>
  <si>
    <t>Qty</t>
  </si>
  <si>
    <t>Amount</t>
  </si>
  <si>
    <t>BILL No: 01</t>
  </si>
  <si>
    <t>PRELIMINARIES</t>
  </si>
  <si>
    <t>General Notes</t>
  </si>
  <si>
    <t>(1)</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</si>
  <si>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</si>
  <si>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</si>
  <si>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</si>
  <si>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</si>
  <si>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</si>
  <si>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</si>
  <si>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</si>
  <si>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</si>
  <si>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</si>
  <si>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</si>
  <si>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</si>
  <si>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</si>
  <si>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and similar items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</si>
  <si>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</si>
  <si>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</si>
  <si>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</si>
  <si>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</si>
  <si>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</si>
  <si>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</si>
  <si>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</si>
  <si>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</si>
  <si>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</si>
  <si>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</si>
  <si>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m²</t>
  </si>
  <si>
    <t>Excavation</t>
  </si>
  <si>
    <t xml:space="preserve">(a) Excavation quantities are measured to the faces of concrete members. Rates shall include for all additional excavation required to place the formwork , back fill , dewatering and others </t>
  </si>
  <si>
    <t>m³</t>
  </si>
  <si>
    <t>(a) Rates shall include for: leveling, grading, trimming and compacting.</t>
  </si>
  <si>
    <t>(b) Ground need to be compacted to the required density by the consultant</t>
  </si>
  <si>
    <t>Damp Proof Membrane</t>
  </si>
  <si>
    <t>(a) Rates shall include for: dressing around and sealing to all penetrations,   laps and turnups.</t>
  </si>
  <si>
    <t>BILL No: 02 GROUND WORKS</t>
  </si>
  <si>
    <t>TOTAL OF BILL No: 02 - Carried over to summary</t>
  </si>
  <si>
    <t>BILL NO : 03</t>
  </si>
  <si>
    <t>3.0</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</si>
  <si>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</si>
  <si>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</si>
  <si>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</si>
  <si>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</si>
  <si>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</si>
  <si>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REINFORCED CONCRETE</t>
  </si>
  <si>
    <t xml:space="preserve"> </t>
  </si>
  <si>
    <t>Rate shall include for all cast in situ concrete as per drawing and  500 gauge polythene sheet or asphalt sheet shall be laid below  Foundations, Tie beams &amp; Wall Beams as  damp proof membrane.</t>
  </si>
  <si>
    <t>FOUNDATIONS</t>
  </si>
  <si>
    <t>GROUND  FLOOR</t>
  </si>
  <si>
    <t>2.2</t>
  </si>
  <si>
    <t>3.1</t>
  </si>
  <si>
    <t>Attached beams</t>
  </si>
  <si>
    <t>GROUND FLOOR</t>
  </si>
  <si>
    <t>4.1</t>
  </si>
  <si>
    <t>BILL No: 03 - CONCRETE WORKS</t>
  </si>
  <si>
    <t>TOTAL OF BILL No: 03 - Carried over to summary</t>
  </si>
  <si>
    <t>5.1</t>
  </si>
  <si>
    <t>5.2</t>
  </si>
  <si>
    <t>6.1</t>
  </si>
  <si>
    <t>7.1</t>
  </si>
  <si>
    <t>PAINTING</t>
  </si>
  <si>
    <t>8.1</t>
  </si>
  <si>
    <t>9.1</t>
  </si>
  <si>
    <t>SUMMARY OF BILL OF QUANTITIES</t>
  </si>
  <si>
    <t>Bl.no</t>
  </si>
  <si>
    <t>Item Description</t>
  </si>
  <si>
    <t>1</t>
  </si>
  <si>
    <t>2</t>
  </si>
  <si>
    <t>GROUND WORKS</t>
  </si>
  <si>
    <t>3</t>
  </si>
  <si>
    <t>CONCRETE WORKS</t>
  </si>
  <si>
    <t>4</t>
  </si>
  <si>
    <t>MASONRY  &amp;  PLASTERING</t>
  </si>
  <si>
    <t>5</t>
  </si>
  <si>
    <t>FLOORING  &amp;  TILING</t>
  </si>
  <si>
    <t>6</t>
  </si>
  <si>
    <t>7</t>
  </si>
  <si>
    <t>DOORS  &amp;  WINDOWS</t>
  </si>
  <si>
    <t>8</t>
  </si>
  <si>
    <t>9</t>
  </si>
  <si>
    <t>HYDRAULICS  &amp;  DRAINAGE</t>
  </si>
  <si>
    <t>GRAND TOTAL</t>
  </si>
  <si>
    <t>2.4</t>
  </si>
  <si>
    <t>6.2</t>
  </si>
  <si>
    <t>8.2</t>
  </si>
  <si>
    <t>Water proofing</t>
  </si>
  <si>
    <t xml:space="preserve">Apply 2 coats of bitumin paint, Masterseal 420 or equivalent, to all surface of concrete below ground level in accordance with manufacturer's instructions. </t>
  </si>
  <si>
    <t>Columns</t>
  </si>
  <si>
    <t>Back filling</t>
  </si>
  <si>
    <t>600mm thick highly compacted hard core below ground floor slab</t>
  </si>
  <si>
    <t>Other concrete works</t>
  </si>
  <si>
    <t>item</t>
  </si>
  <si>
    <t xml:space="preserve">MASONRY </t>
  </si>
  <si>
    <t>4.2.1</t>
  </si>
  <si>
    <t>BELOW GROUND LEVEL</t>
  </si>
  <si>
    <t xml:space="preserve">200mm wide solid brick wall </t>
  </si>
  <si>
    <t>4.2.2</t>
  </si>
  <si>
    <t>External walls, 100mm thick ( 1:5 )</t>
  </si>
  <si>
    <t>Internal walls, 100mm thick ( 1:5 )</t>
  </si>
  <si>
    <t xml:space="preserve"> PLASTERING</t>
  </si>
  <si>
    <t xml:space="preserve">(a) 20mm thick Cement plastering on Externalwalls and 15mm thick plastering on interior walls concrete surfaces as specified incl. wire mesh at the joints of concrete surfaces and walls </t>
  </si>
  <si>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</si>
  <si>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</si>
  <si>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</si>
  <si>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</si>
  <si>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</si>
  <si>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</si>
  <si>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</si>
  <si>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</si>
  <si>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 xml:space="preserve">FLOORING </t>
  </si>
  <si>
    <t>50mm thick Cement Screeding</t>
  </si>
  <si>
    <t>5.2.1</t>
  </si>
  <si>
    <t xml:space="preserve"> TILING</t>
  </si>
  <si>
    <t>TOTAL OF BILL No: 05 - Carried over to summary</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</si>
  <si>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</si>
  <si>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</si>
  <si>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</si>
  <si>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t>
  </si>
  <si>
    <t>no</t>
  </si>
  <si>
    <t>TOTAL OF BILL No: 07 - Carried over to summary</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</si>
  <si>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</si>
  <si>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</si>
  <si>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</si>
  <si>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</si>
  <si>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</si>
  <si>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</si>
  <si>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</si>
  <si>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</si>
  <si>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</si>
  <si>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SANITARY FIXTURES &amp;ACCESSORIES</t>
  </si>
  <si>
    <t>No. of toilets</t>
  </si>
  <si>
    <t>Wash basin with trap</t>
  </si>
  <si>
    <t>Wash basin tap</t>
  </si>
  <si>
    <t xml:space="preserve">Toilet paper holder </t>
  </si>
  <si>
    <t xml:space="preserve">Mirror set </t>
  </si>
  <si>
    <t xml:space="preserve">Muslim Shower </t>
  </si>
  <si>
    <t xml:space="preserve">Floor trap </t>
  </si>
  <si>
    <t xml:space="preserve">Soap holder </t>
  </si>
  <si>
    <t>No. of kitchen</t>
  </si>
  <si>
    <t>Sink with trap</t>
  </si>
  <si>
    <t>Sink tap</t>
  </si>
  <si>
    <t>DRAINAGE</t>
  </si>
  <si>
    <t>Pipe work</t>
  </si>
  <si>
    <t>Site clearance</t>
  </si>
  <si>
    <t>2.5</t>
  </si>
  <si>
    <t xml:space="preserve">Polythene damp proof membrane (500 gauge) laid on blinding layer below foundation and ground floor slab.  </t>
  </si>
  <si>
    <t>Painting ceiling surface</t>
  </si>
  <si>
    <t xml:space="preserve">Painting exterior surfaces of external walls </t>
  </si>
  <si>
    <t>BILL N0: 06</t>
  </si>
  <si>
    <t>TOTAL OF BILL No: 06 - Carried over to summary</t>
  </si>
  <si>
    <t>R.c.c. Window Sills and Lintels as per 
drawing</t>
  </si>
  <si>
    <t xml:space="preserve">Bill of Quantities </t>
  </si>
  <si>
    <t>External surface of Extrior walls</t>
  </si>
  <si>
    <t>Internal surface of Exterior walls &amp; both sides of interior walls</t>
  </si>
  <si>
    <t xml:space="preserve">Plastering on both sides of 200mm wide solid 
brick wall </t>
  </si>
  <si>
    <t>Toilets</t>
  </si>
  <si>
    <t>Door units</t>
  </si>
  <si>
    <t>Window units</t>
  </si>
  <si>
    <t xml:space="preserve">Hand shower </t>
  </si>
  <si>
    <t xml:space="preserve">Head shower </t>
  </si>
  <si>
    <t xml:space="preserve">Water Tap  </t>
  </si>
  <si>
    <t>Charges for Supply and Installation of piping for all discharge pipe network to all floors including sewerage and drainage pipes with all necessary connection to the Inspection chambers and main junctions from the fixtures.</t>
  </si>
  <si>
    <t>Inspection chambers</t>
  </si>
  <si>
    <t>Charges for construction of R.c.c. Inspection chambers, 600 x 600mm size, at ground level to receive all waistages through pipes from all floors.</t>
  </si>
  <si>
    <t>BELOW GROUND FLOOR LEVEL</t>
  </si>
  <si>
    <t>ELECTRICAL INSTALLATIONS</t>
  </si>
  <si>
    <t>nos</t>
  </si>
  <si>
    <t>Electrical wiring</t>
  </si>
  <si>
    <t>Electrical wiring with copper conductor cable in conduits in walls and in casing on soffits of slab as specified to:</t>
  </si>
  <si>
    <t>Wiring to  lighting (complete)</t>
  </si>
  <si>
    <t>wiring power points (complete)</t>
  </si>
  <si>
    <t>Lighting</t>
  </si>
  <si>
    <t>Non maintained wall mount emergency light (3 hrs)</t>
  </si>
  <si>
    <t>Power</t>
  </si>
  <si>
    <t>1x13A socket outlet 300 from FFL</t>
  </si>
  <si>
    <t>2x13A socket outlet 300 from FFL</t>
  </si>
  <si>
    <t>Socket outlet for AC 300 from roof beam</t>
  </si>
  <si>
    <t>Network connections</t>
  </si>
  <si>
    <t>allow for tv connection</t>
  </si>
  <si>
    <t>allow for internet connections</t>
  </si>
  <si>
    <t xml:space="preserve">ELECTRICAL INSTALLATIONS </t>
  </si>
  <si>
    <t>Clearing site - Dispatch all debris, clearing and dispose all unwanted materials away from site and prepare site ready for proposed construction.</t>
  </si>
  <si>
    <t>4.3</t>
  </si>
  <si>
    <t>(c) All Tiling work in accordance with 
specifications and finishes schedule.Toilet wall 
tiling shall be at ceiling height from the floor level. Toilet wall tiles shall be 300 x 200 mm size  ceramic Polished tiles and Toilet Floor Tiles shall  be 200 x 200mm Non- Slip ceramicTiles.</t>
  </si>
  <si>
    <t>2.3</t>
  </si>
  <si>
    <t xml:space="preserve">Painting interior surfaces of external and both sides ofintenal walls </t>
  </si>
  <si>
    <t xml:space="preserve">Charges supply and fixing for piping for all ground water and fresh water supply connection to the fixtures </t>
  </si>
  <si>
    <t xml:space="preserve">Charges for construction of R.c.c.ground water well, dia 1200mm size </t>
  </si>
  <si>
    <t>Socket outlet emergency light 300 from roof beam</t>
  </si>
  <si>
    <t>BILL N0: 04</t>
  </si>
  <si>
    <t>MASONRY &amp; PLASTERING</t>
  </si>
  <si>
    <t>3.2</t>
  </si>
  <si>
    <t>4.2</t>
  </si>
  <si>
    <t>Ground water well</t>
  </si>
  <si>
    <t>Switch single gang (one way)</t>
  </si>
  <si>
    <t>Switch double gang (one way)</t>
  </si>
  <si>
    <t>Switch four gang (one way)</t>
  </si>
  <si>
    <t xml:space="preserve">1x13A socket outlet -shaver socket-water proof at 1200 from FFL </t>
  </si>
  <si>
    <t>Ceilig Fans</t>
  </si>
  <si>
    <t>Ceilig fans</t>
  </si>
  <si>
    <r>
      <t>m</t>
    </r>
    <r>
      <rPr>
        <vertAlign val="superscript"/>
        <sz val="12"/>
        <rFont val="Times New Roman"/>
        <family val="1"/>
      </rPr>
      <t>2</t>
    </r>
  </si>
  <si>
    <r>
      <t xml:space="preserve">(c)Rate shall include for weather proof  paint finish for </t>
    </r>
    <r>
      <rPr>
        <b/>
        <sz val="12"/>
        <rFont val="Times New Roman"/>
        <family val="1"/>
      </rPr>
      <t>exterior surfaces of the wall</t>
    </r>
    <r>
      <rPr>
        <sz val="12"/>
        <rFont val="Times New Roman"/>
        <family val="1"/>
      </rPr>
      <t xml:space="preserve"> complete including application of  two coats of oil based wall sealer and two coats of weather bond paint </t>
    </r>
  </si>
  <si>
    <r>
      <t xml:space="preserve">(d)Rate shall include for putty and paint finish for </t>
    </r>
    <r>
      <rPr>
        <b/>
        <sz val="12"/>
        <rFont val="Times New Roman"/>
        <family val="1"/>
      </rPr>
      <t>interior surfaces of the wall and ceilings</t>
    </r>
    <r>
      <rPr>
        <sz val="12"/>
        <rFont val="Times New Roman"/>
        <family val="1"/>
      </rPr>
      <t xml:space="preserve"> complete including application of  two coats of wall sealer, two coats of  putty finish and two coats of  emulsion paint finish on top for Interior painting.</t>
    </r>
  </si>
  <si>
    <r>
      <t>m</t>
    </r>
    <r>
      <rPr>
        <vertAlign val="superscript"/>
        <sz val="12"/>
        <rFont val="Times New Roman"/>
        <family val="1"/>
      </rPr>
      <t>2</t>
    </r>
    <r>
      <rPr>
        <sz val="11"/>
        <color theme="1"/>
        <rFont val="Calibri"/>
        <family val="2"/>
        <scheme val="minor"/>
      </rPr>
      <t/>
    </r>
  </si>
  <si>
    <t>(b) Rates shall include for electrical conduits, fittings equipment and similar all fixings to various building surface</t>
  </si>
  <si>
    <t>(c) Rates shall include for supply and comlete instalation</t>
  </si>
  <si>
    <t>(a) Rates shall include for screws, nails, bolts, nuts, standard cable fixing or supporting clips, brackets, standard cable fixing or supporting clips and brackets.</t>
  </si>
  <si>
    <t xml:space="preserve">(d) All louvres, windows and sliding doors shall be  30 micron powder coated aluminium </t>
  </si>
  <si>
    <t>7.2</t>
  </si>
  <si>
    <r>
      <t xml:space="preserve">Floor tiling  </t>
    </r>
    <r>
      <rPr>
        <b/>
        <sz val="12"/>
        <rFont val="Times New Roman"/>
        <family val="1"/>
      </rPr>
      <t xml:space="preserve"> </t>
    </r>
  </si>
  <si>
    <r>
      <t xml:space="preserve">Wall tiling  </t>
    </r>
    <r>
      <rPr>
        <b/>
        <sz val="12"/>
        <rFont val="Times New Roman"/>
        <family val="1"/>
      </rPr>
      <t xml:space="preserve"> </t>
    </r>
  </si>
  <si>
    <t>Columns at below ground floor level</t>
  </si>
  <si>
    <t xml:space="preserve">WC </t>
  </si>
  <si>
    <t>Allow for connection to electrical mains  and installation of meters</t>
  </si>
  <si>
    <t>Floor distribution boards</t>
  </si>
  <si>
    <t>Mains connections</t>
  </si>
  <si>
    <t>Foundations</t>
  </si>
  <si>
    <t>ROOF LEVEL</t>
  </si>
  <si>
    <t>TOTAL OF BILL No: 08 - Carried over to summary</t>
  </si>
  <si>
    <t>Lean concrete below Foundations</t>
  </si>
  <si>
    <t>Rate</t>
  </si>
  <si>
    <t xml:space="preserve">NET TOTAL </t>
  </si>
  <si>
    <t>GST(6%)</t>
  </si>
  <si>
    <t>(a) Rates shall include for all labour in framing,morlding and fitting around projections, grilles and similar and complete with cleats,packers,pipes,light fittings,hatches, wedges and similar and all nails, anchor bolts and screws.</t>
  </si>
  <si>
    <t>9.2</t>
  </si>
  <si>
    <t xml:space="preserve">TIMBER WORKS  </t>
  </si>
  <si>
    <t>50x100mm timber wall plate</t>
  </si>
  <si>
    <t>m</t>
  </si>
  <si>
    <t xml:space="preserve"> FLOOR LEVEL</t>
  </si>
  <si>
    <t>10.2</t>
  </si>
  <si>
    <t>ROOF COVERING</t>
  </si>
  <si>
    <t>lysaght or equivalent roofing sheet, including all fixing, fixed in accordance with manufacturer's instrucions.</t>
  </si>
  <si>
    <t>Lysaght roof ridge flashing</t>
  </si>
  <si>
    <t>Lysaght roofing sheets</t>
  </si>
  <si>
    <r>
      <t>m</t>
    </r>
    <r>
      <rPr>
        <vertAlign val="superscript"/>
        <sz val="10"/>
        <rFont val="Times New Roman"/>
        <family val="1"/>
      </rPr>
      <t>2</t>
    </r>
  </si>
  <si>
    <t xml:space="preserve">50x150mm timber roof rafters at 900 c/c  </t>
  </si>
  <si>
    <t>35x50mm timber roof battens at 600 c/c</t>
  </si>
  <si>
    <t>BILL No: 05 - TIMBER WORKS</t>
  </si>
  <si>
    <t>Rock wool insulation</t>
  </si>
  <si>
    <t>BILL No: 06 - ROOF COVERING</t>
  </si>
  <si>
    <t>BILL N0: 07</t>
  </si>
  <si>
    <t>7.2.1</t>
  </si>
  <si>
    <t>7.3</t>
  </si>
  <si>
    <t>7.3.1</t>
  </si>
  <si>
    <t>BILL No: 07 - FLOORING &amp; TILING</t>
  </si>
  <si>
    <t>TOTAL OF BILL No: 09 - Carried over to summary</t>
  </si>
  <si>
    <t>10</t>
  </si>
  <si>
    <t>11</t>
  </si>
  <si>
    <t>TIMBER WORKS</t>
  </si>
  <si>
    <t>BILL No: 12</t>
  </si>
  <si>
    <t>12</t>
  </si>
  <si>
    <t>10.1</t>
  </si>
  <si>
    <t>TOTAL OF BILL No: 10 - Carried over to summary</t>
  </si>
  <si>
    <t>11.1</t>
  </si>
  <si>
    <t>TOTAL OF BILL No: 11 - Carried over to summary</t>
  </si>
  <si>
    <t>BILL No: 08</t>
  </si>
  <si>
    <t>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</si>
  <si>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</si>
  <si>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</si>
  <si>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(a) Rates shall include for 9mm thick gypsum board fixed on 35 x 50mm Timber frame,trimming, nails, screws,hooks, hangers,  clips and similar.</t>
  </si>
  <si>
    <t>8.2.1</t>
  </si>
  <si>
    <t xml:space="preserve">BILL No: 08 -  CEILING </t>
  </si>
  <si>
    <t>50mm thick lean concrete</t>
  </si>
  <si>
    <t>BILL N0: 09</t>
  </si>
  <si>
    <t>BILL N0: 09 -  DOORS AND WINDOWS</t>
  </si>
  <si>
    <t>BILL No: 10</t>
  </si>
  <si>
    <t>BILL No: 10 - PAINTING</t>
  </si>
  <si>
    <t>BILL No:  11</t>
  </si>
  <si>
    <t>11.2</t>
  </si>
  <si>
    <t>11.3</t>
  </si>
  <si>
    <t>11.3.1</t>
  </si>
  <si>
    <t>11.4</t>
  </si>
  <si>
    <t>BILL No: 11 - HYDRAULICS  AND  DRAINAGE</t>
  </si>
  <si>
    <t>12.1</t>
  </si>
  <si>
    <t>BILL No: 12 - ELECTRICAL INSTALLATIONS</t>
  </si>
  <si>
    <t>TOTAL OF BILL No: 12 - Carried over to summary</t>
  </si>
  <si>
    <t xml:space="preserve"> m³ </t>
  </si>
  <si>
    <t>Wall foundation beam, (200x300mm)</t>
  </si>
  <si>
    <t>4.2.3</t>
  </si>
  <si>
    <t>External wall, 100mm thick (1:5)</t>
  </si>
  <si>
    <t>10.3</t>
  </si>
  <si>
    <t>F.Family and Children Service Center</t>
  </si>
  <si>
    <t>PROJECT : F.Family and Children Service Center</t>
  </si>
  <si>
    <t>Project :  F.Family and Children Service Center</t>
  </si>
  <si>
    <t>Foundation beam FB1</t>
  </si>
  <si>
    <t>Foundation Pad F1</t>
  </si>
  <si>
    <t>Tie beam TB1</t>
  </si>
  <si>
    <t>Foundation Pad F2</t>
  </si>
  <si>
    <t>Foundation Pad F3</t>
  </si>
  <si>
    <t>Foundation Pad F4</t>
  </si>
  <si>
    <t>Foundation Pad F5</t>
  </si>
  <si>
    <t>Columns; C6 (300mm) - 4 nos</t>
  </si>
  <si>
    <t>Columns; C5 (200 x200mm) - 1 nos</t>
  </si>
  <si>
    <t>Columns; C3 (200 x200mm) - 4 nos</t>
  </si>
  <si>
    <t>Columns; C2 (200 x300mm) - 8 nos</t>
  </si>
  <si>
    <t>Columns; C1 (200 x300mm) - 38 nos</t>
  </si>
  <si>
    <t>FIRST  FLOOR</t>
  </si>
  <si>
    <t>Beams</t>
  </si>
  <si>
    <t>Attached beams, B1 (200x450mm)</t>
  </si>
  <si>
    <t>Attached beams, B2 (200x450mm)</t>
  </si>
  <si>
    <t>Attached beams, B3 (200x400mm)</t>
  </si>
  <si>
    <t>Attached beams, B4 (200x400mm)</t>
  </si>
  <si>
    <t>Attached beams, B5 (200x400mm)</t>
  </si>
  <si>
    <t>Attached beams, B6 (200x400mm)</t>
  </si>
  <si>
    <t>Slab</t>
  </si>
  <si>
    <t>Floor slab, 140mm thick</t>
  </si>
  <si>
    <t>Attached beams, B7 (200x400mm)</t>
  </si>
  <si>
    <t>100mm thick RC wall on the roof beam of the openings</t>
  </si>
  <si>
    <t>50x200 timber hip beam</t>
  </si>
  <si>
    <t>75x200 timber ridge beam</t>
  </si>
  <si>
    <t>100 thick RC parapet wall on the balcony</t>
  </si>
  <si>
    <t>ROOF  LEVEL</t>
  </si>
  <si>
    <t>Both sides of Extrior walls</t>
  </si>
  <si>
    <t>Gutter flashing</t>
  </si>
  <si>
    <t>Floor slab, 75mm thick</t>
  </si>
  <si>
    <t>Lobby</t>
  </si>
  <si>
    <t>Dining Area</t>
  </si>
  <si>
    <t>Kitchen, Kitchen store</t>
  </si>
  <si>
    <t>Library</t>
  </si>
  <si>
    <t>Rooms</t>
  </si>
  <si>
    <t>Store room, health room</t>
  </si>
  <si>
    <t>Toilets, wash area, trash</t>
  </si>
  <si>
    <t>Staircase</t>
  </si>
  <si>
    <t>Entrances, steps, ramps</t>
  </si>
  <si>
    <t>Kitchen, kitchen store</t>
  </si>
  <si>
    <t>Lobby and Study Hall, Reception, Play area</t>
  </si>
  <si>
    <t>Offices, Meeting Rooms, Counseling rooms, Archive</t>
  </si>
  <si>
    <t>Tea Room, Laundry, Prayer room, First Aid &amp; Feeding</t>
  </si>
  <si>
    <t>Toilets, wash area</t>
  </si>
  <si>
    <t>Court yards</t>
  </si>
  <si>
    <t>Court Yards</t>
  </si>
  <si>
    <t>Open Terrace</t>
  </si>
  <si>
    <t>Tea Room Sink area</t>
  </si>
  <si>
    <t>FIRST FLOOR</t>
  </si>
  <si>
    <t>D1-  Timber door as per drawings. (1600x2600mm)</t>
  </si>
  <si>
    <t>D2-  Timber door as per drawings. (900x2150mm)</t>
  </si>
  <si>
    <t>D3-  Timber door as per drawings. (1600x2000mm)</t>
  </si>
  <si>
    <t>D4-  Timber door as per drawings. (900x2000mm)</t>
  </si>
  <si>
    <t>D5-  Timber door as per drawings. (900x2150mm)</t>
  </si>
  <si>
    <t>D6-  Timber door as per drawings. (800x2150mm)</t>
  </si>
  <si>
    <t>D7-  Timber door as per drawings. (700x2150mm)</t>
  </si>
  <si>
    <t>D8-  Timber door as per drawings. (900x2150mm)</t>
  </si>
  <si>
    <t>D9-  Aluminum door as per drawings. (2225x2250mm)</t>
  </si>
  <si>
    <t>D10-  Aluminum door as per drawings. (3100x2150mm)</t>
  </si>
  <si>
    <t>D11-  Aluminum door as per drawings. (3225x2150mm)</t>
  </si>
  <si>
    <t>W1- Aluminum Framed glass panel windows  as per drawings (2510x2300mm)</t>
  </si>
  <si>
    <t>W2- Aluminum Framed glass panel windows  as per drawings (1775x2300mm)</t>
  </si>
  <si>
    <t>W3- Aluminum Framed glass panel windows  as per drawings (1273x2300mm)</t>
  </si>
  <si>
    <t>W4- Aluminum Framed glass panel windows  as per drawings (1550x1700mm)</t>
  </si>
  <si>
    <t>W5- Aluminum Framed glass panel windows  as per drawings (1050x1700mm)</t>
  </si>
  <si>
    <t>W7- Aluminum Framed glass panel windows  as per drawings (1200x1900mm)</t>
  </si>
  <si>
    <t>W8- Aluminum Framed glass panel windows  as per drawings (1006x700mm)</t>
  </si>
  <si>
    <t>W9- Aluminum Framed glass panel windows  as per drawings (1150x700mm)</t>
  </si>
  <si>
    <t>W10- Aluminum Framed glass panel windows  as per drawings (600x700mm)</t>
  </si>
  <si>
    <t>W11- Aluminum Framed glass panel windows  as per drawings (1700x700mm)</t>
  </si>
  <si>
    <t>W12- Aluminum Framed glass panel windows  as per drawings (2000x1800mm)</t>
  </si>
  <si>
    <t>W13- Aluminum Framed glass panel windows  as per drawings (1006x2250mm)</t>
  </si>
  <si>
    <t>W14- Aluminum Framed glass panel windows  as per drawings (2350x1700mm)</t>
  </si>
  <si>
    <t>W15- Aluminum Framed glass panel windows  as per drawings (2950x2250mm)</t>
  </si>
  <si>
    <t>W15a- Aluminum Framed glass panel windows  as per drawings (2950x2250mm)</t>
  </si>
  <si>
    <t>W16- Aluminum Framed glass panel windows  as per drawings (1500x2250mm)</t>
  </si>
  <si>
    <t>W16a- Aluminum Framed glass panel windows  as per drawings (1500x2250mm)</t>
  </si>
  <si>
    <t>W17- Aluminum Framed glass panel windows  as per drawings (2050x1150mm)</t>
  </si>
  <si>
    <t>W18- Aluminum Framed glass panel windows  as per drawings (2050x1700mm)</t>
  </si>
  <si>
    <t>Charges for supply and Installation of ground water pump for all ground water  supply connection to the fixtures to all floors</t>
  </si>
  <si>
    <t>Floor trap for the laundry</t>
  </si>
  <si>
    <t>Water tap for the laundry</t>
  </si>
  <si>
    <t>Fan dimmer  900mm from FFL</t>
  </si>
  <si>
    <t>Wall mount light</t>
  </si>
  <si>
    <t>Ceiling mount light</t>
  </si>
  <si>
    <t>Weather proof mount light</t>
  </si>
  <si>
    <t>Soffit mount weather proof light</t>
  </si>
  <si>
    <t>Weather proof garden light with sensor</t>
  </si>
  <si>
    <t>Wiring to  lighting/fan (complete)</t>
  </si>
  <si>
    <t>Switch four gang (two way)</t>
  </si>
  <si>
    <t>2x13A socket outlet 1000 from FFL</t>
  </si>
  <si>
    <t xml:space="preserve">2x15A socket outlet -for water heater -water proof at 1200 from FFL </t>
  </si>
  <si>
    <t>Socket outlet for hood and ignition</t>
  </si>
  <si>
    <t>Switch two gang (two way)</t>
  </si>
  <si>
    <t>(b) Rates shall include for plasterboard drywall grid ceiling system for the areas specified in the finishing schedule</t>
  </si>
  <si>
    <t>Ceiling system specified in the finishing schedule to</t>
  </si>
  <si>
    <t>BILL No: 13</t>
  </si>
  <si>
    <t>STAIRS, WALKWAYS AND BALUSTRADES</t>
  </si>
  <si>
    <t>(a) Rates shall include for: all fabrication work, welding, marking, drilling for bolts incl. those securing timbers, steel plates, bolts, nuts and any type of washer, riveted work, counter sinking and tapping for bolts or machine screws.</t>
  </si>
  <si>
    <t>(b) Rates shall include for fabrication and erection and temporary supports and fixing into position.</t>
  </si>
  <si>
    <t>Staircase railing</t>
  </si>
  <si>
    <t>Charges for supply and installation of SS pipe hand railing as per the drawing</t>
  </si>
  <si>
    <t>Wheelchair Lift</t>
  </si>
  <si>
    <t xml:space="preserve">Charges for supply and installation of Wheelchair lift approved by the Consultant. Rates shall include for installation as per manufactures instructions. </t>
  </si>
  <si>
    <t>BILL No: 13 - STAIRS, WALKWAYS AND BALUSTRADES</t>
  </si>
  <si>
    <t>TOTAL OF BILL No: 13 - Carried over to summary</t>
  </si>
  <si>
    <t>BILL No: 14</t>
  </si>
  <si>
    <t>AIRCONDITIONING AND MECHANICAL VENTILATION</t>
  </si>
  <si>
    <t>(a) Rate shall include for necessary chasing, trenching, conduits, cables, cable trays, fittings and clips, cutting holes and chases in brick work/ block work/ concrete work, making good to all disturbed and complete with all necessary accessories such as sockets, connections, cable glands, boxes, hardware clips, soldering and jointing materials etc., for proper installing and laying of cables.</t>
  </si>
  <si>
    <t>(b) Please refer to specifications and relevant drawings for specific details.</t>
  </si>
  <si>
    <t>(d) Rates for VRV/VRF Outdoor Units shall include for all Vibration Isolators,  Power connection, Emergency stop switch, valves, refrigerant copper pipes complete with insulation and aluminum cladding with fittings and supports connections, fixing accessories necessary for complete to working order</t>
  </si>
  <si>
    <t>(c) Rates for piping system shall include for all piping with all necessary pipe fittings and  valves.</t>
  </si>
  <si>
    <t>Wall Mount Units</t>
  </si>
  <si>
    <t>Nos</t>
  </si>
  <si>
    <t>Wall mount unit - 5000 BTU/hr</t>
  </si>
  <si>
    <t>Wall mount unit - 7000 BTU/hr</t>
  </si>
  <si>
    <t>Wall mount unit - 9000 BTU/hr</t>
  </si>
  <si>
    <t>Wall mount unit - 12000 BTU/hr</t>
  </si>
  <si>
    <t>14.1.1</t>
  </si>
  <si>
    <t>Air Cooled VRV/VRF system</t>
  </si>
  <si>
    <t>Ceiling Cassette Unit - 18000 BTU/hr</t>
  </si>
  <si>
    <t>Ceiling Cassette Unit - 24000 BTU/hr</t>
  </si>
  <si>
    <t>Split Air-condition</t>
  </si>
  <si>
    <t xml:space="preserve">Supply &amp; installation of  Air Cooled, Multi Zone, Variable Refrigerant Flow (VRF) system with wired remote controller. The VRF system shall be of the inverter 2-pipe series in cooling only operation. Each system / zone shall be based on one air cooled outdoor unit connected via a single refrigerant circuit, comprising suction and liquid pipework, to up to 16 indoor units of different models and capacities. </t>
  </si>
  <si>
    <t>14.1.2</t>
  </si>
  <si>
    <t>Multi-Split Air-condition</t>
  </si>
  <si>
    <t>14.2.1</t>
  </si>
  <si>
    <t>Supply &amp; installation of inverter type split Air-condition as per the drawing</t>
  </si>
  <si>
    <t>Ceiling Cassette Units</t>
  </si>
  <si>
    <t>Ceiling Cassette unit - 24000 BTU/hr</t>
  </si>
  <si>
    <t>14.2.2</t>
  </si>
  <si>
    <t>Supply &amp; installation of inverter type muilt -split Air-condition as per the drawing.</t>
  </si>
  <si>
    <t>Mechanical ventilation system</t>
  </si>
  <si>
    <t>14.1.3</t>
  </si>
  <si>
    <t>Supply &amp; installation of mechanical ventilation system as per the drawing</t>
  </si>
  <si>
    <t>Ceiling concealed inline</t>
  </si>
  <si>
    <t>Wall mounted</t>
  </si>
  <si>
    <t>14.2.3</t>
  </si>
  <si>
    <t>TOTAL OF BILL No: 14 - Carried over to summary</t>
  </si>
  <si>
    <t>BILL No: 14 - AIRCONDITIONING AND MECHANICAL VENTILATION</t>
  </si>
  <si>
    <t>BILL No: 15</t>
  </si>
  <si>
    <t>FIRE DETECTION &amp; FIRE PROTECTION</t>
  </si>
  <si>
    <t>(a) Rates shall include for: screws, nails, bolts, nuts, standard cable fixing or supporting clips, brackets, straps, rivets, plugs and all incidental accessories</t>
  </si>
  <si>
    <t>(b) Rates for cable conduits, fittings, equipment and similar items shall include for: all fixings to various building surfaces</t>
  </si>
  <si>
    <t xml:space="preserve">(c) Rates shall include for all necessary electrical wiring and accessories required for completion </t>
  </si>
  <si>
    <t xml:space="preserve">(d) All items shall be supply and complete installation </t>
  </si>
  <si>
    <t>Fire Extinguishers (Confirming to BS EN 3-10)</t>
  </si>
  <si>
    <t xml:space="preserve">Supply and installation of </t>
  </si>
  <si>
    <t>Dry chemical powder fire extinguishers</t>
  </si>
  <si>
    <r>
      <t>CO</t>
    </r>
    <r>
      <rPr>
        <vertAlign val="subscript"/>
        <sz val="12"/>
        <color theme="1"/>
        <rFont val="Times New Roman"/>
        <family val="1"/>
      </rPr>
      <t>2</t>
    </r>
    <r>
      <rPr>
        <sz val="12"/>
        <color theme="1"/>
        <rFont val="Times New Roman"/>
        <family val="1"/>
      </rPr>
      <t xml:space="preserve"> gas fire extinguishers</t>
    </r>
  </si>
  <si>
    <t>Fire blanket</t>
  </si>
  <si>
    <t>Smoke detectors</t>
  </si>
  <si>
    <t>Heat detectors</t>
  </si>
  <si>
    <t>Fire panel</t>
  </si>
  <si>
    <t>Manual call points</t>
  </si>
  <si>
    <t>Sounder with strobe light</t>
  </si>
  <si>
    <t>Water based extinguishers (9kgs)</t>
  </si>
  <si>
    <t>Exit Sign</t>
  </si>
  <si>
    <t>Fire Detection &amp; Fire Alarm System (Confirming to BS EN 54-1)</t>
  </si>
  <si>
    <t>BILL No: 15 - FIRE DETECTION &amp; FIRE PROTECTION</t>
  </si>
  <si>
    <t>TOTAL OF BILL No: 15 - Carried over to summary</t>
  </si>
  <si>
    <t>BILL No: 16</t>
  </si>
  <si>
    <t>LANDSCPAING, BOUNDARY WALL &amp; GUARDHOUSE</t>
  </si>
  <si>
    <t>Landscaping</t>
  </si>
  <si>
    <t>(a) Rates shall include for: all planting work, fixing, excavation, backfilling, fertilization, seedlings and planting trees.</t>
  </si>
  <si>
    <t>(b) Rates shall include for supply of seedlings and planting trees/shrubs, according to the drawing and specification approved by the Consultant</t>
  </si>
  <si>
    <t xml:space="preserve">Supply and planting trees/shrubs </t>
  </si>
  <si>
    <t>Supply and installation of outdoor furniture as per drawing</t>
  </si>
  <si>
    <t>Supply and installation of timber pergola as per drawing</t>
  </si>
  <si>
    <t>Supply and installtion of paving for the walkways as per the drawing</t>
  </si>
  <si>
    <t>Supply and installation of paving blocks for the motor cycle parking area</t>
  </si>
  <si>
    <t>Boundary wall</t>
  </si>
  <si>
    <t>Concrete works as per the drawing</t>
  </si>
  <si>
    <t>Columns (150x150mm)</t>
  </si>
  <si>
    <t>Masonry works as per the drawing</t>
  </si>
  <si>
    <t>Plastering works as per the drawing</t>
  </si>
  <si>
    <t>Painting/finishing works as per the drawing</t>
  </si>
  <si>
    <t>Supply and fixing of granite/stone tile</t>
  </si>
  <si>
    <t>Wall capping beam (150x125mm)</t>
  </si>
  <si>
    <t>Gate as per the drawing</t>
  </si>
  <si>
    <t xml:space="preserve">Supply and installation of boundary wall gate </t>
  </si>
  <si>
    <t>Guardroom</t>
  </si>
  <si>
    <t>Roof beam (400x150mm)</t>
  </si>
  <si>
    <t>Roof slab, 100mm thick</t>
  </si>
  <si>
    <t>Painting exterior surfaces</t>
  </si>
  <si>
    <t>Painting interior surfaces</t>
  </si>
  <si>
    <t xml:space="preserve">Supply and fixing of tiles </t>
  </si>
  <si>
    <t>Doors/Windows as per the drawing</t>
  </si>
  <si>
    <t>Supply and installation of door (2600x750 mm)</t>
  </si>
  <si>
    <t>Supply and installation of windows (1700x1700 mm)</t>
  </si>
  <si>
    <t>Supply and installation of windows (1700x550 mm)</t>
  </si>
  <si>
    <t>BILL No: 16 - LANDSCPAING, BOUNDARY WALL &amp; GUARDHOUSE</t>
  </si>
  <si>
    <t>TOTAL OF BILL No: 16 - Carried over to summary</t>
  </si>
  <si>
    <t>13</t>
  </si>
  <si>
    <t>14</t>
  </si>
  <si>
    <t>15</t>
  </si>
  <si>
    <t>16</t>
  </si>
  <si>
    <t>(c) Allow for supply and installation of  landscape lighting as per the architects landscape design including necessary under ground wiring, junction boxes etc.</t>
  </si>
  <si>
    <t>3.3</t>
  </si>
  <si>
    <t>3.4</t>
  </si>
  <si>
    <t>3.5</t>
  </si>
  <si>
    <t>3.6</t>
  </si>
  <si>
    <t>4.1.1</t>
  </si>
  <si>
    <t>4.1.2</t>
  </si>
  <si>
    <t>4.1.3</t>
  </si>
  <si>
    <t>4.1.4</t>
  </si>
  <si>
    <t>4.2.4</t>
  </si>
  <si>
    <t>(a) Rates shall include for all labour in cutting, fixing,framing, morlding and fitting around projections  and similar and all nails, and screws.</t>
  </si>
  <si>
    <t>All Tiling work in accordance with specifications and finishes schedule.Wall tiling shall be at ceiling height from the floor level. Toilet wall tiles shall be 300 x 600 mm size  ceramic Polished tiles and Toilet Floor Tiles shall  be 300 x 300mm Non- Slip ceramicTiles(or any other approved by the client/consultant)</t>
  </si>
  <si>
    <t>7.2.2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</si>
</sst>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0_);_(* \(#,##0.0\);_(* &quot;-&quot;??_);_(@_)"/>
    <numFmt numFmtId="165" formatCode="0.0"/>
  </numFmts>
  <fonts count="47">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11"/>
      <color indexed="19"/>
      <name val="Calibri"/>
      <family val="2"/>
    </font>
    <font>
      <b/>
      <sz val="11"/>
      <color indexed="63"/>
      <name val="Calibri"/>
      <family val="2"/>
    </font>
    <font>
      <b/>
      <sz val="18"/>
      <color indexed="62"/>
      <name val="Cambria"/>
      <family val="2"/>
    </font>
    <font>
      <b/>
      <sz val="11"/>
      <color indexed="8"/>
      <name val="Calibri"/>
      <family val="2"/>
    </font>
    <font>
      <b/>
      <u/>
      <sz val="12"/>
      <name val="Castellar"/>
      <family val="1"/>
    </font>
    <font>
      <b/>
      <sz val="12"/>
      <name val="Times New Roman"/>
      <family val="1"/>
    </font>
    <font>
      <sz val="12"/>
      <name val="Times New Roman"/>
      <family val="1"/>
    </font>
    <font>
      <sz val="11"/>
      <color theme="1"/>
      <name val="Calibri"/>
      <family val="2"/>
      <scheme val="minor"/>
    </font>
    <font>
      <sz val="16"/>
      <color theme="1"/>
      <name val="Calibri"/>
      <family val="2"/>
      <scheme val="minor"/>
    </font>
    <font>
      <b/>
      <u/>
      <sz val="16"/>
      <name val="Book Antiqua"/>
      <family val="1"/>
    </font>
    <font>
      <sz val="11"/>
      <name val="Calibri"/>
      <family val="2"/>
      <scheme val="minor"/>
    </font>
    <font>
      <b/>
      <sz val="24"/>
      <name val="Charlemagne Std"/>
      <family val="3"/>
    </font>
    <font>
      <b/>
      <sz val="16"/>
      <name val="Times New Roman"/>
      <family val="1"/>
    </font>
    <font>
      <b/>
      <sz val="28"/>
      <name val="Charlemagne Std"/>
      <family val="3"/>
    </font>
    <font>
      <b/>
      <u/>
      <sz val="12"/>
      <name val="Times New Roman"/>
      <family val="1"/>
    </font>
    <font>
      <sz val="12"/>
      <color theme="1"/>
      <name val="Times New Roman"/>
      <family val="1"/>
    </font>
    <font>
      <u/>
      <sz val="12"/>
      <name val="Times New Roman"/>
      <family val="1"/>
    </font>
    <font>
      <b/>
      <sz val="12"/>
      <color theme="1"/>
      <name val="Times New Roman"/>
      <family val="1"/>
    </font>
    <font>
      <vertAlign val="superscript"/>
      <sz val="12"/>
      <name val="Times New Roman"/>
      <family val="1"/>
    </font>
    <font>
      <b/>
      <u/>
      <sz val="11"/>
      <name val="Times New Roman"/>
      <family val="1"/>
    </font>
    <font>
      <b/>
      <sz val="11"/>
      <name val="Times New Roman"/>
      <family val="1"/>
    </font>
    <font>
      <sz val="11"/>
      <name val="Times New Roman"/>
      <family val="1"/>
    </font>
    <font>
      <sz val="11"/>
      <color theme="1"/>
      <name val="Times New Roman"/>
      <family val="1"/>
    </font>
    <font>
      <sz val="10"/>
      <name val="Times New Roman"/>
      <family val="1"/>
    </font>
    <font>
      <b/>
      <sz val="10"/>
      <name val="Times New Roman"/>
      <family val="1"/>
    </font>
    <font>
      <vertAlign val="superscript"/>
      <sz val="10"/>
      <name val="Times New Roman"/>
      <family val="1"/>
    </font>
    <font>
      <sz val="10"/>
      <color theme="0" tint="-4.9989318521683403E-2"/>
      <name val="Times New Roman"/>
      <family val="1"/>
    </font>
    <font>
      <b/>
      <u/>
      <sz val="10"/>
      <name val="Times New Roman"/>
      <family val="1"/>
    </font>
    <font>
      <sz val="8"/>
      <name val="Calibri"/>
      <family val="2"/>
      <scheme val="minor"/>
    </font>
    <font>
      <u/>
      <sz val="12"/>
      <color theme="1"/>
      <name val="Times New Roman"/>
      <family val="1"/>
    </font>
    <font>
      <b/>
      <u/>
      <sz val="12"/>
      <color theme="1"/>
      <name val="Times New Roman"/>
      <family val="1"/>
    </font>
    <font>
      <vertAlign val="subscript"/>
      <sz val="12"/>
      <color theme="1"/>
      <name val="Times New Roman"/>
      <family val="1"/>
    </font>
  </fonts>
  <fills count="24">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46"/>
      </patternFill>
    </fill>
    <fill>
      <patternFill patternType="solid">
        <fgColor indexed="9"/>
      </patternFill>
    </fill>
    <fill>
      <patternFill patternType="solid">
        <fgColor indexed="55"/>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FF00"/>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thin">
        <color indexed="64"/>
      </top>
      <bottom style="thin">
        <color indexed="64"/>
      </bottom>
      <diagonal/>
    </border>
    <border>
      <left/>
      <right/>
      <top/>
      <bottom style="double">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double">
        <color indexed="64"/>
      </bottom>
      <diagonal/>
    </border>
    <border>
      <left style="thin">
        <color indexed="64"/>
      </left>
      <right/>
      <top style="double">
        <color indexed="64"/>
      </top>
      <bottom style="double">
        <color indexed="64"/>
      </bottom>
      <diagonal/>
    </border>
    <border>
      <left style="thin">
        <color indexed="64"/>
      </left>
      <right/>
      <top style="double">
        <color indexed="64"/>
      </top>
      <bottom style="dashed">
        <color indexed="64"/>
      </bottom>
      <diagonal/>
    </border>
    <border>
      <left/>
      <right/>
      <top/>
      <bottom style="thin">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thin">
        <color indexed="64"/>
      </left>
      <right/>
      <top/>
      <bottom/>
      <diagonal/>
    </border>
    <border>
      <left/>
      <right/>
      <top style="hair">
        <color indexed="64"/>
      </top>
      <bottom style="hair">
        <color indexed="64"/>
      </bottom>
      <diagonal/>
    </border>
    <border>
      <left style="hair">
        <color indexed="64"/>
      </left>
      <right/>
      <top style="hair">
        <color indexed="64"/>
      </top>
      <bottom style="double">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right/>
      <top style="hair">
        <color indexed="64"/>
      </top>
      <bottom style="double">
        <color indexed="64"/>
      </bottom>
      <diagonal/>
    </border>
    <border>
      <left style="hair">
        <color indexed="64"/>
      </left>
      <right/>
      <top/>
      <bottom/>
      <diagonal/>
    </border>
    <border>
      <left style="hair">
        <color indexed="64"/>
      </left>
      <right/>
      <top style="hair">
        <color indexed="64"/>
      </top>
      <bottom/>
      <diagonal/>
    </border>
    <border>
      <left/>
      <right/>
      <top/>
      <bottom style="hair">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dotted">
        <color indexed="64"/>
      </bottom>
      <diagonal/>
    </border>
    <border>
      <left/>
      <right style="thin">
        <color indexed="64"/>
      </right>
      <top/>
      <bottom/>
      <diagonal/>
    </border>
    <border>
      <left style="thin">
        <color indexed="64"/>
      </left>
      <right/>
      <top style="dashed">
        <color indexed="64"/>
      </top>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hair">
        <color indexed="64"/>
      </right>
      <top style="double">
        <color indexed="64"/>
      </top>
      <bottom/>
      <diagonal/>
    </border>
    <border>
      <left style="hair">
        <color indexed="64"/>
      </left>
      <right style="medium">
        <color indexed="64"/>
      </right>
      <top style="double">
        <color indexed="64"/>
      </top>
      <bottom/>
      <diagonal/>
    </border>
    <border>
      <left style="medium">
        <color indexed="64"/>
      </left>
      <right style="hair">
        <color indexed="64"/>
      </right>
      <top style="hair">
        <color indexed="64"/>
      </top>
      <bottom/>
      <diagonal/>
    </border>
    <border>
      <left/>
      <right style="medium">
        <color indexed="64"/>
      </right>
      <top style="double">
        <color indexed="64"/>
      </top>
      <bottom style="hair">
        <color indexed="64"/>
      </bottom>
      <diagonal/>
    </border>
    <border>
      <left style="medium">
        <color indexed="64"/>
      </left>
      <right style="hair">
        <color indexed="64"/>
      </right>
      <top/>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dashed">
        <color indexed="64"/>
      </bottom>
      <diagonal/>
    </border>
    <border>
      <left style="thin">
        <color indexed="64"/>
      </left>
      <right style="medium">
        <color indexed="64"/>
      </right>
      <top style="double">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dotted">
        <color indexed="64"/>
      </bottom>
      <diagonal/>
    </border>
    <border>
      <left style="medium">
        <color indexed="64"/>
      </left>
      <right style="thin">
        <color indexed="64"/>
      </right>
      <top/>
      <bottom style="dashed">
        <color indexed="64"/>
      </bottom>
      <diagonal/>
    </border>
    <border>
      <left style="medium">
        <color indexed="64"/>
      </left>
      <right style="thin">
        <color indexed="64"/>
      </right>
      <top style="dashed">
        <color indexed="64"/>
      </top>
      <bottom/>
      <diagonal/>
    </border>
    <border>
      <left style="medium">
        <color indexed="64"/>
      </left>
      <right style="thin">
        <color indexed="64"/>
      </right>
      <top style="dashed">
        <color indexed="64"/>
      </top>
      <bottom style="double">
        <color indexed="64"/>
      </bottom>
      <diagonal/>
    </border>
    <border>
      <left style="thin">
        <color indexed="64"/>
      </left>
      <right style="medium">
        <color indexed="64"/>
      </right>
      <top style="dashed">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92">
    <xf numFmtId="0" fontId="0" fillId="0" borderId="0"/>
    <xf numFmtId="0" fontId="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3" borderId="0" applyNumberFormat="0" applyBorder="0" applyAlignment="0" applyProtection="0"/>
    <xf numFmtId="0" fontId="3" fillId="11"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16" borderId="1" applyNumberFormat="0" applyAlignment="0" applyProtection="0"/>
    <xf numFmtId="0" fontId="6" fillId="17" borderId="2" applyNumberFormat="0" applyAlignment="0" applyProtection="0"/>
    <xf numFmtId="43" fontId="1" fillId="0" borderId="0" applyFont="0" applyFill="0" applyBorder="0" applyAlignment="0" applyProtection="0"/>
    <xf numFmtId="0" fontId="8" fillId="0" borderId="0" applyNumberFormat="0" applyFill="0" applyBorder="0" applyAlignment="0" applyProtection="0"/>
    <xf numFmtId="0" fontId="9" fillId="6"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7" borderId="0" applyNumberFormat="0" applyBorder="0" applyAlignment="0" applyProtection="0"/>
    <xf numFmtId="0" fontId="7" fillId="4" borderId="7" applyNumberFormat="0" applyFont="0" applyAlignment="0" applyProtection="0"/>
    <xf numFmtId="0" fontId="16" fillId="16"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4" fillId="0" borderId="0" applyNumberFormat="0" applyFill="0" applyBorder="0" applyAlignment="0" applyProtection="0"/>
    <xf numFmtId="0" fontId="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3" borderId="0" applyNumberFormat="0" applyBorder="0" applyAlignment="0" applyProtection="0"/>
    <xf numFmtId="0" fontId="3" fillId="11"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16" borderId="1" applyNumberFormat="0" applyAlignment="0" applyProtection="0"/>
    <xf numFmtId="0" fontId="6" fillId="17" borderId="2" applyNumberFormat="0" applyAlignment="0" applyProtection="0"/>
    <xf numFmtId="43" fontId="1" fillId="0" borderId="0" applyFont="0" applyFill="0" applyBorder="0" applyAlignment="0" applyProtection="0"/>
    <xf numFmtId="0" fontId="8" fillId="0" borderId="0" applyNumberFormat="0" applyFill="0" applyBorder="0" applyAlignment="0" applyProtection="0"/>
    <xf numFmtId="0" fontId="9" fillId="6"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7" borderId="0" applyNumberFormat="0" applyBorder="0" applyAlignment="0" applyProtection="0"/>
    <xf numFmtId="0" fontId="7" fillId="4" borderId="7" applyNumberFormat="0" applyFont="0" applyAlignment="0" applyProtection="0"/>
    <xf numFmtId="0" fontId="16" fillId="16"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4" fillId="0" borderId="0" applyNumberFormat="0" applyFill="0" applyBorder="0" applyAlignment="0" applyProtection="0"/>
    <xf numFmtId="43" fontId="22" fillId="0" borderId="0" applyFont="0" applyFill="0" applyBorder="0" applyAlignment="0" applyProtection="0"/>
    <xf numFmtId="0" fontId="1" fillId="4" borderId="7" applyNumberFormat="0" applyFont="0" applyAlignment="0" applyProtection="0"/>
    <xf numFmtId="0" fontId="1" fillId="4" borderId="7" applyNumberFormat="0" applyFont="0" applyAlignment="0" applyProtection="0"/>
    <xf numFmtId="0" fontId="1" fillId="4" borderId="7" applyNumberFormat="0" applyFont="0" applyAlignment="0" applyProtection="0"/>
    <xf numFmtId="0" fontId="1" fillId="4" borderId="7" applyNumberFormat="0" applyFont="0" applyAlignment="0" applyProtection="0"/>
  </cellStyleXfs>
  <cellXfs count="402">
    <xf numFmtId="0" fontId="0" fillId="0" borderId="0" xfId="0"/>
    <xf numFmtId="0" fontId="7" fillId="18" borderId="15" xfId="44" applyFont="1" applyFill="1" applyBorder="1"/>
    <xf numFmtId="0" fontId="20" fillId="18" borderId="16" xfId="44" applyFont="1" applyFill="1" applyBorder="1" applyAlignment="1">
      <alignment horizontal="left"/>
    </xf>
    <xf numFmtId="0" fontId="20" fillId="18" borderId="18" xfId="44" applyFont="1" applyFill="1" applyBorder="1" applyAlignment="1">
      <alignment horizontal="center" vertical="center"/>
    </xf>
    <xf numFmtId="0" fontId="20" fillId="18" borderId="19" xfId="44" applyFont="1" applyFill="1" applyBorder="1" applyAlignment="1">
      <alignment horizontal="left"/>
    </xf>
    <xf numFmtId="43" fontId="0" fillId="0" borderId="0" xfId="0" applyNumberFormat="1"/>
    <xf numFmtId="0" fontId="20" fillId="18" borderId="16" xfId="44" applyFont="1" applyFill="1" applyBorder="1" applyAlignment="1">
      <alignment horizontal="left" wrapText="1"/>
    </xf>
    <xf numFmtId="49" fontId="7" fillId="18" borderId="0" xfId="0" applyNumberFormat="1" applyFont="1" applyFill="1" applyBorder="1"/>
    <xf numFmtId="0" fontId="7" fillId="18" borderId="0" xfId="0" applyFont="1" applyFill="1" applyBorder="1"/>
    <xf numFmtId="0" fontId="7" fillId="18" borderId="0" xfId="0" applyFont="1" applyFill="1" applyBorder="1" applyAlignment="1">
      <alignment horizontal="right"/>
    </xf>
    <xf numFmtId="0" fontId="25" fillId="0" borderId="0" xfId="0" applyFont="1"/>
    <xf numFmtId="0" fontId="30" fillId="0" borderId="0" xfId="0" applyFont="1"/>
    <xf numFmtId="0" fontId="29" fillId="18" borderId="20" xfId="1" applyFont="1" applyFill="1" applyBorder="1" applyAlignment="1">
      <alignment horizontal="left"/>
    </xf>
    <xf numFmtId="43" fontId="29" fillId="18" borderId="20" xfId="87" applyNumberFormat="1" applyFont="1" applyFill="1" applyBorder="1" applyAlignment="1"/>
    <xf numFmtId="0" fontId="20" fillId="18" borderId="14" xfId="29" applyNumberFormat="1" applyFont="1" applyFill="1" applyBorder="1" applyAlignment="1">
      <alignment horizontal="center" vertical="center"/>
    </xf>
    <xf numFmtId="0" fontId="29" fillId="18" borderId="11" xfId="29" quotePrefix="1" applyNumberFormat="1" applyFont="1" applyFill="1" applyBorder="1" applyAlignment="1">
      <alignment horizontal="center"/>
    </xf>
    <xf numFmtId="0" fontId="29" fillId="18" borderId="10" xfId="29" applyNumberFormat="1" applyFont="1" applyFill="1" applyBorder="1" applyAlignment="1">
      <alignment horizontal="center"/>
    </xf>
    <xf numFmtId="0" fontId="29" fillId="18" borderId="10" xfId="29" applyNumberFormat="1" applyFont="1" applyFill="1" applyBorder="1" applyAlignment="1">
      <alignment horizontal="left"/>
    </xf>
    <xf numFmtId="0" fontId="31" fillId="18" borderId="10" xfId="29" applyNumberFormat="1" applyFont="1" applyFill="1" applyBorder="1" applyAlignment="1">
      <alignment horizontal="left"/>
    </xf>
    <xf numFmtId="0" fontId="21" fillId="18" borderId="10" xfId="29" applyNumberFormat="1" applyFont="1" applyFill="1" applyBorder="1" applyAlignment="1">
      <alignment horizontal="left"/>
    </xf>
    <xf numFmtId="0" fontId="29" fillId="18" borderId="10" xfId="29" applyNumberFormat="1" applyFont="1" applyFill="1" applyBorder="1"/>
    <xf numFmtId="0" fontId="21" fillId="18" borderId="10" xfId="29" applyNumberFormat="1" applyFont="1" applyFill="1" applyBorder="1" applyAlignment="1">
      <alignment horizontal="justify"/>
    </xf>
    <xf numFmtId="0" fontId="21" fillId="18" borderId="10" xfId="29" applyNumberFormat="1" applyFont="1" applyFill="1" applyBorder="1"/>
    <xf numFmtId="0" fontId="29" fillId="18" borderId="10" xfId="29" applyNumberFormat="1" applyFont="1" applyFill="1" applyBorder="1" applyAlignment="1">
      <alignment vertical="top"/>
    </xf>
    <xf numFmtId="0" fontId="21" fillId="18" borderId="10" xfId="29" applyNumberFormat="1" applyFont="1" applyFill="1" applyBorder="1" applyAlignment="1">
      <alignment vertical="top" wrapText="1"/>
    </xf>
    <xf numFmtId="0" fontId="20" fillId="18" borderId="13" xfId="29" quotePrefix="1" applyNumberFormat="1" applyFont="1" applyFill="1" applyBorder="1" applyAlignment="1">
      <alignment horizontal="left"/>
    </xf>
    <xf numFmtId="0" fontId="20" fillId="18" borderId="12" xfId="29" quotePrefix="1" applyNumberFormat="1" applyFont="1" applyFill="1" applyBorder="1" applyAlignment="1">
      <alignment horizontal="left"/>
    </xf>
    <xf numFmtId="0" fontId="21" fillId="18" borderId="10" xfId="29" quotePrefix="1" applyNumberFormat="1" applyFont="1" applyFill="1" applyBorder="1" applyAlignment="1">
      <alignment horizontal="justify"/>
    </xf>
    <xf numFmtId="0" fontId="29" fillId="18" borderId="10" xfId="29" applyNumberFormat="1" applyFont="1" applyFill="1" applyBorder="1" applyAlignment="1">
      <alignment horizontal="justify"/>
    </xf>
    <xf numFmtId="0" fontId="21" fillId="18" borderId="10" xfId="29" applyNumberFormat="1" applyFont="1" applyFill="1" applyBorder="1" applyAlignment="1">
      <alignment horizontal="justify" vertical="top" wrapText="1"/>
    </xf>
    <xf numFmtId="0" fontId="29" fillId="18" borderId="10" xfId="29" applyNumberFormat="1" applyFont="1" applyFill="1" applyBorder="1" applyAlignment="1">
      <alignment horizontal="justify" vertical="top"/>
    </xf>
    <xf numFmtId="0" fontId="21" fillId="18" borderId="10" xfId="29" quotePrefix="1" applyNumberFormat="1" applyFont="1" applyFill="1" applyBorder="1" applyAlignment="1">
      <alignment horizontal="left" vertical="justify"/>
    </xf>
    <xf numFmtId="0" fontId="31" fillId="18" borderId="10" xfId="29" quotePrefix="1" applyNumberFormat="1" applyFont="1" applyFill="1" applyBorder="1" applyAlignment="1">
      <alignment horizontal="left" vertical="top"/>
    </xf>
    <xf numFmtId="0" fontId="21" fillId="18" borderId="10" xfId="29" applyNumberFormat="1" applyFont="1" applyFill="1" applyBorder="1" applyAlignment="1">
      <alignment horizontal="left" vertical="top" wrapText="1"/>
    </xf>
    <xf numFmtId="0" fontId="29" fillId="18" borderId="10" xfId="29" applyNumberFormat="1" applyFont="1" applyFill="1" applyBorder="1" applyAlignment="1">
      <alignment horizontal="left" vertical="top" wrapText="1"/>
    </xf>
    <xf numFmtId="0" fontId="21" fillId="18" borderId="10" xfId="29" quotePrefix="1" applyNumberFormat="1" applyFont="1" applyFill="1" applyBorder="1" applyAlignment="1">
      <alignment horizontal="justify" vertical="top"/>
    </xf>
    <xf numFmtId="0" fontId="21" fillId="18" borderId="10" xfId="29" applyNumberFormat="1" applyFont="1" applyFill="1" applyBorder="1" applyAlignment="1">
      <alignment horizontal="justify" vertical="top"/>
    </xf>
    <xf numFmtId="0" fontId="29" fillId="18" borderId="10" xfId="29" applyNumberFormat="1" applyFont="1" applyFill="1" applyBorder="1" applyAlignment="1">
      <alignment horizontal="center" vertical="top"/>
    </xf>
    <xf numFmtId="0" fontId="21" fillId="18" borderId="10" xfId="29" quotePrefix="1" applyNumberFormat="1" applyFont="1" applyFill="1" applyBorder="1" applyAlignment="1">
      <alignment horizontal="left" vertical="top"/>
    </xf>
    <xf numFmtId="0" fontId="21" fillId="0" borderId="10" xfId="29" applyNumberFormat="1" applyFont="1" applyFill="1" applyBorder="1" applyAlignment="1">
      <alignment horizontal="left" vertical="top" wrapText="1"/>
    </xf>
    <xf numFmtId="0" fontId="30" fillId="0" borderId="0" xfId="0" applyFont="1" applyFill="1"/>
    <xf numFmtId="0" fontId="29" fillId="21" borderId="10" xfId="29" applyNumberFormat="1" applyFont="1" applyFill="1" applyBorder="1" applyAlignment="1">
      <alignment horizontal="left" vertical="top"/>
    </xf>
    <xf numFmtId="0" fontId="29" fillId="19" borderId="10" xfId="29" applyNumberFormat="1" applyFont="1" applyFill="1" applyBorder="1" applyAlignment="1">
      <alignment horizontal="left" vertical="top"/>
    </xf>
    <xf numFmtId="0" fontId="21" fillId="18" borderId="10" xfId="29" applyNumberFormat="1" applyFont="1" applyFill="1" applyBorder="1" applyAlignment="1">
      <alignment horizontal="left" vertical="top"/>
    </xf>
    <xf numFmtId="0" fontId="31" fillId="20" borderId="10" xfId="29" applyNumberFormat="1" applyFont="1" applyFill="1" applyBorder="1" applyAlignment="1">
      <alignment horizontal="left" vertical="top"/>
    </xf>
    <xf numFmtId="0" fontId="31" fillId="0" borderId="10" xfId="29" applyNumberFormat="1" applyFont="1" applyFill="1" applyBorder="1" applyAlignment="1">
      <alignment horizontal="left"/>
    </xf>
    <xf numFmtId="0" fontId="21" fillId="0" borderId="10" xfId="29" applyNumberFormat="1" applyFont="1" applyFill="1" applyBorder="1" applyAlignment="1">
      <alignment horizontal="left"/>
    </xf>
    <xf numFmtId="0" fontId="30" fillId="23" borderId="0" xfId="0" applyFont="1" applyFill="1"/>
    <xf numFmtId="0" fontId="21" fillId="18" borderId="10" xfId="29" applyNumberFormat="1" applyFont="1" applyFill="1" applyBorder="1" applyAlignment="1">
      <alignment horizontal="left" wrapText="1"/>
    </xf>
    <xf numFmtId="0" fontId="29" fillId="0" borderId="10" xfId="1" applyFont="1" applyFill="1" applyBorder="1" applyAlignment="1">
      <alignment horizontal="left" wrapText="1"/>
    </xf>
    <xf numFmtId="0" fontId="32" fillId="0" borderId="0" xfId="0" applyFont="1"/>
    <xf numFmtId="0" fontId="29" fillId="20" borderId="10" xfId="29" quotePrefix="1" applyNumberFormat="1" applyFont="1" applyFill="1" applyBorder="1" applyAlignment="1">
      <alignment horizontal="center"/>
    </xf>
    <xf numFmtId="0" fontId="29" fillId="20" borderId="10" xfId="29" applyNumberFormat="1" applyFont="1" applyFill="1" applyBorder="1" applyAlignment="1">
      <alignment horizontal="center"/>
    </xf>
    <xf numFmtId="0" fontId="29" fillId="21" borderId="10" xfId="29" applyNumberFormat="1" applyFont="1" applyFill="1" applyBorder="1" applyAlignment="1">
      <alignment horizontal="center"/>
    </xf>
    <xf numFmtId="0" fontId="21" fillId="18" borderId="10" xfId="1" applyFont="1" applyFill="1" applyBorder="1" applyAlignment="1">
      <alignment horizontal="left" wrapText="1"/>
    </xf>
    <xf numFmtId="0" fontId="29" fillId="19" borderId="10" xfId="29" applyNumberFormat="1" applyFont="1" applyFill="1" applyBorder="1" applyAlignment="1">
      <alignment horizontal="left"/>
    </xf>
    <xf numFmtId="0" fontId="30" fillId="0" borderId="0" xfId="0" applyFont="1" applyAlignment="1"/>
    <xf numFmtId="0" fontId="30" fillId="0" borderId="0" xfId="0" applyFont="1" applyFill="1" applyAlignment="1"/>
    <xf numFmtId="0" fontId="30" fillId="0" borderId="10" xfId="0" applyFont="1" applyBorder="1" applyAlignment="1"/>
    <xf numFmtId="0" fontId="20" fillId="20" borderId="13" xfId="29" quotePrefix="1" applyNumberFormat="1" applyFont="1" applyFill="1" applyBorder="1" applyAlignment="1">
      <alignment horizontal="left"/>
    </xf>
    <xf numFmtId="0" fontId="20" fillId="20" borderId="12" xfId="29" quotePrefix="1" applyNumberFormat="1" applyFont="1" applyFill="1" applyBorder="1" applyAlignment="1">
      <alignment horizontal="left"/>
    </xf>
    <xf numFmtId="0" fontId="29" fillId="18" borderId="10" xfId="29" quotePrefix="1" applyNumberFormat="1" applyFont="1" applyFill="1" applyBorder="1" applyAlignment="1">
      <alignment horizontal="center"/>
    </xf>
    <xf numFmtId="0" fontId="21" fillId="0" borderId="10" xfId="1" applyFont="1" applyBorder="1" applyAlignment="1">
      <alignment horizontal="left" wrapText="1"/>
    </xf>
    <xf numFmtId="0" fontId="30" fillId="20" borderId="0" xfId="0" applyFont="1" applyFill="1"/>
    <xf numFmtId="0" fontId="29" fillId="21" borderId="10" xfId="29" applyNumberFormat="1" applyFont="1" applyFill="1" applyBorder="1" applyAlignment="1">
      <alignment horizontal="justify"/>
    </xf>
    <xf numFmtId="0" fontId="29" fillId="19" borderId="10" xfId="29" applyNumberFormat="1" applyFont="1" applyFill="1" applyBorder="1" applyAlignment="1"/>
    <xf numFmtId="0" fontId="29" fillId="0" borderId="10" xfId="1" applyFont="1" applyBorder="1" applyAlignment="1">
      <alignment horizontal="left" wrapText="1"/>
    </xf>
    <xf numFmtId="0" fontId="29" fillId="19" borderId="10" xfId="29" applyNumberFormat="1" applyFont="1" applyFill="1" applyBorder="1" applyAlignment="1">
      <alignment horizontal="justify"/>
    </xf>
    <xf numFmtId="0" fontId="31" fillId="0" borderId="10" xfId="1" applyFont="1" applyBorder="1" applyAlignment="1">
      <alignment horizontal="left" wrapText="1"/>
    </xf>
    <xf numFmtId="0" fontId="21" fillId="0" borderId="22" xfId="1" applyFont="1" applyBorder="1" applyAlignment="1">
      <alignment horizontal="left" wrapText="1"/>
    </xf>
    <xf numFmtId="43" fontId="21" fillId="18" borderId="12" xfId="29" applyFont="1" applyFill="1" applyBorder="1" applyAlignment="1"/>
    <xf numFmtId="0" fontId="29" fillId="18" borderId="22" xfId="29" quotePrefix="1" applyNumberFormat="1" applyFont="1" applyFill="1" applyBorder="1" applyAlignment="1">
      <alignment horizontal="center"/>
    </xf>
    <xf numFmtId="0" fontId="21" fillId="0" borderId="10" xfId="0" applyFont="1" applyFill="1" applyBorder="1" applyAlignment="1">
      <alignment horizontal="left" vertical="center"/>
    </xf>
    <xf numFmtId="0" fontId="21" fillId="0" borderId="10" xfId="0" applyFont="1" applyFill="1" applyBorder="1" applyAlignment="1">
      <alignment horizontal="left" vertical="center" wrapText="1"/>
    </xf>
    <xf numFmtId="0" fontId="21" fillId="0" borderId="10" xfId="0" applyFont="1" applyFill="1" applyBorder="1" applyAlignment="1">
      <alignment horizontal="center" vertical="center"/>
    </xf>
    <xf numFmtId="43" fontId="30" fillId="0" borderId="0" xfId="87" applyNumberFormat="1" applyFont="1" applyAlignment="1"/>
    <xf numFmtId="0" fontId="21" fillId="0" borderId="10" xfId="1" applyFont="1" applyFill="1" applyBorder="1" applyAlignment="1">
      <alignment horizontal="left" vertical="top" wrapText="1"/>
    </xf>
    <xf numFmtId="0" fontId="29" fillId="0" borderId="10" xfId="1" applyFont="1" applyFill="1" applyBorder="1" applyAlignment="1">
      <alignment horizontal="left" vertical="top" wrapText="1"/>
    </xf>
    <xf numFmtId="0" fontId="21" fillId="0" borderId="10" xfId="1" applyFont="1" applyBorder="1" applyAlignment="1">
      <alignment horizontal="left" vertical="top" wrapText="1"/>
    </xf>
    <xf numFmtId="0" fontId="29" fillId="0" borderId="10" xfId="29" applyNumberFormat="1" applyFont="1" applyFill="1" applyBorder="1" applyAlignment="1">
      <alignment horizontal="left" vertical="top" wrapText="1"/>
    </xf>
    <xf numFmtId="0" fontId="21" fillId="0" borderId="0" xfId="29" applyNumberFormat="1" applyFont="1" applyFill="1" applyBorder="1" applyAlignment="1">
      <alignment horizontal="left" vertical="top"/>
    </xf>
    <xf numFmtId="0" fontId="30" fillId="0" borderId="10" xfId="0" applyFont="1" applyBorder="1" applyAlignment="1">
      <alignment horizontal="left" vertical="top" wrapText="1"/>
    </xf>
    <xf numFmtId="0" fontId="31" fillId="0" borderId="10" xfId="0" applyFont="1" applyFill="1" applyBorder="1" applyAlignment="1">
      <alignment horizontal="left" vertical="center"/>
    </xf>
    <xf numFmtId="0" fontId="29" fillId="18" borderId="20" xfId="1" applyFont="1" applyFill="1" applyBorder="1" applyAlignment="1"/>
    <xf numFmtId="43" fontId="20" fillId="18" borderId="11" xfId="29" applyFont="1" applyFill="1" applyBorder="1" applyAlignment="1"/>
    <xf numFmtId="43" fontId="20" fillId="18" borderId="10" xfId="29" applyFont="1" applyFill="1" applyBorder="1" applyAlignment="1"/>
    <xf numFmtId="43" fontId="21" fillId="18" borderId="10" xfId="29" applyFont="1" applyFill="1" applyBorder="1" applyAlignment="1"/>
    <xf numFmtId="0" fontId="21" fillId="0" borderId="13" xfId="1" applyFont="1" applyFill="1" applyBorder="1" applyAlignment="1"/>
    <xf numFmtId="0" fontId="21" fillId="0" borderId="12" xfId="1" applyFont="1" applyFill="1" applyBorder="1" applyAlignment="1"/>
    <xf numFmtId="43" fontId="21" fillId="18" borderId="13" xfId="29" applyFont="1" applyFill="1" applyBorder="1" applyAlignment="1"/>
    <xf numFmtId="164" fontId="21" fillId="18" borderId="10" xfId="29" applyNumberFormat="1" applyFont="1" applyFill="1" applyBorder="1" applyAlignment="1"/>
    <xf numFmtId="43" fontId="21" fillId="18" borderId="10" xfId="29" applyNumberFormat="1" applyFont="1" applyFill="1" applyBorder="1" applyAlignment="1"/>
    <xf numFmtId="43" fontId="21" fillId="21" borderId="10" xfId="29" applyFont="1" applyFill="1" applyBorder="1" applyAlignment="1"/>
    <xf numFmtId="43" fontId="21" fillId="19" borderId="10" xfId="29" applyFont="1" applyFill="1" applyBorder="1" applyAlignment="1"/>
    <xf numFmtId="43" fontId="21" fillId="20" borderId="10" xfId="29" applyFont="1" applyFill="1" applyBorder="1" applyAlignment="1"/>
    <xf numFmtId="43" fontId="21" fillId="0" borderId="10" xfId="29" applyFont="1" applyFill="1" applyBorder="1" applyAlignment="1"/>
    <xf numFmtId="0" fontId="21" fillId="0" borderId="10" xfId="1" applyFont="1" applyFill="1" applyBorder="1" applyAlignment="1"/>
    <xf numFmtId="43" fontId="20" fillId="19" borderId="10" xfId="29" applyFont="1" applyFill="1" applyBorder="1" applyAlignment="1"/>
    <xf numFmtId="43" fontId="20" fillId="0" borderId="10" xfId="29" applyFont="1" applyFill="1" applyBorder="1" applyAlignment="1"/>
    <xf numFmtId="2" fontId="21" fillId="0" borderId="10" xfId="1" applyNumberFormat="1" applyFont="1" applyFill="1" applyBorder="1" applyAlignment="1"/>
    <xf numFmtId="2" fontId="20" fillId="0" borderId="10" xfId="1" applyNumberFormat="1" applyFont="1" applyFill="1" applyBorder="1" applyAlignment="1"/>
    <xf numFmtId="43" fontId="20" fillId="18" borderId="12" xfId="29" applyFont="1" applyFill="1" applyBorder="1" applyAlignment="1"/>
    <xf numFmtId="43" fontId="20" fillId="20" borderId="12" xfId="29" applyNumberFormat="1" applyFont="1" applyFill="1" applyBorder="1" applyAlignment="1"/>
    <xf numFmtId="43" fontId="20" fillId="18" borderId="22" xfId="29" applyFont="1" applyFill="1" applyBorder="1" applyAlignment="1"/>
    <xf numFmtId="0" fontId="21" fillId="0" borderId="10" xfId="1" applyFont="1" applyBorder="1" applyAlignment="1"/>
    <xf numFmtId="43" fontId="20" fillId="20" borderId="10" xfId="29" applyFont="1" applyFill="1" applyBorder="1" applyAlignment="1"/>
    <xf numFmtId="43" fontId="20" fillId="21" borderId="10" xfId="29" applyFont="1" applyFill="1" applyBorder="1" applyAlignment="1"/>
    <xf numFmtId="43" fontId="21" fillId="20" borderId="13" xfId="29" applyFont="1" applyFill="1" applyBorder="1" applyAlignment="1"/>
    <xf numFmtId="43" fontId="21" fillId="20" borderId="12" xfId="29" applyFont="1" applyFill="1" applyBorder="1" applyAlignment="1"/>
    <xf numFmtId="43" fontId="20" fillId="18" borderId="13" xfId="29" applyFont="1" applyFill="1" applyBorder="1" applyAlignment="1"/>
    <xf numFmtId="0" fontId="29" fillId="19" borderId="24" xfId="29" applyNumberFormat="1" applyFont="1" applyFill="1" applyBorder="1" applyAlignment="1"/>
    <xf numFmtId="0" fontId="20" fillId="0" borderId="10" xfId="1" applyFont="1" applyBorder="1" applyAlignment="1"/>
    <xf numFmtId="0" fontId="21" fillId="0" borderId="22" xfId="1" applyFont="1" applyBorder="1" applyAlignment="1"/>
    <xf numFmtId="0" fontId="30" fillId="0" borderId="23" xfId="0" applyFont="1" applyBorder="1" applyAlignment="1"/>
    <xf numFmtId="0" fontId="30" fillId="0" borderId="24" xfId="0" applyFont="1" applyBorder="1" applyAlignment="1"/>
    <xf numFmtId="43" fontId="20" fillId="19" borderId="24" xfId="29" applyNumberFormat="1" applyFont="1" applyFill="1" applyBorder="1" applyAlignment="1"/>
    <xf numFmtId="43" fontId="20" fillId="18" borderId="14" xfId="29" applyFont="1" applyFill="1" applyBorder="1" applyAlignment="1"/>
    <xf numFmtId="0" fontId="21" fillId="0" borderId="10" xfId="0" applyFont="1" applyFill="1" applyBorder="1" applyAlignment="1"/>
    <xf numFmtId="0" fontId="30" fillId="0" borderId="0" xfId="0" applyFont="1"/>
    <xf numFmtId="43" fontId="21" fillId="18" borderId="27" xfId="87" applyNumberFormat="1" applyFont="1" applyFill="1" applyBorder="1" applyAlignment="1"/>
    <xf numFmtId="0" fontId="29" fillId="20" borderId="10" xfId="29" applyNumberFormat="1" applyFont="1" applyFill="1" applyBorder="1" applyAlignment="1">
      <alignment horizontal="left" vertical="top"/>
    </xf>
    <xf numFmtId="43" fontId="20" fillId="18" borderId="28" xfId="87" applyNumberFormat="1" applyFont="1" applyFill="1" applyBorder="1" applyAlignment="1"/>
    <xf numFmtId="43" fontId="21" fillId="18" borderId="29" xfId="87" applyNumberFormat="1" applyFont="1" applyFill="1" applyBorder="1" applyAlignment="1"/>
    <xf numFmtId="43" fontId="21" fillId="18" borderId="24" xfId="87" applyNumberFormat="1" applyFont="1" applyFill="1" applyBorder="1" applyAlignment="1"/>
    <xf numFmtId="43" fontId="21" fillId="18" borderId="23" xfId="87" applyNumberFormat="1" applyFont="1" applyFill="1" applyBorder="1" applyAlignment="1"/>
    <xf numFmtId="43" fontId="21" fillId="21" borderId="24" xfId="87" applyNumberFormat="1" applyFont="1" applyFill="1" applyBorder="1" applyAlignment="1"/>
    <xf numFmtId="43" fontId="21" fillId="19" borderId="24" xfId="87" applyNumberFormat="1" applyFont="1" applyFill="1" applyBorder="1" applyAlignment="1"/>
    <xf numFmtId="43" fontId="21" fillId="0" borderId="24" xfId="87" applyNumberFormat="1" applyFont="1" applyFill="1" applyBorder="1" applyAlignment="1"/>
    <xf numFmtId="43" fontId="21" fillId="20" borderId="24" xfId="87" applyNumberFormat="1" applyFont="1" applyFill="1" applyBorder="1" applyAlignment="1"/>
    <xf numFmtId="43" fontId="20" fillId="18" borderId="24" xfId="87" applyNumberFormat="1" applyFont="1" applyFill="1" applyBorder="1" applyAlignment="1"/>
    <xf numFmtId="43" fontId="21" fillId="18" borderId="24" xfId="87" applyFont="1" applyFill="1" applyBorder="1" applyAlignment="1"/>
    <xf numFmtId="43" fontId="21" fillId="18" borderId="30" xfId="87" applyNumberFormat="1" applyFont="1" applyFill="1" applyBorder="1" applyAlignment="1"/>
    <xf numFmtId="43" fontId="21" fillId="18" borderId="31" xfId="87" applyNumberFormat="1" applyFont="1" applyFill="1" applyBorder="1" applyAlignment="1"/>
    <xf numFmtId="43" fontId="21" fillId="18" borderId="32" xfId="87" applyNumberFormat="1" applyFont="1" applyFill="1" applyBorder="1" applyAlignment="1"/>
    <xf numFmtId="43" fontId="21" fillId="21" borderId="24" xfId="87" applyFont="1" applyFill="1" applyBorder="1" applyAlignment="1"/>
    <xf numFmtId="43" fontId="21" fillId="19" borderId="24" xfId="87" applyFont="1" applyFill="1" applyBorder="1" applyAlignment="1"/>
    <xf numFmtId="43" fontId="21" fillId="18" borderId="23" xfId="87" applyFont="1" applyFill="1" applyBorder="1" applyAlignment="1"/>
    <xf numFmtId="43" fontId="21" fillId="20" borderId="24" xfId="87" applyFont="1" applyFill="1" applyBorder="1" applyAlignment="1"/>
    <xf numFmtId="43" fontId="21" fillId="0" borderId="24" xfId="87" applyFont="1" applyFill="1" applyBorder="1" applyAlignment="1"/>
    <xf numFmtId="43" fontId="21" fillId="0" borderId="26" xfId="87" applyFont="1" applyFill="1" applyBorder="1" applyAlignment="1"/>
    <xf numFmtId="43" fontId="21" fillId="20" borderId="23" xfId="87" applyFont="1" applyFill="1" applyBorder="1" applyAlignment="1"/>
    <xf numFmtId="43" fontId="21" fillId="20" borderId="27" xfId="87" applyFont="1" applyFill="1" applyBorder="1" applyAlignment="1"/>
    <xf numFmtId="43" fontId="21" fillId="18" borderId="27" xfId="87" applyFont="1" applyFill="1" applyBorder="1" applyAlignment="1"/>
    <xf numFmtId="43" fontId="21" fillId="18" borderId="27" xfId="29" applyFont="1" applyFill="1" applyBorder="1" applyAlignment="1"/>
    <xf numFmtId="43" fontId="30" fillId="0" borderId="33" xfId="87" applyNumberFormat="1" applyFont="1" applyBorder="1" applyAlignment="1"/>
    <xf numFmtId="43" fontId="30" fillId="0" borderId="26" xfId="87" applyNumberFormat="1" applyFont="1" applyBorder="1" applyAlignment="1"/>
    <xf numFmtId="43" fontId="30" fillId="0" borderId="24" xfId="87" applyNumberFormat="1" applyFont="1" applyBorder="1" applyAlignment="1"/>
    <xf numFmtId="0" fontId="20" fillId="18" borderId="34" xfId="44" applyFont="1" applyFill="1" applyBorder="1" applyAlignment="1">
      <alignment horizontal="left"/>
    </xf>
    <xf numFmtId="0" fontId="29" fillId="19" borderId="10" xfId="29" applyNumberFormat="1" applyFont="1" applyFill="1" applyBorder="1" applyAlignment="1">
      <alignment horizontal="left" wrapText="1"/>
    </xf>
    <xf numFmtId="0" fontId="20" fillId="18" borderId="10" xfId="29" applyNumberFormat="1" applyFont="1" applyFill="1" applyBorder="1" applyAlignment="1">
      <alignment horizontal="left" wrapText="1"/>
    </xf>
    <xf numFmtId="0" fontId="20" fillId="18" borderId="35" xfId="44" applyFont="1" applyFill="1" applyBorder="1" applyAlignment="1">
      <alignment horizontal="left"/>
    </xf>
    <xf numFmtId="0" fontId="20" fillId="18" borderId="16" xfId="44" applyFont="1" applyFill="1" applyBorder="1"/>
    <xf numFmtId="0" fontId="20" fillId="18" borderId="17" xfId="44" applyFont="1" applyFill="1" applyBorder="1"/>
    <xf numFmtId="0" fontId="21" fillId="0" borderId="10" xfId="0" applyFont="1" applyFill="1" applyBorder="1" applyAlignment="1">
      <alignment horizontal="left" vertical="top" wrapText="1"/>
    </xf>
    <xf numFmtId="0" fontId="37" fillId="0" borderId="25" xfId="0" applyFont="1" applyBorder="1"/>
    <xf numFmtId="0" fontId="20" fillId="0" borderId="10" xfId="0" applyFont="1" applyFill="1" applyBorder="1" applyAlignment="1">
      <alignment horizontal="left" vertical="center"/>
    </xf>
    <xf numFmtId="43" fontId="41" fillId="19" borderId="10" xfId="29" applyFont="1" applyFill="1" applyBorder="1" applyAlignment="1">
      <alignment horizontal="center"/>
    </xf>
    <xf numFmtId="43" fontId="21" fillId="18" borderId="22" xfId="29" applyFont="1" applyFill="1" applyBorder="1" applyAlignment="1"/>
    <xf numFmtId="0" fontId="20" fillId="18" borderId="22" xfId="29" quotePrefix="1" applyNumberFormat="1" applyFont="1" applyFill="1" applyBorder="1" applyAlignment="1">
      <alignment horizontal="left"/>
    </xf>
    <xf numFmtId="0" fontId="21" fillId="19" borderId="10" xfId="29" applyNumberFormat="1" applyFont="1" applyFill="1" applyBorder="1" applyAlignment="1">
      <alignment horizontal="left" wrapText="1"/>
    </xf>
    <xf numFmtId="43" fontId="38" fillId="18" borderId="10" xfId="29" applyFont="1" applyFill="1" applyBorder="1" applyAlignment="1">
      <alignment horizontal="center"/>
    </xf>
    <xf numFmtId="43" fontId="38" fillId="18" borderId="10" xfId="87" applyFont="1" applyFill="1" applyBorder="1" applyAlignment="1">
      <alignment horizontal="center"/>
    </xf>
    <xf numFmtId="0" fontId="0" fillId="0" borderId="0" xfId="0"/>
    <xf numFmtId="0" fontId="38" fillId="19" borderId="10" xfId="29" applyNumberFormat="1" applyFont="1" applyFill="1" applyBorder="1" applyAlignment="1">
      <alignment horizontal="center"/>
    </xf>
    <xf numFmtId="0" fontId="0" fillId="0" borderId="0" xfId="0"/>
    <xf numFmtId="0" fontId="30" fillId="0" borderId="0" xfId="0" applyFont="1" applyBorder="1"/>
    <xf numFmtId="0" fontId="42" fillId="18" borderId="10" xfId="29" applyNumberFormat="1" applyFont="1" applyFill="1" applyBorder="1" applyAlignment="1">
      <alignment horizontal="justify" vertical="top"/>
    </xf>
    <xf numFmtId="0" fontId="38" fillId="18" borderId="10" xfId="1" applyNumberFormat="1" applyFont="1" applyFill="1" applyBorder="1" applyAlignment="1">
      <alignment wrapText="1"/>
    </xf>
    <xf numFmtId="0" fontId="42" fillId="21" borderId="10" xfId="29" applyNumberFormat="1" applyFont="1" applyFill="1" applyBorder="1" applyAlignment="1">
      <alignment horizontal="left"/>
    </xf>
    <xf numFmtId="43" fontId="38" fillId="21" borderId="10" xfId="29" applyFont="1" applyFill="1" applyBorder="1" applyAlignment="1">
      <alignment horizontal="center"/>
    </xf>
    <xf numFmtId="43" fontId="38" fillId="21" borderId="10" xfId="87" applyFont="1" applyFill="1" applyBorder="1" applyAlignment="1">
      <alignment horizontal="center"/>
    </xf>
    <xf numFmtId="43" fontId="38" fillId="20" borderId="10" xfId="29" applyFont="1" applyFill="1" applyBorder="1" applyAlignment="1">
      <alignment horizontal="center"/>
    </xf>
    <xf numFmtId="43" fontId="38" fillId="20" borderId="10" xfId="87" applyFont="1" applyFill="1" applyBorder="1" applyAlignment="1">
      <alignment horizontal="center"/>
    </xf>
    <xf numFmtId="0" fontId="42" fillId="0" borderId="10" xfId="29" applyNumberFormat="1" applyFont="1" applyFill="1" applyBorder="1" applyAlignment="1">
      <alignment horizontal="left"/>
    </xf>
    <xf numFmtId="43" fontId="38" fillId="0" borderId="10" xfId="29" applyFont="1" applyFill="1" applyBorder="1" applyAlignment="1">
      <alignment horizontal="center"/>
    </xf>
    <xf numFmtId="43" fontId="38" fillId="0" borderId="10" xfId="87" applyFont="1" applyFill="1" applyBorder="1" applyAlignment="1">
      <alignment horizontal="center"/>
    </xf>
    <xf numFmtId="0" fontId="42" fillId="19" borderId="10" xfId="29" applyNumberFormat="1" applyFont="1" applyFill="1" applyBorder="1" applyAlignment="1">
      <alignment horizontal="left" vertical="top"/>
    </xf>
    <xf numFmtId="0" fontId="39" fillId="19" borderId="10" xfId="1" applyFont="1" applyFill="1" applyBorder="1" applyAlignment="1">
      <alignment horizontal="center"/>
    </xf>
    <xf numFmtId="43" fontId="39" fillId="19" borderId="10" xfId="87" applyFont="1" applyFill="1" applyBorder="1" applyAlignment="1">
      <alignment horizontal="center"/>
    </xf>
    <xf numFmtId="0" fontId="39" fillId="0" borderId="10" xfId="1" applyFont="1" applyFill="1" applyBorder="1" applyAlignment="1">
      <alignment horizontal="center"/>
    </xf>
    <xf numFmtId="43" fontId="39" fillId="0" borderId="10" xfId="87" applyFont="1" applyFill="1" applyBorder="1" applyAlignment="1">
      <alignment horizontal="center"/>
    </xf>
    <xf numFmtId="0" fontId="38" fillId="0" borderId="10" xfId="1" applyFont="1" applyBorder="1" applyAlignment="1">
      <alignment horizontal="center"/>
    </xf>
    <xf numFmtId="0" fontId="38" fillId="18" borderId="10" xfId="1" applyFont="1" applyFill="1" applyBorder="1" applyAlignment="1">
      <alignment horizontal="left" wrapText="1"/>
    </xf>
    <xf numFmtId="0" fontId="20" fillId="18" borderId="37" xfId="44" applyFont="1" applyFill="1" applyBorder="1" applyAlignment="1">
      <alignment horizontal="left"/>
    </xf>
    <xf numFmtId="43" fontId="21" fillId="0" borderId="10" xfId="87" applyFont="1" applyFill="1" applyBorder="1" applyAlignment="1">
      <alignment horizontal="center"/>
    </xf>
    <xf numFmtId="43" fontId="21" fillId="18" borderId="13" xfId="29" applyFont="1" applyFill="1" applyBorder="1" applyAlignment="1">
      <alignment horizontal="center"/>
    </xf>
    <xf numFmtId="43" fontId="21" fillId="18" borderId="13" xfId="87" applyFont="1" applyFill="1" applyBorder="1" applyAlignment="1">
      <alignment horizontal="center"/>
    </xf>
    <xf numFmtId="43" fontId="21" fillId="18" borderId="12" xfId="29" applyFont="1" applyFill="1" applyBorder="1" applyAlignment="1">
      <alignment horizontal="center"/>
    </xf>
    <xf numFmtId="43" fontId="21" fillId="18" borderId="12" xfId="87" applyFont="1" applyFill="1" applyBorder="1" applyAlignment="1">
      <alignment horizontal="center"/>
    </xf>
    <xf numFmtId="43" fontId="21" fillId="18" borderId="10" xfId="29" applyFont="1" applyFill="1" applyBorder="1" applyAlignment="1">
      <alignment horizontal="center"/>
    </xf>
    <xf numFmtId="0" fontId="21" fillId="18" borderId="11" xfId="1" applyFont="1" applyFill="1" applyBorder="1" applyAlignment="1">
      <alignment horizontal="left" wrapText="1"/>
    </xf>
    <xf numFmtId="0" fontId="21" fillId="0" borderId="11" xfId="1" applyFont="1" applyBorder="1" applyAlignment="1"/>
    <xf numFmtId="43" fontId="21" fillId="18" borderId="29" xfId="87" applyFont="1" applyFill="1" applyBorder="1" applyAlignment="1"/>
    <xf numFmtId="0" fontId="21" fillId="0" borderId="10" xfId="1" applyFont="1" applyBorder="1"/>
    <xf numFmtId="43" fontId="0" fillId="0" borderId="0" xfId="87" applyFont="1"/>
    <xf numFmtId="0" fontId="31" fillId="18" borderId="10" xfId="29" applyNumberFormat="1" applyFont="1" applyFill="1" applyBorder="1" applyAlignment="1">
      <alignment horizontal="left" vertical="top"/>
    </xf>
    <xf numFmtId="0" fontId="21" fillId="0" borderId="10" xfId="0" applyFont="1" applyBorder="1" applyAlignment="1">
      <alignment vertical="top" wrapText="1"/>
    </xf>
    <xf numFmtId="43" fontId="30" fillId="0" borderId="38" xfId="87" applyNumberFormat="1" applyFont="1" applyBorder="1" applyAlignment="1"/>
    <xf numFmtId="0" fontId="30" fillId="0" borderId="10" xfId="0" applyFont="1" applyBorder="1"/>
    <xf numFmtId="43" fontId="30" fillId="0" borderId="13" xfId="87" applyNumberFormat="1" applyFont="1" applyBorder="1" applyAlignment="1"/>
    <xf numFmtId="0" fontId="29" fillId="18" borderId="38" xfId="29" applyNumberFormat="1" applyFont="1" applyFill="1" applyBorder="1" applyAlignment="1">
      <alignment horizontal="center"/>
    </xf>
    <xf numFmtId="0" fontId="20" fillId="0" borderId="38" xfId="0" applyFont="1" applyFill="1" applyBorder="1" applyAlignment="1">
      <alignment horizontal="left" vertical="center"/>
    </xf>
    <xf numFmtId="43" fontId="30" fillId="0" borderId="10" xfId="87" applyNumberFormat="1" applyFont="1" applyBorder="1" applyAlignment="1"/>
    <xf numFmtId="0" fontId="32" fillId="0" borderId="10" xfId="0" applyFont="1" applyBorder="1"/>
    <xf numFmtId="0" fontId="30" fillId="0" borderId="10" xfId="0" applyFont="1" applyBorder="1" applyAlignment="1">
      <alignment wrapText="1"/>
    </xf>
    <xf numFmtId="0" fontId="44" fillId="0" borderId="10" xfId="0" applyFont="1" applyBorder="1" applyAlignment="1">
      <alignment wrapText="1"/>
    </xf>
    <xf numFmtId="0" fontId="45" fillId="0" borderId="10" xfId="0" applyFont="1" applyBorder="1"/>
    <xf numFmtId="0" fontId="32" fillId="0" borderId="10" xfId="0" applyFont="1" applyBorder="1" applyAlignment="1">
      <alignment wrapText="1"/>
    </xf>
    <xf numFmtId="0" fontId="21" fillId="18" borderId="11" xfId="29" applyNumberFormat="1" applyFont="1" applyFill="1" applyBorder="1" applyAlignment="1">
      <alignment horizontal="justify"/>
    </xf>
    <xf numFmtId="0" fontId="30" fillId="0" borderId="11" xfId="0" applyFont="1" applyBorder="1" applyAlignment="1"/>
    <xf numFmtId="0" fontId="21" fillId="0" borderId="11" xfId="1" applyFont="1" applyBorder="1"/>
    <xf numFmtId="43" fontId="21" fillId="18" borderId="33" xfId="87" applyFont="1" applyFill="1" applyBorder="1" applyAlignment="1"/>
    <xf numFmtId="0" fontId="21" fillId="0" borderId="11" xfId="29" applyNumberFormat="1" applyFont="1" applyFill="1" applyBorder="1" applyAlignment="1">
      <alignment horizontal="left"/>
    </xf>
    <xf numFmtId="43" fontId="21" fillId="18" borderId="33" xfId="87" applyNumberFormat="1" applyFont="1" applyFill="1" applyBorder="1" applyAlignment="1"/>
    <xf numFmtId="0" fontId="21" fillId="0" borderId="10" xfId="1" applyFont="1" applyBorder="1" applyAlignment="1">
      <alignment horizontal="center" vertical="center"/>
    </xf>
    <xf numFmtId="0" fontId="30" fillId="0" borderId="11" xfId="0" applyFont="1" applyBorder="1" applyAlignment="1">
      <alignment horizontal="center" vertical="center"/>
    </xf>
    <xf numFmtId="0" fontId="21" fillId="0" borderId="11" xfId="1" applyFont="1" applyBorder="1" applyAlignment="1">
      <alignment horizontal="center" vertical="center"/>
    </xf>
    <xf numFmtId="2" fontId="29" fillId="20" borderId="20" xfId="1" applyNumberFormat="1" applyFont="1" applyFill="1" applyBorder="1" applyAlignment="1">
      <alignment horizontal="right"/>
    </xf>
    <xf numFmtId="2" fontId="20" fillId="20" borderId="14" xfId="29" applyNumberFormat="1" applyFont="1" applyFill="1" applyBorder="1" applyAlignment="1">
      <alignment horizontal="right"/>
    </xf>
    <xf numFmtId="2" fontId="20" fillId="20" borderId="11" xfId="29" applyNumberFormat="1" applyFont="1" applyFill="1" applyBorder="1" applyAlignment="1">
      <alignment horizontal="right"/>
    </xf>
    <xf numFmtId="2" fontId="20" fillId="20" borderId="10" xfId="29" applyNumberFormat="1" applyFont="1" applyFill="1" applyBorder="1" applyAlignment="1">
      <alignment horizontal="right"/>
    </xf>
    <xf numFmtId="2" fontId="21" fillId="20" borderId="10" xfId="29" applyNumberFormat="1" applyFont="1" applyFill="1" applyBorder="1" applyAlignment="1">
      <alignment horizontal="right"/>
    </xf>
    <xf numFmtId="2" fontId="21" fillId="20" borderId="13" xfId="29" applyNumberFormat="1" applyFont="1" applyFill="1" applyBorder="1" applyAlignment="1">
      <alignment horizontal="right"/>
    </xf>
    <xf numFmtId="2" fontId="21" fillId="20" borderId="12" xfId="29" applyNumberFormat="1" applyFont="1" applyFill="1" applyBorder="1" applyAlignment="1">
      <alignment horizontal="right"/>
    </xf>
    <xf numFmtId="2" fontId="21" fillId="21" borderId="10" xfId="29" applyNumberFormat="1" applyFont="1" applyFill="1" applyBorder="1" applyAlignment="1">
      <alignment horizontal="right"/>
    </xf>
    <xf numFmtId="2" fontId="21" fillId="19" borderId="10" xfId="29" applyNumberFormat="1" applyFont="1" applyFill="1" applyBorder="1" applyAlignment="1">
      <alignment horizontal="right"/>
    </xf>
    <xf numFmtId="2" fontId="30" fillId="0" borderId="0" xfId="0" applyNumberFormat="1" applyFont="1" applyAlignment="1">
      <alignment horizontal="right"/>
    </xf>
    <xf numFmtId="2" fontId="21" fillId="0" borderId="10" xfId="29" applyNumberFormat="1" applyFont="1" applyFill="1" applyBorder="1" applyAlignment="1">
      <alignment horizontal="right"/>
    </xf>
    <xf numFmtId="2" fontId="20" fillId="20" borderId="12" xfId="29" applyNumberFormat="1" applyFont="1" applyFill="1" applyBorder="1" applyAlignment="1">
      <alignment horizontal="right"/>
    </xf>
    <xf numFmtId="2" fontId="20" fillId="20" borderId="22" xfId="29" applyNumberFormat="1" applyFont="1" applyFill="1" applyBorder="1" applyAlignment="1">
      <alignment horizontal="right"/>
    </xf>
    <xf numFmtId="2" fontId="21" fillId="20" borderId="10" xfId="1" applyNumberFormat="1" applyFont="1" applyFill="1" applyBorder="1" applyAlignment="1">
      <alignment horizontal="right"/>
    </xf>
    <xf numFmtId="2" fontId="21" fillId="20" borderId="11" xfId="1" applyNumberFormat="1" applyFont="1" applyFill="1" applyBorder="1" applyAlignment="1">
      <alignment horizontal="right"/>
    </xf>
    <xf numFmtId="2" fontId="38" fillId="0" borderId="10" xfId="29" applyNumberFormat="1" applyFont="1" applyFill="1" applyBorder="1" applyAlignment="1">
      <alignment horizontal="right"/>
    </xf>
    <xf numFmtId="2" fontId="38" fillId="19" borderId="10" xfId="29" applyNumberFormat="1" applyFont="1" applyFill="1" applyBorder="1" applyAlignment="1">
      <alignment horizontal="right"/>
    </xf>
    <xf numFmtId="2" fontId="21" fillId="0" borderId="10" xfId="1" applyNumberFormat="1" applyFont="1" applyFill="1" applyBorder="1" applyAlignment="1">
      <alignment horizontal="right"/>
    </xf>
    <xf numFmtId="2" fontId="21" fillId="18" borderId="10" xfId="29" applyNumberFormat="1" applyFont="1" applyFill="1" applyBorder="1" applyAlignment="1">
      <alignment horizontal="right" wrapText="1"/>
    </xf>
    <xf numFmtId="2" fontId="21" fillId="18" borderId="22" xfId="29" applyNumberFormat="1" applyFont="1" applyFill="1" applyBorder="1" applyAlignment="1">
      <alignment horizontal="right" wrapText="1"/>
    </xf>
    <xf numFmtId="2" fontId="41" fillId="19" borderId="10" xfId="29" applyNumberFormat="1" applyFont="1" applyFill="1" applyBorder="1" applyAlignment="1">
      <alignment horizontal="right"/>
    </xf>
    <xf numFmtId="2" fontId="21" fillId="19" borderId="10" xfId="29" applyNumberFormat="1" applyFont="1" applyFill="1" applyBorder="1" applyAlignment="1">
      <alignment horizontal="right" wrapText="1"/>
    </xf>
    <xf numFmtId="2" fontId="20" fillId="21" borderId="10" xfId="29" applyNumberFormat="1" applyFont="1" applyFill="1" applyBorder="1" applyAlignment="1">
      <alignment horizontal="right"/>
    </xf>
    <xf numFmtId="2" fontId="20" fillId="19" borderId="10" xfId="29" applyNumberFormat="1" applyFont="1" applyFill="1" applyBorder="1" applyAlignment="1">
      <alignment horizontal="right"/>
    </xf>
    <xf numFmtId="2" fontId="20" fillId="0" borderId="24" xfId="29" applyNumberFormat="1" applyFont="1" applyFill="1" applyBorder="1" applyAlignment="1">
      <alignment horizontal="right"/>
    </xf>
    <xf numFmtId="2" fontId="38" fillId="21" borderId="10" xfId="29" applyNumberFormat="1" applyFont="1" applyFill="1" applyBorder="1" applyAlignment="1">
      <alignment horizontal="right"/>
    </xf>
    <xf numFmtId="2" fontId="39" fillId="0" borderId="10" xfId="1" applyNumberFormat="1" applyFont="1" applyFill="1" applyBorder="1" applyAlignment="1">
      <alignment horizontal="right"/>
    </xf>
    <xf numFmtId="2" fontId="21" fillId="0" borderId="13" xfId="29" applyNumberFormat="1" applyFont="1" applyFill="1" applyBorder="1" applyAlignment="1">
      <alignment horizontal="right"/>
    </xf>
    <xf numFmtId="2" fontId="21" fillId="0" borderId="12" xfId="29" applyNumberFormat="1" applyFont="1" applyFill="1" applyBorder="1" applyAlignment="1">
      <alignment horizontal="right"/>
    </xf>
    <xf numFmtId="2" fontId="20" fillId="20" borderId="13" xfId="29" applyNumberFormat="1" applyFont="1" applyFill="1" applyBorder="1" applyAlignment="1">
      <alignment horizontal="right"/>
    </xf>
    <xf numFmtId="2" fontId="21" fillId="0" borderId="10" xfId="87" applyNumberFormat="1" applyFont="1" applyFill="1" applyBorder="1" applyAlignment="1">
      <alignment horizontal="right"/>
    </xf>
    <xf numFmtId="2" fontId="21" fillId="0" borderId="11" xfId="87" applyNumberFormat="1" applyFont="1" applyFill="1" applyBorder="1" applyAlignment="1">
      <alignment horizontal="right"/>
    </xf>
    <xf numFmtId="2" fontId="29" fillId="19" borderId="10" xfId="29" applyNumberFormat="1" applyFont="1" applyFill="1" applyBorder="1" applyAlignment="1">
      <alignment horizontal="right"/>
    </xf>
    <xf numFmtId="2" fontId="20" fillId="20" borderId="10" xfId="1" applyNumberFormat="1" applyFont="1" applyFill="1" applyBorder="1" applyAlignment="1">
      <alignment horizontal="right"/>
    </xf>
    <xf numFmtId="2" fontId="21" fillId="20" borderId="22" xfId="1" applyNumberFormat="1" applyFont="1" applyFill="1" applyBorder="1" applyAlignment="1">
      <alignment horizontal="right"/>
    </xf>
    <xf numFmtId="2" fontId="21" fillId="18" borderId="12" xfId="29" applyNumberFormat="1" applyFont="1" applyFill="1" applyBorder="1" applyAlignment="1">
      <alignment horizontal="right"/>
    </xf>
    <xf numFmtId="2" fontId="30" fillId="0" borderId="24" xfId="0" applyNumberFormat="1" applyFont="1" applyBorder="1" applyAlignment="1">
      <alignment horizontal="right"/>
    </xf>
    <xf numFmtId="2" fontId="30" fillId="0" borderId="10" xfId="0" applyNumberFormat="1" applyFont="1" applyBorder="1" applyAlignment="1">
      <alignment horizontal="right"/>
    </xf>
    <xf numFmtId="2" fontId="30" fillId="0" borderId="11" xfId="0" applyNumberFormat="1" applyFont="1" applyBorder="1" applyAlignment="1">
      <alignment horizontal="right"/>
    </xf>
    <xf numFmtId="2" fontId="30" fillId="0" borderId="21" xfId="0" applyNumberFormat="1" applyFont="1" applyBorder="1" applyAlignment="1">
      <alignment horizontal="right"/>
    </xf>
    <xf numFmtId="2" fontId="21" fillId="0" borderId="10" xfId="0" applyNumberFormat="1" applyFont="1" applyFill="1" applyBorder="1" applyAlignment="1">
      <alignment horizontal="right"/>
    </xf>
    <xf numFmtId="2" fontId="30" fillId="0" borderId="13" xfId="0" applyNumberFormat="1" applyFont="1" applyBorder="1" applyAlignment="1">
      <alignment horizontal="right"/>
    </xf>
    <xf numFmtId="43" fontId="32" fillId="0" borderId="36" xfId="87" applyNumberFormat="1" applyFont="1" applyBorder="1" applyAlignment="1">
      <alignment horizontal="right"/>
    </xf>
    <xf numFmtId="0" fontId="28" fillId="0" borderId="0" xfId="0" applyFont="1" applyAlignment="1">
      <alignment horizontal="center" vertical="center" wrapText="1"/>
    </xf>
    <xf numFmtId="0" fontId="26" fillId="0" borderId="0" xfId="0" applyFont="1" applyAlignment="1">
      <alignment horizontal="center"/>
    </xf>
    <xf numFmtId="0" fontId="27" fillId="0" borderId="0" xfId="0" applyFont="1" applyAlignment="1">
      <alignment horizontal="center"/>
    </xf>
    <xf numFmtId="0" fontId="29" fillId="18" borderId="0" xfId="1" applyFont="1" applyFill="1" applyBorder="1" applyAlignment="1">
      <alignment horizontal="center"/>
    </xf>
    <xf numFmtId="0" fontId="20" fillId="18" borderId="39" xfId="1" applyFont="1" applyFill="1" applyBorder="1" applyAlignment="1">
      <alignment horizontal="center"/>
    </xf>
    <xf numFmtId="0" fontId="20" fillId="18" borderId="40" xfId="1" applyFont="1" applyFill="1" applyBorder="1" applyAlignment="1">
      <alignment horizontal="center"/>
    </xf>
    <xf numFmtId="0" fontId="20" fillId="18" borderId="41" xfId="1" applyFont="1" applyFill="1" applyBorder="1" applyAlignment="1">
      <alignment horizontal="center"/>
    </xf>
    <xf numFmtId="0" fontId="29" fillId="18" borderId="42" xfId="1" applyFont="1" applyFill="1" applyBorder="1" applyAlignment="1">
      <alignment horizontal="center"/>
    </xf>
    <xf numFmtId="0" fontId="29" fillId="18" borderId="43" xfId="1" applyFont="1" applyFill="1" applyBorder="1" applyAlignment="1">
      <alignment horizontal="center"/>
    </xf>
    <xf numFmtId="0" fontId="34" fillId="18" borderId="44" xfId="1" applyFont="1" applyFill="1" applyBorder="1" applyAlignment="1">
      <alignment horizontal="left"/>
    </xf>
    <xf numFmtId="43" fontId="29" fillId="18" borderId="45" xfId="87" applyNumberFormat="1" applyFont="1" applyFill="1" applyBorder="1" applyAlignment="1">
      <alignment horizontal="right"/>
    </xf>
    <xf numFmtId="49" fontId="35" fillId="18" borderId="46" xfId="29" applyNumberFormat="1" applyFont="1" applyFill="1" applyBorder="1" applyAlignment="1">
      <alignment horizontal="center" vertical="center"/>
    </xf>
    <xf numFmtId="43" fontId="20" fillId="18" borderId="47" xfId="87" applyNumberFormat="1" applyFont="1" applyFill="1" applyBorder="1" applyAlignment="1">
      <alignment horizontal="right"/>
    </xf>
    <xf numFmtId="49" fontId="35" fillId="18" borderId="48" xfId="29" applyNumberFormat="1" applyFont="1" applyFill="1" applyBorder="1" applyAlignment="1">
      <alignment horizontal="center" vertical="justify"/>
    </xf>
    <xf numFmtId="43" fontId="20" fillId="18" borderId="49" xfId="87" applyNumberFormat="1" applyFont="1" applyFill="1" applyBorder="1" applyAlignment="1">
      <alignment horizontal="right"/>
    </xf>
    <xf numFmtId="49" fontId="35" fillId="18" borderId="50" xfId="29" applyNumberFormat="1" applyFont="1" applyFill="1" applyBorder="1" applyAlignment="1">
      <alignment horizontal="center" vertical="justify"/>
    </xf>
    <xf numFmtId="43" fontId="20" fillId="18" borderId="51" xfId="87" applyNumberFormat="1" applyFont="1" applyFill="1" applyBorder="1" applyAlignment="1">
      <alignment horizontal="right"/>
    </xf>
    <xf numFmtId="41" fontId="36" fillId="0" borderId="50" xfId="0" applyNumberFormat="1" applyFont="1" applyFill="1" applyBorder="1" applyAlignment="1">
      <alignment horizontal="right" vertical="center"/>
    </xf>
    <xf numFmtId="49" fontId="36" fillId="18" borderId="50" xfId="29" applyNumberFormat="1" applyFont="1" applyFill="1" applyBorder="1" applyAlignment="1">
      <alignment horizontal="center" vertical="justify"/>
    </xf>
    <xf numFmtId="49" fontId="35" fillId="18" borderId="50" xfId="29" quotePrefix="1" applyNumberFormat="1" applyFont="1" applyFill="1" applyBorder="1" applyAlignment="1">
      <alignment horizontal="center" vertical="justify"/>
    </xf>
    <xf numFmtId="49" fontId="36" fillId="18" borderId="50" xfId="29" quotePrefix="1" applyNumberFormat="1" applyFont="1" applyFill="1" applyBorder="1" applyAlignment="1">
      <alignment horizontal="center" vertical="justify"/>
    </xf>
    <xf numFmtId="49" fontId="35" fillId="18" borderId="50" xfId="29" applyNumberFormat="1" applyFont="1" applyFill="1" applyBorder="1" applyAlignment="1">
      <alignment horizontal="center" vertical="top"/>
    </xf>
    <xf numFmtId="49" fontId="36" fillId="18" borderId="52" xfId="29" applyNumberFormat="1" applyFont="1" applyFill="1" applyBorder="1" applyAlignment="1">
      <alignment horizontal="center" vertical="justify"/>
    </xf>
    <xf numFmtId="43" fontId="20" fillId="18" borderId="53" xfId="87" applyNumberFormat="1" applyFont="1" applyFill="1" applyBorder="1" applyAlignment="1">
      <alignment horizontal="right"/>
    </xf>
    <xf numFmtId="49" fontId="36" fillId="18" borderId="54" xfId="29" applyNumberFormat="1" applyFont="1" applyFill="1" applyBorder="1" applyAlignment="1">
      <alignment horizontal="center" vertical="justify"/>
    </xf>
    <xf numFmtId="43" fontId="20" fillId="18" borderId="55" xfId="87" applyNumberFormat="1" applyFont="1" applyFill="1" applyBorder="1" applyAlignment="1">
      <alignment horizontal="right"/>
    </xf>
    <xf numFmtId="49" fontId="35" fillId="18" borderId="54" xfId="29" applyNumberFormat="1" applyFont="1" applyFill="1" applyBorder="1" applyAlignment="1">
      <alignment horizontal="center" vertical="justify"/>
    </xf>
    <xf numFmtId="49" fontId="35" fillId="21" borderId="50" xfId="29" applyNumberFormat="1" applyFont="1" applyFill="1" applyBorder="1" applyAlignment="1">
      <alignment horizontal="center"/>
    </xf>
    <xf numFmtId="43" fontId="20" fillId="21" borderId="51" xfId="87" applyNumberFormat="1" applyFont="1" applyFill="1" applyBorder="1" applyAlignment="1">
      <alignment horizontal="right"/>
    </xf>
    <xf numFmtId="49" fontId="36" fillId="18" borderId="50" xfId="29" applyNumberFormat="1" applyFont="1" applyFill="1" applyBorder="1" applyAlignment="1">
      <alignment horizontal="center"/>
    </xf>
    <xf numFmtId="49" fontId="35" fillId="19" borderId="50" xfId="29" applyNumberFormat="1" applyFont="1" applyFill="1" applyBorder="1" applyAlignment="1">
      <alignment horizontal="center" vertical="justify"/>
    </xf>
    <xf numFmtId="43" fontId="20" fillId="19" borderId="51" xfId="87" applyNumberFormat="1" applyFont="1" applyFill="1" applyBorder="1" applyAlignment="1">
      <alignment horizontal="right"/>
    </xf>
    <xf numFmtId="2" fontId="30" fillId="0" borderId="0" xfId="0" applyNumberFormat="1" applyFont="1" applyBorder="1" applyAlignment="1">
      <alignment horizontal="right"/>
    </xf>
    <xf numFmtId="49" fontId="36" fillId="20" borderId="50" xfId="29" applyNumberFormat="1" applyFont="1" applyFill="1" applyBorder="1" applyAlignment="1">
      <alignment horizontal="center" vertical="justify"/>
    </xf>
    <xf numFmtId="43" fontId="20" fillId="20" borderId="51" xfId="87" applyNumberFormat="1" applyFont="1" applyFill="1" applyBorder="1" applyAlignment="1">
      <alignment horizontal="right"/>
    </xf>
    <xf numFmtId="49" fontId="36" fillId="0" borderId="50" xfId="29" applyNumberFormat="1" applyFont="1" applyFill="1" applyBorder="1" applyAlignment="1">
      <alignment horizontal="center" vertical="justify"/>
    </xf>
    <xf numFmtId="43" fontId="20" fillId="0" borderId="51" xfId="87" applyNumberFormat="1" applyFont="1" applyFill="1" applyBorder="1" applyAlignment="1">
      <alignment horizontal="right"/>
    </xf>
    <xf numFmtId="2" fontId="30" fillId="0" borderId="0" xfId="0" applyNumberFormat="1" applyFont="1" applyFill="1" applyBorder="1" applyAlignment="1">
      <alignment horizontal="right"/>
    </xf>
    <xf numFmtId="49" fontId="35" fillId="0" borderId="50" xfId="29" applyNumberFormat="1" applyFont="1" applyFill="1" applyBorder="1" applyAlignment="1">
      <alignment horizontal="center" vertical="justify"/>
    </xf>
    <xf numFmtId="49" fontId="35" fillId="18" borderId="52" xfId="29" applyNumberFormat="1" applyFont="1" applyFill="1" applyBorder="1" applyAlignment="1">
      <alignment horizontal="center" vertical="justify"/>
    </xf>
    <xf numFmtId="43" fontId="20" fillId="18" borderId="56" xfId="87" applyNumberFormat="1" applyFont="1" applyFill="1" applyBorder="1" applyAlignment="1">
      <alignment horizontal="right"/>
    </xf>
    <xf numFmtId="49" fontId="35" fillId="18" borderId="57" xfId="29" applyNumberFormat="1" applyFont="1" applyFill="1" applyBorder="1" applyAlignment="1">
      <alignment horizontal="center" vertical="justify"/>
    </xf>
    <xf numFmtId="43" fontId="20" fillId="18" borderId="58" xfId="87" applyNumberFormat="1" applyFont="1" applyFill="1" applyBorder="1" applyAlignment="1">
      <alignment horizontal="right"/>
    </xf>
    <xf numFmtId="49" fontId="35" fillId="21" borderId="50" xfId="29" applyNumberFormat="1" applyFont="1" applyFill="1" applyBorder="1" applyAlignment="1">
      <alignment horizontal="center" vertical="justify"/>
    </xf>
    <xf numFmtId="43" fontId="20" fillId="21" borderId="51" xfId="29" applyFont="1" applyFill="1" applyBorder="1" applyAlignment="1">
      <alignment horizontal="right"/>
    </xf>
    <xf numFmtId="43" fontId="20" fillId="19" borderId="51" xfId="29" applyFont="1" applyFill="1" applyBorder="1" applyAlignment="1">
      <alignment horizontal="right"/>
    </xf>
    <xf numFmtId="0" fontId="36" fillId="0" borderId="50" xfId="1" applyFont="1" applyBorder="1" applyAlignment="1">
      <alignment horizontal="center"/>
    </xf>
    <xf numFmtId="43" fontId="20" fillId="18" borderId="51" xfId="29" applyFont="1" applyFill="1" applyBorder="1" applyAlignment="1">
      <alignment horizontal="right"/>
    </xf>
    <xf numFmtId="43" fontId="20" fillId="18" borderId="53" xfId="29" applyFont="1" applyFill="1" applyBorder="1" applyAlignment="1">
      <alignment horizontal="right"/>
    </xf>
    <xf numFmtId="43" fontId="20" fillId="18" borderId="56" xfId="29" applyFont="1" applyFill="1" applyBorder="1" applyAlignment="1">
      <alignment horizontal="right"/>
    </xf>
    <xf numFmtId="49" fontId="35" fillId="18" borderId="59" xfId="29" applyNumberFormat="1" applyFont="1" applyFill="1" applyBorder="1" applyAlignment="1">
      <alignment horizontal="center" vertical="justify"/>
    </xf>
    <xf numFmtId="49" fontId="38" fillId="18" borderId="50" xfId="29" applyNumberFormat="1" applyFont="1" applyFill="1" applyBorder="1" applyAlignment="1">
      <alignment horizontal="center" vertical="justify"/>
    </xf>
    <xf numFmtId="49" fontId="35" fillId="19" borderId="59" xfId="29" applyNumberFormat="1" applyFont="1" applyFill="1" applyBorder="1" applyAlignment="1">
      <alignment horizontal="center" vertical="justify"/>
    </xf>
    <xf numFmtId="0" fontId="21" fillId="18" borderId="50" xfId="29" applyNumberFormat="1" applyFont="1" applyFill="1" applyBorder="1" applyAlignment="1">
      <alignment horizontal="left" wrapText="1"/>
    </xf>
    <xf numFmtId="0" fontId="21" fillId="18" borderId="59" xfId="29" applyNumberFormat="1" applyFont="1" applyFill="1" applyBorder="1" applyAlignment="1">
      <alignment horizontal="left" wrapText="1"/>
    </xf>
    <xf numFmtId="43" fontId="41" fillId="19" borderId="51" xfId="29" applyFont="1" applyFill="1" applyBorder="1" applyAlignment="1">
      <alignment horizontal="right"/>
    </xf>
    <xf numFmtId="49" fontId="38" fillId="18" borderId="50" xfId="1" applyNumberFormat="1" applyFont="1" applyFill="1" applyBorder="1" applyAlignment="1">
      <alignment horizontal="center" vertical="center"/>
    </xf>
    <xf numFmtId="49" fontId="38" fillId="19" borderId="50" xfId="1" applyNumberFormat="1" applyFont="1" applyFill="1" applyBorder="1" applyAlignment="1">
      <alignment horizontal="center" vertical="center"/>
    </xf>
    <xf numFmtId="49" fontId="35" fillId="20" borderId="50" xfId="29" applyNumberFormat="1" applyFont="1" applyFill="1" applyBorder="1" applyAlignment="1">
      <alignment horizontal="center" vertical="justify"/>
    </xf>
    <xf numFmtId="43" fontId="20" fillId="20" borderId="51" xfId="29" applyFont="1" applyFill="1" applyBorder="1" applyAlignment="1">
      <alignment horizontal="right"/>
    </xf>
    <xf numFmtId="49" fontId="35" fillId="18" borderId="50" xfId="29" applyNumberFormat="1" applyFont="1" applyFill="1" applyBorder="1" applyAlignment="1">
      <alignment horizontal="center"/>
    </xf>
    <xf numFmtId="49" fontId="35" fillId="19" borderId="50" xfId="29" applyNumberFormat="1" applyFont="1" applyFill="1" applyBorder="1" applyAlignment="1">
      <alignment horizontal="center"/>
    </xf>
    <xf numFmtId="0" fontId="30" fillId="19" borderId="0" xfId="0" applyFont="1" applyFill="1" applyBorder="1" applyAlignment="1"/>
    <xf numFmtId="0" fontId="30" fillId="0" borderId="0" xfId="0" applyFont="1" applyBorder="1" applyAlignment="1"/>
    <xf numFmtId="43" fontId="20" fillId="0" borderId="51" xfId="29" applyFont="1" applyFill="1" applyBorder="1" applyAlignment="1">
      <alignment horizontal="right"/>
    </xf>
    <xf numFmtId="49" fontId="35" fillId="20" borderId="52" xfId="29" applyNumberFormat="1" applyFont="1" applyFill="1" applyBorder="1" applyAlignment="1">
      <alignment horizontal="center" vertical="justify"/>
    </xf>
    <xf numFmtId="43" fontId="20" fillId="20" borderId="53" xfId="29" applyFont="1" applyFill="1" applyBorder="1" applyAlignment="1">
      <alignment horizontal="right"/>
    </xf>
    <xf numFmtId="49" fontId="35" fillId="20" borderId="54" xfId="29" applyNumberFormat="1" applyFont="1" applyFill="1" applyBorder="1" applyAlignment="1">
      <alignment horizontal="center" vertical="justify"/>
    </xf>
    <xf numFmtId="43" fontId="20" fillId="20" borderId="55" xfId="29" applyFont="1" applyFill="1" applyBorder="1" applyAlignment="1">
      <alignment horizontal="right"/>
    </xf>
    <xf numFmtId="43" fontId="39" fillId="18" borderId="51" xfId="29" applyFont="1" applyFill="1" applyBorder="1" applyAlignment="1">
      <alignment horizontal="right"/>
    </xf>
    <xf numFmtId="49" fontId="39" fillId="18" borderId="50" xfId="29" applyNumberFormat="1" applyFont="1" applyFill="1" applyBorder="1" applyAlignment="1">
      <alignment horizontal="center" vertical="justify"/>
    </xf>
    <xf numFmtId="49" fontId="39" fillId="21" borderId="50" xfId="29" applyNumberFormat="1" applyFont="1" applyFill="1" applyBorder="1" applyAlignment="1">
      <alignment horizontal="center" vertical="justify"/>
    </xf>
    <xf numFmtId="43" fontId="39" fillId="21" borderId="51" xfId="29" applyFont="1" applyFill="1" applyBorder="1" applyAlignment="1">
      <alignment horizontal="right"/>
    </xf>
    <xf numFmtId="49" fontId="39" fillId="20" borderId="50" xfId="29" applyNumberFormat="1" applyFont="1" applyFill="1" applyBorder="1" applyAlignment="1">
      <alignment horizontal="center" vertical="justify"/>
    </xf>
    <xf numFmtId="43" fontId="39" fillId="20" borderId="51" xfId="29" applyFont="1" applyFill="1" applyBorder="1" applyAlignment="1">
      <alignment horizontal="right"/>
    </xf>
    <xf numFmtId="49" fontId="39" fillId="0" borderId="50" xfId="29" applyNumberFormat="1" applyFont="1" applyFill="1" applyBorder="1" applyAlignment="1">
      <alignment horizontal="center" vertical="justify"/>
    </xf>
    <xf numFmtId="43" fontId="39" fillId="0" borderId="51" xfId="29" applyFont="1" applyFill="1" applyBorder="1" applyAlignment="1">
      <alignment horizontal="right"/>
    </xf>
    <xf numFmtId="49" fontId="39" fillId="19" borderId="50" xfId="29" applyNumberFormat="1" applyFont="1" applyFill="1" applyBorder="1" applyAlignment="1">
      <alignment horizontal="center" vertical="justify"/>
    </xf>
    <xf numFmtId="43" fontId="39" fillId="19" borderId="51" xfId="29" applyFont="1" applyFill="1" applyBorder="1" applyAlignment="1">
      <alignment horizontal="right"/>
    </xf>
    <xf numFmtId="49" fontId="38" fillId="18" borderId="52" xfId="29" applyNumberFormat="1" applyFont="1" applyFill="1" applyBorder="1" applyAlignment="1">
      <alignment horizontal="center" vertical="justify"/>
    </xf>
    <xf numFmtId="49" fontId="38" fillId="18" borderId="54" xfId="29" applyNumberFormat="1" applyFont="1" applyFill="1" applyBorder="1" applyAlignment="1">
      <alignment horizontal="center" vertical="justify"/>
    </xf>
    <xf numFmtId="43" fontId="20" fillId="18" borderId="55" xfId="29" applyFont="1" applyFill="1" applyBorder="1" applyAlignment="1">
      <alignment horizontal="right"/>
    </xf>
    <xf numFmtId="49" fontId="36" fillId="18" borderId="50" xfId="29" applyNumberFormat="1" applyFont="1" applyFill="1" applyBorder="1" applyAlignment="1">
      <alignment horizontal="center" vertical="top"/>
    </xf>
    <xf numFmtId="49" fontId="35" fillId="20" borderId="50" xfId="29" applyNumberFormat="1" applyFont="1" applyFill="1" applyBorder="1" applyAlignment="1">
      <alignment horizontal="center" vertical="center"/>
    </xf>
    <xf numFmtId="49" fontId="36" fillId="18" borderId="48" xfId="1" applyNumberFormat="1" applyFont="1" applyFill="1" applyBorder="1" applyAlignment="1">
      <alignment horizontal="center"/>
    </xf>
    <xf numFmtId="49" fontId="35" fillId="21" borderId="50" xfId="29" applyNumberFormat="1" applyFont="1" applyFill="1" applyBorder="1" applyAlignment="1">
      <alignment horizontal="center" vertical="center"/>
    </xf>
    <xf numFmtId="49" fontId="35" fillId="19" borderId="50" xfId="29" applyNumberFormat="1" applyFont="1" applyFill="1" applyBorder="1" applyAlignment="1">
      <alignment horizontal="center" vertical="center"/>
    </xf>
    <xf numFmtId="0" fontId="29" fillId="19" borderId="51" xfId="29" applyNumberFormat="1" applyFont="1" applyFill="1" applyBorder="1" applyAlignment="1">
      <alignment horizontal="right"/>
    </xf>
    <xf numFmtId="49" fontId="36" fillId="18" borderId="59" xfId="29" applyNumberFormat="1" applyFont="1" applyFill="1" applyBorder="1" applyAlignment="1">
      <alignment horizontal="center" vertical="justify"/>
    </xf>
    <xf numFmtId="0" fontId="37" fillId="0" borderId="57" xfId="0" applyFont="1" applyBorder="1"/>
    <xf numFmtId="43" fontId="32" fillId="0" borderId="60" xfId="87" applyNumberFormat="1" applyFont="1" applyBorder="1" applyAlignment="1">
      <alignment horizontal="right"/>
    </xf>
    <xf numFmtId="0" fontId="37" fillId="0" borderId="61" xfId="0" applyFont="1" applyBorder="1"/>
    <xf numFmtId="43" fontId="32" fillId="0" borderId="62" xfId="87" applyNumberFormat="1" applyFont="1" applyBorder="1" applyAlignment="1">
      <alignment horizontal="right"/>
    </xf>
    <xf numFmtId="165" fontId="35" fillId="0" borderId="50" xfId="0" applyNumberFormat="1" applyFont="1" applyFill="1" applyBorder="1" applyAlignment="1">
      <alignment horizontal="right" vertical="center"/>
    </xf>
    <xf numFmtId="0" fontId="37" fillId="0" borderId="50" xfId="0" applyFont="1" applyBorder="1"/>
    <xf numFmtId="43" fontId="32" fillId="0" borderId="51" xfId="87" applyNumberFormat="1" applyFont="1" applyBorder="1" applyAlignment="1">
      <alignment horizontal="right"/>
    </xf>
    <xf numFmtId="49" fontId="35" fillId="19" borderId="50" xfId="29" applyNumberFormat="1" applyFont="1" applyFill="1" applyBorder="1" applyAlignment="1">
      <alignment horizontal="right" vertical="justify"/>
    </xf>
    <xf numFmtId="43" fontId="20" fillId="19" borderId="51" xfId="29" applyNumberFormat="1" applyFont="1" applyFill="1" applyBorder="1" applyAlignment="1">
      <alignment horizontal="right"/>
    </xf>
    <xf numFmtId="0" fontId="36" fillId="0" borderId="50" xfId="0" applyNumberFormat="1" applyFont="1" applyFill="1" applyBorder="1" applyAlignment="1">
      <alignment horizontal="right" vertical="center"/>
    </xf>
    <xf numFmtId="43" fontId="20" fillId="18" borderId="63" xfId="87" applyNumberFormat="1" applyFont="1" applyFill="1" applyBorder="1" applyAlignment="1">
      <alignment horizontal="right"/>
    </xf>
    <xf numFmtId="41" fontId="36" fillId="0" borderId="50" xfId="0" applyNumberFormat="1" applyFont="1" applyFill="1" applyBorder="1" applyAlignment="1">
      <alignment horizontal="right" vertical="top"/>
    </xf>
    <xf numFmtId="43" fontId="20" fillId="18" borderId="64" xfId="87" applyNumberFormat="1" applyFont="1" applyFill="1" applyBorder="1" applyAlignment="1">
      <alignment horizontal="right"/>
    </xf>
    <xf numFmtId="0" fontId="37" fillId="0" borderId="48" xfId="0" applyFont="1" applyBorder="1"/>
    <xf numFmtId="0" fontId="37" fillId="0" borderId="65" xfId="0" applyFont="1" applyBorder="1"/>
    <xf numFmtId="41" fontId="36" fillId="0" borderId="65" xfId="0" applyNumberFormat="1" applyFont="1" applyFill="1" applyBorder="1" applyAlignment="1">
      <alignment horizontal="right" vertical="center"/>
    </xf>
    <xf numFmtId="43" fontId="20" fillId="18" borderId="62" xfId="87" applyNumberFormat="1" applyFont="1" applyFill="1" applyBorder="1" applyAlignment="1">
      <alignment horizontal="right"/>
    </xf>
    <xf numFmtId="165" fontId="35" fillId="0" borderId="65" xfId="0" applyNumberFormat="1" applyFont="1" applyFill="1" applyBorder="1" applyAlignment="1">
      <alignment horizontal="right" vertical="center"/>
    </xf>
    <xf numFmtId="41" fontId="36" fillId="0" borderId="48" xfId="0" applyNumberFormat="1" applyFont="1" applyFill="1" applyBorder="1" applyAlignment="1">
      <alignment horizontal="right" vertical="center"/>
    </xf>
    <xf numFmtId="49" fontId="36" fillId="18" borderId="66" xfId="29" applyNumberFormat="1" applyFont="1" applyFill="1" applyBorder="1" applyAlignment="1">
      <alignment horizontal="center" vertical="justify"/>
    </xf>
    <xf numFmtId="0" fontId="20" fillId="18" borderId="67" xfId="29" quotePrefix="1" applyNumberFormat="1" applyFont="1" applyFill="1" applyBorder="1" applyAlignment="1">
      <alignment horizontal="left"/>
    </xf>
    <xf numFmtId="43" fontId="21" fillId="18" borderId="67" xfId="29" applyFont="1" applyFill="1" applyBorder="1" applyAlignment="1"/>
    <xf numFmtId="2" fontId="21" fillId="20" borderId="67" xfId="29" applyNumberFormat="1" applyFont="1" applyFill="1" applyBorder="1" applyAlignment="1">
      <alignment horizontal="right"/>
    </xf>
    <xf numFmtId="43" fontId="21" fillId="18" borderId="68" xfId="87" applyFont="1" applyFill="1" applyBorder="1" applyAlignment="1"/>
    <xf numFmtId="43" fontId="20" fillId="18" borderId="69" xfId="29" applyFont="1" applyFill="1" applyBorder="1" applyAlignment="1">
      <alignment horizontal="right"/>
    </xf>
    <xf numFmtId="49" fontId="19" fillId="18" borderId="0" xfId="44" applyNumberFormat="1" applyFont="1" applyFill="1" applyBorder="1" applyAlignment="1">
      <alignment horizontal="center"/>
    </xf>
    <xf numFmtId="49" fontId="19" fillId="18" borderId="42" xfId="44" applyNumberFormat="1" applyFont="1" applyFill="1" applyBorder="1" applyAlignment="1">
      <alignment horizontal="center"/>
    </xf>
    <xf numFmtId="49" fontId="19" fillId="18" borderId="43" xfId="44" applyNumberFormat="1" applyFont="1" applyFill="1" applyBorder="1" applyAlignment="1">
      <alignment horizontal="center"/>
    </xf>
    <xf numFmtId="49" fontId="7" fillId="18" borderId="70" xfId="44" applyNumberFormat="1" applyFont="1" applyFill="1" applyBorder="1"/>
    <xf numFmtId="43" fontId="7" fillId="18" borderId="71" xfId="72" applyFont="1" applyFill="1" applyBorder="1"/>
    <xf numFmtId="49" fontId="20" fillId="18" borderId="72" xfId="44" applyNumberFormat="1" applyFont="1" applyFill="1" applyBorder="1" applyAlignment="1">
      <alignment vertical="center"/>
    </xf>
    <xf numFmtId="0" fontId="20" fillId="18" borderId="73" xfId="44" applyFont="1" applyFill="1" applyBorder="1" applyAlignment="1">
      <alignment horizontal="center" vertical="center"/>
    </xf>
    <xf numFmtId="49" fontId="20" fillId="18" borderId="74" xfId="44" applyNumberFormat="1" applyFont="1" applyFill="1" applyBorder="1" applyAlignment="1">
      <alignment horizontal="center"/>
    </xf>
    <xf numFmtId="43" fontId="20" fillId="18" borderId="75" xfId="72" applyFont="1" applyFill="1" applyBorder="1" applyAlignment="1"/>
    <xf numFmtId="49" fontId="20" fillId="18" borderId="76" xfId="44" applyNumberFormat="1" applyFont="1" applyFill="1" applyBorder="1" applyAlignment="1">
      <alignment horizontal="center"/>
    </xf>
    <xf numFmtId="43" fontId="20" fillId="18" borderId="77" xfId="72" applyFont="1" applyFill="1" applyBorder="1" applyAlignment="1"/>
    <xf numFmtId="49" fontId="20" fillId="18" borderId="78" xfId="44" applyNumberFormat="1" applyFont="1" applyFill="1" applyBorder="1" applyAlignment="1">
      <alignment horizontal="center"/>
    </xf>
    <xf numFmtId="49" fontId="20" fillId="18" borderId="79" xfId="44" applyNumberFormat="1" applyFont="1" applyFill="1" applyBorder="1" applyAlignment="1">
      <alignment horizontal="center"/>
    </xf>
    <xf numFmtId="49" fontId="20" fillId="18" borderId="80" xfId="44" applyNumberFormat="1" applyFont="1" applyFill="1" applyBorder="1" applyAlignment="1">
      <alignment horizontal="center"/>
    </xf>
    <xf numFmtId="43" fontId="20" fillId="18" borderId="77" xfId="72" applyFont="1" applyFill="1" applyBorder="1" applyAlignment="1">
      <alignment horizontal="center"/>
    </xf>
    <xf numFmtId="49" fontId="21" fillId="18" borderId="76" xfId="44" applyNumberFormat="1" applyFont="1" applyFill="1" applyBorder="1"/>
    <xf numFmtId="43" fontId="20" fillId="18" borderId="77" xfId="44" applyNumberFormat="1" applyFont="1" applyFill="1" applyBorder="1" applyAlignment="1"/>
    <xf numFmtId="49" fontId="21" fillId="18" borderId="81" xfId="44" applyNumberFormat="1" applyFont="1" applyFill="1" applyBorder="1"/>
    <xf numFmtId="43" fontId="20" fillId="18" borderId="82" xfId="44" applyNumberFormat="1" applyFont="1" applyFill="1" applyBorder="1" applyAlignment="1">
      <alignment horizontal="center"/>
    </xf>
    <xf numFmtId="49" fontId="21" fillId="22" borderId="83" xfId="44" applyNumberFormat="1" applyFont="1" applyFill="1" applyBorder="1"/>
    <xf numFmtId="0" fontId="20" fillId="22" borderId="84" xfId="44" applyFont="1" applyFill="1" applyBorder="1" applyAlignment="1">
      <alignment horizontal="left"/>
    </xf>
    <xf numFmtId="43" fontId="20" fillId="22" borderId="85" xfId="44" applyNumberFormat="1" applyFont="1" applyFill="1" applyBorder="1" applyAlignment="1">
      <alignment horizontal="center"/>
    </xf>
    <xf numFmtId="49" fontId="24" fillId="18" borderId="39" xfId="44" applyNumberFormat="1" applyFont="1" applyFill="1" applyBorder="1" applyAlignment="1">
      <alignment horizontal="center" vertical="center" wrapText="1"/>
    </xf>
    <xf numFmtId="49" fontId="24" fillId="18" borderId="40" xfId="44" applyNumberFormat="1" applyFont="1" applyFill="1" applyBorder="1" applyAlignment="1">
      <alignment horizontal="center" vertical="center" wrapText="1"/>
    </xf>
    <xf numFmtId="49" fontId="24" fillId="18" borderId="41" xfId="44" applyNumberFormat="1" applyFont="1" applyFill="1" applyBorder="1" applyAlignment="1">
      <alignment horizontal="center" vertical="center" wrapText="1"/>
    </xf>
    <xf numFmtId="0" fontId="23" fillId="0" borderId="0" xfId="0" applyFont="1" applyAlignment="1">
      <alignment vertical="center"/>
    </xf>
    <xf numFmtId="43" fontId="21" fillId="18" borderId="10" xfId="87" applyNumberFormat="1" applyFont="1" applyFill="1" applyBorder="1" applyAlignment="1"/>
    <xf numFmtId="2" fontId="30" fillId="0" borderId="22" xfId="0" applyNumberFormat="1" applyFont="1" applyBorder="1" applyAlignment="1">
      <alignment horizontal="right"/>
    </xf>
  </cellXfs>
  <cellStyles count="92">
    <cellStyle name="20% - Accent1 2" xfId="2" xr:uid="{00000000-0005-0000-0000-000000000000}"/>
    <cellStyle name="20% - Accent1 3" xfId="45" xr:uid="{00000000-0005-0000-0000-000001000000}"/>
    <cellStyle name="20% - Accent2 2" xfId="3" xr:uid="{00000000-0005-0000-0000-000002000000}"/>
    <cellStyle name="20% - Accent2 3" xfId="46" xr:uid="{00000000-0005-0000-0000-000003000000}"/>
    <cellStyle name="20% - Accent3 2" xfId="4" xr:uid="{00000000-0005-0000-0000-000004000000}"/>
    <cellStyle name="20% - Accent3 3" xfId="47" xr:uid="{00000000-0005-0000-0000-000005000000}"/>
    <cellStyle name="20% - Accent4 2" xfId="5" xr:uid="{00000000-0005-0000-0000-000006000000}"/>
    <cellStyle name="20% - Accent4 3" xfId="48" xr:uid="{00000000-0005-0000-0000-000007000000}"/>
    <cellStyle name="20% - Accent5 2" xfId="6" xr:uid="{00000000-0005-0000-0000-000008000000}"/>
    <cellStyle name="20% - Accent5 3" xfId="49" xr:uid="{00000000-0005-0000-0000-000009000000}"/>
    <cellStyle name="20% - Accent6 2" xfId="7" xr:uid="{00000000-0005-0000-0000-00000A000000}"/>
    <cellStyle name="20% - Accent6 3" xfId="50" xr:uid="{00000000-0005-0000-0000-00000B000000}"/>
    <cellStyle name="40% - Accent1 2" xfId="8" xr:uid="{00000000-0005-0000-0000-00000C000000}"/>
    <cellStyle name="40% - Accent1 3" xfId="51" xr:uid="{00000000-0005-0000-0000-00000D000000}"/>
    <cellStyle name="40% - Accent2 2" xfId="9" xr:uid="{00000000-0005-0000-0000-00000E000000}"/>
    <cellStyle name="40% - Accent2 3" xfId="52" xr:uid="{00000000-0005-0000-0000-00000F000000}"/>
    <cellStyle name="40% - Accent3 2" xfId="10" xr:uid="{00000000-0005-0000-0000-000010000000}"/>
    <cellStyle name="40% - Accent3 3" xfId="53" xr:uid="{00000000-0005-0000-0000-000011000000}"/>
    <cellStyle name="40% - Accent4 2" xfId="11" xr:uid="{00000000-0005-0000-0000-000012000000}"/>
    <cellStyle name="40% - Accent4 3" xfId="54" xr:uid="{00000000-0005-0000-0000-000013000000}"/>
    <cellStyle name="40% - Accent5 2" xfId="12" xr:uid="{00000000-0005-0000-0000-000014000000}"/>
    <cellStyle name="40% - Accent5 3" xfId="55" xr:uid="{00000000-0005-0000-0000-000015000000}"/>
    <cellStyle name="40% - Accent6 2" xfId="13" xr:uid="{00000000-0005-0000-0000-000016000000}"/>
    <cellStyle name="40% - Accent6 3" xfId="56" xr:uid="{00000000-0005-0000-0000-000017000000}"/>
    <cellStyle name="60% - Accent1 2" xfId="14" xr:uid="{00000000-0005-0000-0000-000018000000}"/>
    <cellStyle name="60% - Accent1 3" xfId="57" xr:uid="{00000000-0005-0000-0000-000019000000}"/>
    <cellStyle name="60% - Accent2 2" xfId="15" xr:uid="{00000000-0005-0000-0000-00001A000000}"/>
    <cellStyle name="60% - Accent2 3" xfId="58" xr:uid="{00000000-0005-0000-0000-00001B000000}"/>
    <cellStyle name="60% - Accent3 2" xfId="16" xr:uid="{00000000-0005-0000-0000-00001C000000}"/>
    <cellStyle name="60% - Accent3 3" xfId="59" xr:uid="{00000000-0005-0000-0000-00001D000000}"/>
    <cellStyle name="60% - Accent4 2" xfId="17" xr:uid="{00000000-0005-0000-0000-00001E000000}"/>
    <cellStyle name="60% - Accent4 3" xfId="60" xr:uid="{00000000-0005-0000-0000-00001F000000}"/>
    <cellStyle name="60% - Accent5 2" xfId="18" xr:uid="{00000000-0005-0000-0000-000020000000}"/>
    <cellStyle name="60% - Accent5 3" xfId="61" xr:uid="{00000000-0005-0000-0000-000021000000}"/>
    <cellStyle name="60% - Accent6 2" xfId="19" xr:uid="{00000000-0005-0000-0000-000022000000}"/>
    <cellStyle name="60% - Accent6 3" xfId="62" xr:uid="{00000000-0005-0000-0000-000023000000}"/>
    <cellStyle name="Accent1 2" xfId="20" xr:uid="{00000000-0005-0000-0000-000024000000}"/>
    <cellStyle name="Accent1 3" xfId="63" xr:uid="{00000000-0005-0000-0000-000025000000}"/>
    <cellStyle name="Accent2 2" xfId="21" xr:uid="{00000000-0005-0000-0000-000026000000}"/>
    <cellStyle name="Accent2 3" xfId="64" xr:uid="{00000000-0005-0000-0000-000027000000}"/>
    <cellStyle name="Accent3 2" xfId="22" xr:uid="{00000000-0005-0000-0000-000028000000}"/>
    <cellStyle name="Accent3 3" xfId="65" xr:uid="{00000000-0005-0000-0000-000029000000}"/>
    <cellStyle name="Accent4 2" xfId="23" xr:uid="{00000000-0005-0000-0000-00002A000000}"/>
    <cellStyle name="Accent4 3" xfId="66" xr:uid="{00000000-0005-0000-0000-00002B000000}"/>
    <cellStyle name="Accent5 2" xfId="24" xr:uid="{00000000-0005-0000-0000-00002C000000}"/>
    <cellStyle name="Accent5 3" xfId="67" xr:uid="{00000000-0005-0000-0000-00002D000000}"/>
    <cellStyle name="Accent6 2" xfId="25" xr:uid="{00000000-0005-0000-0000-00002E000000}"/>
    <cellStyle name="Accent6 3" xfId="68" xr:uid="{00000000-0005-0000-0000-00002F000000}"/>
    <cellStyle name="Bad 2" xfId="26" xr:uid="{00000000-0005-0000-0000-000030000000}"/>
    <cellStyle name="Bad 3" xfId="69" xr:uid="{00000000-0005-0000-0000-000031000000}"/>
    <cellStyle name="Calculation 2" xfId="27" xr:uid="{00000000-0005-0000-0000-000032000000}"/>
    <cellStyle name="Calculation 3" xfId="70" xr:uid="{00000000-0005-0000-0000-000033000000}"/>
    <cellStyle name="Check Cell 2" xfId="28" xr:uid="{00000000-0005-0000-0000-000034000000}"/>
    <cellStyle name="Check Cell 3" xfId="71" xr:uid="{00000000-0005-0000-0000-000035000000}"/>
    <cellStyle name="Comma" xfId="87" builtinId="3"/>
    <cellStyle name="Comma 2" xfId="29" xr:uid="{00000000-0005-0000-0000-000037000000}"/>
    <cellStyle name="Comma 3" xfId="72" xr:uid="{00000000-0005-0000-0000-000038000000}"/>
    <cellStyle name="Explanatory Text 2" xfId="30" xr:uid="{00000000-0005-0000-0000-000039000000}"/>
    <cellStyle name="Explanatory Text 3" xfId="73" xr:uid="{00000000-0005-0000-0000-00003A000000}"/>
    <cellStyle name="Good 2" xfId="31" xr:uid="{00000000-0005-0000-0000-00003B000000}"/>
    <cellStyle name="Good 3" xfId="74" xr:uid="{00000000-0005-0000-0000-00003C000000}"/>
    <cellStyle name="Heading 1 2" xfId="32" xr:uid="{00000000-0005-0000-0000-00003D000000}"/>
    <cellStyle name="Heading 1 3" xfId="75" xr:uid="{00000000-0005-0000-0000-00003E000000}"/>
    <cellStyle name="Heading 2 2" xfId="33" xr:uid="{00000000-0005-0000-0000-00003F000000}"/>
    <cellStyle name="Heading 2 3" xfId="76" xr:uid="{00000000-0005-0000-0000-000040000000}"/>
    <cellStyle name="Heading 3 2" xfId="34" xr:uid="{00000000-0005-0000-0000-000041000000}"/>
    <cellStyle name="Heading 3 3" xfId="77" xr:uid="{00000000-0005-0000-0000-000042000000}"/>
    <cellStyle name="Heading 4 2" xfId="35" xr:uid="{00000000-0005-0000-0000-000043000000}"/>
    <cellStyle name="Heading 4 3" xfId="78" xr:uid="{00000000-0005-0000-0000-000044000000}"/>
    <cellStyle name="Input 2" xfId="36" xr:uid="{00000000-0005-0000-0000-000045000000}"/>
    <cellStyle name="Input 3" xfId="79" xr:uid="{00000000-0005-0000-0000-000046000000}"/>
    <cellStyle name="Linked Cell 2" xfId="37" xr:uid="{00000000-0005-0000-0000-000047000000}"/>
    <cellStyle name="Linked Cell 3" xfId="80" xr:uid="{00000000-0005-0000-0000-000048000000}"/>
    <cellStyle name="Neutral 2" xfId="38" xr:uid="{00000000-0005-0000-0000-000049000000}"/>
    <cellStyle name="Neutral 3" xfId="81" xr:uid="{00000000-0005-0000-0000-00004A000000}"/>
    <cellStyle name="Normal" xfId="0" builtinId="0"/>
    <cellStyle name="Normal 2" xfId="1" xr:uid="{00000000-0005-0000-0000-00004C000000}"/>
    <cellStyle name="Normal 3" xfId="44" xr:uid="{00000000-0005-0000-0000-00004D000000}"/>
    <cellStyle name="Note 2" xfId="39" xr:uid="{00000000-0005-0000-0000-00004E000000}"/>
    <cellStyle name="Note 2 2" xfId="90" xr:uid="{00000000-0005-0000-0000-00004F000000}"/>
    <cellStyle name="Note 2 3" xfId="88" xr:uid="{00000000-0005-0000-0000-000050000000}"/>
    <cellStyle name="Note 3" xfId="82" xr:uid="{00000000-0005-0000-0000-000051000000}"/>
    <cellStyle name="Note 3 2" xfId="91" xr:uid="{00000000-0005-0000-0000-000052000000}"/>
    <cellStyle name="Note 3 3" xfId="89" xr:uid="{00000000-0005-0000-0000-000053000000}"/>
    <cellStyle name="Output 2" xfId="40" xr:uid="{00000000-0005-0000-0000-000054000000}"/>
    <cellStyle name="Output 3" xfId="83" xr:uid="{00000000-0005-0000-0000-000055000000}"/>
    <cellStyle name="Title 2" xfId="41" xr:uid="{00000000-0005-0000-0000-000056000000}"/>
    <cellStyle name="Title 3" xfId="84" xr:uid="{00000000-0005-0000-0000-000057000000}"/>
    <cellStyle name="Total 2" xfId="42" xr:uid="{00000000-0005-0000-0000-000058000000}"/>
    <cellStyle name="Total 3" xfId="85" xr:uid="{00000000-0005-0000-0000-000059000000}"/>
    <cellStyle name="Warning Text 2" xfId="43" xr:uid="{00000000-0005-0000-0000-00005A000000}"/>
    <cellStyle name="Warning Text 3" xfId="86" xr:uid="{00000000-0005-0000-0000-00005B000000}"/>
  </cellStyles>
  <dxfs count="0"/>
  <tableStyles count="0" defaultTableStyle="TableStyleMedium9" defaultPivotStyle="PivotStyleLight16"/>
  <colors>
    <mruColors>
      <color rgb="FF008080"/>
      <color rgb="FF990099"/>
      <color rgb="FF99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1:F47"/>
  <sheetViews>
    <sheetView tabSelected="1" workbookViewId="0">
      <selection activeCell="B17" sqref="B17"/>
    </sheetView>
  </sheetViews>
  <sheetFormatPr defaultRowHeight="15"/>
  <cols>
    <col min="1" max="1" width="22.7109375" customWidth="1"/>
    <col min="6" max="6" width="29.85546875" customWidth="1"/>
  </cols>
  <sheetData>
    <row r="11" spans="1:6">
      <c r="A11" s="10"/>
      <c r="B11" s="10"/>
      <c r="C11" s="10"/>
      <c r="D11" s="10"/>
      <c r="E11" s="10"/>
      <c r="F11" s="10"/>
    </row>
    <row r="12" spans="1:6">
      <c r="A12" s="10"/>
      <c r="B12" s="10"/>
      <c r="C12" s="10"/>
      <c r="D12" s="10"/>
      <c r="E12" s="10"/>
      <c r="F12" s="10"/>
    </row>
    <row r="13" spans="1:6" ht="32.25">
      <c r="A13" s="261" t="s">
        <v>157</v>
      </c>
      <c r="B13" s="261"/>
      <c r="C13" s="261"/>
      <c r="D13" s="261"/>
      <c r="E13" s="261"/>
      <c r="F13" s="261"/>
    </row>
    <row r="14" spans="1:6">
      <c r="A14" s="10"/>
      <c r="B14" s="10"/>
      <c r="C14" s="10"/>
      <c r="D14" s="10"/>
      <c r="E14" s="10"/>
      <c r="F14" s="10"/>
    </row>
    <row r="15" spans="1:6">
      <c r="A15" s="10"/>
      <c r="B15" s="10"/>
      <c r="C15" s="10"/>
      <c r="D15" s="10"/>
      <c r="E15" s="10"/>
      <c r="F15" s="10"/>
    </row>
    <row r="16" spans="1:6">
      <c r="A16" s="10"/>
      <c r="B16" s="10"/>
      <c r="C16" s="10"/>
      <c r="D16" s="10"/>
      <c r="E16" s="10"/>
      <c r="F16" s="10"/>
    </row>
    <row r="17" spans="1:6">
      <c r="A17" s="10"/>
      <c r="B17" s="10"/>
      <c r="C17" s="10"/>
      <c r="D17" s="10"/>
      <c r="E17" s="10"/>
      <c r="F17" s="10"/>
    </row>
    <row r="18" spans="1:6" ht="20.25">
      <c r="A18" s="262" t="s">
        <v>51</v>
      </c>
      <c r="B18" s="262"/>
      <c r="C18" s="262"/>
      <c r="D18" s="262"/>
      <c r="E18" s="262"/>
      <c r="F18" s="262"/>
    </row>
    <row r="19" spans="1:6">
      <c r="A19" s="10"/>
      <c r="B19" s="10"/>
      <c r="C19" s="10"/>
      <c r="D19" s="10"/>
      <c r="E19" s="10"/>
      <c r="F19" s="10"/>
    </row>
    <row r="20" spans="1:6">
      <c r="A20" s="10"/>
      <c r="B20" s="10"/>
      <c r="C20" s="10"/>
      <c r="D20" s="10"/>
      <c r="E20" s="10"/>
      <c r="F20" s="10"/>
    </row>
    <row r="21" spans="1:6">
      <c r="A21" s="10"/>
      <c r="B21" s="10"/>
      <c r="C21" s="10"/>
      <c r="D21" s="10"/>
      <c r="E21" s="10"/>
      <c r="F21" s="10"/>
    </row>
    <row r="22" spans="1:6">
      <c r="A22" s="260" t="s">
        <v>287</v>
      </c>
      <c r="B22" s="260"/>
      <c r="C22" s="260"/>
      <c r="D22" s="260"/>
      <c r="E22" s="260"/>
      <c r="F22" s="260"/>
    </row>
    <row r="23" spans="1:6" ht="32.25" customHeight="1">
      <c r="A23" s="260"/>
      <c r="B23" s="260"/>
      <c r="C23" s="260"/>
      <c r="D23" s="260"/>
      <c r="E23" s="260"/>
      <c r="F23" s="260"/>
    </row>
    <row r="24" spans="1:6" ht="19.5" customHeight="1">
      <c r="A24" s="260"/>
      <c r="B24" s="260"/>
      <c r="C24" s="260"/>
      <c r="D24" s="260"/>
      <c r="E24" s="260"/>
      <c r="F24" s="260"/>
    </row>
    <row r="25" spans="1:6">
      <c r="A25" s="260"/>
      <c r="B25" s="260"/>
      <c r="C25" s="260"/>
      <c r="D25" s="260"/>
      <c r="E25" s="260"/>
      <c r="F25" s="260"/>
    </row>
    <row r="26" spans="1:6">
      <c r="A26" s="260"/>
      <c r="B26" s="260"/>
      <c r="C26" s="260"/>
      <c r="D26" s="260"/>
      <c r="E26" s="260"/>
      <c r="F26" s="260"/>
    </row>
    <row r="38" spans="1:6">
      <c r="A38" s="7"/>
      <c r="B38" s="8"/>
      <c r="C38" s="8"/>
      <c r="D38" s="9"/>
      <c r="E38" s="8"/>
      <c r="F38" s="8"/>
    </row>
    <row r="39" spans="1:6">
      <c r="A39" s="7"/>
      <c r="B39" s="8"/>
      <c r="C39" s="8"/>
      <c r="D39" s="9"/>
      <c r="E39" s="8"/>
      <c r="F39" s="8"/>
    </row>
    <row r="40" spans="1:6">
      <c r="A40" s="7"/>
      <c r="B40" s="8"/>
      <c r="C40" s="8"/>
      <c r="D40" s="9"/>
      <c r="E40" s="8"/>
      <c r="F40" s="8"/>
    </row>
    <row r="41" spans="1:6">
      <c r="A41" s="7"/>
      <c r="B41" s="8"/>
      <c r="C41" s="8"/>
      <c r="D41" s="9"/>
      <c r="E41" s="8"/>
      <c r="F41" s="8"/>
    </row>
    <row r="42" spans="1:6">
      <c r="A42" s="7"/>
      <c r="B42" s="8"/>
      <c r="C42" s="8"/>
      <c r="D42" s="9"/>
      <c r="E42" s="8"/>
      <c r="F42" s="8"/>
    </row>
    <row r="43" spans="1:6">
      <c r="A43" s="7"/>
      <c r="B43" s="8"/>
      <c r="C43" s="8"/>
      <c r="D43" s="9"/>
      <c r="E43" s="8"/>
      <c r="F43" s="8"/>
    </row>
    <row r="44" spans="1:6">
      <c r="A44" s="7"/>
      <c r="B44" s="8"/>
      <c r="C44" s="8"/>
      <c r="D44" s="9"/>
      <c r="E44" s="8"/>
      <c r="F44" s="8"/>
    </row>
    <row r="45" spans="1:6">
      <c r="A45" s="7"/>
      <c r="B45" s="8"/>
      <c r="C45" s="8"/>
      <c r="D45" s="9"/>
      <c r="E45" s="8"/>
      <c r="F45" s="8"/>
    </row>
    <row r="46" spans="1:6">
      <c r="A46" s="7"/>
      <c r="B46" s="8"/>
      <c r="C46" s="8"/>
      <c r="D46" s="9"/>
      <c r="E46" s="8"/>
      <c r="F46" s="8"/>
    </row>
    <row r="47" spans="1:6">
      <c r="A47" s="7"/>
      <c r="B47" s="8"/>
      <c r="C47" s="8"/>
      <c r="D47" s="9"/>
      <c r="E47" s="8"/>
      <c r="F47" s="8"/>
    </row>
  </sheetData>
  <mergeCells count="3">
    <mergeCell ref="A22:F26"/>
    <mergeCell ref="A13:F13"/>
    <mergeCell ref="A18:F18"/>
  </mergeCell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9"/>
  <sheetViews>
    <sheetView tabSelected="1" zoomScaleNormal="100" workbookViewId="0">
      <selection activeCell="B17" sqref="B17"/>
    </sheetView>
  </sheetViews>
  <sheetFormatPr defaultRowHeight="15"/>
  <cols>
    <col min="2" max="2" width="58.7109375" customWidth="1"/>
    <col min="3" max="3" width="18.85546875" customWidth="1"/>
    <col min="7" max="7" width="11.5703125" bestFit="1" customWidth="1"/>
    <col min="10" max="10" width="10.5703125" bestFit="1" customWidth="1"/>
    <col min="11" max="11" width="10" bestFit="1" customWidth="1"/>
    <col min="12" max="12" width="9.5703125" bestFit="1" customWidth="1"/>
  </cols>
  <sheetData>
    <row r="1" spans="1:15" s="399" customFormat="1" ht="54" customHeight="1">
      <c r="A1" s="396" t="s">
        <v>288</v>
      </c>
      <c r="B1" s="397"/>
      <c r="C1" s="398"/>
    </row>
    <row r="2" spans="1:15" ht="27" customHeight="1">
      <c r="A2" s="375" t="s">
        <v>69</v>
      </c>
      <c r="B2" s="374"/>
      <c r="C2" s="376"/>
    </row>
    <row r="3" spans="1:15" ht="24.95" customHeight="1" thickBot="1">
      <c r="A3" s="377"/>
      <c r="B3" s="1"/>
      <c r="C3" s="378"/>
    </row>
    <row r="4" spans="1:15" ht="24.95" customHeight="1" thickTop="1" thickBot="1">
      <c r="A4" s="379" t="s">
        <v>70</v>
      </c>
      <c r="B4" s="3" t="s">
        <v>71</v>
      </c>
      <c r="C4" s="380" t="s">
        <v>5</v>
      </c>
    </row>
    <row r="5" spans="1:15" ht="25.5" customHeight="1" thickTop="1">
      <c r="A5" s="381" t="s">
        <v>72</v>
      </c>
      <c r="B5" s="4" t="s">
        <v>7</v>
      </c>
      <c r="C5" s="382">
        <f>BOQ!F30</f>
        <v>0</v>
      </c>
      <c r="F5" t="s">
        <v>51</v>
      </c>
    </row>
    <row r="6" spans="1:15" ht="25.5" customHeight="1">
      <c r="A6" s="383" t="s">
        <v>73</v>
      </c>
      <c r="B6" s="2" t="s">
        <v>74</v>
      </c>
      <c r="C6" s="384">
        <f>BOQ!F51</f>
        <v>0</v>
      </c>
      <c r="N6" s="5"/>
    </row>
    <row r="7" spans="1:15" ht="25.5" customHeight="1">
      <c r="A7" s="383" t="s">
        <v>75</v>
      </c>
      <c r="B7" s="2" t="s">
        <v>76</v>
      </c>
      <c r="C7" s="384">
        <f>BOQ!F122</f>
        <v>0</v>
      </c>
      <c r="K7" s="5"/>
    </row>
    <row r="8" spans="1:15" ht="25.5" customHeight="1">
      <c r="A8" s="385" t="s">
        <v>77</v>
      </c>
      <c r="B8" s="150" t="s">
        <v>78</v>
      </c>
      <c r="C8" s="384">
        <f>BOQ!F157</f>
        <v>0</v>
      </c>
    </row>
    <row r="9" spans="1:15" s="162" customFormat="1" ht="25.5" customHeight="1">
      <c r="A9" s="386" t="s">
        <v>79</v>
      </c>
      <c r="B9" s="147" t="s">
        <v>254</v>
      </c>
      <c r="C9" s="384">
        <f>BOQ!F171</f>
        <v>0</v>
      </c>
    </row>
    <row r="10" spans="1:15" s="162" customFormat="1" ht="25.5" customHeight="1">
      <c r="A10" s="383" t="s">
        <v>81</v>
      </c>
      <c r="B10" s="2" t="s">
        <v>236</v>
      </c>
      <c r="C10" s="384">
        <f>BOQ!F185</f>
        <v>0</v>
      </c>
    </row>
    <row r="11" spans="1:15" ht="25.5" customHeight="1">
      <c r="A11" s="383" t="s">
        <v>82</v>
      </c>
      <c r="B11" s="2" t="s">
        <v>80</v>
      </c>
      <c r="C11" s="384">
        <f>BOQ!F246</f>
        <v>0</v>
      </c>
      <c r="L11" s="5"/>
    </row>
    <row r="12" spans="1:15" s="164" customFormat="1" ht="25.5" customHeight="1">
      <c r="A12" s="387" t="s">
        <v>84</v>
      </c>
      <c r="B12" s="183" t="s">
        <v>262</v>
      </c>
      <c r="C12" s="384">
        <f>BOQ!F275</f>
        <v>0</v>
      </c>
      <c r="L12" s="5"/>
    </row>
    <row r="13" spans="1:15" ht="25.5" customHeight="1">
      <c r="A13" s="385" t="s">
        <v>85</v>
      </c>
      <c r="B13" s="150" t="s">
        <v>83</v>
      </c>
      <c r="C13" s="384">
        <f>BOQ!F330</f>
        <v>0</v>
      </c>
      <c r="O13" s="5"/>
    </row>
    <row r="14" spans="1:15" ht="25.5" customHeight="1">
      <c r="A14" s="386" t="s">
        <v>252</v>
      </c>
      <c r="B14" s="147" t="s">
        <v>66</v>
      </c>
      <c r="C14" s="384">
        <f>BOQ!F349</f>
        <v>0</v>
      </c>
    </row>
    <row r="15" spans="1:15" ht="25.5" customHeight="1">
      <c r="A15" s="383" t="s">
        <v>253</v>
      </c>
      <c r="B15" s="2" t="s">
        <v>86</v>
      </c>
      <c r="C15" s="384">
        <f>BOQ!F408</f>
        <v>0</v>
      </c>
    </row>
    <row r="16" spans="1:15" ht="25.5" customHeight="1">
      <c r="A16" s="383" t="s">
        <v>256</v>
      </c>
      <c r="B16" s="6" t="s">
        <v>186</v>
      </c>
      <c r="C16" s="384">
        <f>BOQ!F493</f>
        <v>0</v>
      </c>
    </row>
    <row r="17" spans="1:10" s="164" customFormat="1" ht="25.5" customHeight="1">
      <c r="A17" s="383" t="s">
        <v>484</v>
      </c>
      <c r="B17" s="6" t="s">
        <v>388</v>
      </c>
      <c r="C17" s="384">
        <f>BOQ!F506</f>
        <v>0</v>
      </c>
    </row>
    <row r="18" spans="1:10" s="164" customFormat="1" ht="31.5">
      <c r="A18" s="383" t="s">
        <v>485</v>
      </c>
      <c r="B18" s="6" t="s">
        <v>398</v>
      </c>
      <c r="C18" s="384">
        <f>BOQ!F558</f>
        <v>0</v>
      </c>
    </row>
    <row r="19" spans="1:10" s="164" customFormat="1" ht="25.5" customHeight="1">
      <c r="A19" s="383" t="s">
        <v>486</v>
      </c>
      <c r="B19" s="6" t="s">
        <v>432</v>
      </c>
      <c r="C19" s="384">
        <f>BOQ!F585</f>
        <v>0</v>
      </c>
    </row>
    <row r="20" spans="1:10" s="164" customFormat="1" ht="25.5" customHeight="1">
      <c r="A20" s="383" t="s">
        <v>487</v>
      </c>
      <c r="B20" s="2" t="s">
        <v>453</v>
      </c>
      <c r="C20" s="388">
        <f>BOQ!F645</f>
        <v>0</v>
      </c>
    </row>
    <row r="21" spans="1:10" s="164" customFormat="1" ht="25.5" customHeight="1">
      <c r="A21" s="383"/>
      <c r="B21" s="2"/>
      <c r="C21" s="388"/>
    </row>
    <row r="22" spans="1:10" ht="25.5" customHeight="1">
      <c r="A22" s="389"/>
      <c r="B22" s="151" t="s">
        <v>227</v>
      </c>
      <c r="C22" s="390">
        <f>SUM(C5:C16)</f>
        <v>0</v>
      </c>
      <c r="J22" s="5"/>
    </row>
    <row r="23" spans="1:10" ht="25.5" customHeight="1" thickBot="1">
      <c r="A23" s="391"/>
      <c r="B23" s="152" t="s">
        <v>228</v>
      </c>
      <c r="C23" s="392">
        <f>C22*0.06</f>
        <v>0</v>
      </c>
    </row>
    <row r="24" spans="1:10" ht="25.5" customHeight="1" thickTop="1" thickBot="1">
      <c r="A24" s="393"/>
      <c r="B24" s="394" t="s">
        <v>87</v>
      </c>
      <c r="C24" s="395">
        <f>C23+C22</f>
        <v>0</v>
      </c>
      <c r="G24" s="5"/>
    </row>
    <row r="25" spans="1:10">
      <c r="C25" s="5"/>
    </row>
    <row r="26" spans="1:10">
      <c r="C26" s="5"/>
    </row>
    <row r="27" spans="1:10">
      <c r="C27" s="5"/>
    </row>
    <row r="28" spans="1:10">
      <c r="C28" s="194"/>
    </row>
    <row r="29" spans="1:10">
      <c r="C29" s="5"/>
    </row>
  </sheetData>
  <mergeCells count="2">
    <mergeCell ref="A1:C1"/>
    <mergeCell ref="A2:C2"/>
  </mergeCells>
  <phoneticPr fontId="43" type="noConversion"/>
  <pageMargins left="0.7" right="0.7" top="1.25" bottom="0.75" header="0.3" footer="0.3"/>
  <pageSetup paperSize="9" fitToHeight="0" orientation="portrait" horizontalDpi="4294967293" verticalDpi="4294967293" r:id="rId1"/>
  <headerFooter>
    <oddHeader xml:space="preserve">&amp;L&amp;12Summary sheet&amp;R&amp;8F.Family and Children Service Center
</oddHeader>
  </headerFooter>
  <colBreaks count="1" manualBreakCount="1">
    <brk id="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645"/>
  <sheetViews>
    <sheetView tabSelected="1" view="pageBreakPreview" zoomScale="115" zoomScaleNormal="118" zoomScaleSheetLayoutView="115" zoomScalePageLayoutView="85" workbookViewId="0">
      <selection activeCell="B17" sqref="B17"/>
    </sheetView>
  </sheetViews>
  <sheetFormatPr defaultRowHeight="15.75"/>
  <cols>
    <col min="1" max="1" width="8.7109375" style="154" bestFit="1" customWidth="1"/>
    <col min="2" max="2" width="53" style="11" customWidth="1"/>
    <col min="3" max="3" width="6.7109375" style="56" customWidth="1"/>
    <col min="4" max="4" width="11.5703125" style="226" bestFit="1" customWidth="1"/>
    <col min="5" max="5" width="14.28515625" style="75" customWidth="1"/>
    <col min="6" max="6" width="15.85546875" style="259" bestFit="1" customWidth="1"/>
    <col min="7" max="11" width="9.140625" style="11" customWidth="1"/>
    <col min="12" max="16384" width="9.140625" style="11"/>
  </cols>
  <sheetData>
    <row r="1" spans="1:6">
      <c r="A1" s="264" t="s">
        <v>289</v>
      </c>
      <c r="B1" s="265"/>
      <c r="C1" s="265"/>
      <c r="D1" s="265"/>
      <c r="E1" s="265"/>
      <c r="F1" s="266"/>
    </row>
    <row r="2" spans="1:6">
      <c r="A2" s="267" t="s">
        <v>0</v>
      </c>
      <c r="B2" s="263"/>
      <c r="C2" s="263"/>
      <c r="D2" s="263"/>
      <c r="E2" s="263"/>
      <c r="F2" s="268"/>
    </row>
    <row r="3" spans="1:6">
      <c r="A3" s="269"/>
      <c r="B3" s="12"/>
      <c r="C3" s="83"/>
      <c r="D3" s="217"/>
      <c r="E3" s="13"/>
      <c r="F3" s="270"/>
    </row>
    <row r="4" spans="1:6" ht="22.5" customHeight="1">
      <c r="A4" s="271" t="s">
        <v>1</v>
      </c>
      <c r="B4" s="14" t="s">
        <v>2</v>
      </c>
      <c r="C4" s="116" t="s">
        <v>3</v>
      </c>
      <c r="D4" s="218" t="s">
        <v>4</v>
      </c>
      <c r="E4" s="121" t="s">
        <v>226</v>
      </c>
      <c r="F4" s="272" t="s">
        <v>5</v>
      </c>
    </row>
    <row r="5" spans="1:6">
      <c r="A5" s="273"/>
      <c r="B5" s="15" t="s">
        <v>6</v>
      </c>
      <c r="C5" s="84"/>
      <c r="D5" s="219"/>
      <c r="E5" s="122"/>
      <c r="F5" s="274"/>
    </row>
    <row r="6" spans="1:6">
      <c r="A6" s="275"/>
      <c r="B6" s="16" t="s">
        <v>7</v>
      </c>
      <c r="C6" s="85"/>
      <c r="D6" s="220"/>
      <c r="E6" s="123"/>
      <c r="F6" s="276"/>
    </row>
    <row r="7" spans="1:6">
      <c r="A7" s="275">
        <v>1.1000000000000001</v>
      </c>
      <c r="B7" s="17" t="s">
        <v>8</v>
      </c>
      <c r="C7" s="85"/>
      <c r="D7" s="220"/>
      <c r="E7" s="123"/>
      <c r="F7" s="276"/>
    </row>
    <row r="8" spans="1:6">
      <c r="A8" s="277">
        <v>-1</v>
      </c>
      <c r="B8" s="18" t="s">
        <v>10</v>
      </c>
      <c r="C8" s="85"/>
      <c r="D8" s="220"/>
      <c r="E8" s="123"/>
      <c r="F8" s="276"/>
    </row>
    <row r="9" spans="1:6">
      <c r="A9" s="278"/>
      <c r="B9" s="19" t="s">
        <v>11</v>
      </c>
      <c r="C9" s="85"/>
      <c r="D9" s="220"/>
      <c r="E9" s="123"/>
      <c r="F9" s="276"/>
    </row>
    <row r="10" spans="1:6">
      <c r="A10" s="278"/>
      <c r="B10" s="19" t="s">
        <v>12</v>
      </c>
      <c r="C10" s="85"/>
      <c r="D10" s="220"/>
      <c r="E10" s="123"/>
      <c r="F10" s="276"/>
    </row>
    <row r="11" spans="1:6">
      <c r="A11" s="278"/>
      <c r="B11" s="19" t="s">
        <v>13</v>
      </c>
      <c r="C11" s="85"/>
      <c r="D11" s="220"/>
      <c r="E11" s="123"/>
      <c r="F11" s="276"/>
    </row>
    <row r="12" spans="1:6">
      <c r="A12" s="278"/>
      <c r="B12" s="19" t="s">
        <v>14</v>
      </c>
      <c r="C12" s="85"/>
      <c r="D12" s="220"/>
      <c r="E12" s="123"/>
      <c r="F12" s="276"/>
    </row>
    <row r="13" spans="1:6">
      <c r="A13" s="278"/>
      <c r="B13" s="19" t="s">
        <v>11</v>
      </c>
      <c r="C13" s="85"/>
      <c r="D13" s="220"/>
      <c r="E13" s="123"/>
      <c r="F13" s="276"/>
    </row>
    <row r="14" spans="1:6">
      <c r="A14" s="278"/>
      <c r="B14" s="19" t="s">
        <v>15</v>
      </c>
      <c r="C14" s="85"/>
      <c r="D14" s="220"/>
      <c r="E14" s="123"/>
      <c r="F14" s="276"/>
    </row>
    <row r="15" spans="1:6">
      <c r="A15" s="278"/>
      <c r="B15" s="19" t="s">
        <v>16</v>
      </c>
      <c r="C15" s="85"/>
      <c r="D15" s="220"/>
      <c r="E15" s="123"/>
      <c r="F15" s="276"/>
    </row>
    <row r="16" spans="1:6">
      <c r="A16" s="278"/>
      <c r="B16" s="19" t="s">
        <v>17</v>
      </c>
      <c r="C16" s="85"/>
      <c r="D16" s="220"/>
      <c r="E16" s="123"/>
      <c r="F16" s="276"/>
    </row>
    <row r="17" spans="1:6">
      <c r="A17" s="278"/>
      <c r="B17" s="19" t="s">
        <v>18</v>
      </c>
      <c r="C17" s="85"/>
      <c r="D17" s="220"/>
      <c r="E17" s="123"/>
      <c r="F17" s="276"/>
    </row>
    <row r="18" spans="1:6">
      <c r="A18" s="278"/>
      <c r="B18" s="19" t="s">
        <v>19</v>
      </c>
      <c r="C18" s="85"/>
      <c r="D18" s="220"/>
      <c r="E18" s="123"/>
      <c r="F18" s="276"/>
    </row>
    <row r="19" spans="1:6">
      <c r="A19" s="278"/>
      <c r="B19" s="19" t="s">
        <v>20</v>
      </c>
      <c r="C19" s="85"/>
      <c r="D19" s="220"/>
      <c r="E19" s="123"/>
      <c r="F19" s="276"/>
    </row>
    <row r="20" spans="1:6">
      <c r="A20" s="278"/>
      <c r="B20" s="19"/>
      <c r="C20" s="85"/>
      <c r="D20" s="220"/>
      <c r="E20" s="123"/>
      <c r="F20" s="276"/>
    </row>
    <row r="21" spans="1:6">
      <c r="A21" s="279">
        <v>1.2</v>
      </c>
      <c r="B21" s="20" t="s">
        <v>21</v>
      </c>
      <c r="C21" s="86"/>
      <c r="D21" s="221"/>
      <c r="E21" s="123"/>
      <c r="F21" s="276"/>
    </row>
    <row r="22" spans="1:6" ht="47.25">
      <c r="A22" s="277">
        <v>-1</v>
      </c>
      <c r="B22" s="21" t="s">
        <v>22</v>
      </c>
      <c r="C22" s="86" t="s">
        <v>1</v>
      </c>
      <c r="D22" s="221">
        <v>1</v>
      </c>
      <c r="E22" s="123"/>
      <c r="F22" s="276">
        <f>E22*D22</f>
        <v>0</v>
      </c>
    </row>
    <row r="23" spans="1:6">
      <c r="A23" s="280"/>
      <c r="B23" s="21"/>
      <c r="C23" s="86"/>
      <c r="D23" s="221"/>
      <c r="E23" s="123"/>
      <c r="F23" s="276"/>
    </row>
    <row r="24" spans="1:6">
      <c r="A24" s="275">
        <v>1.3</v>
      </c>
      <c r="B24" s="20" t="s">
        <v>23</v>
      </c>
      <c r="C24" s="86"/>
      <c r="D24" s="221"/>
      <c r="E24" s="123"/>
      <c r="F24" s="276"/>
    </row>
    <row r="25" spans="1:6">
      <c r="A25" s="277">
        <v>-1</v>
      </c>
      <c r="B25" s="22" t="s">
        <v>24</v>
      </c>
      <c r="C25" s="86" t="s">
        <v>172</v>
      </c>
      <c r="D25" s="221">
        <v>1</v>
      </c>
      <c r="E25" s="123"/>
      <c r="F25" s="276">
        <f>E25*D25</f>
        <v>0</v>
      </c>
    </row>
    <row r="26" spans="1:6">
      <c r="A26" s="278"/>
      <c r="B26" s="22"/>
      <c r="C26" s="86"/>
      <c r="D26" s="221"/>
      <c r="E26" s="123"/>
      <c r="F26" s="276"/>
    </row>
    <row r="27" spans="1:6">
      <c r="A27" s="281">
        <v>1.4</v>
      </c>
      <c r="B27" s="23" t="s">
        <v>25</v>
      </c>
      <c r="C27" s="86"/>
      <c r="D27" s="221"/>
      <c r="E27" s="123"/>
      <c r="F27" s="276"/>
    </row>
    <row r="28" spans="1:6" ht="32.25" thickBot="1">
      <c r="A28" s="277">
        <v>-1</v>
      </c>
      <c r="B28" s="24" t="s">
        <v>26</v>
      </c>
      <c r="C28" s="86" t="s">
        <v>1</v>
      </c>
      <c r="D28" s="221">
        <v>1</v>
      </c>
      <c r="E28" s="123"/>
      <c r="F28" s="276">
        <f>E28*D28</f>
        <v>0</v>
      </c>
    </row>
    <row r="29" spans="1:6" ht="16.5" thickTop="1">
      <c r="A29" s="282"/>
      <c r="B29" s="25" t="s">
        <v>27</v>
      </c>
      <c r="C29" s="87"/>
      <c r="D29" s="222"/>
      <c r="E29" s="124"/>
      <c r="F29" s="283"/>
    </row>
    <row r="30" spans="1:6" ht="16.5" thickBot="1">
      <c r="A30" s="284"/>
      <c r="B30" s="26" t="s">
        <v>28</v>
      </c>
      <c r="C30" s="88"/>
      <c r="D30" s="223"/>
      <c r="E30" s="119"/>
      <c r="F30" s="285">
        <f>SUM(F22:F29)</f>
        <v>0</v>
      </c>
    </row>
    <row r="31" spans="1:6" ht="16.5" thickTop="1">
      <c r="A31" s="275"/>
      <c r="B31" s="16" t="s">
        <v>29</v>
      </c>
      <c r="C31" s="85"/>
      <c r="D31" s="220"/>
      <c r="E31" s="123"/>
      <c r="F31" s="276"/>
    </row>
    <row r="32" spans="1:6">
      <c r="A32" s="275"/>
      <c r="B32" s="16" t="s">
        <v>30</v>
      </c>
      <c r="C32" s="85"/>
      <c r="D32" s="220"/>
      <c r="E32" s="123"/>
      <c r="F32" s="276"/>
    </row>
    <row r="33" spans="1:6">
      <c r="A33" s="275">
        <v>2.1</v>
      </c>
      <c r="B33" s="17" t="s">
        <v>31</v>
      </c>
      <c r="C33" s="85"/>
      <c r="D33" s="220"/>
      <c r="E33" s="123"/>
      <c r="F33" s="276"/>
    </row>
    <row r="34" spans="1:6" ht="81" customHeight="1">
      <c r="A34" s="278"/>
      <c r="B34" s="27" t="s">
        <v>32</v>
      </c>
      <c r="C34" s="86"/>
      <c r="D34" s="221"/>
      <c r="E34" s="123"/>
      <c r="F34" s="276"/>
    </row>
    <row r="35" spans="1:6">
      <c r="A35" s="275" t="s">
        <v>55</v>
      </c>
      <c r="B35" s="28" t="s">
        <v>149</v>
      </c>
      <c r="C35" s="86"/>
      <c r="D35" s="221"/>
      <c r="E35" s="123"/>
      <c r="F35" s="276"/>
    </row>
    <row r="36" spans="1:6" ht="66" customHeight="1">
      <c r="A36" s="277">
        <v>-1</v>
      </c>
      <c r="B36" s="21" t="s">
        <v>187</v>
      </c>
      <c r="C36" s="86" t="s">
        <v>33</v>
      </c>
      <c r="D36" s="221">
        <v>872.65</v>
      </c>
      <c r="E36" s="123"/>
      <c r="F36" s="276">
        <f>E36*D36</f>
        <v>0</v>
      </c>
    </row>
    <row r="37" spans="1:6">
      <c r="A37" s="278"/>
      <c r="B37" s="29"/>
      <c r="C37" s="86"/>
      <c r="D37" s="221"/>
      <c r="E37" s="123"/>
      <c r="F37" s="276"/>
    </row>
    <row r="38" spans="1:6">
      <c r="A38" s="275" t="s">
        <v>190</v>
      </c>
      <c r="B38" s="30" t="s">
        <v>34</v>
      </c>
      <c r="C38" s="86"/>
      <c r="D38" s="221"/>
      <c r="E38" s="123"/>
      <c r="F38" s="276"/>
    </row>
    <row r="39" spans="1:6" ht="78.75" customHeight="1">
      <c r="A39" s="278"/>
      <c r="B39" s="31" t="s">
        <v>35</v>
      </c>
      <c r="C39" s="86"/>
      <c r="D39" s="221"/>
      <c r="E39" s="123"/>
      <c r="F39" s="276"/>
    </row>
    <row r="40" spans="1:6">
      <c r="A40" s="275"/>
      <c r="B40" s="32" t="s">
        <v>34</v>
      </c>
      <c r="C40" s="86"/>
      <c r="D40" s="221"/>
      <c r="E40" s="123"/>
      <c r="F40" s="276"/>
    </row>
    <row r="41" spans="1:6">
      <c r="A41" s="277">
        <v>-1</v>
      </c>
      <c r="B41" s="33" t="s">
        <v>222</v>
      </c>
      <c r="C41" s="86" t="s">
        <v>36</v>
      </c>
      <c r="D41" s="221">
        <v>192.99</v>
      </c>
      <c r="E41" s="123"/>
      <c r="F41" s="276">
        <f>E41*D41</f>
        <v>0</v>
      </c>
    </row>
    <row r="42" spans="1:6">
      <c r="A42" s="278"/>
      <c r="B42" s="33"/>
      <c r="C42" s="86"/>
      <c r="D42" s="221"/>
      <c r="E42" s="123"/>
      <c r="F42" s="276"/>
    </row>
    <row r="43" spans="1:6">
      <c r="A43" s="275" t="s">
        <v>88</v>
      </c>
      <c r="B43" s="34" t="s">
        <v>94</v>
      </c>
      <c r="C43" s="86"/>
      <c r="D43" s="221"/>
      <c r="E43" s="123"/>
      <c r="F43" s="276"/>
    </row>
    <row r="44" spans="1:6" ht="34.5" customHeight="1">
      <c r="A44" s="278"/>
      <c r="B44" s="35" t="s">
        <v>37</v>
      </c>
      <c r="C44" s="86"/>
      <c r="D44" s="221"/>
      <c r="E44" s="123"/>
      <c r="F44" s="276"/>
    </row>
    <row r="45" spans="1:6" ht="38.25" customHeight="1">
      <c r="A45" s="278"/>
      <c r="B45" s="36" t="s">
        <v>38</v>
      </c>
      <c r="C45" s="86"/>
      <c r="D45" s="221"/>
      <c r="E45" s="123"/>
      <c r="F45" s="276"/>
    </row>
    <row r="46" spans="1:6" ht="41.25" customHeight="1">
      <c r="A46" s="277">
        <v>-1</v>
      </c>
      <c r="B46" s="36" t="s">
        <v>95</v>
      </c>
      <c r="C46" s="86" t="s">
        <v>33</v>
      </c>
      <c r="D46" s="221">
        <v>651.96</v>
      </c>
      <c r="E46" s="123"/>
      <c r="F46" s="276">
        <f>E46*D46</f>
        <v>0</v>
      </c>
    </row>
    <row r="47" spans="1:6">
      <c r="A47" s="275" t="s">
        <v>150</v>
      </c>
      <c r="B47" s="30" t="s">
        <v>39</v>
      </c>
      <c r="C47" s="86"/>
      <c r="D47" s="221"/>
      <c r="E47" s="123"/>
      <c r="F47" s="276"/>
    </row>
    <row r="48" spans="1:6" ht="58.5" customHeight="1">
      <c r="A48" s="278"/>
      <c r="B48" s="35" t="s">
        <v>40</v>
      </c>
      <c r="C48" s="86"/>
      <c r="D48" s="221"/>
      <c r="E48" s="123"/>
      <c r="F48" s="276"/>
    </row>
    <row r="49" spans="1:6" ht="32.25" thickBot="1">
      <c r="A49" s="277">
        <v>-1</v>
      </c>
      <c r="B49" s="35" t="s">
        <v>151</v>
      </c>
      <c r="C49" s="86" t="s">
        <v>33</v>
      </c>
      <c r="D49" s="221">
        <v>651.96</v>
      </c>
      <c r="E49" s="123"/>
      <c r="F49" s="276">
        <f>E49*D49</f>
        <v>0</v>
      </c>
    </row>
    <row r="50" spans="1:6" ht="16.5" thickTop="1">
      <c r="A50" s="282"/>
      <c r="B50" s="25" t="s">
        <v>41</v>
      </c>
      <c r="C50" s="89"/>
      <c r="D50" s="222"/>
      <c r="E50" s="124"/>
      <c r="F50" s="283"/>
    </row>
    <row r="51" spans="1:6" ht="16.5" thickBot="1">
      <c r="A51" s="286"/>
      <c r="B51" s="26" t="s">
        <v>42</v>
      </c>
      <c r="C51" s="70"/>
      <c r="D51" s="223"/>
      <c r="E51" s="119"/>
      <c r="F51" s="285">
        <f>SUM(F36:F50)</f>
        <v>0</v>
      </c>
    </row>
    <row r="52" spans="1:6" ht="16.5" thickTop="1">
      <c r="A52" s="275"/>
      <c r="B52" s="16" t="s">
        <v>43</v>
      </c>
      <c r="C52" s="86"/>
      <c r="D52" s="221"/>
      <c r="E52" s="123"/>
      <c r="F52" s="276"/>
    </row>
    <row r="53" spans="1:6">
      <c r="A53" s="275" t="s">
        <v>44</v>
      </c>
      <c r="B53" s="37" t="s">
        <v>45</v>
      </c>
      <c r="C53" s="86"/>
      <c r="D53" s="221"/>
      <c r="E53" s="123"/>
      <c r="F53" s="276"/>
    </row>
    <row r="54" spans="1:6" ht="69.75" customHeight="1">
      <c r="A54" s="278"/>
      <c r="B54" s="35" t="s">
        <v>46</v>
      </c>
      <c r="C54" s="86"/>
      <c r="D54" s="221"/>
      <c r="E54" s="123"/>
      <c r="F54" s="276"/>
    </row>
    <row r="55" spans="1:6" ht="42.75" customHeight="1">
      <c r="A55" s="278"/>
      <c r="B55" s="35" t="s">
        <v>47</v>
      </c>
      <c r="C55" s="86"/>
      <c r="D55" s="221"/>
      <c r="E55" s="123"/>
      <c r="F55" s="276"/>
    </row>
    <row r="56" spans="1:6" ht="50.25" customHeight="1">
      <c r="A56" s="278"/>
      <c r="B56" s="35" t="s">
        <v>48</v>
      </c>
      <c r="C56" s="90"/>
      <c r="D56" s="221"/>
      <c r="E56" s="123"/>
      <c r="F56" s="276"/>
    </row>
    <row r="57" spans="1:6">
      <c r="A57" s="280"/>
      <c r="B57" s="38"/>
      <c r="C57" s="86"/>
      <c r="D57" s="221"/>
      <c r="E57" s="123"/>
      <c r="F57" s="276"/>
    </row>
    <row r="58" spans="1:6">
      <c r="A58" s="275" t="s">
        <v>56</v>
      </c>
      <c r="B58" s="30" t="s">
        <v>49</v>
      </c>
      <c r="C58" s="91"/>
      <c r="D58" s="221"/>
      <c r="E58" s="123"/>
      <c r="F58" s="276"/>
    </row>
    <row r="59" spans="1:6">
      <c r="A59" s="278"/>
      <c r="B59" s="30" t="s">
        <v>268</v>
      </c>
      <c r="C59" s="86"/>
      <c r="D59" s="221"/>
      <c r="E59" s="123"/>
      <c r="F59" s="276"/>
    </row>
    <row r="60" spans="1:6">
      <c r="A60" s="277">
        <v>-1</v>
      </c>
      <c r="B60" s="33" t="s">
        <v>225</v>
      </c>
      <c r="C60" s="86" t="s">
        <v>36</v>
      </c>
      <c r="D60" s="221">
        <v>8.93</v>
      </c>
      <c r="E60" s="123"/>
      <c r="F60" s="276">
        <f>E60*D60</f>
        <v>0</v>
      </c>
    </row>
    <row r="61" spans="1:6">
      <c r="A61" s="278"/>
      <c r="B61" s="33"/>
      <c r="C61" s="86"/>
      <c r="D61" s="221"/>
      <c r="E61" s="123"/>
      <c r="F61" s="276"/>
    </row>
    <row r="62" spans="1:6">
      <c r="A62" s="287"/>
      <c r="B62" s="41" t="s">
        <v>50</v>
      </c>
      <c r="C62" s="92"/>
      <c r="D62" s="224"/>
      <c r="E62" s="125"/>
      <c r="F62" s="288"/>
    </row>
    <row r="63" spans="1:6" ht="63">
      <c r="A63" s="289" t="s">
        <v>51</v>
      </c>
      <c r="B63" s="21" t="s">
        <v>52</v>
      </c>
      <c r="C63" s="86"/>
      <c r="D63" s="221"/>
      <c r="E63" s="123"/>
      <c r="F63" s="276"/>
    </row>
    <row r="64" spans="1:6">
      <c r="A64" s="290" t="s">
        <v>197</v>
      </c>
      <c r="B64" s="42" t="s">
        <v>53</v>
      </c>
      <c r="C64" s="93"/>
      <c r="D64" s="225"/>
      <c r="E64" s="126"/>
      <c r="F64" s="291"/>
    </row>
    <row r="65" spans="1:6" s="118" customFormat="1">
      <c r="A65" s="277">
        <v>-1</v>
      </c>
      <c r="B65" s="33" t="s">
        <v>291</v>
      </c>
      <c r="C65" s="86" t="s">
        <v>36</v>
      </c>
      <c r="D65" s="221">
        <v>4.4800000000000004</v>
      </c>
      <c r="E65" s="123"/>
      <c r="F65" s="276">
        <f t="shared" ref="F65" si="0">E65*D65</f>
        <v>0</v>
      </c>
    </row>
    <row r="66" spans="1:6" s="118" customFormat="1">
      <c r="A66" s="277">
        <v>-2</v>
      </c>
      <c r="B66" s="33" t="s">
        <v>293</v>
      </c>
      <c r="C66" s="86" t="s">
        <v>36</v>
      </c>
      <c r="D66" s="221">
        <v>17.84</v>
      </c>
      <c r="E66" s="123"/>
      <c r="F66" s="276">
        <f t="shared" ref="F66:F69" si="1">E66*D66</f>
        <v>0</v>
      </c>
    </row>
    <row r="67" spans="1:6" s="118" customFormat="1">
      <c r="A67" s="277">
        <v>-3</v>
      </c>
      <c r="B67" s="33" t="s">
        <v>294</v>
      </c>
      <c r="C67" s="86" t="s">
        <v>36</v>
      </c>
      <c r="D67" s="221">
        <v>4.2</v>
      </c>
      <c r="E67" s="123"/>
      <c r="F67" s="276">
        <f t="shared" si="1"/>
        <v>0</v>
      </c>
    </row>
    <row r="68" spans="1:6" s="118" customFormat="1">
      <c r="A68" s="277">
        <v>-4</v>
      </c>
      <c r="B68" s="33" t="s">
        <v>295</v>
      </c>
      <c r="C68" s="86" t="s">
        <v>36</v>
      </c>
      <c r="D68" s="221">
        <v>7.85</v>
      </c>
      <c r="E68" s="123"/>
      <c r="F68" s="276">
        <f t="shared" si="1"/>
        <v>0</v>
      </c>
    </row>
    <row r="69" spans="1:6" s="118" customFormat="1">
      <c r="A69" s="277">
        <v>-5</v>
      </c>
      <c r="B69" s="33" t="s">
        <v>296</v>
      </c>
      <c r="C69" s="86" t="s">
        <v>36</v>
      </c>
      <c r="D69" s="221">
        <v>1.1299999999999999</v>
      </c>
      <c r="E69" s="123"/>
      <c r="F69" s="276">
        <f t="shared" si="1"/>
        <v>0</v>
      </c>
    </row>
    <row r="70" spans="1:6">
      <c r="A70" s="277">
        <v>-6</v>
      </c>
      <c r="B70" s="33" t="s">
        <v>290</v>
      </c>
      <c r="C70" s="86" t="s">
        <v>36</v>
      </c>
      <c r="D70" s="221">
        <v>12.71</v>
      </c>
      <c r="E70" s="123"/>
      <c r="F70" s="276">
        <f>E70*D70</f>
        <v>0</v>
      </c>
    </row>
    <row r="71" spans="1:6" s="118" customFormat="1">
      <c r="A71" s="277">
        <v>-7</v>
      </c>
      <c r="B71" s="33" t="s">
        <v>292</v>
      </c>
      <c r="C71" s="86" t="s">
        <v>36</v>
      </c>
      <c r="D71" s="221">
        <v>41.38</v>
      </c>
      <c r="E71" s="123"/>
      <c r="F71" s="276">
        <f t="shared" ref="F71" si="2">E71*D71</f>
        <v>0</v>
      </c>
    </row>
    <row r="72" spans="1:6">
      <c r="A72" s="278"/>
      <c r="B72" s="33"/>
      <c r="C72" s="86"/>
      <c r="D72" s="221"/>
      <c r="E72" s="127"/>
      <c r="F72" s="276"/>
    </row>
    <row r="73" spans="1:6" ht="15" customHeight="1">
      <c r="A73" s="275" t="s">
        <v>51</v>
      </c>
      <c r="B73" s="34" t="s">
        <v>217</v>
      </c>
      <c r="C73" s="86"/>
      <c r="D73" s="221"/>
      <c r="E73" s="123"/>
      <c r="F73" s="276"/>
    </row>
    <row r="74" spans="1:6" ht="15" customHeight="1">
      <c r="A74" s="277">
        <v>-1</v>
      </c>
      <c r="B74" s="43" t="s">
        <v>301</v>
      </c>
      <c r="C74" s="86" t="s">
        <v>36</v>
      </c>
      <c r="D74" s="292">
        <v>1.82</v>
      </c>
      <c r="E74" s="123"/>
      <c r="F74" s="276">
        <f>E74*D74</f>
        <v>0</v>
      </c>
    </row>
    <row r="75" spans="1:6" s="118" customFormat="1" ht="15" customHeight="1">
      <c r="A75" s="277">
        <v>-2</v>
      </c>
      <c r="B75" s="43" t="s">
        <v>300</v>
      </c>
      <c r="C75" s="86" t="s">
        <v>36</v>
      </c>
      <c r="D75" s="292">
        <v>0.38</v>
      </c>
      <c r="E75" s="123"/>
      <c r="F75" s="276">
        <f t="shared" ref="F75:F78" si="3">E75*D75</f>
        <v>0</v>
      </c>
    </row>
    <row r="76" spans="1:6" s="118" customFormat="1" ht="15" customHeight="1">
      <c r="A76" s="277">
        <v>-3</v>
      </c>
      <c r="B76" s="43" t="s">
        <v>299</v>
      </c>
      <c r="C76" s="86" t="s">
        <v>36</v>
      </c>
      <c r="D76" s="292">
        <v>0.13</v>
      </c>
      <c r="E76" s="123"/>
      <c r="F76" s="276">
        <f t="shared" si="3"/>
        <v>0</v>
      </c>
    </row>
    <row r="77" spans="1:6" s="118" customFormat="1" ht="15" customHeight="1">
      <c r="A77" s="277">
        <v>-4</v>
      </c>
      <c r="B77" s="43" t="s">
        <v>298</v>
      </c>
      <c r="C77" s="86" t="s">
        <v>36</v>
      </c>
      <c r="D77" s="292">
        <v>0.03</v>
      </c>
      <c r="E77" s="123"/>
      <c r="F77" s="276">
        <f t="shared" si="3"/>
        <v>0</v>
      </c>
    </row>
    <row r="78" spans="1:6" s="118" customFormat="1" ht="15" customHeight="1">
      <c r="A78" s="277">
        <v>-5</v>
      </c>
      <c r="B78" s="43" t="s">
        <v>297</v>
      </c>
      <c r="C78" s="86" t="s">
        <v>36</v>
      </c>
      <c r="D78" s="292">
        <v>0.23</v>
      </c>
      <c r="E78" s="123"/>
      <c r="F78" s="276">
        <f t="shared" si="3"/>
        <v>0</v>
      </c>
    </row>
    <row r="79" spans="1:6" ht="15" customHeight="1">
      <c r="A79" s="278"/>
      <c r="B79" s="43"/>
      <c r="C79" s="86"/>
      <c r="D79" s="221"/>
      <c r="E79" s="127"/>
      <c r="F79" s="276"/>
    </row>
    <row r="80" spans="1:6">
      <c r="A80" s="290" t="s">
        <v>489</v>
      </c>
      <c r="B80" s="42" t="s">
        <v>54</v>
      </c>
      <c r="C80" s="93"/>
      <c r="D80" s="225"/>
      <c r="E80" s="126"/>
      <c r="F80" s="291"/>
    </row>
    <row r="81" spans="1:6">
      <c r="A81" s="293"/>
      <c r="B81" s="44" t="s">
        <v>93</v>
      </c>
      <c r="C81" s="94"/>
      <c r="D81" s="221"/>
      <c r="E81" s="128"/>
      <c r="F81" s="294"/>
    </row>
    <row r="82" spans="1:6" s="118" customFormat="1" ht="15" customHeight="1">
      <c r="A82" s="277">
        <v>-1</v>
      </c>
      <c r="B82" s="43" t="s">
        <v>301</v>
      </c>
      <c r="C82" s="86" t="s">
        <v>36</v>
      </c>
      <c r="D82" s="253">
        <v>7.3</v>
      </c>
      <c r="E82" s="400"/>
      <c r="F82" s="276">
        <f>E82*D82</f>
        <v>0</v>
      </c>
    </row>
    <row r="83" spans="1:6" s="118" customFormat="1" ht="15" customHeight="1">
      <c r="A83" s="277">
        <v>-2</v>
      </c>
      <c r="B83" s="43" t="s">
        <v>300</v>
      </c>
      <c r="C83" s="86" t="s">
        <v>36</v>
      </c>
      <c r="D83" s="254">
        <v>1.54</v>
      </c>
      <c r="E83" s="122"/>
      <c r="F83" s="276">
        <f t="shared" ref="F83:F86" si="4">E83*D83</f>
        <v>0</v>
      </c>
    </row>
    <row r="84" spans="1:6" s="118" customFormat="1" ht="15" customHeight="1">
      <c r="A84" s="277">
        <v>-3</v>
      </c>
      <c r="B84" s="43" t="s">
        <v>299</v>
      </c>
      <c r="C84" s="86" t="s">
        <v>36</v>
      </c>
      <c r="D84" s="401">
        <v>0.51</v>
      </c>
      <c r="E84" s="123"/>
      <c r="F84" s="276">
        <f t="shared" si="4"/>
        <v>0</v>
      </c>
    </row>
    <row r="85" spans="1:6" s="118" customFormat="1" ht="15" customHeight="1">
      <c r="A85" s="277">
        <v>-4</v>
      </c>
      <c r="B85" s="43" t="s">
        <v>298</v>
      </c>
      <c r="C85" s="86" t="s">
        <v>36</v>
      </c>
      <c r="D85" s="254">
        <v>0.13</v>
      </c>
      <c r="E85" s="123"/>
      <c r="F85" s="276">
        <f t="shared" si="4"/>
        <v>0</v>
      </c>
    </row>
    <row r="86" spans="1:6" s="118" customFormat="1" ht="15" customHeight="1">
      <c r="A86" s="277">
        <v>-5</v>
      </c>
      <c r="B86" s="43" t="s">
        <v>297</v>
      </c>
      <c r="C86" s="86" t="s">
        <v>36</v>
      </c>
      <c r="D86" s="254">
        <v>0.9</v>
      </c>
      <c r="E86" s="123"/>
      <c r="F86" s="276">
        <f t="shared" si="4"/>
        <v>0</v>
      </c>
    </row>
    <row r="87" spans="1:6" s="118" customFormat="1" ht="15" customHeight="1">
      <c r="A87" s="278"/>
      <c r="B87" s="43"/>
      <c r="C87" s="86"/>
      <c r="D87" s="254"/>
      <c r="E87" s="123"/>
      <c r="F87" s="276"/>
    </row>
    <row r="88" spans="1:6" s="118" customFormat="1" ht="15" customHeight="1">
      <c r="A88" s="278"/>
      <c r="B88" s="195" t="s">
        <v>310</v>
      </c>
      <c r="C88" s="86"/>
      <c r="D88" s="254"/>
      <c r="E88" s="123"/>
      <c r="F88" s="276"/>
    </row>
    <row r="89" spans="1:6" s="118" customFormat="1" ht="15" customHeight="1">
      <c r="A89" s="277">
        <v>-6</v>
      </c>
      <c r="B89" s="43" t="s">
        <v>320</v>
      </c>
      <c r="C89" s="86" t="s">
        <v>36</v>
      </c>
      <c r="D89" s="254">
        <v>48.64</v>
      </c>
      <c r="E89" s="123"/>
      <c r="F89" s="276">
        <f>E89*D89</f>
        <v>0</v>
      </c>
    </row>
    <row r="90" spans="1:6" s="118" customFormat="1" ht="15" customHeight="1">
      <c r="A90" s="278"/>
      <c r="B90" s="43"/>
      <c r="C90" s="86"/>
      <c r="D90" s="292"/>
      <c r="E90" s="123"/>
      <c r="F90" s="276"/>
    </row>
    <row r="91" spans="1:6" s="118" customFormat="1" ht="15" customHeight="1">
      <c r="A91" s="290" t="s">
        <v>490</v>
      </c>
      <c r="B91" s="42" t="s">
        <v>302</v>
      </c>
      <c r="C91" s="93"/>
      <c r="D91" s="225"/>
      <c r="E91" s="126"/>
      <c r="F91" s="291"/>
    </row>
    <row r="92" spans="1:6" s="118" customFormat="1" ht="15" customHeight="1">
      <c r="A92" s="293"/>
      <c r="B92" s="44" t="s">
        <v>303</v>
      </c>
      <c r="C92" s="94"/>
      <c r="D92" s="221"/>
      <c r="E92" s="128"/>
      <c r="F92" s="294"/>
    </row>
    <row r="93" spans="1:6" s="118" customFormat="1" ht="15" customHeight="1">
      <c r="A93" s="277">
        <v>-1</v>
      </c>
      <c r="B93" s="43" t="s">
        <v>304</v>
      </c>
      <c r="C93" s="86" t="s">
        <v>36</v>
      </c>
      <c r="D93" s="254">
        <v>0.84</v>
      </c>
      <c r="E93" s="123"/>
      <c r="F93" s="276">
        <f>E93*D93</f>
        <v>0</v>
      </c>
    </row>
    <row r="94" spans="1:6" s="118" customFormat="1" ht="15" customHeight="1">
      <c r="A94" s="277">
        <v>-2</v>
      </c>
      <c r="B94" s="43" t="s">
        <v>305</v>
      </c>
      <c r="C94" s="86" t="s">
        <v>36</v>
      </c>
      <c r="D94" s="254">
        <v>5.87</v>
      </c>
      <c r="E94" s="123"/>
      <c r="F94" s="276">
        <f t="shared" ref="F94:F97" si="5">E94*D94</f>
        <v>0</v>
      </c>
    </row>
    <row r="95" spans="1:6" s="118" customFormat="1" ht="15" customHeight="1">
      <c r="A95" s="277">
        <v>-3</v>
      </c>
      <c r="B95" s="43" t="s">
        <v>306</v>
      </c>
      <c r="C95" s="86" t="s">
        <v>36</v>
      </c>
      <c r="D95" s="254">
        <v>11.91</v>
      </c>
      <c r="E95" s="123"/>
      <c r="F95" s="276">
        <f t="shared" si="5"/>
        <v>0</v>
      </c>
    </row>
    <row r="96" spans="1:6" s="118" customFormat="1" ht="15" customHeight="1">
      <c r="A96" s="277">
        <v>-4</v>
      </c>
      <c r="B96" s="43" t="s">
        <v>307</v>
      </c>
      <c r="C96" s="86" t="s">
        <v>36</v>
      </c>
      <c r="D96" s="254">
        <v>5.0999999999999996</v>
      </c>
      <c r="E96" s="123"/>
      <c r="F96" s="276">
        <f t="shared" si="5"/>
        <v>0</v>
      </c>
    </row>
    <row r="97" spans="1:7" s="118" customFormat="1" ht="15" customHeight="1">
      <c r="A97" s="277">
        <v>-5</v>
      </c>
      <c r="B97" s="43" t="s">
        <v>308</v>
      </c>
      <c r="C97" s="86" t="s">
        <v>36</v>
      </c>
      <c r="D97" s="292">
        <v>7.18</v>
      </c>
      <c r="E97" s="123"/>
      <c r="F97" s="276">
        <f t="shared" si="5"/>
        <v>0</v>
      </c>
    </row>
    <row r="98" spans="1:7" s="118" customFormat="1" ht="15" customHeight="1">
      <c r="A98" s="293"/>
      <c r="B98" s="44"/>
      <c r="C98" s="94"/>
      <c r="D98" s="221"/>
      <c r="E98" s="128"/>
      <c r="F98" s="294"/>
    </row>
    <row r="99" spans="1:7" s="118" customFormat="1" ht="15" customHeight="1">
      <c r="A99" s="293"/>
      <c r="B99" s="44" t="s">
        <v>93</v>
      </c>
      <c r="C99" s="94"/>
      <c r="D99" s="221"/>
      <c r="E99" s="128"/>
      <c r="F99" s="294"/>
    </row>
    <row r="100" spans="1:7" s="118" customFormat="1" ht="15" customHeight="1">
      <c r="A100" s="277">
        <v>-6</v>
      </c>
      <c r="B100" s="43" t="s">
        <v>301</v>
      </c>
      <c r="C100" s="86" t="s">
        <v>36</v>
      </c>
      <c r="D100" s="254">
        <v>7.3</v>
      </c>
      <c r="E100" s="123"/>
      <c r="F100" s="276">
        <f>E100*D100</f>
        <v>0</v>
      </c>
    </row>
    <row r="101" spans="1:7" s="118" customFormat="1" ht="15" customHeight="1">
      <c r="A101" s="277">
        <v>-7</v>
      </c>
      <c r="B101" s="43" t="s">
        <v>300</v>
      </c>
      <c r="C101" s="86" t="s">
        <v>36</v>
      </c>
      <c r="D101" s="254">
        <v>1.54</v>
      </c>
      <c r="E101" s="123"/>
      <c r="F101" s="276">
        <f t="shared" ref="F101:F104" si="6">E101*D101</f>
        <v>0</v>
      </c>
    </row>
    <row r="102" spans="1:7" s="118" customFormat="1" ht="15" customHeight="1">
      <c r="A102" s="277">
        <v>-8</v>
      </c>
      <c r="B102" s="43" t="s">
        <v>299</v>
      </c>
      <c r="C102" s="86" t="s">
        <v>36</v>
      </c>
      <c r="D102" s="254">
        <v>0.51</v>
      </c>
      <c r="E102" s="123"/>
      <c r="F102" s="276">
        <f t="shared" si="6"/>
        <v>0</v>
      </c>
    </row>
    <row r="103" spans="1:7" s="118" customFormat="1" ht="15" customHeight="1">
      <c r="A103" s="277">
        <v>-9</v>
      </c>
      <c r="B103" s="43" t="s">
        <v>298</v>
      </c>
      <c r="C103" s="86" t="s">
        <v>36</v>
      </c>
      <c r="D103" s="254">
        <v>0.13</v>
      </c>
      <c r="E103" s="123"/>
      <c r="F103" s="276">
        <f t="shared" si="6"/>
        <v>0</v>
      </c>
    </row>
    <row r="104" spans="1:7" s="118" customFormat="1" ht="15" customHeight="1">
      <c r="A104" s="277">
        <v>-10</v>
      </c>
      <c r="B104" s="43" t="s">
        <v>297</v>
      </c>
      <c r="C104" s="86" t="s">
        <v>36</v>
      </c>
      <c r="D104" s="254">
        <v>0.9</v>
      </c>
      <c r="E104" s="123"/>
      <c r="F104" s="276">
        <f t="shared" si="6"/>
        <v>0</v>
      </c>
    </row>
    <row r="105" spans="1:7" s="118" customFormat="1" ht="15" customHeight="1">
      <c r="A105" s="278"/>
      <c r="B105" s="43"/>
      <c r="C105" s="86"/>
      <c r="D105" s="254"/>
      <c r="E105" s="123"/>
      <c r="F105" s="276"/>
    </row>
    <row r="106" spans="1:7" s="118" customFormat="1" ht="15" customHeight="1">
      <c r="A106" s="278"/>
      <c r="B106" s="195" t="s">
        <v>310</v>
      </c>
      <c r="C106" s="86"/>
      <c r="D106" s="254"/>
      <c r="E106" s="123"/>
      <c r="F106" s="276"/>
    </row>
    <row r="107" spans="1:7" s="118" customFormat="1" ht="15" customHeight="1">
      <c r="A107" s="277">
        <v>-11</v>
      </c>
      <c r="B107" s="43" t="s">
        <v>311</v>
      </c>
      <c r="C107" s="86" t="s">
        <v>36</v>
      </c>
      <c r="D107" s="292">
        <v>92.97</v>
      </c>
      <c r="E107" s="123"/>
      <c r="F107" s="276">
        <f>E107*D107</f>
        <v>0</v>
      </c>
    </row>
    <row r="108" spans="1:7">
      <c r="A108" s="278"/>
      <c r="B108" s="33"/>
      <c r="C108" s="86"/>
      <c r="D108" s="221"/>
      <c r="E108" s="127"/>
      <c r="F108" s="276"/>
    </row>
    <row r="109" spans="1:7" s="40" customFormat="1">
      <c r="A109" s="290" t="s">
        <v>491</v>
      </c>
      <c r="B109" s="42" t="s">
        <v>223</v>
      </c>
      <c r="C109" s="93"/>
      <c r="D109" s="225"/>
      <c r="E109" s="126"/>
      <c r="F109" s="291"/>
    </row>
    <row r="110" spans="1:7" s="40" customFormat="1">
      <c r="A110" s="295"/>
      <c r="B110" s="45" t="s">
        <v>57</v>
      </c>
      <c r="C110" s="96"/>
      <c r="D110" s="227"/>
      <c r="E110" s="127"/>
      <c r="F110" s="296"/>
    </row>
    <row r="111" spans="1:7" s="40" customFormat="1">
      <c r="A111" s="277">
        <v>-1</v>
      </c>
      <c r="B111" s="43" t="s">
        <v>308</v>
      </c>
      <c r="C111" s="86" t="s">
        <v>36</v>
      </c>
      <c r="D111" s="254">
        <v>3.03</v>
      </c>
      <c r="E111" s="123"/>
      <c r="F111" s="276">
        <f t="shared" ref="F111" si="7">E111*D111</f>
        <v>0</v>
      </c>
      <c r="G111" s="118"/>
    </row>
    <row r="112" spans="1:7" s="40" customFormat="1">
      <c r="A112" s="277">
        <v>-2</v>
      </c>
      <c r="B112" s="43" t="s">
        <v>309</v>
      </c>
      <c r="C112" s="86" t="s">
        <v>36</v>
      </c>
      <c r="D112" s="254">
        <v>14.64</v>
      </c>
      <c r="E112" s="123"/>
      <c r="F112" s="276">
        <f t="shared" ref="F112:F113" si="8">E112*D112</f>
        <v>0</v>
      </c>
      <c r="G112" s="118"/>
    </row>
    <row r="113" spans="1:7" s="40" customFormat="1">
      <c r="A113" s="277">
        <v>-3</v>
      </c>
      <c r="B113" s="43" t="s">
        <v>312</v>
      </c>
      <c r="C113" s="86" t="s">
        <v>36</v>
      </c>
      <c r="D113" s="297">
        <v>21.09</v>
      </c>
      <c r="E113" s="123"/>
      <c r="F113" s="276">
        <f t="shared" si="8"/>
        <v>0</v>
      </c>
      <c r="G113" s="118"/>
    </row>
    <row r="114" spans="1:7" s="40" customFormat="1">
      <c r="A114" s="278"/>
      <c r="B114" s="46"/>
      <c r="C114" s="95"/>
      <c r="D114" s="227"/>
      <c r="E114" s="123"/>
      <c r="F114" s="276"/>
    </row>
    <row r="115" spans="1:7" s="50" customFormat="1">
      <c r="A115" s="298" t="s">
        <v>492</v>
      </c>
      <c r="B115" s="49" t="s">
        <v>91</v>
      </c>
      <c r="C115" s="100"/>
      <c r="D115" s="220"/>
      <c r="E115" s="129"/>
      <c r="F115" s="276"/>
    </row>
    <row r="116" spans="1:7" ht="47.25">
      <c r="A116" s="277">
        <v>-1</v>
      </c>
      <c r="B116" s="76" t="s">
        <v>92</v>
      </c>
      <c r="C116" s="99" t="s">
        <v>97</v>
      </c>
      <c r="D116" s="221">
        <v>1</v>
      </c>
      <c r="E116" s="123"/>
      <c r="F116" s="276">
        <f>E116*D116</f>
        <v>0</v>
      </c>
      <c r="G116" s="47"/>
    </row>
    <row r="117" spans="1:7" ht="15" customHeight="1">
      <c r="A117" s="295" t="s">
        <v>188</v>
      </c>
      <c r="B117" s="77" t="s">
        <v>96</v>
      </c>
      <c r="C117" s="99"/>
      <c r="D117" s="221"/>
      <c r="E117" s="123"/>
      <c r="F117" s="276"/>
    </row>
    <row r="118" spans="1:7" ht="31.5">
      <c r="A118" s="277">
        <v>-1</v>
      </c>
      <c r="B118" s="76" t="s">
        <v>156</v>
      </c>
      <c r="C118" s="99" t="s">
        <v>97</v>
      </c>
      <c r="D118" s="221">
        <v>1</v>
      </c>
      <c r="E118" s="123"/>
      <c r="F118" s="276">
        <f>E118*D118</f>
        <v>0</v>
      </c>
    </row>
    <row r="119" spans="1:7" s="118" customFormat="1">
      <c r="A119" s="277">
        <v>-2</v>
      </c>
      <c r="B119" s="76" t="s">
        <v>316</v>
      </c>
      <c r="C119" s="95" t="s">
        <v>282</v>
      </c>
      <c r="D119" s="221">
        <v>3.77</v>
      </c>
      <c r="E119" s="123"/>
      <c r="F119" s="276">
        <f t="shared" ref="F119:F120" si="9">E119*D119</f>
        <v>0</v>
      </c>
    </row>
    <row r="120" spans="1:7" s="118" customFormat="1" ht="16.5" thickBot="1">
      <c r="A120" s="277">
        <v>-3</v>
      </c>
      <c r="B120" s="76" t="s">
        <v>313</v>
      </c>
      <c r="C120" s="99" t="s">
        <v>97</v>
      </c>
      <c r="D120" s="221">
        <v>1</v>
      </c>
      <c r="E120" s="123"/>
      <c r="F120" s="276">
        <f t="shared" si="9"/>
        <v>0</v>
      </c>
    </row>
    <row r="121" spans="1:7" ht="16.5" thickTop="1">
      <c r="A121" s="299"/>
      <c r="B121" s="25" t="s">
        <v>60</v>
      </c>
      <c r="C121" s="89"/>
      <c r="D121" s="222"/>
      <c r="E121" s="124"/>
      <c r="F121" s="283"/>
    </row>
    <row r="122" spans="1:7" ht="16.5" thickBot="1">
      <c r="A122" s="286"/>
      <c r="B122" s="26" t="s">
        <v>61</v>
      </c>
      <c r="C122" s="101"/>
      <c r="D122" s="228"/>
      <c r="E122" s="131"/>
      <c r="F122" s="300">
        <f>SUM(F60:F121)</f>
        <v>0</v>
      </c>
    </row>
    <row r="123" spans="1:7" ht="16.5" thickTop="1">
      <c r="A123" s="301"/>
      <c r="B123" s="51" t="s">
        <v>195</v>
      </c>
      <c r="C123" s="103"/>
      <c r="D123" s="229"/>
      <c r="E123" s="132"/>
      <c r="F123" s="302"/>
    </row>
    <row r="124" spans="1:7">
      <c r="A124" s="275"/>
      <c r="B124" s="52" t="s">
        <v>196</v>
      </c>
      <c r="C124" s="103"/>
      <c r="D124" s="229"/>
      <c r="E124" s="133"/>
      <c r="F124" s="276"/>
    </row>
    <row r="125" spans="1:7">
      <c r="A125" s="303" t="s">
        <v>59</v>
      </c>
      <c r="B125" s="53" t="s">
        <v>98</v>
      </c>
      <c r="C125" s="92"/>
      <c r="D125" s="224"/>
      <c r="E125" s="134"/>
      <c r="F125" s="304"/>
    </row>
    <row r="126" spans="1:7">
      <c r="A126" s="290" t="s">
        <v>493</v>
      </c>
      <c r="B126" s="42" t="s">
        <v>170</v>
      </c>
      <c r="C126" s="93"/>
      <c r="D126" s="225"/>
      <c r="E126" s="135"/>
      <c r="F126" s="305"/>
    </row>
    <row r="127" spans="1:7">
      <c r="A127" s="277">
        <v>-1</v>
      </c>
      <c r="B127" s="19" t="s">
        <v>101</v>
      </c>
      <c r="C127" s="86" t="s">
        <v>33</v>
      </c>
      <c r="D127" s="221">
        <v>208.17</v>
      </c>
      <c r="E127" s="123"/>
      <c r="F127" s="276">
        <f>E127*D127</f>
        <v>0</v>
      </c>
    </row>
    <row r="128" spans="1:7">
      <c r="A128" s="290" t="s">
        <v>494</v>
      </c>
      <c r="B128" s="42" t="s">
        <v>54</v>
      </c>
      <c r="C128" s="93"/>
      <c r="D128" s="225"/>
      <c r="E128" s="135"/>
      <c r="F128" s="305"/>
    </row>
    <row r="129" spans="1:7" ht="18.75">
      <c r="A129" s="277">
        <v>-1</v>
      </c>
      <c r="B129" s="54" t="s">
        <v>103</v>
      </c>
      <c r="C129" s="104" t="s">
        <v>206</v>
      </c>
      <c r="D129" s="230">
        <v>349</v>
      </c>
      <c r="E129" s="123"/>
      <c r="F129" s="276">
        <f>E129*D129</f>
        <v>0</v>
      </c>
    </row>
    <row r="130" spans="1:7" ht="18.75">
      <c r="A130" s="277">
        <v>-2</v>
      </c>
      <c r="B130" s="54" t="s">
        <v>104</v>
      </c>
      <c r="C130" s="104" t="s">
        <v>206</v>
      </c>
      <c r="D130" s="230">
        <v>572.45000000000005</v>
      </c>
      <c r="E130" s="123"/>
      <c r="F130" s="276">
        <f>E130*D130</f>
        <v>0</v>
      </c>
      <c r="G130" s="47"/>
    </row>
    <row r="131" spans="1:7" s="118" customFormat="1">
      <c r="A131" s="306"/>
      <c r="B131" s="54"/>
      <c r="C131" s="104"/>
      <c r="D131" s="230"/>
      <c r="E131" s="123"/>
      <c r="F131" s="276"/>
      <c r="G131" s="47"/>
    </row>
    <row r="132" spans="1:7" s="118" customFormat="1">
      <c r="A132" s="290" t="s">
        <v>495</v>
      </c>
      <c r="B132" s="42" t="s">
        <v>302</v>
      </c>
      <c r="C132" s="93"/>
      <c r="D132" s="225"/>
      <c r="E132" s="135"/>
      <c r="F132" s="305"/>
      <c r="G132" s="47"/>
    </row>
    <row r="133" spans="1:7" s="118" customFormat="1" ht="18.75">
      <c r="A133" s="277">
        <v>-1</v>
      </c>
      <c r="B133" s="54" t="s">
        <v>103</v>
      </c>
      <c r="C133" s="104" t="s">
        <v>206</v>
      </c>
      <c r="D133" s="230">
        <v>220.62</v>
      </c>
      <c r="E133" s="123"/>
      <c r="F133" s="276">
        <f>E133*D133</f>
        <v>0</v>
      </c>
      <c r="G133" s="47"/>
    </row>
    <row r="134" spans="1:7" s="118" customFormat="1" ht="18.75">
      <c r="A134" s="277">
        <v>-2</v>
      </c>
      <c r="B134" s="54" t="s">
        <v>104</v>
      </c>
      <c r="C134" s="104" t="s">
        <v>206</v>
      </c>
      <c r="D134" s="230">
        <v>395.92</v>
      </c>
      <c r="E134" s="123"/>
      <c r="F134" s="276">
        <f>E134*D134</f>
        <v>0</v>
      </c>
      <c r="G134" s="47"/>
    </row>
    <row r="135" spans="1:7" s="118" customFormat="1">
      <c r="A135" s="306"/>
      <c r="B135" s="54"/>
      <c r="C135" s="104"/>
      <c r="D135" s="230"/>
      <c r="E135" s="123"/>
      <c r="F135" s="276"/>
      <c r="G135" s="47"/>
    </row>
    <row r="136" spans="1:7" s="118" customFormat="1">
      <c r="A136" s="290" t="s">
        <v>496</v>
      </c>
      <c r="B136" s="42" t="s">
        <v>317</v>
      </c>
      <c r="C136" s="93"/>
      <c r="D136" s="225"/>
      <c r="E136" s="135"/>
      <c r="F136" s="305"/>
      <c r="G136" s="47"/>
    </row>
    <row r="137" spans="1:7" s="118" customFormat="1" ht="18.75">
      <c r="A137" s="277">
        <v>-1</v>
      </c>
      <c r="B137" s="54" t="s">
        <v>103</v>
      </c>
      <c r="C137" s="104" t="s">
        <v>206</v>
      </c>
      <c r="D137" s="230">
        <v>132.5</v>
      </c>
      <c r="E137" s="123"/>
      <c r="F137" s="276">
        <f>E137*D137</f>
        <v>0</v>
      </c>
      <c r="G137" s="47"/>
    </row>
    <row r="138" spans="1:7" s="118" customFormat="1">
      <c r="A138" s="306"/>
      <c r="B138" s="54"/>
      <c r="C138" s="104"/>
      <c r="D138" s="230"/>
      <c r="E138" s="123"/>
      <c r="F138" s="276"/>
      <c r="G138" s="47"/>
    </row>
    <row r="139" spans="1:7">
      <c r="A139" s="303" t="s">
        <v>198</v>
      </c>
      <c r="B139" s="53" t="s">
        <v>105</v>
      </c>
      <c r="C139" s="92"/>
      <c r="D139" s="224"/>
      <c r="E139" s="134"/>
      <c r="F139" s="304"/>
    </row>
    <row r="140" spans="1:7" ht="63">
      <c r="A140" s="278"/>
      <c r="B140" s="21" t="s">
        <v>106</v>
      </c>
      <c r="C140" s="86"/>
      <c r="D140" s="221"/>
      <c r="E140" s="130"/>
      <c r="F140" s="307"/>
    </row>
    <row r="141" spans="1:7" ht="47.25">
      <c r="A141" s="278"/>
      <c r="B141" s="21" t="s">
        <v>107</v>
      </c>
      <c r="C141" s="86"/>
      <c r="D141" s="221"/>
      <c r="E141" s="130"/>
      <c r="F141" s="307"/>
    </row>
    <row r="142" spans="1:7" ht="47.25">
      <c r="A142" s="278"/>
      <c r="B142" s="21" t="s">
        <v>108</v>
      </c>
      <c r="C142" s="86"/>
      <c r="D142" s="221"/>
      <c r="E142" s="130"/>
      <c r="F142" s="307"/>
    </row>
    <row r="143" spans="1:7">
      <c r="A143" s="290" t="s">
        <v>99</v>
      </c>
      <c r="B143" s="42" t="s">
        <v>100</v>
      </c>
      <c r="C143" s="93"/>
      <c r="D143" s="225"/>
      <c r="E143" s="135"/>
      <c r="F143" s="305"/>
    </row>
    <row r="144" spans="1:7" ht="31.5">
      <c r="A144" s="277">
        <v>-1</v>
      </c>
      <c r="B144" s="48" t="s">
        <v>160</v>
      </c>
      <c r="C144" s="86" t="s">
        <v>33</v>
      </c>
      <c r="D144" s="230">
        <f>2*D127</f>
        <v>416.34</v>
      </c>
      <c r="E144" s="130"/>
      <c r="F144" s="276">
        <f>E144*D144</f>
        <v>0</v>
      </c>
    </row>
    <row r="145" spans="1:6">
      <c r="A145" s="290" t="s">
        <v>102</v>
      </c>
      <c r="B145" s="42" t="s">
        <v>54</v>
      </c>
      <c r="C145" s="93"/>
      <c r="D145" s="225"/>
      <c r="E145" s="135"/>
      <c r="F145" s="305"/>
    </row>
    <row r="146" spans="1:6" ht="18.75">
      <c r="A146" s="277">
        <v>-1</v>
      </c>
      <c r="B146" s="54" t="s">
        <v>158</v>
      </c>
      <c r="C146" s="104" t="s">
        <v>206</v>
      </c>
      <c r="D146" s="230">
        <f>D129</f>
        <v>349</v>
      </c>
      <c r="E146" s="130"/>
      <c r="F146" s="276">
        <f>E146*D146</f>
        <v>0</v>
      </c>
    </row>
    <row r="147" spans="1:6" ht="30.75" customHeight="1">
      <c r="A147" s="277">
        <v>-2</v>
      </c>
      <c r="B147" s="54" t="s">
        <v>159</v>
      </c>
      <c r="C147" s="104" t="s">
        <v>206</v>
      </c>
      <c r="D147" s="230">
        <f>D146+(2*D130)</f>
        <v>1493.9</v>
      </c>
      <c r="E147" s="130"/>
      <c r="F147" s="276">
        <f>E147*D147</f>
        <v>0</v>
      </c>
    </row>
    <row r="148" spans="1:6" s="118" customFormat="1">
      <c r="A148" s="273"/>
      <c r="B148" s="190"/>
      <c r="C148" s="191"/>
      <c r="D148" s="231"/>
      <c r="E148" s="192"/>
      <c r="F148" s="274"/>
    </row>
    <row r="149" spans="1:6" s="118" customFormat="1">
      <c r="A149" s="290" t="s">
        <v>284</v>
      </c>
      <c r="B149" s="42" t="s">
        <v>302</v>
      </c>
      <c r="C149" s="93"/>
      <c r="D149" s="225"/>
      <c r="E149" s="135"/>
      <c r="F149" s="305"/>
    </row>
    <row r="150" spans="1:6" s="118" customFormat="1" ht="18.75">
      <c r="A150" s="277">
        <v>-1</v>
      </c>
      <c r="B150" s="54" t="s">
        <v>158</v>
      </c>
      <c r="C150" s="104" t="s">
        <v>206</v>
      </c>
      <c r="D150" s="230">
        <f>D133</f>
        <v>220.62</v>
      </c>
      <c r="E150" s="130"/>
      <c r="F150" s="276">
        <f>E150*D150</f>
        <v>0</v>
      </c>
    </row>
    <row r="151" spans="1:6" s="118" customFormat="1" ht="30.75" customHeight="1">
      <c r="A151" s="277">
        <v>-2</v>
      </c>
      <c r="B151" s="54" t="s">
        <v>159</v>
      </c>
      <c r="C151" s="104" t="s">
        <v>206</v>
      </c>
      <c r="D151" s="230">
        <f>D150+(2*D134)</f>
        <v>1012.46</v>
      </c>
      <c r="E151" s="130"/>
      <c r="F151" s="276">
        <f>E151*D151</f>
        <v>0</v>
      </c>
    </row>
    <row r="152" spans="1:6" s="118" customFormat="1">
      <c r="A152" s="273"/>
      <c r="B152" s="190"/>
      <c r="C152" s="191"/>
      <c r="D152" s="231"/>
      <c r="E152" s="192"/>
      <c r="F152" s="274"/>
    </row>
    <row r="153" spans="1:6" s="118" customFormat="1">
      <c r="A153" s="290" t="s">
        <v>497</v>
      </c>
      <c r="B153" s="42" t="s">
        <v>223</v>
      </c>
      <c r="C153" s="93"/>
      <c r="D153" s="225"/>
      <c r="E153" s="135"/>
      <c r="F153" s="305"/>
    </row>
    <row r="154" spans="1:6" s="118" customFormat="1" ht="18.75">
      <c r="A154" s="277">
        <v>-1</v>
      </c>
      <c r="B154" s="54" t="s">
        <v>318</v>
      </c>
      <c r="C154" s="104" t="s">
        <v>206</v>
      </c>
      <c r="D154" s="230">
        <f>D137*2</f>
        <v>265</v>
      </c>
      <c r="E154" s="130"/>
      <c r="F154" s="276">
        <f>E154*D154</f>
        <v>0</v>
      </c>
    </row>
    <row r="155" spans="1:6" s="118" customFormat="1" ht="16.5" thickBot="1">
      <c r="A155" s="273"/>
      <c r="B155" s="190"/>
      <c r="C155" s="191"/>
      <c r="D155" s="231"/>
      <c r="E155" s="192"/>
      <c r="F155" s="274"/>
    </row>
    <row r="156" spans="1:6" ht="16.5" thickTop="1">
      <c r="A156" s="299"/>
      <c r="B156" s="25" t="s">
        <v>109</v>
      </c>
      <c r="C156" s="89"/>
      <c r="D156" s="222"/>
      <c r="E156" s="136"/>
      <c r="F156" s="308"/>
    </row>
    <row r="157" spans="1:6" ht="16.5" thickBot="1">
      <c r="A157" s="286"/>
      <c r="B157" s="26" t="s">
        <v>110</v>
      </c>
      <c r="C157" s="101"/>
      <c r="D157" s="228"/>
      <c r="E157" s="102"/>
      <c r="F157" s="309">
        <f>SUM(F127:F156)</f>
        <v>0</v>
      </c>
    </row>
    <row r="158" spans="1:6" s="118" customFormat="1" ht="16.5" thickTop="1">
      <c r="A158" s="310"/>
      <c r="B158" s="51" t="s">
        <v>111</v>
      </c>
      <c r="C158" s="103"/>
      <c r="D158" s="229"/>
      <c r="E158" s="130"/>
      <c r="F158" s="276"/>
    </row>
    <row r="159" spans="1:6" s="118" customFormat="1">
      <c r="A159" s="310"/>
      <c r="B159" s="52" t="s">
        <v>231</v>
      </c>
      <c r="C159" s="103"/>
      <c r="D159" s="229"/>
      <c r="E159" s="130"/>
      <c r="F159" s="276"/>
    </row>
    <row r="160" spans="1:6" s="118" customFormat="1">
      <c r="A160" s="310" t="s">
        <v>62</v>
      </c>
      <c r="B160" s="149" t="s">
        <v>31</v>
      </c>
      <c r="C160" s="160"/>
      <c r="D160" s="232"/>
      <c r="E160" s="130"/>
      <c r="F160" s="276"/>
    </row>
    <row r="161" spans="1:6" s="118" customFormat="1" ht="63">
      <c r="A161" s="311"/>
      <c r="B161" s="48" t="s">
        <v>229</v>
      </c>
      <c r="C161" s="160"/>
      <c r="D161" s="232"/>
      <c r="E161" s="130"/>
      <c r="F161" s="276"/>
    </row>
    <row r="162" spans="1:6" s="118" customFormat="1">
      <c r="A162" s="310" t="s">
        <v>63</v>
      </c>
      <c r="B162" s="158" t="s">
        <v>231</v>
      </c>
      <c r="C162" s="103"/>
      <c r="D162" s="229"/>
      <c r="E162" s="130"/>
      <c r="F162" s="276"/>
    </row>
    <row r="163" spans="1:6" s="118" customFormat="1">
      <c r="A163" s="312" t="s">
        <v>117</v>
      </c>
      <c r="B163" s="42" t="s">
        <v>234</v>
      </c>
      <c r="C163" s="163"/>
      <c r="D163" s="233"/>
      <c r="E163" s="135"/>
      <c r="F163" s="291"/>
    </row>
    <row r="164" spans="1:6" s="118" customFormat="1">
      <c r="A164" s="277">
        <v>-1</v>
      </c>
      <c r="B164" s="48" t="s">
        <v>232</v>
      </c>
      <c r="C164" s="86" t="s">
        <v>233</v>
      </c>
      <c r="D164" s="230">
        <v>149.93</v>
      </c>
      <c r="E164" s="130"/>
      <c r="F164" s="276">
        <f>E164*D164</f>
        <v>0</v>
      </c>
    </row>
    <row r="165" spans="1:6" s="118" customFormat="1">
      <c r="A165" s="277">
        <v>-2</v>
      </c>
      <c r="B165" s="48" t="s">
        <v>315</v>
      </c>
      <c r="C165" s="86" t="s">
        <v>233</v>
      </c>
      <c r="D165" s="230">
        <v>8.77</v>
      </c>
      <c r="E165" s="130"/>
      <c r="F165" s="276">
        <f t="shared" ref="F165:F166" si="10">E165*D165</f>
        <v>0</v>
      </c>
    </row>
    <row r="166" spans="1:6" s="118" customFormat="1">
      <c r="A166" s="277">
        <v>-3</v>
      </c>
      <c r="B166" s="48" t="s">
        <v>314</v>
      </c>
      <c r="C166" s="86" t="s">
        <v>233</v>
      </c>
      <c r="D166" s="230">
        <v>76.77</v>
      </c>
      <c r="E166" s="130"/>
      <c r="F166" s="276">
        <f t="shared" si="10"/>
        <v>0</v>
      </c>
    </row>
    <row r="167" spans="1:6" s="118" customFormat="1">
      <c r="A167" s="277">
        <v>-4</v>
      </c>
      <c r="B167" s="48" t="s">
        <v>241</v>
      </c>
      <c r="C167" s="86" t="s">
        <v>233</v>
      </c>
      <c r="D167" s="230">
        <v>542.16999999999996</v>
      </c>
      <c r="E167" s="130"/>
      <c r="F167" s="276">
        <f>E167*D167</f>
        <v>0</v>
      </c>
    </row>
    <row r="168" spans="1:6" s="118" customFormat="1">
      <c r="A168" s="277">
        <v>-5</v>
      </c>
      <c r="B168" s="48" t="s">
        <v>242</v>
      </c>
      <c r="C168" s="86" t="s">
        <v>233</v>
      </c>
      <c r="D168" s="234">
        <v>600.52</v>
      </c>
      <c r="E168" s="130"/>
      <c r="F168" s="276">
        <f>E168*D168</f>
        <v>0</v>
      </c>
    </row>
    <row r="169" spans="1:6" s="118" customFormat="1" ht="16.5" thickBot="1">
      <c r="A169" s="313"/>
      <c r="B169" s="48"/>
      <c r="C169" s="86"/>
      <c r="D169" s="235"/>
      <c r="E169" s="130"/>
      <c r="F169" s="276"/>
    </row>
    <row r="170" spans="1:6" s="118" customFormat="1" ht="16.5" thickTop="1">
      <c r="A170" s="299"/>
      <c r="B170" s="25" t="s">
        <v>243</v>
      </c>
      <c r="C170" s="89"/>
      <c r="D170" s="222"/>
      <c r="E170" s="136"/>
      <c r="F170" s="308"/>
    </row>
    <row r="171" spans="1:6" s="118" customFormat="1" ht="16.5" thickBot="1">
      <c r="A171" s="286"/>
      <c r="B171" s="26" t="s">
        <v>119</v>
      </c>
      <c r="C171" s="101"/>
      <c r="D171" s="228"/>
      <c r="E171" s="102"/>
      <c r="F171" s="309">
        <f>SUM(F162:F170)</f>
        <v>0</v>
      </c>
    </row>
    <row r="172" spans="1:6" s="118" customFormat="1" ht="16.5" thickTop="1">
      <c r="A172" s="314"/>
      <c r="B172" s="51" t="s">
        <v>154</v>
      </c>
      <c r="C172" s="157"/>
      <c r="D172" s="236"/>
      <c r="E172" s="130"/>
      <c r="F172" s="276"/>
    </row>
    <row r="173" spans="1:6" s="118" customFormat="1">
      <c r="A173" s="314"/>
      <c r="B173" s="52" t="s">
        <v>236</v>
      </c>
      <c r="C173" s="157"/>
      <c r="D173" s="236"/>
      <c r="E173" s="130"/>
      <c r="F173" s="276"/>
    </row>
    <row r="174" spans="1:6" s="118" customFormat="1">
      <c r="A174" s="310" t="s">
        <v>64</v>
      </c>
      <c r="B174" s="149" t="s">
        <v>31</v>
      </c>
      <c r="C174" s="157"/>
      <c r="D174" s="236"/>
      <c r="E174" s="130"/>
      <c r="F174" s="276"/>
    </row>
    <row r="175" spans="1:6" s="118" customFormat="1" ht="47.25">
      <c r="A175" s="314"/>
      <c r="B175" s="48" t="s">
        <v>498</v>
      </c>
      <c r="C175" s="157"/>
      <c r="D175" s="236"/>
      <c r="E175" s="130"/>
      <c r="F175" s="276"/>
    </row>
    <row r="176" spans="1:6" s="118" customFormat="1">
      <c r="A176" s="312" t="s">
        <v>89</v>
      </c>
      <c r="B176" s="42" t="s">
        <v>236</v>
      </c>
      <c r="C176" s="156"/>
      <c r="D176" s="237"/>
      <c r="E176" s="156"/>
      <c r="F176" s="315"/>
    </row>
    <row r="177" spans="1:6" s="118" customFormat="1" ht="31.5">
      <c r="A177" s="316"/>
      <c r="B177" s="33" t="s">
        <v>237</v>
      </c>
      <c r="C177" s="48"/>
      <c r="D177" s="235"/>
      <c r="E177" s="130"/>
      <c r="F177" s="276"/>
    </row>
    <row r="178" spans="1:6" s="118" customFormat="1">
      <c r="A178" s="317"/>
      <c r="B178" s="148" t="s">
        <v>223</v>
      </c>
      <c r="C178" s="159"/>
      <c r="D178" s="238"/>
      <c r="E178" s="135"/>
      <c r="F178" s="291"/>
    </row>
    <row r="179" spans="1:6" s="118" customFormat="1">
      <c r="A179" s="277">
        <v>-1</v>
      </c>
      <c r="B179" s="48" t="s">
        <v>238</v>
      </c>
      <c r="C179" s="48" t="s">
        <v>233</v>
      </c>
      <c r="D179" s="235">
        <v>68.02</v>
      </c>
      <c r="E179" s="130"/>
      <c r="F179" s="276">
        <f>E179*D179</f>
        <v>0</v>
      </c>
    </row>
    <row r="180" spans="1:6" s="118" customFormat="1">
      <c r="A180" s="277">
        <v>-2</v>
      </c>
      <c r="B180" s="48" t="s">
        <v>319</v>
      </c>
      <c r="C180" s="48" t="s">
        <v>233</v>
      </c>
      <c r="D180" s="235">
        <v>117.28</v>
      </c>
      <c r="E180" s="130"/>
      <c r="F180" s="276">
        <f>E180*D180</f>
        <v>0</v>
      </c>
    </row>
    <row r="181" spans="1:6" s="118" customFormat="1" ht="16.5">
      <c r="A181" s="277">
        <v>-3</v>
      </c>
      <c r="B181" s="48" t="s">
        <v>244</v>
      </c>
      <c r="C181" s="48" t="s">
        <v>240</v>
      </c>
      <c r="D181" s="235">
        <v>490.9</v>
      </c>
      <c r="E181" s="130"/>
      <c r="F181" s="276">
        <f>E181*D181</f>
        <v>0</v>
      </c>
    </row>
    <row r="182" spans="1:6" s="118" customFormat="1" ht="16.5">
      <c r="A182" s="277">
        <v>-4</v>
      </c>
      <c r="B182" s="48" t="s">
        <v>239</v>
      </c>
      <c r="C182" s="48" t="s">
        <v>240</v>
      </c>
      <c r="D182" s="235">
        <v>490.9</v>
      </c>
      <c r="E182" s="130"/>
      <c r="F182" s="276">
        <f>E182*D182</f>
        <v>0</v>
      </c>
    </row>
    <row r="183" spans="1:6" s="118" customFormat="1" ht="16.5" thickBot="1">
      <c r="A183" s="310"/>
      <c r="B183" s="158"/>
      <c r="C183" s="103"/>
      <c r="D183" s="229"/>
      <c r="E183" s="130"/>
      <c r="F183" s="276"/>
    </row>
    <row r="184" spans="1:6" s="118" customFormat="1" ht="16.5" thickTop="1">
      <c r="A184" s="299"/>
      <c r="B184" s="25" t="s">
        <v>245</v>
      </c>
      <c r="C184" s="89"/>
      <c r="D184" s="222"/>
      <c r="E184" s="136"/>
      <c r="F184" s="308"/>
    </row>
    <row r="185" spans="1:6" s="118" customFormat="1" ht="16.5" thickBot="1">
      <c r="A185" s="286"/>
      <c r="B185" s="26" t="s">
        <v>155</v>
      </c>
      <c r="C185" s="101"/>
      <c r="D185" s="228"/>
      <c r="E185" s="102"/>
      <c r="F185" s="309">
        <f>SUM(F178:F184)</f>
        <v>0</v>
      </c>
    </row>
    <row r="186" spans="1:6" ht="16.5" thickTop="1">
      <c r="A186" s="318"/>
      <c r="B186" s="51" t="s">
        <v>246</v>
      </c>
      <c r="C186" s="105"/>
      <c r="D186" s="220"/>
      <c r="E186" s="137"/>
      <c r="F186" s="319"/>
    </row>
    <row r="187" spans="1:6">
      <c r="A187" s="318"/>
      <c r="B187" s="52" t="s">
        <v>112</v>
      </c>
      <c r="C187" s="105"/>
      <c r="D187" s="220"/>
      <c r="E187" s="137"/>
      <c r="F187" s="319"/>
    </row>
    <row r="188" spans="1:6">
      <c r="A188" s="275" t="s">
        <v>65</v>
      </c>
      <c r="B188" s="17" t="s">
        <v>31</v>
      </c>
      <c r="C188" s="85"/>
      <c r="D188" s="220"/>
      <c r="E188" s="130"/>
      <c r="F188" s="307"/>
    </row>
    <row r="189" spans="1:6" ht="63">
      <c r="A189" s="275"/>
      <c r="B189" s="48" t="s">
        <v>113</v>
      </c>
      <c r="C189" s="85"/>
      <c r="D189" s="220"/>
      <c r="E189" s="130"/>
      <c r="F189" s="307"/>
    </row>
    <row r="190" spans="1:6" ht="63">
      <c r="A190" s="275"/>
      <c r="B190" s="48" t="s">
        <v>114</v>
      </c>
      <c r="C190" s="85"/>
      <c r="D190" s="220"/>
      <c r="E190" s="130"/>
      <c r="F190" s="307"/>
    </row>
    <row r="191" spans="1:6" ht="94.5">
      <c r="A191" s="320"/>
      <c r="B191" s="48" t="s">
        <v>189</v>
      </c>
      <c r="C191" s="85"/>
      <c r="D191" s="220"/>
      <c r="E191" s="130"/>
      <c r="F191" s="307"/>
    </row>
    <row r="192" spans="1:6">
      <c r="A192" s="303" t="s">
        <v>214</v>
      </c>
      <c r="B192" s="53" t="s">
        <v>115</v>
      </c>
      <c r="C192" s="106"/>
      <c r="D192" s="239"/>
      <c r="E192" s="134"/>
      <c r="F192" s="304"/>
    </row>
    <row r="193" spans="1:7">
      <c r="A193" s="275"/>
      <c r="B193" s="19" t="s">
        <v>116</v>
      </c>
      <c r="C193" s="85"/>
      <c r="D193" s="220"/>
      <c r="E193" s="130"/>
      <c r="F193" s="307"/>
    </row>
    <row r="194" spans="1:7">
      <c r="A194" s="321" t="s">
        <v>247</v>
      </c>
      <c r="B194" s="55" t="s">
        <v>54</v>
      </c>
      <c r="C194" s="322"/>
      <c r="D194" s="225"/>
      <c r="E194" s="135"/>
      <c r="F194" s="305"/>
    </row>
    <row r="195" spans="1:7" ht="18.75">
      <c r="A195" s="277">
        <v>-1</v>
      </c>
      <c r="B195" s="323" t="s">
        <v>321</v>
      </c>
      <c r="C195" s="104" t="s">
        <v>206</v>
      </c>
      <c r="D195" s="230">
        <v>136.05000000000001</v>
      </c>
      <c r="E195" s="123"/>
      <c r="F195" s="276">
        <f>E195*D195</f>
        <v>0</v>
      </c>
      <c r="G195" s="47"/>
    </row>
    <row r="196" spans="1:7" s="118" customFormat="1" ht="18.75">
      <c r="A196" s="277">
        <v>-2</v>
      </c>
      <c r="B196" s="54" t="s">
        <v>322</v>
      </c>
      <c r="C196" s="104" t="s">
        <v>206</v>
      </c>
      <c r="D196" s="230">
        <v>85.34</v>
      </c>
      <c r="E196" s="123"/>
      <c r="F196" s="276">
        <f>E196*D196</f>
        <v>0</v>
      </c>
    </row>
    <row r="197" spans="1:7" s="118" customFormat="1" ht="18.75">
      <c r="A197" s="277">
        <v>-3</v>
      </c>
      <c r="B197" s="54" t="s">
        <v>323</v>
      </c>
      <c r="C197" s="104" t="s">
        <v>206</v>
      </c>
      <c r="D197" s="230">
        <v>36.36</v>
      </c>
      <c r="E197" s="123"/>
      <c r="F197" s="276">
        <f>E197*D197</f>
        <v>0</v>
      </c>
    </row>
    <row r="198" spans="1:7" s="118" customFormat="1" ht="18.75">
      <c r="A198" s="277">
        <v>-4</v>
      </c>
      <c r="B198" s="54" t="s">
        <v>324</v>
      </c>
      <c r="C198" s="104" t="s">
        <v>206</v>
      </c>
      <c r="D198" s="230">
        <v>28.17</v>
      </c>
      <c r="E198" s="123"/>
      <c r="F198" s="276">
        <f t="shared" ref="F198:F204" si="11">E198*D198</f>
        <v>0</v>
      </c>
    </row>
    <row r="199" spans="1:7" s="118" customFormat="1" ht="18.75">
      <c r="A199" s="277">
        <v>-5</v>
      </c>
      <c r="B199" s="54" t="s">
        <v>325</v>
      </c>
      <c r="C199" s="104" t="s">
        <v>206</v>
      </c>
      <c r="D199" s="230">
        <v>146.33000000000001</v>
      </c>
      <c r="E199" s="123"/>
      <c r="F199" s="276">
        <f t="shared" si="11"/>
        <v>0</v>
      </c>
    </row>
    <row r="200" spans="1:7" s="118" customFormat="1" ht="18.75">
      <c r="A200" s="277">
        <v>-6</v>
      </c>
      <c r="B200" s="54" t="s">
        <v>326</v>
      </c>
      <c r="C200" s="104" t="s">
        <v>206</v>
      </c>
      <c r="D200" s="230">
        <v>15.99</v>
      </c>
      <c r="E200" s="123"/>
      <c r="F200" s="276">
        <f t="shared" si="11"/>
        <v>0</v>
      </c>
    </row>
    <row r="201" spans="1:7" s="118" customFormat="1" ht="18.75">
      <c r="A201" s="277">
        <v>-7</v>
      </c>
      <c r="B201" s="54" t="s">
        <v>327</v>
      </c>
      <c r="C201" s="104" t="s">
        <v>206</v>
      </c>
      <c r="D201" s="230">
        <v>97.05</v>
      </c>
      <c r="E201" s="123"/>
      <c r="F201" s="276">
        <f t="shared" si="11"/>
        <v>0</v>
      </c>
    </row>
    <row r="202" spans="1:7" s="118" customFormat="1" ht="18.75">
      <c r="A202" s="277">
        <v>-8</v>
      </c>
      <c r="B202" s="54" t="s">
        <v>328</v>
      </c>
      <c r="C202" s="104" t="s">
        <v>206</v>
      </c>
      <c r="D202" s="230">
        <v>14.81</v>
      </c>
      <c r="E202" s="123"/>
      <c r="F202" s="276">
        <f t="shared" si="11"/>
        <v>0</v>
      </c>
    </row>
    <row r="203" spans="1:7" s="118" customFormat="1" ht="18.75">
      <c r="A203" s="277">
        <v>-9</v>
      </c>
      <c r="B203" s="54" t="s">
        <v>336</v>
      </c>
      <c r="C203" s="104" t="s">
        <v>206</v>
      </c>
      <c r="D203" s="230">
        <v>66.52</v>
      </c>
      <c r="E203" s="123"/>
      <c r="F203" s="276">
        <f t="shared" si="11"/>
        <v>0</v>
      </c>
    </row>
    <row r="204" spans="1:7" s="118" customFormat="1" ht="18.75">
      <c r="A204" s="277">
        <v>-10</v>
      </c>
      <c r="B204" s="54" t="s">
        <v>329</v>
      </c>
      <c r="C204" s="104" t="s">
        <v>206</v>
      </c>
      <c r="D204" s="230">
        <v>19.89</v>
      </c>
      <c r="E204" s="123"/>
      <c r="F204" s="276">
        <f t="shared" si="11"/>
        <v>0</v>
      </c>
    </row>
    <row r="205" spans="1:7" s="118" customFormat="1">
      <c r="A205" s="277"/>
      <c r="B205" s="54"/>
      <c r="C205" s="104"/>
      <c r="D205" s="230"/>
      <c r="E205" s="123"/>
      <c r="F205" s="276"/>
    </row>
    <row r="206" spans="1:7" s="118" customFormat="1">
      <c r="A206" s="321" t="s">
        <v>500</v>
      </c>
      <c r="B206" s="55" t="s">
        <v>302</v>
      </c>
      <c r="C206" s="322"/>
      <c r="D206" s="225"/>
      <c r="E206" s="135"/>
      <c r="F206" s="305"/>
    </row>
    <row r="207" spans="1:7" s="118" customFormat="1" ht="18.75">
      <c r="A207" s="277">
        <v>-1</v>
      </c>
      <c r="B207" s="323" t="s">
        <v>331</v>
      </c>
      <c r="C207" s="104" t="s">
        <v>206</v>
      </c>
      <c r="D207" s="230">
        <v>194.86699999999999</v>
      </c>
      <c r="E207" s="123"/>
      <c r="F207" s="276">
        <f>E207*D207</f>
        <v>0</v>
      </c>
    </row>
    <row r="208" spans="1:7" s="118" customFormat="1" ht="18.75">
      <c r="A208" s="277">
        <v>-2</v>
      </c>
      <c r="B208" s="54" t="s">
        <v>332</v>
      </c>
      <c r="C208" s="104" t="s">
        <v>206</v>
      </c>
      <c r="D208" s="230">
        <v>188.15299999999999</v>
      </c>
      <c r="E208" s="123"/>
      <c r="F208" s="276">
        <f>E208*D208</f>
        <v>0</v>
      </c>
    </row>
    <row r="209" spans="1:6" s="118" customFormat="1" ht="18.75">
      <c r="A209" s="277">
        <v>-3</v>
      </c>
      <c r="B209" s="54" t="s">
        <v>333</v>
      </c>
      <c r="C209" s="104" t="s">
        <v>206</v>
      </c>
      <c r="D209" s="230">
        <v>60.610999999999997</v>
      </c>
      <c r="E209" s="123"/>
      <c r="F209" s="276">
        <f>E209*D209</f>
        <v>0</v>
      </c>
    </row>
    <row r="210" spans="1:6" s="118" customFormat="1" ht="18.75">
      <c r="A210" s="277">
        <v>-4</v>
      </c>
      <c r="B210" s="54" t="s">
        <v>334</v>
      </c>
      <c r="C210" s="104" t="s">
        <v>206</v>
      </c>
      <c r="D210" s="230">
        <v>27.742000000000001</v>
      </c>
      <c r="E210" s="123"/>
      <c r="F210" s="276">
        <f t="shared" ref="F210:F211" si="12">E210*D210</f>
        <v>0</v>
      </c>
    </row>
    <row r="211" spans="1:6" s="118" customFormat="1" ht="18.75">
      <c r="A211" s="277">
        <v>-5</v>
      </c>
      <c r="B211" s="54" t="s">
        <v>337</v>
      </c>
      <c r="C211" s="104" t="s">
        <v>206</v>
      </c>
      <c r="D211" s="230">
        <v>136.69999999999999</v>
      </c>
      <c r="E211" s="123"/>
      <c r="F211" s="276">
        <f t="shared" si="12"/>
        <v>0</v>
      </c>
    </row>
    <row r="212" spans="1:6">
      <c r="A212" s="295"/>
      <c r="B212" s="54"/>
      <c r="C212" s="104"/>
      <c r="D212" s="230"/>
      <c r="E212" s="138"/>
      <c r="F212" s="276"/>
    </row>
    <row r="213" spans="1:6" s="56" customFormat="1">
      <c r="A213" s="303" t="s">
        <v>248</v>
      </c>
      <c r="B213" s="53" t="s">
        <v>118</v>
      </c>
      <c r="C213" s="92"/>
      <c r="D213" s="224"/>
      <c r="E213" s="134"/>
      <c r="F213" s="304"/>
    </row>
    <row r="214" spans="1:6" s="57" customFormat="1" ht="94.5">
      <c r="A214" s="295"/>
      <c r="B214" s="39" t="s">
        <v>499</v>
      </c>
      <c r="C214" s="95"/>
      <c r="D214" s="227"/>
      <c r="E214" s="138"/>
      <c r="F214" s="324"/>
    </row>
    <row r="215" spans="1:6" s="56" customFormat="1">
      <c r="A215" s="290" t="s">
        <v>249</v>
      </c>
      <c r="B215" s="42" t="s">
        <v>54</v>
      </c>
      <c r="C215" s="97"/>
      <c r="D215" s="240"/>
      <c r="E215" s="135"/>
      <c r="F215" s="305"/>
    </row>
    <row r="216" spans="1:6" s="57" customFormat="1">
      <c r="A216" s="298"/>
      <c r="B216" s="79" t="s">
        <v>215</v>
      </c>
      <c r="C216" s="98"/>
      <c r="D216" s="241"/>
      <c r="E216" s="139"/>
      <c r="F216" s="324"/>
    </row>
    <row r="217" spans="1:6" s="57" customFormat="1" ht="18.75">
      <c r="A217" s="277">
        <v>-1</v>
      </c>
      <c r="B217" s="323" t="s">
        <v>321</v>
      </c>
      <c r="C217" s="104" t="s">
        <v>206</v>
      </c>
      <c r="D217" s="230">
        <v>136.05000000000001</v>
      </c>
      <c r="E217" s="123"/>
      <c r="F217" s="276">
        <f>E217*D217</f>
        <v>0</v>
      </c>
    </row>
    <row r="218" spans="1:6" s="57" customFormat="1" ht="18.75">
      <c r="A218" s="277">
        <v>-2</v>
      </c>
      <c r="B218" s="54" t="s">
        <v>322</v>
      </c>
      <c r="C218" s="104" t="s">
        <v>206</v>
      </c>
      <c r="D218" s="230">
        <v>85.34</v>
      </c>
      <c r="E218" s="123"/>
      <c r="F218" s="276">
        <f>E218*D218</f>
        <v>0</v>
      </c>
    </row>
    <row r="219" spans="1:6" s="57" customFormat="1" ht="18.75">
      <c r="A219" s="277">
        <v>-3</v>
      </c>
      <c r="B219" s="54" t="s">
        <v>323</v>
      </c>
      <c r="C219" s="104" t="s">
        <v>206</v>
      </c>
      <c r="D219" s="230">
        <v>36.36</v>
      </c>
      <c r="E219" s="123"/>
      <c r="F219" s="276">
        <f>E219*D219</f>
        <v>0</v>
      </c>
    </row>
    <row r="220" spans="1:6" s="57" customFormat="1" ht="18.75">
      <c r="A220" s="277">
        <v>-4</v>
      </c>
      <c r="B220" s="54" t="s">
        <v>324</v>
      </c>
      <c r="C220" s="104" t="s">
        <v>206</v>
      </c>
      <c r="D220" s="230">
        <v>28.17</v>
      </c>
      <c r="E220" s="123"/>
      <c r="F220" s="276">
        <f>E220*D220</f>
        <v>0</v>
      </c>
    </row>
    <row r="221" spans="1:6" s="57" customFormat="1" ht="18.75">
      <c r="A221" s="277">
        <v>-5</v>
      </c>
      <c r="B221" s="54" t="s">
        <v>325</v>
      </c>
      <c r="C221" s="104" t="s">
        <v>206</v>
      </c>
      <c r="D221" s="230">
        <v>146.33000000000001</v>
      </c>
      <c r="E221" s="123"/>
      <c r="F221" s="276">
        <f>E221*D221</f>
        <v>0</v>
      </c>
    </row>
    <row r="222" spans="1:6" s="57" customFormat="1" ht="18.75">
      <c r="A222" s="277">
        <v>-6</v>
      </c>
      <c r="B222" s="54" t="s">
        <v>326</v>
      </c>
      <c r="C222" s="104" t="s">
        <v>206</v>
      </c>
      <c r="D222" s="230">
        <v>15.99</v>
      </c>
      <c r="E222" s="123"/>
      <c r="F222" s="276">
        <f t="shared" ref="F222:F226" si="13">E222*D222</f>
        <v>0</v>
      </c>
    </row>
    <row r="223" spans="1:6" s="57" customFormat="1" ht="18.75">
      <c r="A223" s="277">
        <v>-7</v>
      </c>
      <c r="B223" s="54" t="s">
        <v>327</v>
      </c>
      <c r="C223" s="104" t="s">
        <v>206</v>
      </c>
      <c r="D223" s="230">
        <v>97.05</v>
      </c>
      <c r="E223" s="123"/>
      <c r="F223" s="276">
        <f t="shared" si="13"/>
        <v>0</v>
      </c>
    </row>
    <row r="224" spans="1:6" s="57" customFormat="1" ht="18.75">
      <c r="A224" s="277">
        <v>-8</v>
      </c>
      <c r="B224" s="54" t="s">
        <v>328</v>
      </c>
      <c r="C224" s="104" t="s">
        <v>206</v>
      </c>
      <c r="D224" s="230">
        <v>14.81</v>
      </c>
      <c r="E224" s="123"/>
      <c r="F224" s="276">
        <f t="shared" si="13"/>
        <v>0</v>
      </c>
    </row>
    <row r="225" spans="1:6" s="57" customFormat="1" ht="18.75">
      <c r="A225" s="277">
        <v>-9</v>
      </c>
      <c r="B225" s="54" t="s">
        <v>335</v>
      </c>
      <c r="C225" s="104" t="s">
        <v>206</v>
      </c>
      <c r="D225" s="230">
        <v>66.52</v>
      </c>
      <c r="E225" s="123"/>
      <c r="F225" s="276">
        <f t="shared" si="13"/>
        <v>0</v>
      </c>
    </row>
    <row r="226" spans="1:6" s="57" customFormat="1" ht="18.75">
      <c r="A226" s="277">
        <v>-10</v>
      </c>
      <c r="B226" s="54" t="s">
        <v>329</v>
      </c>
      <c r="C226" s="104" t="s">
        <v>206</v>
      </c>
      <c r="D226" s="230">
        <v>19.89</v>
      </c>
      <c r="E226" s="123"/>
      <c r="F226" s="276">
        <f t="shared" si="13"/>
        <v>0</v>
      </c>
    </row>
    <row r="227" spans="1:6" s="57" customFormat="1">
      <c r="A227" s="295"/>
      <c r="B227" s="54"/>
      <c r="C227" s="104"/>
      <c r="D227" s="230"/>
      <c r="E227" s="123"/>
      <c r="F227" s="276"/>
    </row>
    <row r="228" spans="1:6" s="57" customFormat="1">
      <c r="A228" s="298"/>
      <c r="B228" s="79" t="s">
        <v>216</v>
      </c>
      <c r="C228" s="104"/>
      <c r="D228" s="230"/>
      <c r="E228" s="138"/>
      <c r="F228" s="307"/>
    </row>
    <row r="229" spans="1:6" s="57" customFormat="1" ht="18.75">
      <c r="A229" s="277">
        <v>-11</v>
      </c>
      <c r="B229" s="80" t="s">
        <v>330</v>
      </c>
      <c r="C229" s="104" t="s">
        <v>206</v>
      </c>
      <c r="D229" s="230">
        <v>73.349999999999994</v>
      </c>
      <c r="E229" s="123"/>
      <c r="F229" s="276">
        <f>E229*D229</f>
        <v>0</v>
      </c>
    </row>
    <row r="230" spans="1:6" s="57" customFormat="1" ht="18.75">
      <c r="A230" s="277">
        <v>-12</v>
      </c>
      <c r="B230" s="54" t="s">
        <v>161</v>
      </c>
      <c r="C230" s="104" t="s">
        <v>206</v>
      </c>
      <c r="D230" s="230">
        <v>425.66</v>
      </c>
      <c r="E230" s="123"/>
      <c r="F230" s="276">
        <f>E230*D230</f>
        <v>0</v>
      </c>
    </row>
    <row r="231" spans="1:6" s="57" customFormat="1">
      <c r="A231" s="295"/>
      <c r="B231" s="54"/>
      <c r="C231" s="104"/>
      <c r="D231" s="230"/>
      <c r="E231" s="123"/>
      <c r="F231" s="276"/>
    </row>
    <row r="232" spans="1:6" s="56" customFormat="1">
      <c r="A232" s="290" t="s">
        <v>249</v>
      </c>
      <c r="B232" s="42" t="s">
        <v>302</v>
      </c>
      <c r="C232" s="97"/>
      <c r="D232" s="240"/>
      <c r="E232" s="135"/>
      <c r="F232" s="305"/>
    </row>
    <row r="233" spans="1:6" s="57" customFormat="1">
      <c r="A233" s="298"/>
      <c r="B233" s="79" t="s">
        <v>215</v>
      </c>
      <c r="C233" s="98"/>
      <c r="D233" s="241"/>
      <c r="E233" s="139"/>
      <c r="F233" s="324"/>
    </row>
    <row r="234" spans="1:6" s="57" customFormat="1" ht="18.75">
      <c r="A234" s="277">
        <v>-1</v>
      </c>
      <c r="B234" s="323" t="s">
        <v>331</v>
      </c>
      <c r="C234" s="104" t="s">
        <v>206</v>
      </c>
      <c r="D234" s="230">
        <v>194.86699999999999</v>
      </c>
      <c r="E234" s="123"/>
      <c r="F234" s="276">
        <f>E234*D234</f>
        <v>0</v>
      </c>
    </row>
    <row r="235" spans="1:6" s="57" customFormat="1" ht="18.75">
      <c r="A235" s="277">
        <v>-2</v>
      </c>
      <c r="B235" s="54" t="s">
        <v>332</v>
      </c>
      <c r="C235" s="104" t="s">
        <v>206</v>
      </c>
      <c r="D235" s="230">
        <v>188.15299999999999</v>
      </c>
      <c r="E235" s="123"/>
      <c r="F235" s="276">
        <f>E235*D235</f>
        <v>0</v>
      </c>
    </row>
    <row r="236" spans="1:6" s="57" customFormat="1" ht="18.75">
      <c r="A236" s="277">
        <v>-3</v>
      </c>
      <c r="B236" s="54" t="s">
        <v>333</v>
      </c>
      <c r="C236" s="104" t="s">
        <v>206</v>
      </c>
      <c r="D236" s="230">
        <v>60.610999999999997</v>
      </c>
      <c r="E236" s="123"/>
      <c r="F236" s="276">
        <f>E236*D236</f>
        <v>0</v>
      </c>
    </row>
    <row r="237" spans="1:6" s="57" customFormat="1" ht="18.75">
      <c r="A237" s="277">
        <v>-4</v>
      </c>
      <c r="B237" s="54" t="s">
        <v>334</v>
      </c>
      <c r="C237" s="104" t="s">
        <v>206</v>
      </c>
      <c r="D237" s="230">
        <v>27.742000000000001</v>
      </c>
      <c r="E237" s="123"/>
      <c r="F237" s="276">
        <f>E237*D237</f>
        <v>0</v>
      </c>
    </row>
    <row r="238" spans="1:6" s="57" customFormat="1" ht="18.75">
      <c r="A238" s="277">
        <v>-5</v>
      </c>
      <c r="B238" s="54" t="s">
        <v>337</v>
      </c>
      <c r="C238" s="104" t="s">
        <v>206</v>
      </c>
      <c r="D238" s="230">
        <v>136.69999999999999</v>
      </c>
      <c r="E238" s="123"/>
      <c r="F238" s="276">
        <f>E238*D238</f>
        <v>0</v>
      </c>
    </row>
    <row r="239" spans="1:6" s="57" customFormat="1" ht="18.75">
      <c r="A239" s="277">
        <v>-6</v>
      </c>
      <c r="B239" s="54" t="s">
        <v>328</v>
      </c>
      <c r="C239" s="104" t="s">
        <v>206</v>
      </c>
      <c r="D239" s="230">
        <v>9.8800000000000008</v>
      </c>
      <c r="E239" s="123"/>
      <c r="F239" s="276">
        <f t="shared" ref="F239" si="14">E239*D239</f>
        <v>0</v>
      </c>
    </row>
    <row r="240" spans="1:6" s="57" customFormat="1">
      <c r="A240" s="295"/>
      <c r="B240" s="54"/>
      <c r="C240" s="104"/>
      <c r="D240" s="230"/>
      <c r="E240" s="123"/>
      <c r="F240" s="276"/>
    </row>
    <row r="241" spans="1:6" s="57" customFormat="1">
      <c r="A241" s="298"/>
      <c r="B241" s="79" t="s">
        <v>216</v>
      </c>
      <c r="C241" s="104"/>
      <c r="D241" s="230"/>
      <c r="E241" s="138"/>
      <c r="F241" s="307"/>
    </row>
    <row r="242" spans="1:6" s="57" customFormat="1" ht="18.75">
      <c r="A242" s="277">
        <v>-7</v>
      </c>
      <c r="B242" s="80" t="s">
        <v>338</v>
      </c>
      <c r="C242" s="104" t="s">
        <v>206</v>
      </c>
      <c r="D242" s="230">
        <v>9.68</v>
      </c>
      <c r="E242" s="123"/>
      <c r="F242" s="276">
        <f>E242*D242</f>
        <v>0</v>
      </c>
    </row>
    <row r="243" spans="1:6" s="57" customFormat="1" ht="18.75">
      <c r="A243" s="277">
        <v>-8</v>
      </c>
      <c r="B243" s="54" t="s">
        <v>161</v>
      </c>
      <c r="C243" s="104" t="s">
        <v>206</v>
      </c>
      <c r="D243" s="230">
        <v>139.4</v>
      </c>
      <c r="E243" s="123"/>
      <c r="F243" s="276">
        <f>E243*D243</f>
        <v>0</v>
      </c>
    </row>
    <row r="244" spans="1:6" s="57" customFormat="1" ht="16.5" thickBot="1">
      <c r="A244" s="295"/>
      <c r="B244" s="54"/>
      <c r="C244" s="104"/>
      <c r="D244" s="230"/>
      <c r="E244" s="123"/>
      <c r="F244" s="276"/>
    </row>
    <row r="245" spans="1:6" ht="16.5" thickTop="1">
      <c r="A245" s="325"/>
      <c r="B245" s="59" t="s">
        <v>250</v>
      </c>
      <c r="C245" s="107"/>
      <c r="D245" s="222"/>
      <c r="E245" s="140"/>
      <c r="F245" s="326"/>
    </row>
    <row r="246" spans="1:6" ht="16.5" thickBot="1">
      <c r="A246" s="327"/>
      <c r="B246" s="60" t="s">
        <v>125</v>
      </c>
      <c r="C246" s="108"/>
      <c r="D246" s="223"/>
      <c r="E246" s="141"/>
      <c r="F246" s="328">
        <f>SUM(F195:F245)</f>
        <v>0</v>
      </c>
    </row>
    <row r="247" spans="1:6" s="118" customFormat="1" ht="16.5" thickTop="1">
      <c r="A247" s="311"/>
      <c r="B247" s="61" t="s">
        <v>261</v>
      </c>
      <c r="C247" s="189"/>
      <c r="D247" s="227"/>
      <c r="E247" s="161"/>
      <c r="F247" s="329"/>
    </row>
    <row r="248" spans="1:6" s="118" customFormat="1">
      <c r="A248" s="311"/>
      <c r="B248" s="16" t="s">
        <v>262</v>
      </c>
      <c r="C248" s="189"/>
      <c r="D248" s="227"/>
      <c r="E248" s="161"/>
      <c r="F248" s="329"/>
    </row>
    <row r="249" spans="1:6" s="118" customFormat="1">
      <c r="A249" s="330" t="s">
        <v>67</v>
      </c>
      <c r="B249" s="166" t="s">
        <v>31</v>
      </c>
      <c r="C249" s="160"/>
      <c r="D249" s="232"/>
      <c r="E249" s="161"/>
      <c r="F249" s="329"/>
    </row>
    <row r="250" spans="1:6" s="118" customFormat="1" ht="63">
      <c r="A250" s="330"/>
      <c r="B250" s="21" t="s">
        <v>263</v>
      </c>
      <c r="C250" s="160"/>
      <c r="D250" s="232"/>
      <c r="E250" s="161"/>
      <c r="F250" s="329"/>
    </row>
    <row r="251" spans="1:6" s="118" customFormat="1" ht="47.25">
      <c r="A251" s="330"/>
      <c r="B251" s="21" t="s">
        <v>264</v>
      </c>
      <c r="C251" s="160"/>
      <c r="D251" s="232"/>
      <c r="E251" s="161"/>
      <c r="F251" s="329"/>
    </row>
    <row r="252" spans="1:6" s="118" customFormat="1">
      <c r="A252" s="311"/>
      <c r="B252" s="167"/>
      <c r="C252" s="160"/>
      <c r="D252" s="232"/>
      <c r="E252" s="161"/>
      <c r="F252" s="329"/>
    </row>
    <row r="253" spans="1:6" s="118" customFormat="1">
      <c r="A253" s="331" t="s">
        <v>90</v>
      </c>
      <c r="B253" s="168" t="s">
        <v>262</v>
      </c>
      <c r="C253" s="169"/>
      <c r="D253" s="242"/>
      <c r="E253" s="170"/>
      <c r="F253" s="332"/>
    </row>
    <row r="254" spans="1:6" s="118" customFormat="1" ht="47.25">
      <c r="A254" s="333"/>
      <c r="B254" s="21" t="s">
        <v>265</v>
      </c>
      <c r="C254" s="171"/>
      <c r="D254" s="232"/>
      <c r="E254" s="172"/>
      <c r="F254" s="334"/>
    </row>
    <row r="255" spans="1:6" s="118" customFormat="1" ht="31.5">
      <c r="A255" s="333"/>
      <c r="B255" s="21" t="s">
        <v>385</v>
      </c>
      <c r="C255" s="171"/>
      <c r="D255" s="232"/>
      <c r="E255" s="172"/>
      <c r="F255" s="334"/>
    </row>
    <row r="256" spans="1:6" s="118" customFormat="1">
      <c r="A256" s="335"/>
      <c r="B256" s="173"/>
      <c r="C256" s="174"/>
      <c r="D256" s="232"/>
      <c r="E256" s="175"/>
      <c r="F256" s="336"/>
    </row>
    <row r="257" spans="1:6" s="118" customFormat="1">
      <c r="A257" s="337" t="s">
        <v>266</v>
      </c>
      <c r="B257" s="176" t="s">
        <v>58</v>
      </c>
      <c r="C257" s="177"/>
      <c r="D257" s="233"/>
      <c r="E257" s="178"/>
      <c r="F257" s="338"/>
    </row>
    <row r="258" spans="1:6" s="118" customFormat="1">
      <c r="A258" s="335"/>
      <c r="B258" s="21" t="s">
        <v>386</v>
      </c>
      <c r="C258" s="179"/>
      <c r="D258" s="243"/>
      <c r="E258" s="180"/>
      <c r="F258" s="336"/>
    </row>
    <row r="259" spans="1:6" s="118" customFormat="1" ht="18.75">
      <c r="A259" s="277">
        <v>-1</v>
      </c>
      <c r="B259" s="323" t="s">
        <v>321</v>
      </c>
      <c r="C259" s="104" t="s">
        <v>206</v>
      </c>
      <c r="D259" s="227">
        <f t="shared" ref="D259:D265" si="15">D195</f>
        <v>136.05000000000001</v>
      </c>
      <c r="E259" s="184"/>
      <c r="F259" s="307">
        <f>E259*D259</f>
        <v>0</v>
      </c>
    </row>
    <row r="260" spans="1:6" s="118" customFormat="1" ht="18.75">
      <c r="A260" s="277">
        <v>-2</v>
      </c>
      <c r="B260" s="54" t="s">
        <v>322</v>
      </c>
      <c r="C260" s="104" t="s">
        <v>206</v>
      </c>
      <c r="D260" s="227">
        <f t="shared" si="15"/>
        <v>85.34</v>
      </c>
      <c r="E260" s="184"/>
      <c r="F260" s="307">
        <f>E260*D260</f>
        <v>0</v>
      </c>
    </row>
    <row r="261" spans="1:6" s="118" customFormat="1" ht="18.75">
      <c r="A261" s="277">
        <v>-3</v>
      </c>
      <c r="B261" s="54" t="s">
        <v>323</v>
      </c>
      <c r="C261" s="104" t="s">
        <v>206</v>
      </c>
      <c r="D261" s="227">
        <f t="shared" si="15"/>
        <v>36.36</v>
      </c>
      <c r="E261" s="184"/>
      <c r="F261" s="307">
        <f>E261*D261</f>
        <v>0</v>
      </c>
    </row>
    <row r="262" spans="1:6" s="118" customFormat="1" ht="18.75">
      <c r="A262" s="277">
        <v>-4</v>
      </c>
      <c r="B262" s="54" t="s">
        <v>324</v>
      </c>
      <c r="C262" s="104" t="s">
        <v>206</v>
      </c>
      <c r="D262" s="227">
        <f t="shared" si="15"/>
        <v>28.17</v>
      </c>
      <c r="E262" s="184"/>
      <c r="F262" s="307">
        <f>E262*D262</f>
        <v>0</v>
      </c>
    </row>
    <row r="263" spans="1:6" s="118" customFormat="1" ht="18.75">
      <c r="A263" s="277">
        <v>-5</v>
      </c>
      <c r="B263" s="54" t="s">
        <v>325</v>
      </c>
      <c r="C263" s="104" t="s">
        <v>206</v>
      </c>
      <c r="D263" s="227">
        <f t="shared" si="15"/>
        <v>146.33000000000001</v>
      </c>
      <c r="E263" s="184"/>
      <c r="F263" s="307">
        <f t="shared" ref="F263:F265" si="16">E263*D263</f>
        <v>0</v>
      </c>
    </row>
    <row r="264" spans="1:6" s="118" customFormat="1" ht="18.75">
      <c r="A264" s="277">
        <v>-6</v>
      </c>
      <c r="B264" s="54" t="s">
        <v>326</v>
      </c>
      <c r="C264" s="104" t="s">
        <v>206</v>
      </c>
      <c r="D264" s="227">
        <f t="shared" si="15"/>
        <v>15.99</v>
      </c>
      <c r="E264" s="184"/>
      <c r="F264" s="307">
        <f t="shared" si="16"/>
        <v>0</v>
      </c>
    </row>
    <row r="265" spans="1:6" s="118" customFormat="1" ht="18.75">
      <c r="A265" s="277">
        <v>-7</v>
      </c>
      <c r="B265" s="54" t="s">
        <v>327</v>
      </c>
      <c r="C265" s="104" t="s">
        <v>206</v>
      </c>
      <c r="D265" s="227">
        <f t="shared" si="15"/>
        <v>97.05</v>
      </c>
      <c r="E265" s="184"/>
      <c r="F265" s="307">
        <f t="shared" si="16"/>
        <v>0</v>
      </c>
    </row>
    <row r="266" spans="1:6" s="118" customFormat="1">
      <c r="A266" s="311"/>
      <c r="B266" s="54"/>
      <c r="C266" s="104"/>
      <c r="D266" s="227"/>
      <c r="E266" s="184"/>
      <c r="F266" s="307"/>
    </row>
    <row r="267" spans="1:6" s="118" customFormat="1">
      <c r="A267" s="337" t="s">
        <v>266</v>
      </c>
      <c r="B267" s="176" t="s">
        <v>339</v>
      </c>
      <c r="C267" s="177"/>
      <c r="D267" s="233"/>
      <c r="E267" s="178"/>
      <c r="F267" s="338"/>
    </row>
    <row r="268" spans="1:6" s="118" customFormat="1">
      <c r="A268" s="335"/>
      <c r="B268" s="21" t="s">
        <v>386</v>
      </c>
      <c r="C268" s="179"/>
      <c r="D268" s="243"/>
      <c r="E268" s="180"/>
      <c r="F268" s="336"/>
    </row>
    <row r="269" spans="1:6" s="118" customFormat="1" ht="18.75">
      <c r="A269" s="277">
        <v>-1</v>
      </c>
      <c r="B269" s="323" t="s">
        <v>331</v>
      </c>
      <c r="C269" s="104" t="s">
        <v>206</v>
      </c>
      <c r="D269" s="230">
        <f>D234</f>
        <v>194.86699999999999</v>
      </c>
      <c r="E269" s="184"/>
      <c r="F269" s="307">
        <f>E269*D269</f>
        <v>0</v>
      </c>
    </row>
    <row r="270" spans="1:6" s="118" customFormat="1" ht="18.75">
      <c r="A270" s="277">
        <v>-2</v>
      </c>
      <c r="B270" s="54" t="s">
        <v>332</v>
      </c>
      <c r="C270" s="104" t="s">
        <v>206</v>
      </c>
      <c r="D270" s="230">
        <f>D235</f>
        <v>188.15299999999999</v>
      </c>
      <c r="E270" s="184"/>
      <c r="F270" s="307">
        <f t="shared" ref="F270:F272" si="17">E270*D270</f>
        <v>0</v>
      </c>
    </row>
    <row r="271" spans="1:6" s="118" customFormat="1" ht="18.75">
      <c r="A271" s="277">
        <v>-3</v>
      </c>
      <c r="B271" s="54" t="s">
        <v>333</v>
      </c>
      <c r="C271" s="104" t="s">
        <v>206</v>
      </c>
      <c r="D271" s="230">
        <f>D236</f>
        <v>60.610999999999997</v>
      </c>
      <c r="E271" s="184"/>
      <c r="F271" s="307">
        <f t="shared" si="17"/>
        <v>0</v>
      </c>
    </row>
    <row r="272" spans="1:6" s="118" customFormat="1" ht="18.75">
      <c r="A272" s="277">
        <v>-4</v>
      </c>
      <c r="B272" s="54" t="s">
        <v>334</v>
      </c>
      <c r="C272" s="104" t="s">
        <v>206</v>
      </c>
      <c r="D272" s="230">
        <f>D237</f>
        <v>27.742000000000001</v>
      </c>
      <c r="E272" s="184"/>
      <c r="F272" s="307">
        <f t="shared" si="17"/>
        <v>0</v>
      </c>
    </row>
    <row r="273" spans="1:6" s="118" customFormat="1" ht="16.5" thickBot="1">
      <c r="A273" s="311"/>
      <c r="B273" s="182"/>
      <c r="C273" s="181"/>
      <c r="D273" s="232"/>
      <c r="E273" s="180"/>
      <c r="F273" s="329"/>
    </row>
    <row r="274" spans="1:6" s="118" customFormat="1" ht="16.5" thickTop="1">
      <c r="A274" s="339"/>
      <c r="B274" s="25" t="s">
        <v>267</v>
      </c>
      <c r="C274" s="185"/>
      <c r="D274" s="244"/>
      <c r="E274" s="186"/>
      <c r="F274" s="308"/>
    </row>
    <row r="275" spans="1:6" s="118" customFormat="1" ht="16.5" thickBot="1">
      <c r="A275" s="340"/>
      <c r="B275" s="26" t="s">
        <v>224</v>
      </c>
      <c r="C275" s="187"/>
      <c r="D275" s="245"/>
      <c r="E275" s="188"/>
      <c r="F275" s="341">
        <f>SUM(F259:K274)</f>
        <v>0</v>
      </c>
    </row>
    <row r="276" spans="1:6" ht="16.5" thickTop="1">
      <c r="A276" s="278"/>
      <c r="B276" s="61" t="s">
        <v>269</v>
      </c>
      <c r="C276" s="86"/>
      <c r="D276" s="221"/>
      <c r="E276" s="130"/>
      <c r="F276" s="307"/>
    </row>
    <row r="277" spans="1:6">
      <c r="A277" s="278"/>
      <c r="B277" s="16" t="s">
        <v>120</v>
      </c>
      <c r="C277" s="86"/>
      <c r="D277" s="221"/>
      <c r="E277" s="130"/>
      <c r="F277" s="307"/>
    </row>
    <row r="278" spans="1:6">
      <c r="A278" s="275" t="s">
        <v>68</v>
      </c>
      <c r="B278" s="17" t="s">
        <v>31</v>
      </c>
      <c r="C278" s="86"/>
      <c r="D278" s="221"/>
      <c r="E278" s="130"/>
      <c r="F278" s="307"/>
    </row>
    <row r="279" spans="1:6" ht="47.25">
      <c r="A279" s="278"/>
      <c r="B279" s="21" t="s">
        <v>121</v>
      </c>
      <c r="C279" s="86"/>
      <c r="D279" s="221"/>
      <c r="E279" s="130"/>
      <c r="F279" s="307"/>
    </row>
    <row r="280" spans="1:6" ht="63">
      <c r="A280" s="278"/>
      <c r="B280" s="21" t="s">
        <v>122</v>
      </c>
      <c r="C280" s="86"/>
      <c r="D280" s="221"/>
      <c r="E280" s="130"/>
      <c r="F280" s="307"/>
    </row>
    <row r="281" spans="1:6">
      <c r="A281" s="278"/>
      <c r="B281" s="21" t="s">
        <v>123</v>
      </c>
      <c r="C281" s="86"/>
      <c r="D281" s="221"/>
      <c r="E281" s="130"/>
      <c r="F281" s="307"/>
    </row>
    <row r="282" spans="1:6" ht="31.5">
      <c r="A282" s="278"/>
      <c r="B282" s="21" t="s">
        <v>213</v>
      </c>
      <c r="C282" s="86"/>
      <c r="D282" s="221"/>
      <c r="E282" s="130"/>
      <c r="F282" s="307"/>
    </row>
    <row r="283" spans="1:6">
      <c r="A283" s="290" t="s">
        <v>230</v>
      </c>
      <c r="B283" s="42" t="s">
        <v>54</v>
      </c>
      <c r="C283" s="93"/>
      <c r="D283" s="225"/>
      <c r="E283" s="135"/>
      <c r="F283" s="305"/>
    </row>
    <row r="284" spans="1:6" s="63" customFormat="1">
      <c r="A284" s="318"/>
      <c r="B284" s="120" t="s">
        <v>162</v>
      </c>
      <c r="C284" s="94"/>
      <c r="D284" s="221"/>
      <c r="E284" s="137"/>
      <c r="F284" s="319"/>
    </row>
    <row r="285" spans="1:6">
      <c r="A285" s="277">
        <v>-1</v>
      </c>
      <c r="B285" s="78" t="s">
        <v>340</v>
      </c>
      <c r="C285" s="96" t="s">
        <v>172</v>
      </c>
      <c r="D285" s="230">
        <v>1</v>
      </c>
      <c r="E285" s="123"/>
      <c r="F285" s="276">
        <f>E285*D285</f>
        <v>0</v>
      </c>
    </row>
    <row r="286" spans="1:6" s="118" customFormat="1">
      <c r="A286" s="277">
        <v>-2</v>
      </c>
      <c r="B286" s="78" t="s">
        <v>341</v>
      </c>
      <c r="C286" s="96" t="s">
        <v>172</v>
      </c>
      <c r="D286" s="230">
        <v>3</v>
      </c>
      <c r="E286" s="123"/>
      <c r="F286" s="276">
        <f t="shared" ref="F286:F291" si="18">E286*D286</f>
        <v>0</v>
      </c>
    </row>
    <row r="287" spans="1:6" s="118" customFormat="1">
      <c r="A287" s="277">
        <v>-3</v>
      </c>
      <c r="B287" s="78" t="s">
        <v>343</v>
      </c>
      <c r="C287" s="96" t="s">
        <v>172</v>
      </c>
      <c r="D287" s="230">
        <v>4</v>
      </c>
      <c r="E287" s="123"/>
      <c r="F287" s="276">
        <f t="shared" si="18"/>
        <v>0</v>
      </c>
    </row>
    <row r="288" spans="1:6" s="118" customFormat="1">
      <c r="A288" s="277">
        <v>-4</v>
      </c>
      <c r="B288" s="78" t="s">
        <v>344</v>
      </c>
      <c r="C288" s="96" t="s">
        <v>172</v>
      </c>
      <c r="D288" s="230">
        <v>6</v>
      </c>
      <c r="E288" s="123"/>
      <c r="F288" s="276">
        <f t="shared" si="18"/>
        <v>0</v>
      </c>
    </row>
    <row r="289" spans="1:7" s="118" customFormat="1">
      <c r="A289" s="277">
        <v>-5</v>
      </c>
      <c r="B289" s="78" t="s">
        <v>345</v>
      </c>
      <c r="C289" s="96" t="s">
        <v>172</v>
      </c>
      <c r="D289" s="230">
        <v>13</v>
      </c>
      <c r="E289" s="123"/>
      <c r="F289" s="276">
        <f t="shared" si="18"/>
        <v>0</v>
      </c>
    </row>
    <row r="290" spans="1:7" s="118" customFormat="1">
      <c r="A290" s="277">
        <v>-6</v>
      </c>
      <c r="B290" s="78" t="s">
        <v>346</v>
      </c>
      <c r="C290" s="96" t="s">
        <v>172</v>
      </c>
      <c r="D290" s="230">
        <v>12</v>
      </c>
      <c r="E290" s="123"/>
      <c r="F290" s="276">
        <f t="shared" si="18"/>
        <v>0</v>
      </c>
    </row>
    <row r="291" spans="1:7" s="118" customFormat="1">
      <c r="A291" s="277">
        <v>-7</v>
      </c>
      <c r="B291" s="78" t="s">
        <v>347</v>
      </c>
      <c r="C291" s="96" t="s">
        <v>172</v>
      </c>
      <c r="D291" s="230">
        <v>3</v>
      </c>
      <c r="E291" s="123"/>
      <c r="F291" s="276">
        <f t="shared" si="18"/>
        <v>0</v>
      </c>
    </row>
    <row r="292" spans="1:7" s="118" customFormat="1">
      <c r="A292" s="277">
        <v>-8</v>
      </c>
      <c r="B292" s="78" t="s">
        <v>349</v>
      </c>
      <c r="C292" s="96" t="s">
        <v>172</v>
      </c>
      <c r="D292" s="230">
        <v>1</v>
      </c>
      <c r="E292" s="123"/>
      <c r="F292" s="276">
        <f t="shared" ref="F292" si="19">E292*D292</f>
        <v>0</v>
      </c>
    </row>
    <row r="293" spans="1:7" s="118" customFormat="1">
      <c r="A293" s="277">
        <v>-9</v>
      </c>
      <c r="B293" s="78" t="s">
        <v>350</v>
      </c>
      <c r="C293" s="96" t="s">
        <v>172</v>
      </c>
      <c r="D293" s="230">
        <v>1</v>
      </c>
      <c r="E293" s="123"/>
      <c r="F293" s="276">
        <f t="shared" ref="F293" si="20">E293*D293</f>
        <v>0</v>
      </c>
    </row>
    <row r="294" spans="1:7">
      <c r="A294" s="342"/>
      <c r="B294" s="78"/>
      <c r="C294" s="96"/>
      <c r="D294" s="230"/>
      <c r="E294" s="123"/>
      <c r="F294" s="276"/>
      <c r="G294" s="47"/>
    </row>
    <row r="295" spans="1:7" s="63" customFormat="1">
      <c r="A295" s="343"/>
      <c r="B295" s="120" t="s">
        <v>163</v>
      </c>
      <c r="C295" s="94"/>
      <c r="D295" s="221"/>
      <c r="E295" s="137"/>
      <c r="F295" s="319"/>
    </row>
    <row r="296" spans="1:7" s="118" customFormat="1" ht="31.5">
      <c r="A296" s="277">
        <v>-1</v>
      </c>
      <c r="B296" s="78" t="s">
        <v>351</v>
      </c>
      <c r="C296" s="96" t="s">
        <v>172</v>
      </c>
      <c r="D296" s="230">
        <v>4</v>
      </c>
      <c r="E296" s="123"/>
      <c r="F296" s="276">
        <f>E296*D296</f>
        <v>0</v>
      </c>
      <c r="G296" s="47"/>
    </row>
    <row r="297" spans="1:7" s="118" customFormat="1" ht="31.5">
      <c r="A297" s="277">
        <v>-2</v>
      </c>
      <c r="B297" s="78" t="s">
        <v>352</v>
      </c>
      <c r="C297" s="96" t="s">
        <v>172</v>
      </c>
      <c r="D297" s="230">
        <v>2</v>
      </c>
      <c r="E297" s="123"/>
      <c r="F297" s="276">
        <f>E297*D297</f>
        <v>0</v>
      </c>
      <c r="G297" s="47"/>
    </row>
    <row r="298" spans="1:7" s="118" customFormat="1" ht="31.5">
      <c r="A298" s="277">
        <v>-3</v>
      </c>
      <c r="B298" s="78" t="s">
        <v>353</v>
      </c>
      <c r="C298" s="96" t="s">
        <v>172</v>
      </c>
      <c r="D298" s="230">
        <v>2</v>
      </c>
      <c r="E298" s="123"/>
      <c r="F298" s="276">
        <f>E298*D298</f>
        <v>0</v>
      </c>
      <c r="G298" s="47"/>
    </row>
    <row r="299" spans="1:7" s="118" customFormat="1" ht="31.5">
      <c r="A299" s="277">
        <v>-4</v>
      </c>
      <c r="B299" s="78" t="s">
        <v>354</v>
      </c>
      <c r="C299" s="96" t="s">
        <v>172</v>
      </c>
      <c r="D299" s="230">
        <v>3</v>
      </c>
      <c r="E299" s="123"/>
      <c r="F299" s="276">
        <f>E299*D299</f>
        <v>0</v>
      </c>
      <c r="G299" s="47"/>
    </row>
    <row r="300" spans="1:7" s="118" customFormat="1" ht="31.5">
      <c r="A300" s="277">
        <v>-5</v>
      </c>
      <c r="B300" s="78" t="s">
        <v>355</v>
      </c>
      <c r="C300" s="96" t="s">
        <v>172</v>
      </c>
      <c r="D300" s="230">
        <v>13</v>
      </c>
      <c r="E300" s="123"/>
      <c r="F300" s="276">
        <f t="shared" ref="F300" si="21">E300*D300</f>
        <v>0</v>
      </c>
      <c r="G300" s="47"/>
    </row>
    <row r="301" spans="1:7" s="118" customFormat="1" ht="31.5">
      <c r="A301" s="277">
        <v>-6</v>
      </c>
      <c r="B301" s="78" t="s">
        <v>357</v>
      </c>
      <c r="C301" s="96" t="s">
        <v>172</v>
      </c>
      <c r="D301" s="230">
        <v>2</v>
      </c>
      <c r="E301" s="123"/>
      <c r="F301" s="276">
        <f t="shared" ref="F301" si="22">E301*D301</f>
        <v>0</v>
      </c>
      <c r="G301" s="47"/>
    </row>
    <row r="302" spans="1:7" s="118" customFormat="1" ht="31.5">
      <c r="A302" s="277">
        <v>-7</v>
      </c>
      <c r="B302" s="78" t="s">
        <v>358</v>
      </c>
      <c r="C302" s="96" t="s">
        <v>172</v>
      </c>
      <c r="D302" s="230">
        <v>2</v>
      </c>
      <c r="E302" s="123"/>
      <c r="F302" s="276">
        <f t="shared" ref="F302:F303" si="23">E302*D302</f>
        <v>0</v>
      </c>
      <c r="G302" s="47"/>
    </row>
    <row r="303" spans="1:7" s="118" customFormat="1" ht="31.5">
      <c r="A303" s="277">
        <v>-8</v>
      </c>
      <c r="B303" s="78" t="s">
        <v>359</v>
      </c>
      <c r="C303" s="96" t="s">
        <v>172</v>
      </c>
      <c r="D303" s="230">
        <v>9</v>
      </c>
      <c r="E303" s="123"/>
      <c r="F303" s="276">
        <f t="shared" si="23"/>
        <v>0</v>
      </c>
      <c r="G303" s="47"/>
    </row>
    <row r="304" spans="1:7" s="118" customFormat="1" ht="31.5">
      <c r="A304" s="277">
        <v>-9</v>
      </c>
      <c r="B304" s="78" t="s">
        <v>360</v>
      </c>
      <c r="C304" s="96" t="s">
        <v>172</v>
      </c>
      <c r="D304" s="230">
        <v>2</v>
      </c>
      <c r="E304" s="123"/>
      <c r="F304" s="276">
        <f t="shared" ref="F304" si="24">E304*D304</f>
        <v>0</v>
      </c>
      <c r="G304" s="47"/>
    </row>
    <row r="305" spans="1:7" s="118" customFormat="1" ht="31.5">
      <c r="A305" s="277">
        <v>-10</v>
      </c>
      <c r="B305" s="78" t="s">
        <v>367</v>
      </c>
      <c r="C305" s="96" t="s">
        <v>172</v>
      </c>
      <c r="D305" s="230">
        <v>1</v>
      </c>
      <c r="E305" s="123"/>
      <c r="F305" s="276">
        <f t="shared" ref="F305" si="25">E305*D305</f>
        <v>0</v>
      </c>
      <c r="G305" s="47"/>
    </row>
    <row r="306" spans="1:7" s="118" customFormat="1">
      <c r="A306" s="342"/>
      <c r="B306" s="78"/>
      <c r="C306" s="96"/>
      <c r="D306" s="230"/>
      <c r="E306" s="123"/>
      <c r="F306" s="276"/>
      <c r="G306" s="47"/>
    </row>
    <row r="307" spans="1:7" s="118" customFormat="1">
      <c r="A307" s="290" t="s">
        <v>230</v>
      </c>
      <c r="B307" s="42" t="s">
        <v>302</v>
      </c>
      <c r="C307" s="93"/>
      <c r="D307" s="225"/>
      <c r="E307" s="135"/>
      <c r="F307" s="305"/>
    </row>
    <row r="308" spans="1:7" s="63" customFormat="1">
      <c r="A308" s="318"/>
      <c r="B308" s="120" t="s">
        <v>162</v>
      </c>
      <c r="C308" s="94"/>
      <c r="D308" s="221"/>
      <c r="E308" s="137"/>
      <c r="F308" s="319"/>
    </row>
    <row r="309" spans="1:7" s="118" customFormat="1">
      <c r="A309" s="277">
        <v>-1</v>
      </c>
      <c r="B309" s="78" t="s">
        <v>341</v>
      </c>
      <c r="C309" s="96" t="s">
        <v>172</v>
      </c>
      <c r="D309" s="230">
        <v>1</v>
      </c>
      <c r="E309" s="123"/>
      <c r="F309" s="276">
        <f t="shared" ref="F309:F313" si="26">E309*D309</f>
        <v>0</v>
      </c>
    </row>
    <row r="310" spans="1:7" s="118" customFormat="1">
      <c r="A310" s="277">
        <v>-2</v>
      </c>
      <c r="B310" s="78" t="s">
        <v>342</v>
      </c>
      <c r="C310" s="96" t="s">
        <v>172</v>
      </c>
      <c r="D310" s="230">
        <v>3</v>
      </c>
      <c r="E310" s="123"/>
      <c r="F310" s="276">
        <f t="shared" si="26"/>
        <v>0</v>
      </c>
    </row>
    <row r="311" spans="1:7" s="118" customFormat="1">
      <c r="A311" s="277">
        <v>-3</v>
      </c>
      <c r="B311" s="78" t="s">
        <v>344</v>
      </c>
      <c r="C311" s="96" t="s">
        <v>172</v>
      </c>
      <c r="D311" s="230">
        <v>16</v>
      </c>
      <c r="E311" s="123"/>
      <c r="F311" s="276">
        <f t="shared" si="26"/>
        <v>0</v>
      </c>
    </row>
    <row r="312" spans="1:7" s="118" customFormat="1">
      <c r="A312" s="277">
        <v>-4</v>
      </c>
      <c r="B312" s="78" t="s">
        <v>346</v>
      </c>
      <c r="C312" s="96" t="s">
        <v>172</v>
      </c>
      <c r="D312" s="230">
        <v>7</v>
      </c>
      <c r="E312" s="123"/>
      <c r="F312" s="276">
        <f t="shared" si="26"/>
        <v>0</v>
      </c>
    </row>
    <row r="313" spans="1:7" s="118" customFormat="1">
      <c r="A313" s="277">
        <v>-5</v>
      </c>
      <c r="B313" s="78" t="s">
        <v>348</v>
      </c>
      <c r="C313" s="96" t="s">
        <v>172</v>
      </c>
      <c r="D313" s="230">
        <v>1</v>
      </c>
      <c r="E313" s="123"/>
      <c r="F313" s="276">
        <f t="shared" si="26"/>
        <v>0</v>
      </c>
    </row>
    <row r="314" spans="1:7" s="118" customFormat="1">
      <c r="A314" s="342"/>
      <c r="B314" s="78"/>
      <c r="C314" s="96"/>
      <c r="D314" s="230"/>
      <c r="E314" s="123"/>
      <c r="F314" s="276"/>
      <c r="G314" s="47"/>
    </row>
    <row r="315" spans="1:7" s="63" customFormat="1">
      <c r="A315" s="343"/>
      <c r="B315" s="120" t="s">
        <v>163</v>
      </c>
      <c r="C315" s="94"/>
      <c r="D315" s="221"/>
      <c r="E315" s="137"/>
      <c r="F315" s="319"/>
    </row>
    <row r="316" spans="1:7" s="118" customFormat="1" ht="31.5">
      <c r="A316" s="277">
        <v>-1</v>
      </c>
      <c r="B316" s="78" t="s">
        <v>356</v>
      </c>
      <c r="C316" s="96" t="s">
        <v>172</v>
      </c>
      <c r="D316" s="230">
        <v>8</v>
      </c>
      <c r="E316" s="123"/>
      <c r="F316" s="276">
        <f t="shared" ref="F316:F327" si="27">E316*D316</f>
        <v>0</v>
      </c>
      <c r="G316" s="47"/>
    </row>
    <row r="317" spans="1:7" s="118" customFormat="1" ht="31.5">
      <c r="A317" s="277">
        <v>-2</v>
      </c>
      <c r="B317" s="78" t="s">
        <v>358</v>
      </c>
      <c r="C317" s="96" t="s">
        <v>172</v>
      </c>
      <c r="D317" s="230">
        <v>1</v>
      </c>
      <c r="E317" s="123"/>
      <c r="F317" s="276">
        <f t="shared" si="27"/>
        <v>0</v>
      </c>
      <c r="G317" s="47"/>
    </row>
    <row r="318" spans="1:7" s="118" customFormat="1" ht="31.5">
      <c r="A318" s="277">
        <v>-3</v>
      </c>
      <c r="B318" s="78" t="s">
        <v>359</v>
      </c>
      <c r="C318" s="96" t="s">
        <v>172</v>
      </c>
      <c r="D318" s="230">
        <v>3</v>
      </c>
      <c r="E318" s="123"/>
      <c r="F318" s="276">
        <f t="shared" si="27"/>
        <v>0</v>
      </c>
      <c r="G318" s="47"/>
    </row>
    <row r="319" spans="1:7" s="118" customFormat="1" ht="31.5">
      <c r="A319" s="277">
        <v>-4</v>
      </c>
      <c r="B319" s="78" t="s">
        <v>361</v>
      </c>
      <c r="C319" s="96" t="s">
        <v>172</v>
      </c>
      <c r="D319" s="230">
        <v>3</v>
      </c>
      <c r="E319" s="123"/>
      <c r="F319" s="276">
        <f t="shared" si="27"/>
        <v>0</v>
      </c>
      <c r="G319" s="47"/>
    </row>
    <row r="320" spans="1:7" s="118" customFormat="1" ht="31.5">
      <c r="A320" s="277">
        <v>-5</v>
      </c>
      <c r="B320" s="78" t="s">
        <v>362</v>
      </c>
      <c r="C320" s="96" t="s">
        <v>172</v>
      </c>
      <c r="D320" s="230">
        <v>4</v>
      </c>
      <c r="E320" s="123"/>
      <c r="F320" s="276">
        <f t="shared" si="27"/>
        <v>0</v>
      </c>
      <c r="G320" s="47"/>
    </row>
    <row r="321" spans="1:7" s="118" customFormat="1" ht="31.5">
      <c r="A321" s="277">
        <v>-6</v>
      </c>
      <c r="B321" s="78" t="s">
        <v>363</v>
      </c>
      <c r="C321" s="96" t="s">
        <v>172</v>
      </c>
      <c r="D321" s="230">
        <v>6</v>
      </c>
      <c r="E321" s="123"/>
      <c r="F321" s="276">
        <f t="shared" si="27"/>
        <v>0</v>
      </c>
      <c r="G321" s="47"/>
    </row>
    <row r="322" spans="1:7" s="118" customFormat="1" ht="31.5">
      <c r="A322" s="277">
        <v>-7</v>
      </c>
      <c r="B322" s="78" t="s">
        <v>364</v>
      </c>
      <c r="C322" s="96" t="s">
        <v>172</v>
      </c>
      <c r="D322" s="230">
        <v>5</v>
      </c>
      <c r="E322" s="123"/>
      <c r="F322" s="276">
        <f t="shared" si="27"/>
        <v>0</v>
      </c>
      <c r="G322" s="47"/>
    </row>
    <row r="323" spans="1:7" s="118" customFormat="1" ht="31.5">
      <c r="A323" s="277">
        <v>-8</v>
      </c>
      <c r="B323" s="78" t="s">
        <v>365</v>
      </c>
      <c r="C323" s="96" t="s">
        <v>172</v>
      </c>
      <c r="D323" s="230">
        <v>1</v>
      </c>
      <c r="E323" s="123"/>
      <c r="F323" s="276">
        <f t="shared" si="27"/>
        <v>0</v>
      </c>
      <c r="G323" s="47"/>
    </row>
    <row r="324" spans="1:7" s="118" customFormat="1" ht="31.5">
      <c r="A324" s="277">
        <v>-9</v>
      </c>
      <c r="B324" s="78" t="s">
        <v>366</v>
      </c>
      <c r="C324" s="96" t="s">
        <v>172</v>
      </c>
      <c r="D324" s="230">
        <v>2</v>
      </c>
      <c r="E324" s="123"/>
      <c r="F324" s="276">
        <f t="shared" si="27"/>
        <v>0</v>
      </c>
      <c r="G324" s="47"/>
    </row>
    <row r="325" spans="1:7" s="118" customFormat="1" ht="31.5">
      <c r="A325" s="277">
        <v>-10</v>
      </c>
      <c r="B325" s="78" t="s">
        <v>367</v>
      </c>
      <c r="C325" s="96" t="s">
        <v>172</v>
      </c>
      <c r="D325" s="230">
        <v>1</v>
      </c>
      <c r="E325" s="123"/>
      <c r="F325" s="276">
        <f t="shared" si="27"/>
        <v>0</v>
      </c>
      <c r="G325" s="47"/>
    </row>
    <row r="326" spans="1:7" s="118" customFormat="1" ht="31.5">
      <c r="A326" s="277">
        <v>-11</v>
      </c>
      <c r="B326" s="78" t="s">
        <v>368</v>
      </c>
      <c r="C326" s="96" t="s">
        <v>172</v>
      </c>
      <c r="D326" s="230">
        <v>1</v>
      </c>
      <c r="E326" s="123"/>
      <c r="F326" s="276">
        <f t="shared" si="27"/>
        <v>0</v>
      </c>
      <c r="G326" s="47"/>
    </row>
    <row r="327" spans="1:7" s="118" customFormat="1" ht="31.5">
      <c r="A327" s="277">
        <v>-12</v>
      </c>
      <c r="B327" s="78" t="s">
        <v>369</v>
      </c>
      <c r="C327" s="96" t="s">
        <v>172</v>
      </c>
      <c r="D327" s="230">
        <v>1</v>
      </c>
      <c r="E327" s="123"/>
      <c r="F327" s="276">
        <f t="shared" si="27"/>
        <v>0</v>
      </c>
      <c r="G327" s="47"/>
    </row>
    <row r="328" spans="1:7" s="118" customFormat="1" ht="16.5" thickBot="1">
      <c r="A328" s="342"/>
      <c r="B328" s="78"/>
      <c r="C328" s="96"/>
      <c r="D328" s="230"/>
      <c r="E328" s="123"/>
      <c r="F328" s="276"/>
      <c r="G328" s="47"/>
    </row>
    <row r="329" spans="1:7" ht="16.5" thickTop="1">
      <c r="A329" s="299"/>
      <c r="B329" s="25" t="s">
        <v>270</v>
      </c>
      <c r="C329" s="109"/>
      <c r="D329" s="246"/>
      <c r="E329" s="136"/>
      <c r="F329" s="308"/>
    </row>
    <row r="330" spans="1:7" ht="16.5" thickBot="1">
      <c r="A330" s="286"/>
      <c r="B330" s="26" t="s">
        <v>251</v>
      </c>
      <c r="C330" s="101"/>
      <c r="D330" s="228"/>
      <c r="E330" s="142"/>
      <c r="F330" s="341">
        <f>SUM(F285:F329)</f>
        <v>0</v>
      </c>
    </row>
    <row r="331" spans="1:7" ht="16.5" thickTop="1">
      <c r="A331" s="278"/>
      <c r="B331" s="61" t="s">
        <v>271</v>
      </c>
      <c r="C331" s="86"/>
      <c r="D331" s="221"/>
      <c r="E331" s="130"/>
      <c r="F331" s="307"/>
    </row>
    <row r="332" spans="1:7">
      <c r="A332" s="278"/>
      <c r="B332" s="16" t="s">
        <v>66</v>
      </c>
      <c r="C332" s="86"/>
      <c r="D332" s="221"/>
      <c r="E332" s="130"/>
      <c r="F332" s="307"/>
    </row>
    <row r="333" spans="1:7" ht="15" customHeight="1">
      <c r="A333" s="275" t="s">
        <v>257</v>
      </c>
      <c r="B333" s="30" t="s">
        <v>31</v>
      </c>
      <c r="C333" s="86" t="s">
        <v>51</v>
      </c>
      <c r="D333" s="221"/>
      <c r="E333" s="130"/>
      <c r="F333" s="307"/>
    </row>
    <row r="334" spans="1:7" ht="79.5" customHeight="1">
      <c r="A334" s="289"/>
      <c r="B334" s="36" t="s">
        <v>126</v>
      </c>
      <c r="C334" s="86"/>
      <c r="D334" s="221"/>
      <c r="E334" s="130"/>
      <c r="F334" s="307"/>
    </row>
    <row r="335" spans="1:7" ht="31.5">
      <c r="A335" s="289"/>
      <c r="B335" s="36" t="s">
        <v>127</v>
      </c>
      <c r="C335" s="86"/>
      <c r="D335" s="221"/>
      <c r="E335" s="130"/>
      <c r="F335" s="307"/>
    </row>
    <row r="336" spans="1:7" ht="63">
      <c r="A336" s="289"/>
      <c r="B336" s="36" t="s">
        <v>207</v>
      </c>
      <c r="C336" s="86"/>
      <c r="D336" s="221"/>
      <c r="E336" s="130"/>
      <c r="F336" s="307"/>
    </row>
    <row r="337" spans="1:6" ht="78.75">
      <c r="A337" s="289"/>
      <c r="B337" s="21" t="s">
        <v>208</v>
      </c>
      <c r="C337" s="86"/>
      <c r="D337" s="221"/>
      <c r="E337" s="130"/>
      <c r="F337" s="307"/>
    </row>
    <row r="338" spans="1:6" s="63" customFormat="1">
      <c r="A338" s="290" t="s">
        <v>235</v>
      </c>
      <c r="B338" s="42" t="s">
        <v>58</v>
      </c>
      <c r="C338" s="93"/>
      <c r="D338" s="225"/>
      <c r="E338" s="135"/>
      <c r="F338" s="305"/>
    </row>
    <row r="339" spans="1:6" s="63" customFormat="1" ht="18.75">
      <c r="A339" s="277">
        <v>-1</v>
      </c>
      <c r="B339" s="54" t="s">
        <v>153</v>
      </c>
      <c r="C339" s="104" t="s">
        <v>206</v>
      </c>
      <c r="D339" s="230">
        <f>D146</f>
        <v>349</v>
      </c>
      <c r="E339" s="123"/>
      <c r="F339" s="276">
        <f>E339*D339</f>
        <v>0</v>
      </c>
    </row>
    <row r="340" spans="1:6" s="63" customFormat="1" ht="31.5">
      <c r="A340" s="277">
        <v>-2</v>
      </c>
      <c r="B340" s="54" t="s">
        <v>191</v>
      </c>
      <c r="C340" s="104" t="s">
        <v>206</v>
      </c>
      <c r="D340" s="230">
        <f>D147</f>
        <v>1493.9</v>
      </c>
      <c r="E340" s="123"/>
      <c r="F340" s="276">
        <f>E340*D340</f>
        <v>0</v>
      </c>
    </row>
    <row r="341" spans="1:6" s="63" customFormat="1" ht="18.75">
      <c r="A341" s="277">
        <v>-3</v>
      </c>
      <c r="B341" s="54" t="s">
        <v>152</v>
      </c>
      <c r="C341" s="104" t="s">
        <v>209</v>
      </c>
      <c r="D341" s="247">
        <f>D259+D260+D261+D262+D263+D264+D265</f>
        <v>545.29</v>
      </c>
      <c r="E341" s="123"/>
      <c r="F341" s="276">
        <f>E341*D341</f>
        <v>0</v>
      </c>
    </row>
    <row r="342" spans="1:6" s="63" customFormat="1">
      <c r="A342" s="344"/>
      <c r="B342" s="190"/>
      <c r="C342" s="191"/>
      <c r="D342" s="248"/>
      <c r="E342" s="122"/>
      <c r="F342" s="274"/>
    </row>
    <row r="343" spans="1:6" s="63" customFormat="1">
      <c r="A343" s="290" t="s">
        <v>286</v>
      </c>
      <c r="B343" s="42" t="s">
        <v>339</v>
      </c>
      <c r="C343" s="93"/>
      <c r="D343" s="225"/>
      <c r="E343" s="135"/>
      <c r="F343" s="305"/>
    </row>
    <row r="344" spans="1:6" s="63" customFormat="1" ht="18.75">
      <c r="A344" s="277">
        <v>-1</v>
      </c>
      <c r="B344" s="54" t="s">
        <v>153</v>
      </c>
      <c r="C344" s="104" t="s">
        <v>206</v>
      </c>
      <c r="D344" s="230">
        <f>D150</f>
        <v>220.62</v>
      </c>
      <c r="E344" s="123"/>
      <c r="F344" s="276">
        <f>E344*D344</f>
        <v>0</v>
      </c>
    </row>
    <row r="345" spans="1:6" s="63" customFormat="1" ht="31.5">
      <c r="A345" s="277">
        <v>-2</v>
      </c>
      <c r="B345" s="54" t="s">
        <v>191</v>
      </c>
      <c r="C345" s="104" t="s">
        <v>206</v>
      </c>
      <c r="D345" s="230">
        <f>D151</f>
        <v>1012.46</v>
      </c>
      <c r="E345" s="123"/>
      <c r="F345" s="276">
        <f>E345*D345</f>
        <v>0</v>
      </c>
    </row>
    <row r="346" spans="1:6" s="63" customFormat="1" ht="18.75">
      <c r="A346" s="277">
        <v>-3</v>
      </c>
      <c r="B346" s="54" t="s">
        <v>152</v>
      </c>
      <c r="C346" s="104" t="s">
        <v>209</v>
      </c>
      <c r="D346" s="247">
        <f>D269+D270+D271+D272</f>
        <v>471.37299999999999</v>
      </c>
      <c r="E346" s="123"/>
      <c r="F346" s="276">
        <f>E346*D346</f>
        <v>0</v>
      </c>
    </row>
    <row r="347" spans="1:6" s="63" customFormat="1" ht="16.5" thickBot="1">
      <c r="A347" s="344"/>
      <c r="B347" s="190"/>
      <c r="C347" s="191"/>
      <c r="D347" s="248"/>
      <c r="E347" s="122"/>
      <c r="F347" s="274"/>
    </row>
    <row r="348" spans="1:6" ht="16.5" thickTop="1">
      <c r="A348" s="282"/>
      <c r="B348" s="25" t="s">
        <v>272</v>
      </c>
      <c r="C348" s="89"/>
      <c r="D348" s="222"/>
      <c r="E348" s="136"/>
      <c r="F348" s="308"/>
    </row>
    <row r="349" spans="1:6" ht="16.5" thickBot="1">
      <c r="A349" s="284"/>
      <c r="B349" s="26" t="s">
        <v>258</v>
      </c>
      <c r="C349" s="70"/>
      <c r="D349" s="223"/>
      <c r="E349" s="142"/>
      <c r="F349" s="341">
        <f>SUM(F339:F341)</f>
        <v>0</v>
      </c>
    </row>
    <row r="350" spans="1:6" ht="16.5" thickTop="1">
      <c r="A350" s="278"/>
      <c r="B350" s="61" t="s">
        <v>273</v>
      </c>
      <c r="C350" s="86"/>
      <c r="D350" s="221"/>
      <c r="E350" s="130"/>
      <c r="F350" s="307"/>
    </row>
    <row r="351" spans="1:6">
      <c r="A351" s="278"/>
      <c r="B351" s="16" t="s">
        <v>128</v>
      </c>
      <c r="C351" s="86"/>
      <c r="D351" s="221"/>
      <c r="E351" s="130"/>
      <c r="F351" s="307"/>
    </row>
    <row r="352" spans="1:6">
      <c r="A352" s="275" t="s">
        <v>259</v>
      </c>
      <c r="B352" s="30" t="s">
        <v>31</v>
      </c>
      <c r="C352" s="86"/>
      <c r="D352" s="221"/>
      <c r="E352" s="130"/>
      <c r="F352" s="307"/>
    </row>
    <row r="353" spans="1:7" ht="54.75" customHeight="1">
      <c r="A353" s="278"/>
      <c r="B353" s="36" t="s">
        <v>129</v>
      </c>
      <c r="C353" s="86"/>
      <c r="D353" s="221"/>
      <c r="E353" s="130"/>
      <c r="F353" s="307"/>
    </row>
    <row r="354" spans="1:7" ht="66.75" customHeight="1">
      <c r="A354" s="289"/>
      <c r="B354" s="36" t="s">
        <v>130</v>
      </c>
      <c r="C354" s="86"/>
      <c r="D354" s="221"/>
      <c r="E354" s="130"/>
      <c r="F354" s="307"/>
    </row>
    <row r="355" spans="1:7" ht="36.75" customHeight="1">
      <c r="A355" s="278"/>
      <c r="B355" s="36" t="s">
        <v>131</v>
      </c>
      <c r="C355" s="86"/>
      <c r="D355" s="221"/>
      <c r="E355" s="130"/>
      <c r="F355" s="307"/>
    </row>
    <row r="356" spans="1:7" ht="119.25" customHeight="1">
      <c r="A356" s="278"/>
      <c r="B356" s="36" t="s">
        <v>132</v>
      </c>
      <c r="C356" s="86"/>
      <c r="D356" s="221"/>
      <c r="E356" s="130"/>
      <c r="F356" s="307"/>
    </row>
    <row r="357" spans="1:7" ht="37.5" customHeight="1">
      <c r="A357" s="278"/>
      <c r="B357" s="36" t="s">
        <v>133</v>
      </c>
      <c r="C357" s="86"/>
      <c r="D357" s="221"/>
      <c r="E357" s="130"/>
      <c r="F357" s="307"/>
    </row>
    <row r="358" spans="1:7">
      <c r="A358" s="303" t="s">
        <v>274</v>
      </c>
      <c r="B358" s="64" t="s">
        <v>134</v>
      </c>
      <c r="C358" s="92"/>
      <c r="D358" s="224"/>
      <c r="E358" s="134"/>
      <c r="F358" s="304"/>
    </row>
    <row r="359" spans="1:7" ht="55.5" customHeight="1">
      <c r="A359" s="277">
        <v>-1</v>
      </c>
      <c r="B359" s="78" t="s">
        <v>192</v>
      </c>
      <c r="C359" s="104" t="s">
        <v>97</v>
      </c>
      <c r="D359" s="230">
        <v>1</v>
      </c>
      <c r="E359" s="123"/>
      <c r="F359" s="276">
        <f>E359*D359</f>
        <v>0</v>
      </c>
    </row>
    <row r="360" spans="1:7" ht="69" customHeight="1">
      <c r="A360" s="277">
        <v>-2</v>
      </c>
      <c r="B360" s="78" t="s">
        <v>370</v>
      </c>
      <c r="C360" s="104" t="s">
        <v>97</v>
      </c>
      <c r="D360" s="230">
        <v>1</v>
      </c>
      <c r="E360" s="123"/>
      <c r="F360" s="276">
        <f>E360*D360</f>
        <v>0</v>
      </c>
    </row>
    <row r="361" spans="1:7">
      <c r="A361" s="345" t="s">
        <v>275</v>
      </c>
      <c r="B361" s="53" t="s">
        <v>135</v>
      </c>
      <c r="C361" s="92"/>
      <c r="D361" s="224"/>
      <c r="E361" s="134"/>
      <c r="F361" s="304"/>
    </row>
    <row r="362" spans="1:7">
      <c r="A362" s="346" t="s">
        <v>276</v>
      </c>
      <c r="B362" s="55" t="s">
        <v>58</v>
      </c>
      <c r="C362" s="65"/>
      <c r="D362" s="249"/>
      <c r="E362" s="110"/>
      <c r="F362" s="347"/>
      <c r="G362" s="165"/>
    </row>
    <row r="363" spans="1:7">
      <c r="A363" s="278"/>
      <c r="B363" s="66" t="s">
        <v>136</v>
      </c>
      <c r="C363" s="111" t="s">
        <v>124</v>
      </c>
      <c r="D363" s="250">
        <v>11</v>
      </c>
      <c r="E363" s="123"/>
      <c r="F363" s="276"/>
    </row>
    <row r="364" spans="1:7">
      <c r="A364" s="277">
        <v>-1</v>
      </c>
      <c r="B364" s="62" t="s">
        <v>218</v>
      </c>
      <c r="C364" s="104" t="s">
        <v>124</v>
      </c>
      <c r="D364" s="230">
        <v>11</v>
      </c>
      <c r="E364" s="123"/>
      <c r="F364" s="276">
        <f t="shared" ref="F364:F374" si="28">E364*D364</f>
        <v>0</v>
      </c>
    </row>
    <row r="365" spans="1:7">
      <c r="A365" s="277">
        <v>-2</v>
      </c>
      <c r="B365" s="62" t="s">
        <v>137</v>
      </c>
      <c r="C365" s="104" t="s">
        <v>124</v>
      </c>
      <c r="D365" s="230">
        <v>19</v>
      </c>
      <c r="E365" s="123"/>
      <c r="F365" s="276">
        <f t="shared" si="28"/>
        <v>0</v>
      </c>
    </row>
    <row r="366" spans="1:7">
      <c r="A366" s="277">
        <v>-3</v>
      </c>
      <c r="B366" s="62" t="s">
        <v>138</v>
      </c>
      <c r="C366" s="104" t="s">
        <v>124</v>
      </c>
      <c r="D366" s="230">
        <v>19</v>
      </c>
      <c r="E366" s="123"/>
      <c r="F366" s="276">
        <f t="shared" si="28"/>
        <v>0</v>
      </c>
    </row>
    <row r="367" spans="1:7">
      <c r="A367" s="277">
        <v>-4</v>
      </c>
      <c r="B367" s="62" t="s">
        <v>166</v>
      </c>
      <c r="C367" s="104" t="s">
        <v>124</v>
      </c>
      <c r="D367" s="230">
        <v>9</v>
      </c>
      <c r="E367" s="123"/>
      <c r="F367" s="276">
        <f t="shared" si="28"/>
        <v>0</v>
      </c>
    </row>
    <row r="368" spans="1:7">
      <c r="A368" s="277">
        <v>-5</v>
      </c>
      <c r="B368" s="62" t="s">
        <v>139</v>
      </c>
      <c r="C368" s="104" t="s">
        <v>124</v>
      </c>
      <c r="D368" s="230">
        <v>11</v>
      </c>
      <c r="E368" s="123"/>
      <c r="F368" s="276">
        <f t="shared" si="28"/>
        <v>0</v>
      </c>
    </row>
    <row r="369" spans="1:7">
      <c r="A369" s="277">
        <v>-6</v>
      </c>
      <c r="B369" s="62" t="s">
        <v>143</v>
      </c>
      <c r="C369" s="104" t="s">
        <v>124</v>
      </c>
      <c r="D369" s="230">
        <v>11</v>
      </c>
      <c r="E369" s="123"/>
      <c r="F369" s="276">
        <f t="shared" si="28"/>
        <v>0</v>
      </c>
    </row>
    <row r="370" spans="1:7">
      <c r="A370" s="277">
        <v>-7</v>
      </c>
      <c r="B370" s="62" t="s">
        <v>140</v>
      </c>
      <c r="C370" s="104" t="s">
        <v>124</v>
      </c>
      <c r="D370" s="230">
        <v>11</v>
      </c>
      <c r="E370" s="123"/>
      <c r="F370" s="276">
        <f t="shared" si="28"/>
        <v>0</v>
      </c>
    </row>
    <row r="371" spans="1:7">
      <c r="A371" s="277">
        <v>-8</v>
      </c>
      <c r="B371" s="62" t="s">
        <v>141</v>
      </c>
      <c r="C371" s="104" t="s">
        <v>124</v>
      </c>
      <c r="D371" s="230">
        <v>11</v>
      </c>
      <c r="E371" s="123"/>
      <c r="F371" s="276">
        <f t="shared" si="28"/>
        <v>0</v>
      </c>
    </row>
    <row r="372" spans="1:7">
      <c r="A372" s="277">
        <v>-9</v>
      </c>
      <c r="B372" s="62" t="s">
        <v>142</v>
      </c>
      <c r="C372" s="104" t="s">
        <v>124</v>
      </c>
      <c r="D372" s="230">
        <v>17</v>
      </c>
      <c r="E372" s="123"/>
      <c r="F372" s="276">
        <f t="shared" si="28"/>
        <v>0</v>
      </c>
    </row>
    <row r="373" spans="1:7">
      <c r="A373" s="277">
        <v>-10</v>
      </c>
      <c r="B373" s="62" t="s">
        <v>164</v>
      </c>
      <c r="C373" s="104" t="s">
        <v>124</v>
      </c>
      <c r="D373" s="230">
        <v>9</v>
      </c>
      <c r="E373" s="123"/>
      <c r="F373" s="276">
        <f t="shared" si="28"/>
        <v>0</v>
      </c>
    </row>
    <row r="374" spans="1:7">
      <c r="A374" s="277">
        <v>-11</v>
      </c>
      <c r="B374" s="62" t="s">
        <v>165</v>
      </c>
      <c r="C374" s="104" t="s">
        <v>124</v>
      </c>
      <c r="D374" s="230">
        <v>9</v>
      </c>
      <c r="E374" s="123"/>
      <c r="F374" s="276">
        <f t="shared" si="28"/>
        <v>0</v>
      </c>
    </row>
    <row r="375" spans="1:7" s="118" customFormat="1">
      <c r="A375" s="278"/>
      <c r="B375" s="62"/>
      <c r="C375" s="104"/>
      <c r="D375" s="230"/>
      <c r="E375" s="130"/>
      <c r="F375" s="276"/>
    </row>
    <row r="376" spans="1:7">
      <c r="A376" s="278"/>
      <c r="B376" s="66" t="s">
        <v>144</v>
      </c>
      <c r="C376" s="111" t="s">
        <v>124</v>
      </c>
      <c r="D376" s="250">
        <v>1</v>
      </c>
      <c r="E376" s="130"/>
      <c r="F376" s="307"/>
    </row>
    <row r="377" spans="1:7" s="118" customFormat="1">
      <c r="A377" s="277">
        <v>-12</v>
      </c>
      <c r="B377" s="62" t="s">
        <v>145</v>
      </c>
      <c r="C377" s="104" t="s">
        <v>124</v>
      </c>
      <c r="D377" s="230">
        <v>2</v>
      </c>
      <c r="E377" s="123"/>
      <c r="F377" s="276">
        <f>E377*D377</f>
        <v>0</v>
      </c>
    </row>
    <row r="378" spans="1:7" s="118" customFormat="1">
      <c r="A378" s="277">
        <v>-13</v>
      </c>
      <c r="B378" s="62" t="s">
        <v>146</v>
      </c>
      <c r="C378" s="104" t="s">
        <v>124</v>
      </c>
      <c r="D378" s="230">
        <v>2</v>
      </c>
      <c r="E378" s="123"/>
      <c r="F378" s="276">
        <f>E378*D378</f>
        <v>0</v>
      </c>
    </row>
    <row r="379" spans="1:7" s="118" customFormat="1">
      <c r="A379" s="277">
        <v>-14</v>
      </c>
      <c r="B379" s="62" t="s">
        <v>142</v>
      </c>
      <c r="C379" s="104" t="s">
        <v>124</v>
      </c>
      <c r="D379" s="230">
        <v>1</v>
      </c>
      <c r="E379" s="123"/>
      <c r="F379" s="276">
        <f>E379*D379</f>
        <v>0</v>
      </c>
    </row>
    <row r="380" spans="1:7" s="118" customFormat="1">
      <c r="A380" s="278"/>
      <c r="B380" s="62"/>
      <c r="C380" s="104"/>
      <c r="D380" s="230"/>
      <c r="E380" s="123"/>
      <c r="F380" s="276"/>
    </row>
    <row r="381" spans="1:7" s="118" customFormat="1">
      <c r="A381" s="346" t="s">
        <v>276</v>
      </c>
      <c r="B381" s="55" t="s">
        <v>339</v>
      </c>
      <c r="C381" s="65"/>
      <c r="D381" s="249"/>
      <c r="E381" s="110"/>
      <c r="F381" s="347"/>
      <c r="G381" s="165"/>
    </row>
    <row r="382" spans="1:7" s="118" customFormat="1">
      <c r="A382" s="278"/>
      <c r="B382" s="66" t="s">
        <v>136</v>
      </c>
      <c r="C382" s="111" t="s">
        <v>124</v>
      </c>
      <c r="D382" s="250">
        <v>4</v>
      </c>
      <c r="E382" s="123"/>
      <c r="F382" s="276"/>
    </row>
    <row r="383" spans="1:7" s="118" customFormat="1">
      <c r="A383" s="277">
        <v>-1</v>
      </c>
      <c r="B383" s="62" t="s">
        <v>218</v>
      </c>
      <c r="C383" s="104" t="s">
        <v>124</v>
      </c>
      <c r="D383" s="230">
        <v>4</v>
      </c>
      <c r="E383" s="123"/>
      <c r="F383" s="276">
        <f t="shared" ref="F383:F391" si="29">E383*D383</f>
        <v>0</v>
      </c>
    </row>
    <row r="384" spans="1:7" s="118" customFormat="1">
      <c r="A384" s="277">
        <v>-2</v>
      </c>
      <c r="B384" s="62" t="s">
        <v>137</v>
      </c>
      <c r="C384" s="104" t="s">
        <v>124</v>
      </c>
      <c r="D384" s="230">
        <v>4</v>
      </c>
      <c r="E384" s="123"/>
      <c r="F384" s="276">
        <f t="shared" si="29"/>
        <v>0</v>
      </c>
    </row>
    <row r="385" spans="1:6" s="118" customFormat="1">
      <c r="A385" s="277">
        <v>-3</v>
      </c>
      <c r="B385" s="62" t="s">
        <v>138</v>
      </c>
      <c r="C385" s="104" t="s">
        <v>124</v>
      </c>
      <c r="D385" s="230">
        <v>4</v>
      </c>
      <c r="E385" s="123"/>
      <c r="F385" s="276">
        <f t="shared" si="29"/>
        <v>0</v>
      </c>
    </row>
    <row r="386" spans="1:6" s="118" customFormat="1">
      <c r="A386" s="277">
        <v>-4</v>
      </c>
      <c r="B386" s="62" t="s">
        <v>166</v>
      </c>
      <c r="C386" s="104" t="s">
        <v>124</v>
      </c>
      <c r="D386" s="230">
        <v>4</v>
      </c>
      <c r="E386" s="123"/>
      <c r="F386" s="276">
        <f t="shared" si="29"/>
        <v>0</v>
      </c>
    </row>
    <row r="387" spans="1:6" s="118" customFormat="1">
      <c r="A387" s="277">
        <v>-5</v>
      </c>
      <c r="B387" s="62" t="s">
        <v>139</v>
      </c>
      <c r="C387" s="104" t="s">
        <v>124</v>
      </c>
      <c r="D387" s="230">
        <v>4</v>
      </c>
      <c r="E387" s="123"/>
      <c r="F387" s="276">
        <f t="shared" si="29"/>
        <v>0</v>
      </c>
    </row>
    <row r="388" spans="1:6" s="118" customFormat="1">
      <c r="A388" s="277">
        <v>-6</v>
      </c>
      <c r="B388" s="62" t="s">
        <v>143</v>
      </c>
      <c r="C388" s="104" t="s">
        <v>124</v>
      </c>
      <c r="D388" s="230">
        <v>4</v>
      </c>
      <c r="E388" s="123"/>
      <c r="F388" s="276">
        <f t="shared" si="29"/>
        <v>0</v>
      </c>
    </row>
    <row r="389" spans="1:6" s="118" customFormat="1">
      <c r="A389" s="277">
        <v>-7</v>
      </c>
      <c r="B389" s="62" t="s">
        <v>140</v>
      </c>
      <c r="C389" s="104" t="s">
        <v>124</v>
      </c>
      <c r="D389" s="230">
        <v>4</v>
      </c>
      <c r="E389" s="123"/>
      <c r="F389" s="276">
        <f t="shared" si="29"/>
        <v>0</v>
      </c>
    </row>
    <row r="390" spans="1:6" s="118" customFormat="1">
      <c r="A390" s="277">
        <v>-8</v>
      </c>
      <c r="B390" s="62" t="s">
        <v>141</v>
      </c>
      <c r="C390" s="104" t="s">
        <v>124</v>
      </c>
      <c r="D390" s="230">
        <v>4</v>
      </c>
      <c r="E390" s="123"/>
      <c r="F390" s="276">
        <f t="shared" si="29"/>
        <v>0</v>
      </c>
    </row>
    <row r="391" spans="1:6" s="118" customFormat="1">
      <c r="A391" s="277">
        <v>-9</v>
      </c>
      <c r="B391" s="62" t="s">
        <v>142</v>
      </c>
      <c r="C391" s="104" t="s">
        <v>124</v>
      </c>
      <c r="D391" s="230">
        <v>7</v>
      </c>
      <c r="E391" s="123"/>
      <c r="F391" s="276">
        <f t="shared" si="29"/>
        <v>0</v>
      </c>
    </row>
    <row r="392" spans="1:6" s="118" customFormat="1">
      <c r="A392" s="278"/>
      <c r="B392" s="62"/>
      <c r="C392" s="104"/>
      <c r="D392" s="230"/>
      <c r="E392" s="123"/>
      <c r="F392" s="276"/>
    </row>
    <row r="393" spans="1:6" s="118" customFormat="1">
      <c r="A393" s="278"/>
      <c r="B393" s="66" t="s">
        <v>144</v>
      </c>
      <c r="C393" s="111" t="s">
        <v>124</v>
      </c>
      <c r="D393" s="250">
        <v>1</v>
      </c>
      <c r="E393" s="130"/>
      <c r="F393" s="307"/>
    </row>
    <row r="394" spans="1:6" s="118" customFormat="1">
      <c r="A394" s="277">
        <v>-10</v>
      </c>
      <c r="B394" s="62" t="s">
        <v>145</v>
      </c>
      <c r="C394" s="104" t="s">
        <v>124</v>
      </c>
      <c r="D394" s="230">
        <v>1</v>
      </c>
      <c r="E394" s="123"/>
      <c r="F394" s="276">
        <f>E394*D394</f>
        <v>0</v>
      </c>
    </row>
    <row r="395" spans="1:6" s="118" customFormat="1">
      <c r="A395" s="277">
        <v>-11</v>
      </c>
      <c r="B395" s="62" t="s">
        <v>146</v>
      </c>
      <c r="C395" s="104" t="s">
        <v>124</v>
      </c>
      <c r="D395" s="230">
        <v>1</v>
      </c>
      <c r="E395" s="123"/>
      <c r="F395" s="276">
        <f>E395*D395</f>
        <v>0</v>
      </c>
    </row>
    <row r="396" spans="1:6" s="118" customFormat="1">
      <c r="A396" s="277">
        <v>-12</v>
      </c>
      <c r="B396" s="62" t="s">
        <v>372</v>
      </c>
      <c r="C396" s="104" t="s">
        <v>124</v>
      </c>
      <c r="D396" s="230">
        <v>3</v>
      </c>
      <c r="E396" s="123"/>
      <c r="F396" s="276">
        <f>E396*D396</f>
        <v>0</v>
      </c>
    </row>
    <row r="397" spans="1:6" s="118" customFormat="1">
      <c r="A397" s="277">
        <v>-13</v>
      </c>
      <c r="B397" s="62" t="s">
        <v>371</v>
      </c>
      <c r="C397" s="104" t="s">
        <v>124</v>
      </c>
      <c r="D397" s="230">
        <v>1</v>
      </c>
      <c r="E397" s="123"/>
      <c r="F397" s="276">
        <f>E397*D397</f>
        <v>0</v>
      </c>
    </row>
    <row r="398" spans="1:6" s="118" customFormat="1">
      <c r="A398" s="278"/>
      <c r="B398" s="62"/>
      <c r="C398" s="104"/>
      <c r="D398" s="230"/>
      <c r="E398" s="123"/>
      <c r="F398" s="276"/>
    </row>
    <row r="399" spans="1:6">
      <c r="A399" s="303" t="s">
        <v>277</v>
      </c>
      <c r="B399" s="64" t="s">
        <v>147</v>
      </c>
      <c r="C399" s="92"/>
      <c r="D399" s="224"/>
      <c r="E399" s="134"/>
      <c r="F399" s="304"/>
    </row>
    <row r="400" spans="1:6">
      <c r="A400" s="278"/>
      <c r="B400" s="68" t="s">
        <v>148</v>
      </c>
      <c r="C400" s="104"/>
      <c r="D400" s="230"/>
      <c r="E400" s="130"/>
      <c r="F400" s="307"/>
    </row>
    <row r="401" spans="1:7" ht="63">
      <c r="A401" s="277" t="s">
        <v>9</v>
      </c>
      <c r="B401" s="62" t="s">
        <v>167</v>
      </c>
      <c r="C401" s="104" t="s">
        <v>97</v>
      </c>
      <c r="D401" s="230">
        <v>1</v>
      </c>
      <c r="E401" s="123"/>
      <c r="F401" s="276">
        <f>E401*D401</f>
        <v>0</v>
      </c>
    </row>
    <row r="402" spans="1:7">
      <c r="A402" s="348"/>
      <c r="B402" s="69"/>
      <c r="C402" s="112"/>
      <c r="D402" s="251"/>
      <c r="E402" s="123"/>
      <c r="F402" s="276"/>
    </row>
    <row r="403" spans="1:7">
      <c r="A403" s="278"/>
      <c r="B403" s="68" t="s">
        <v>168</v>
      </c>
      <c r="C403" s="104"/>
      <c r="D403" s="230"/>
      <c r="E403" s="123"/>
      <c r="F403" s="276"/>
    </row>
    <row r="404" spans="1:7" ht="47.25">
      <c r="A404" s="277">
        <v>-2</v>
      </c>
      <c r="B404" s="62" t="s">
        <v>169</v>
      </c>
      <c r="C404" s="104" t="s">
        <v>124</v>
      </c>
      <c r="D404" s="230">
        <v>2</v>
      </c>
      <c r="E404" s="123"/>
      <c r="F404" s="276">
        <f>E404*D404</f>
        <v>0</v>
      </c>
    </row>
    <row r="405" spans="1:7">
      <c r="A405" s="278"/>
      <c r="B405" s="68" t="s">
        <v>199</v>
      </c>
      <c r="C405" s="112"/>
      <c r="D405" s="251"/>
      <c r="E405" s="123"/>
      <c r="F405" s="276"/>
    </row>
    <row r="406" spans="1:7" ht="32.25" thickBot="1">
      <c r="A406" s="277">
        <v>-3</v>
      </c>
      <c r="B406" s="62" t="s">
        <v>193</v>
      </c>
      <c r="C406" s="104" t="s">
        <v>97</v>
      </c>
      <c r="D406" s="230">
        <v>1</v>
      </c>
      <c r="E406" s="123"/>
      <c r="F406" s="276">
        <f>E406*D406</f>
        <v>0</v>
      </c>
    </row>
    <row r="407" spans="1:7" ht="16.5" thickTop="1">
      <c r="A407" s="282"/>
      <c r="B407" s="25" t="s">
        <v>278</v>
      </c>
      <c r="C407" s="89"/>
      <c r="D407" s="222"/>
      <c r="E407" s="136"/>
      <c r="F407" s="308"/>
    </row>
    <row r="408" spans="1:7" ht="16.5" thickBot="1">
      <c r="A408" s="284"/>
      <c r="B408" s="26" t="s">
        <v>260</v>
      </c>
      <c r="C408" s="70"/>
      <c r="D408" s="252"/>
      <c r="E408" s="143"/>
      <c r="F408" s="341">
        <f>SUM(F359:F407)</f>
        <v>0</v>
      </c>
    </row>
    <row r="409" spans="1:7" ht="16.5" thickTop="1">
      <c r="A409" s="349"/>
      <c r="B409" s="71" t="s">
        <v>255</v>
      </c>
      <c r="C409" s="113"/>
      <c r="D409" s="253"/>
      <c r="E409" s="144"/>
      <c r="F409" s="350"/>
    </row>
    <row r="410" spans="1:7">
      <c r="A410" s="351"/>
      <c r="B410" s="16" t="s">
        <v>171</v>
      </c>
      <c r="C410" s="114"/>
      <c r="D410" s="254"/>
      <c r="E410" s="145"/>
      <c r="F410" s="352"/>
    </row>
    <row r="411" spans="1:7">
      <c r="A411" s="353">
        <v>12</v>
      </c>
      <c r="B411" s="155" t="s">
        <v>31</v>
      </c>
      <c r="C411" s="114"/>
      <c r="D411" s="254"/>
      <c r="E411" s="145"/>
      <c r="F411" s="352"/>
    </row>
    <row r="412" spans="1:7" ht="51" customHeight="1">
      <c r="A412" s="354"/>
      <c r="B412" s="153" t="s">
        <v>212</v>
      </c>
      <c r="C412" s="114"/>
      <c r="D412" s="254"/>
      <c r="E412" s="145"/>
      <c r="F412" s="352"/>
    </row>
    <row r="413" spans="1:7" ht="31.5">
      <c r="A413" s="354"/>
      <c r="B413" s="73" t="s">
        <v>210</v>
      </c>
      <c r="C413" s="323"/>
      <c r="D413" s="255"/>
      <c r="E413" s="144"/>
      <c r="F413" s="355"/>
      <c r="G413" s="165"/>
    </row>
    <row r="414" spans="1:7">
      <c r="A414" s="354"/>
      <c r="B414" s="72" t="s">
        <v>211</v>
      </c>
      <c r="C414" s="58"/>
      <c r="D414" s="256"/>
      <c r="E414" s="146"/>
      <c r="F414" s="355"/>
    </row>
    <row r="415" spans="1:7">
      <c r="A415" s="356" t="s">
        <v>279</v>
      </c>
      <c r="B415" s="67" t="s">
        <v>58</v>
      </c>
      <c r="C415" s="97"/>
      <c r="D415" s="240"/>
      <c r="E415" s="115"/>
      <c r="F415" s="357"/>
    </row>
    <row r="416" spans="1:7">
      <c r="A416" s="358">
        <v>1.1000000000000001</v>
      </c>
      <c r="B416" s="82" t="s">
        <v>221</v>
      </c>
      <c r="C416" s="117"/>
      <c r="D416" s="257"/>
      <c r="E416" s="146"/>
      <c r="F416" s="355"/>
    </row>
    <row r="417" spans="1:6" ht="31.5">
      <c r="A417" s="277">
        <v>-1</v>
      </c>
      <c r="B417" s="73" t="s">
        <v>219</v>
      </c>
      <c r="C417" s="117" t="s">
        <v>172</v>
      </c>
      <c r="D417" s="257">
        <v>1</v>
      </c>
      <c r="E417" s="123"/>
      <c r="F417" s="276">
        <f>E417*D417</f>
        <v>0</v>
      </c>
    </row>
    <row r="418" spans="1:6">
      <c r="A418" s="277"/>
      <c r="B418" s="81"/>
      <c r="C418" s="58"/>
      <c r="D418" s="254"/>
      <c r="E418" s="146"/>
      <c r="F418" s="355"/>
    </row>
    <row r="419" spans="1:6">
      <c r="A419" s="277">
        <v>-2</v>
      </c>
      <c r="B419" s="72" t="s">
        <v>220</v>
      </c>
      <c r="C419" s="117" t="s">
        <v>172</v>
      </c>
      <c r="D419" s="257">
        <v>1</v>
      </c>
      <c r="E419" s="123"/>
      <c r="F419" s="276">
        <f>E419*D419</f>
        <v>0</v>
      </c>
    </row>
    <row r="420" spans="1:6">
      <c r="A420" s="277"/>
      <c r="B420" s="72"/>
      <c r="C420" s="117"/>
      <c r="D420" s="257"/>
      <c r="E420" s="146"/>
      <c r="F420" s="355"/>
    </row>
    <row r="421" spans="1:6" s="118" customFormat="1">
      <c r="A421" s="358">
        <v>1.2</v>
      </c>
      <c r="B421" s="82" t="s">
        <v>204</v>
      </c>
      <c r="C421" s="117"/>
      <c r="D421" s="257"/>
      <c r="E421" s="146"/>
      <c r="F421" s="355"/>
    </row>
    <row r="422" spans="1:6">
      <c r="A422" s="277">
        <v>-1</v>
      </c>
      <c r="B422" s="72" t="s">
        <v>205</v>
      </c>
      <c r="C422" s="117" t="s">
        <v>172</v>
      </c>
      <c r="D422" s="257">
        <v>18</v>
      </c>
      <c r="E422" s="123"/>
      <c r="F422" s="276">
        <f>E422*D422</f>
        <v>0</v>
      </c>
    </row>
    <row r="423" spans="1:6">
      <c r="A423" s="277">
        <v>-2</v>
      </c>
      <c r="B423" s="72" t="s">
        <v>373</v>
      </c>
      <c r="C423" s="117" t="s">
        <v>172</v>
      </c>
      <c r="D423" s="257">
        <v>18</v>
      </c>
      <c r="E423" s="123"/>
      <c r="F423" s="276">
        <f>E423*D423</f>
        <v>0</v>
      </c>
    </row>
    <row r="424" spans="1:6">
      <c r="A424" s="358"/>
      <c r="B424" s="74"/>
      <c r="C424" s="117"/>
      <c r="D424" s="257"/>
      <c r="E424" s="146"/>
      <c r="F424" s="355"/>
    </row>
    <row r="425" spans="1:6">
      <c r="A425" s="358">
        <v>1.3</v>
      </c>
      <c r="B425" s="82" t="s">
        <v>173</v>
      </c>
      <c r="C425" s="117"/>
      <c r="D425" s="257"/>
      <c r="E425" s="146"/>
      <c r="F425" s="355"/>
    </row>
    <row r="426" spans="1:6" ht="31.5">
      <c r="A426" s="358"/>
      <c r="B426" s="73" t="s">
        <v>174</v>
      </c>
      <c r="C426" s="117"/>
      <c r="D426" s="257"/>
      <c r="E426" s="146"/>
      <c r="F426" s="355"/>
    </row>
    <row r="427" spans="1:6">
      <c r="A427" s="358"/>
      <c r="B427" s="73"/>
      <c r="C427" s="117"/>
      <c r="D427" s="257"/>
      <c r="E427" s="146"/>
      <c r="F427" s="355"/>
    </row>
    <row r="428" spans="1:6">
      <c r="A428" s="277">
        <v>-1</v>
      </c>
      <c r="B428" s="72" t="s">
        <v>175</v>
      </c>
      <c r="C428" s="117" t="s">
        <v>97</v>
      </c>
      <c r="D428" s="257">
        <v>32</v>
      </c>
      <c r="E428" s="123"/>
      <c r="F428" s="276">
        <f>E428*D428</f>
        <v>0</v>
      </c>
    </row>
    <row r="429" spans="1:6">
      <c r="A429" s="277">
        <v>-2</v>
      </c>
      <c r="B429" s="72" t="s">
        <v>176</v>
      </c>
      <c r="C429" s="117" t="s">
        <v>97</v>
      </c>
      <c r="D429" s="257">
        <v>15</v>
      </c>
      <c r="E429" s="123"/>
      <c r="F429" s="276">
        <f>E429*D429</f>
        <v>0</v>
      </c>
    </row>
    <row r="430" spans="1:6">
      <c r="A430" s="358"/>
      <c r="B430" s="72"/>
      <c r="C430" s="117"/>
      <c r="D430" s="257"/>
      <c r="E430" s="123"/>
      <c r="F430" s="276"/>
    </row>
    <row r="431" spans="1:6">
      <c r="A431" s="358">
        <v>1.4</v>
      </c>
      <c r="B431" s="82" t="s">
        <v>177</v>
      </c>
      <c r="C431" s="117"/>
      <c r="D431" s="257"/>
      <c r="E431" s="123"/>
      <c r="F431" s="276"/>
    </row>
    <row r="432" spans="1:6">
      <c r="A432" s="277">
        <v>-1</v>
      </c>
      <c r="B432" s="72" t="s">
        <v>375</v>
      </c>
      <c r="C432" s="117" t="s">
        <v>172</v>
      </c>
      <c r="D432" s="257">
        <v>148</v>
      </c>
      <c r="E432" s="123"/>
      <c r="F432" s="276">
        <f>E432*D432</f>
        <v>0</v>
      </c>
    </row>
    <row r="433" spans="1:7" s="118" customFormat="1">
      <c r="A433" s="277">
        <v>-2</v>
      </c>
      <c r="B433" s="72" t="s">
        <v>374</v>
      </c>
      <c r="C433" s="117" t="s">
        <v>172</v>
      </c>
      <c r="D433" s="257">
        <v>10</v>
      </c>
      <c r="E433" s="123"/>
      <c r="F433" s="276">
        <f>E433*D433</f>
        <v>0</v>
      </c>
    </row>
    <row r="434" spans="1:7">
      <c r="A434" s="277">
        <v>-3</v>
      </c>
      <c r="B434" s="72" t="s">
        <v>377</v>
      </c>
      <c r="C434" s="117" t="s">
        <v>172</v>
      </c>
      <c r="D434" s="257">
        <v>2</v>
      </c>
      <c r="E434" s="123"/>
      <c r="F434" s="276">
        <f t="shared" ref="F434:F435" si="30">E434*D434</f>
        <v>0</v>
      </c>
    </row>
    <row r="435" spans="1:7">
      <c r="A435" s="277">
        <v>-4</v>
      </c>
      <c r="B435" s="72" t="s">
        <v>376</v>
      </c>
      <c r="C435" s="117" t="s">
        <v>172</v>
      </c>
      <c r="D435" s="257">
        <v>14</v>
      </c>
      <c r="E435" s="123"/>
      <c r="F435" s="276">
        <f t="shared" si="30"/>
        <v>0</v>
      </c>
    </row>
    <row r="436" spans="1:7" s="118" customFormat="1">
      <c r="A436" s="277">
        <v>-5</v>
      </c>
      <c r="B436" s="73" t="s">
        <v>178</v>
      </c>
      <c r="C436" s="117" t="s">
        <v>172</v>
      </c>
      <c r="D436" s="257">
        <v>5</v>
      </c>
      <c r="E436" s="123"/>
      <c r="F436" s="276">
        <f>E436*D436</f>
        <v>0</v>
      </c>
    </row>
    <row r="437" spans="1:7" s="118" customFormat="1">
      <c r="A437" s="277">
        <v>-6</v>
      </c>
      <c r="B437" s="73" t="s">
        <v>378</v>
      </c>
      <c r="C437" s="117" t="s">
        <v>172</v>
      </c>
      <c r="D437" s="257">
        <v>6</v>
      </c>
      <c r="E437" s="123"/>
      <c r="F437" s="276">
        <f>E437*D437</f>
        <v>0</v>
      </c>
    </row>
    <row r="438" spans="1:7">
      <c r="A438" s="277"/>
      <c r="B438" s="72"/>
      <c r="C438" s="117"/>
      <c r="D438" s="257"/>
      <c r="E438" s="123"/>
      <c r="F438" s="276"/>
    </row>
    <row r="439" spans="1:7">
      <c r="A439" s="277">
        <v>-5</v>
      </c>
      <c r="B439" s="72" t="s">
        <v>200</v>
      </c>
      <c r="C439" s="117" t="s">
        <v>172</v>
      </c>
      <c r="D439" s="257">
        <v>31</v>
      </c>
      <c r="E439" s="123"/>
      <c r="F439" s="276">
        <f>E439*D439</f>
        <v>0</v>
      </c>
      <c r="G439" s="47"/>
    </row>
    <row r="440" spans="1:7">
      <c r="A440" s="277">
        <v>-6</v>
      </c>
      <c r="B440" s="72" t="s">
        <v>201</v>
      </c>
      <c r="C440" s="117" t="s">
        <v>172</v>
      </c>
      <c r="D440" s="257">
        <v>26</v>
      </c>
      <c r="E440" s="123"/>
      <c r="F440" s="276">
        <f>E440*D440</f>
        <v>0</v>
      </c>
    </row>
    <row r="441" spans="1:7" s="118" customFormat="1">
      <c r="A441" s="277">
        <v>-6</v>
      </c>
      <c r="B441" s="72" t="s">
        <v>380</v>
      </c>
      <c r="C441" s="117" t="s">
        <v>172</v>
      </c>
      <c r="D441" s="257">
        <v>4</v>
      </c>
      <c r="E441" s="123"/>
      <c r="F441" s="276">
        <f>E441*D441</f>
        <v>0</v>
      </c>
    </row>
    <row r="442" spans="1:7">
      <c r="A442" s="277">
        <v>-7</v>
      </c>
      <c r="B442" s="72" t="s">
        <v>202</v>
      </c>
      <c r="C442" s="117" t="s">
        <v>172</v>
      </c>
      <c r="D442" s="257">
        <v>20</v>
      </c>
      <c r="E442" s="123"/>
      <c r="F442" s="276">
        <f>E442*D442</f>
        <v>0</v>
      </c>
    </row>
    <row r="443" spans="1:7">
      <c r="A443" s="277"/>
      <c r="B443" s="72"/>
      <c r="C443" s="117"/>
      <c r="D443" s="257"/>
      <c r="E443" s="123"/>
      <c r="F443" s="276"/>
    </row>
    <row r="444" spans="1:7">
      <c r="A444" s="358">
        <v>1.5</v>
      </c>
      <c r="B444" s="72" t="s">
        <v>179</v>
      </c>
      <c r="C444" s="117"/>
      <c r="D444" s="257"/>
      <c r="E444" s="123"/>
      <c r="F444" s="276"/>
    </row>
    <row r="445" spans="1:7">
      <c r="A445" s="277">
        <v>-1</v>
      </c>
      <c r="B445" s="72" t="s">
        <v>180</v>
      </c>
      <c r="C445" s="117" t="s">
        <v>172</v>
      </c>
      <c r="D445" s="257">
        <v>10</v>
      </c>
      <c r="E445" s="123"/>
      <c r="F445" s="276">
        <f t="shared" ref="F445:F451" si="31">E445*D445</f>
        <v>0</v>
      </c>
    </row>
    <row r="446" spans="1:7">
      <c r="A446" s="277">
        <v>-2</v>
      </c>
      <c r="B446" s="72" t="s">
        <v>181</v>
      </c>
      <c r="C446" s="117" t="s">
        <v>172</v>
      </c>
      <c r="D446" s="257">
        <v>10</v>
      </c>
      <c r="E446" s="123"/>
      <c r="F446" s="359">
        <f t="shared" si="31"/>
        <v>0</v>
      </c>
    </row>
    <row r="447" spans="1:7">
      <c r="A447" s="277">
        <v>-4</v>
      </c>
      <c r="B447" s="72" t="s">
        <v>194</v>
      </c>
      <c r="C447" s="117" t="s">
        <v>172</v>
      </c>
      <c r="D447" s="257">
        <v>1</v>
      </c>
      <c r="E447" s="123"/>
      <c r="F447" s="276">
        <f t="shared" si="31"/>
        <v>0</v>
      </c>
    </row>
    <row r="448" spans="1:7">
      <c r="A448" s="277">
        <v>-5</v>
      </c>
      <c r="B448" s="72" t="s">
        <v>182</v>
      </c>
      <c r="C448" s="117" t="s">
        <v>172</v>
      </c>
      <c r="D448" s="257">
        <v>15</v>
      </c>
      <c r="E448" s="123"/>
      <c r="F448" s="276">
        <f t="shared" si="31"/>
        <v>0</v>
      </c>
    </row>
    <row r="449" spans="1:6" ht="31.5">
      <c r="A449" s="360">
        <v>-6</v>
      </c>
      <c r="B449" s="73" t="s">
        <v>203</v>
      </c>
      <c r="C449" s="117" t="s">
        <v>172</v>
      </c>
      <c r="D449" s="257">
        <v>7</v>
      </c>
      <c r="E449" s="123"/>
      <c r="F449" s="276">
        <f t="shared" si="31"/>
        <v>0</v>
      </c>
    </row>
    <row r="450" spans="1:6" ht="31.5">
      <c r="A450" s="277">
        <v>-7</v>
      </c>
      <c r="B450" s="73" t="s">
        <v>382</v>
      </c>
      <c r="C450" s="117" t="s">
        <v>172</v>
      </c>
      <c r="D450" s="257">
        <v>8</v>
      </c>
      <c r="E450" s="123"/>
      <c r="F450" s="276">
        <f t="shared" si="31"/>
        <v>0</v>
      </c>
    </row>
    <row r="451" spans="1:6" s="118" customFormat="1">
      <c r="A451" s="360">
        <v>-8</v>
      </c>
      <c r="B451" s="73" t="s">
        <v>383</v>
      </c>
      <c r="C451" s="117" t="s">
        <v>172</v>
      </c>
      <c r="D451" s="257">
        <v>2</v>
      </c>
      <c r="E451" s="123"/>
      <c r="F451" s="276">
        <f t="shared" si="31"/>
        <v>0</v>
      </c>
    </row>
    <row r="452" spans="1:6" s="118" customFormat="1">
      <c r="A452" s="277"/>
      <c r="B452" s="73"/>
      <c r="C452" s="117"/>
      <c r="D452" s="257"/>
      <c r="E452" s="123"/>
      <c r="F452" s="276"/>
    </row>
    <row r="453" spans="1:6" s="118" customFormat="1">
      <c r="A453" s="358">
        <v>1.6</v>
      </c>
      <c r="B453" s="72" t="s">
        <v>183</v>
      </c>
      <c r="C453" s="117"/>
      <c r="D453" s="257"/>
      <c r="E453" s="146"/>
      <c r="F453" s="355"/>
    </row>
    <row r="454" spans="1:6" s="118" customFormat="1">
      <c r="A454" s="277">
        <v>-1</v>
      </c>
      <c r="B454" s="72" t="s">
        <v>184</v>
      </c>
      <c r="C454" s="117" t="s">
        <v>97</v>
      </c>
      <c r="D454" s="257">
        <v>4</v>
      </c>
      <c r="E454" s="123"/>
      <c r="F454" s="276">
        <f>E454*D454</f>
        <v>0</v>
      </c>
    </row>
    <row r="455" spans="1:6" s="118" customFormat="1">
      <c r="A455" s="277">
        <v>-2</v>
      </c>
      <c r="B455" s="72" t="s">
        <v>185</v>
      </c>
      <c r="C455" s="117" t="s">
        <v>97</v>
      </c>
      <c r="D455" s="257">
        <v>4</v>
      </c>
      <c r="E455" s="123"/>
      <c r="F455" s="276">
        <f>E455*D455</f>
        <v>0</v>
      </c>
    </row>
    <row r="456" spans="1:6" s="118" customFormat="1">
      <c r="A456" s="277"/>
      <c r="B456" s="73"/>
      <c r="C456" s="117"/>
      <c r="D456" s="257"/>
      <c r="E456" s="123"/>
      <c r="F456" s="276"/>
    </row>
    <row r="457" spans="1:6" s="118" customFormat="1">
      <c r="A457" s="356" t="s">
        <v>279</v>
      </c>
      <c r="B457" s="67" t="s">
        <v>339</v>
      </c>
      <c r="C457" s="97"/>
      <c r="D457" s="240"/>
      <c r="E457" s="115"/>
      <c r="F457" s="357"/>
    </row>
    <row r="458" spans="1:6" s="118" customFormat="1">
      <c r="A458" s="277">
        <v>-2</v>
      </c>
      <c r="B458" s="72" t="s">
        <v>220</v>
      </c>
      <c r="C458" s="117" t="s">
        <v>172</v>
      </c>
      <c r="D458" s="257">
        <v>1</v>
      </c>
      <c r="E458" s="123"/>
      <c r="F458" s="276">
        <f>E458*D458</f>
        <v>0</v>
      </c>
    </row>
    <row r="459" spans="1:6" s="118" customFormat="1">
      <c r="A459" s="277"/>
      <c r="B459" s="72"/>
      <c r="C459" s="117"/>
      <c r="D459" s="257"/>
      <c r="E459" s="146"/>
      <c r="F459" s="355"/>
    </row>
    <row r="460" spans="1:6" s="118" customFormat="1">
      <c r="A460" s="358">
        <v>1.2</v>
      </c>
      <c r="B460" s="82" t="s">
        <v>204</v>
      </c>
      <c r="C460" s="117"/>
      <c r="D460" s="257"/>
      <c r="E460" s="146"/>
      <c r="F460" s="355"/>
    </row>
    <row r="461" spans="1:6" s="118" customFormat="1">
      <c r="A461" s="277">
        <v>-1</v>
      </c>
      <c r="B461" s="72" t="s">
        <v>205</v>
      </c>
      <c r="C461" s="117" t="s">
        <v>172</v>
      </c>
      <c r="D461" s="257">
        <v>5</v>
      </c>
      <c r="E461" s="123"/>
      <c r="F461" s="276">
        <f>E461*D461</f>
        <v>0</v>
      </c>
    </row>
    <row r="462" spans="1:6" s="118" customFormat="1">
      <c r="A462" s="277">
        <v>-2</v>
      </c>
      <c r="B462" s="72" t="s">
        <v>373</v>
      </c>
      <c r="C462" s="117" t="s">
        <v>172</v>
      </c>
      <c r="D462" s="257">
        <v>5</v>
      </c>
      <c r="E462" s="123"/>
      <c r="F462" s="276">
        <f>E462*D462</f>
        <v>0</v>
      </c>
    </row>
    <row r="463" spans="1:6" s="118" customFormat="1">
      <c r="A463" s="358"/>
      <c r="B463" s="74"/>
      <c r="C463" s="117"/>
      <c r="D463" s="257"/>
      <c r="E463" s="146"/>
      <c r="F463" s="355"/>
    </row>
    <row r="464" spans="1:6" s="118" customFormat="1">
      <c r="A464" s="358">
        <v>1.3</v>
      </c>
      <c r="B464" s="82" t="s">
        <v>173</v>
      </c>
      <c r="C464" s="117"/>
      <c r="D464" s="257"/>
      <c r="E464" s="146"/>
      <c r="F464" s="355"/>
    </row>
    <row r="465" spans="1:7" s="118" customFormat="1" ht="31.5">
      <c r="A465" s="358"/>
      <c r="B465" s="73" t="s">
        <v>174</v>
      </c>
      <c r="C465" s="117"/>
      <c r="D465" s="257"/>
      <c r="E465" s="146"/>
      <c r="F465" s="355"/>
    </row>
    <row r="466" spans="1:7" s="118" customFormat="1">
      <c r="A466" s="358"/>
      <c r="B466" s="73"/>
      <c r="C466" s="117"/>
      <c r="D466" s="257"/>
      <c r="E466" s="146"/>
      <c r="F466" s="355"/>
    </row>
    <row r="467" spans="1:7" s="118" customFormat="1">
      <c r="A467" s="277">
        <v>-1</v>
      </c>
      <c r="B467" s="72" t="s">
        <v>379</v>
      </c>
      <c r="C467" s="117" t="s">
        <v>97</v>
      </c>
      <c r="D467" s="257">
        <v>41</v>
      </c>
      <c r="E467" s="123"/>
      <c r="F467" s="276">
        <f>E467*D467</f>
        <v>0</v>
      </c>
    </row>
    <row r="468" spans="1:7" s="118" customFormat="1">
      <c r="A468" s="277">
        <v>-2</v>
      </c>
      <c r="B468" s="72" t="s">
        <v>176</v>
      </c>
      <c r="C468" s="117" t="s">
        <v>97</v>
      </c>
      <c r="D468" s="257">
        <v>15</v>
      </c>
      <c r="E468" s="123"/>
      <c r="F468" s="276">
        <f>E468*D468</f>
        <v>0</v>
      </c>
    </row>
    <row r="469" spans="1:7" s="118" customFormat="1">
      <c r="A469" s="358"/>
      <c r="B469" s="72"/>
      <c r="C469" s="117"/>
      <c r="D469" s="257"/>
      <c r="E469" s="123"/>
      <c r="F469" s="276"/>
    </row>
    <row r="470" spans="1:7" s="118" customFormat="1">
      <c r="A470" s="358">
        <v>1.4</v>
      </c>
      <c r="B470" s="82" t="s">
        <v>177</v>
      </c>
      <c r="C470" s="117"/>
      <c r="D470" s="257"/>
      <c r="E470" s="123"/>
      <c r="F470" s="276"/>
    </row>
    <row r="471" spans="1:7" s="118" customFormat="1">
      <c r="A471" s="277">
        <v>-1</v>
      </c>
      <c r="B471" s="72" t="s">
        <v>375</v>
      </c>
      <c r="C471" s="117" t="s">
        <v>172</v>
      </c>
      <c r="D471" s="257">
        <v>116</v>
      </c>
      <c r="E471" s="123"/>
      <c r="F471" s="276">
        <f>E471*D471</f>
        <v>0</v>
      </c>
    </row>
    <row r="472" spans="1:7" s="118" customFormat="1">
      <c r="A472" s="277">
        <v>-2</v>
      </c>
      <c r="B472" s="72" t="s">
        <v>374</v>
      </c>
      <c r="C472" s="117" t="s">
        <v>172</v>
      </c>
      <c r="D472" s="257">
        <v>3</v>
      </c>
      <c r="E472" s="123"/>
      <c r="F472" s="276">
        <f>E472*D472</f>
        <v>0</v>
      </c>
    </row>
    <row r="473" spans="1:7" s="118" customFormat="1">
      <c r="A473" s="277">
        <v>-4</v>
      </c>
      <c r="B473" s="72" t="s">
        <v>376</v>
      </c>
      <c r="C473" s="117" t="s">
        <v>172</v>
      </c>
      <c r="D473" s="257">
        <v>6</v>
      </c>
      <c r="E473" s="123"/>
      <c r="F473" s="276">
        <f t="shared" ref="F473" si="32">E473*D473</f>
        <v>0</v>
      </c>
    </row>
    <row r="474" spans="1:7" s="118" customFormat="1">
      <c r="A474" s="277">
        <v>-5</v>
      </c>
      <c r="B474" s="73" t="s">
        <v>178</v>
      </c>
      <c r="C474" s="117" t="s">
        <v>172</v>
      </c>
      <c r="D474" s="257">
        <v>4</v>
      </c>
      <c r="E474" s="123"/>
      <c r="F474" s="276">
        <f>E474*D474</f>
        <v>0</v>
      </c>
    </row>
    <row r="475" spans="1:7" s="118" customFormat="1">
      <c r="A475" s="277"/>
      <c r="B475" s="72"/>
      <c r="C475" s="117"/>
      <c r="D475" s="257"/>
      <c r="E475" s="123"/>
      <c r="F475" s="276"/>
    </row>
    <row r="476" spans="1:7" s="118" customFormat="1">
      <c r="A476" s="277">
        <v>-5</v>
      </c>
      <c r="B476" s="72" t="s">
        <v>200</v>
      </c>
      <c r="C476" s="117" t="s">
        <v>172</v>
      </c>
      <c r="D476" s="257">
        <v>8</v>
      </c>
      <c r="E476" s="123"/>
      <c r="F476" s="276">
        <f>E476*D476</f>
        <v>0</v>
      </c>
      <c r="G476" s="47"/>
    </row>
    <row r="477" spans="1:7" s="118" customFormat="1">
      <c r="A477" s="277">
        <v>-6</v>
      </c>
      <c r="B477" s="72" t="s">
        <v>201</v>
      </c>
      <c r="C477" s="117" t="s">
        <v>172</v>
      </c>
      <c r="D477" s="257">
        <v>4</v>
      </c>
      <c r="E477" s="123"/>
      <c r="F477" s="276">
        <f>E477*D477</f>
        <v>0</v>
      </c>
    </row>
    <row r="478" spans="1:7" s="118" customFormat="1">
      <c r="A478" s="277">
        <v>-7</v>
      </c>
      <c r="B478" s="72" t="s">
        <v>384</v>
      </c>
      <c r="C478" s="117" t="s">
        <v>172</v>
      </c>
      <c r="D478" s="257">
        <v>8</v>
      </c>
      <c r="E478" s="123"/>
      <c r="F478" s="276">
        <f>E478*D478</f>
        <v>0</v>
      </c>
    </row>
    <row r="479" spans="1:7" s="118" customFormat="1">
      <c r="A479" s="277">
        <v>-8</v>
      </c>
      <c r="B479" s="72" t="s">
        <v>202</v>
      </c>
      <c r="C479" s="117" t="s">
        <v>172</v>
      </c>
      <c r="D479" s="257">
        <v>15</v>
      </c>
      <c r="E479" s="123"/>
      <c r="F479" s="276">
        <f>E479*D479</f>
        <v>0</v>
      </c>
    </row>
    <row r="480" spans="1:7" s="118" customFormat="1">
      <c r="A480" s="277">
        <v>-9</v>
      </c>
      <c r="B480" s="72" t="s">
        <v>380</v>
      </c>
      <c r="C480" s="117" t="s">
        <v>172</v>
      </c>
      <c r="D480" s="257">
        <v>5</v>
      </c>
      <c r="E480" s="123"/>
      <c r="F480" s="276">
        <f>E480*D480</f>
        <v>0</v>
      </c>
    </row>
    <row r="481" spans="1:6" s="118" customFormat="1">
      <c r="A481" s="277"/>
      <c r="B481" s="72"/>
      <c r="C481" s="117"/>
      <c r="D481" s="257"/>
      <c r="E481" s="123"/>
      <c r="F481" s="276"/>
    </row>
    <row r="482" spans="1:6" s="118" customFormat="1">
      <c r="A482" s="358">
        <v>1.5</v>
      </c>
      <c r="B482" s="72" t="s">
        <v>179</v>
      </c>
      <c r="C482" s="117"/>
      <c r="D482" s="257"/>
      <c r="E482" s="123"/>
      <c r="F482" s="276"/>
    </row>
    <row r="483" spans="1:6" s="118" customFormat="1">
      <c r="A483" s="277">
        <v>-1</v>
      </c>
      <c r="B483" s="72" t="s">
        <v>180</v>
      </c>
      <c r="C483" s="117" t="s">
        <v>172</v>
      </c>
      <c r="D483" s="257">
        <v>6</v>
      </c>
      <c r="E483" s="123"/>
      <c r="F483" s="276">
        <f t="shared" ref="F483:F487" si="33">E483*D483</f>
        <v>0</v>
      </c>
    </row>
    <row r="484" spans="1:6" s="118" customFormat="1">
      <c r="A484" s="277">
        <v>-2</v>
      </c>
      <c r="B484" s="72" t="s">
        <v>181</v>
      </c>
      <c r="C484" s="117" t="s">
        <v>172</v>
      </c>
      <c r="D484" s="257">
        <v>40</v>
      </c>
      <c r="E484" s="123"/>
      <c r="F484" s="276">
        <f t="shared" si="33"/>
        <v>0</v>
      </c>
    </row>
    <row r="485" spans="1:6" s="118" customFormat="1">
      <c r="A485" s="277">
        <v>-3</v>
      </c>
      <c r="B485" s="72" t="s">
        <v>381</v>
      </c>
      <c r="C485" s="117" t="s">
        <v>172</v>
      </c>
      <c r="D485" s="257">
        <v>4</v>
      </c>
      <c r="E485" s="123"/>
      <c r="F485" s="359">
        <f t="shared" si="33"/>
        <v>0</v>
      </c>
    </row>
    <row r="486" spans="1:6" s="118" customFormat="1">
      <c r="A486" s="277">
        <v>-4</v>
      </c>
      <c r="B486" s="72" t="s">
        <v>194</v>
      </c>
      <c r="C486" s="117" t="s">
        <v>172</v>
      </c>
      <c r="D486" s="257">
        <v>4</v>
      </c>
      <c r="E486" s="123"/>
      <c r="F486" s="361">
        <f t="shared" si="33"/>
        <v>0</v>
      </c>
    </row>
    <row r="487" spans="1:6" s="118" customFormat="1">
      <c r="A487" s="277">
        <v>-5</v>
      </c>
      <c r="B487" s="72" t="s">
        <v>182</v>
      </c>
      <c r="C487" s="117" t="s">
        <v>172</v>
      </c>
      <c r="D487" s="257">
        <v>12</v>
      </c>
      <c r="E487" s="123"/>
      <c r="F487" s="276">
        <f t="shared" si="33"/>
        <v>0</v>
      </c>
    </row>
    <row r="488" spans="1:6" s="118" customFormat="1">
      <c r="A488" s="277"/>
      <c r="B488" s="72"/>
      <c r="C488" s="117"/>
      <c r="D488" s="257"/>
      <c r="E488" s="146"/>
      <c r="F488" s="355"/>
    </row>
    <row r="489" spans="1:6" s="118" customFormat="1">
      <c r="A489" s="358">
        <v>1.6</v>
      </c>
      <c r="B489" s="72" t="s">
        <v>183</v>
      </c>
      <c r="C489" s="117"/>
      <c r="D489" s="257"/>
      <c r="E489" s="146"/>
      <c r="F489" s="355"/>
    </row>
    <row r="490" spans="1:6" s="118" customFormat="1">
      <c r="A490" s="277">
        <v>-1</v>
      </c>
      <c r="B490" s="72" t="s">
        <v>184</v>
      </c>
      <c r="C490" s="117" t="s">
        <v>97</v>
      </c>
      <c r="D490" s="257">
        <v>4</v>
      </c>
      <c r="E490" s="123"/>
      <c r="F490" s="276">
        <f>E490*D490</f>
        <v>0</v>
      </c>
    </row>
    <row r="491" spans="1:6" ht="16.5" thickBot="1">
      <c r="A491" s="277">
        <v>-2</v>
      </c>
      <c r="B491" s="72" t="s">
        <v>185</v>
      </c>
      <c r="C491" s="117" t="s">
        <v>97</v>
      </c>
      <c r="D491" s="257">
        <v>26</v>
      </c>
      <c r="E491" s="123"/>
      <c r="F491" s="276">
        <f>E491*D491</f>
        <v>0</v>
      </c>
    </row>
    <row r="492" spans="1:6" ht="16.5" thickTop="1">
      <c r="A492" s="282"/>
      <c r="B492" s="25" t="s">
        <v>280</v>
      </c>
      <c r="C492" s="89"/>
      <c r="D492" s="222"/>
      <c r="E492" s="136"/>
      <c r="F492" s="308"/>
    </row>
    <row r="493" spans="1:6" ht="16.5" thickBot="1">
      <c r="A493" s="284"/>
      <c r="B493" s="26" t="s">
        <v>281</v>
      </c>
      <c r="C493" s="70"/>
      <c r="D493" s="223"/>
      <c r="E493" s="142"/>
      <c r="F493" s="341">
        <f>SUM(F416:F492)</f>
        <v>0</v>
      </c>
    </row>
    <row r="494" spans="1:6" s="118" customFormat="1" ht="16.5" thickTop="1">
      <c r="A494" s="349"/>
      <c r="B494" s="71" t="s">
        <v>387</v>
      </c>
      <c r="C494" s="113"/>
      <c r="D494" s="258"/>
      <c r="E494" s="199"/>
      <c r="F494" s="350"/>
    </row>
    <row r="495" spans="1:6" s="118" customFormat="1">
      <c r="A495" s="362"/>
      <c r="B495" s="200" t="s">
        <v>388</v>
      </c>
      <c r="C495" s="58"/>
      <c r="D495" s="254"/>
      <c r="E495" s="202"/>
      <c r="F495" s="352"/>
    </row>
    <row r="496" spans="1:6">
      <c r="A496" s="353">
        <v>13</v>
      </c>
      <c r="B496" s="201" t="s">
        <v>31</v>
      </c>
      <c r="C496" s="58"/>
      <c r="D496" s="254"/>
      <c r="E496" s="202"/>
      <c r="F496" s="352"/>
    </row>
    <row r="497" spans="1:6" ht="80.25" customHeight="1">
      <c r="A497" s="363"/>
      <c r="B497" s="196" t="s">
        <v>389</v>
      </c>
      <c r="C497" s="58"/>
      <c r="D497" s="254"/>
      <c r="E497" s="197"/>
      <c r="F497" s="352"/>
    </row>
    <row r="498" spans="1:6" ht="31.5">
      <c r="A498" s="363"/>
      <c r="B498" s="196" t="s">
        <v>390</v>
      </c>
      <c r="C498" s="58"/>
      <c r="D498" s="254"/>
      <c r="E498" s="197"/>
      <c r="F498" s="352"/>
    </row>
    <row r="499" spans="1:6" s="118" customFormat="1">
      <c r="A499" s="363"/>
      <c r="B499" s="198"/>
      <c r="C499" s="58"/>
      <c r="D499" s="254"/>
      <c r="E499" s="197"/>
      <c r="F499" s="352"/>
    </row>
    <row r="500" spans="1:6" s="118" customFormat="1">
      <c r="A500" s="353">
        <v>13.1</v>
      </c>
      <c r="B500" s="203" t="s">
        <v>391</v>
      </c>
      <c r="C500" s="58"/>
      <c r="D500" s="254"/>
      <c r="E500" s="197"/>
      <c r="F500" s="352"/>
    </row>
    <row r="501" spans="1:6" s="118" customFormat="1" ht="31.5">
      <c r="A501" s="277">
        <v>-1</v>
      </c>
      <c r="B501" s="204" t="s">
        <v>392</v>
      </c>
      <c r="C501" s="58" t="s">
        <v>97</v>
      </c>
      <c r="D501" s="254">
        <v>1</v>
      </c>
      <c r="E501" s="197"/>
      <c r="F501" s="276">
        <f>E501*D501</f>
        <v>0</v>
      </c>
    </row>
    <row r="502" spans="1:6" s="118" customFormat="1">
      <c r="A502" s="363"/>
      <c r="B502" s="198"/>
      <c r="C502" s="58"/>
      <c r="D502" s="254"/>
      <c r="E502" s="197"/>
      <c r="F502" s="352"/>
    </row>
    <row r="503" spans="1:6" s="118" customFormat="1">
      <c r="A503" s="353">
        <v>13.2</v>
      </c>
      <c r="B503" s="203" t="s">
        <v>393</v>
      </c>
      <c r="C503" s="58"/>
      <c r="D503" s="254"/>
      <c r="E503" s="197"/>
      <c r="F503" s="352"/>
    </row>
    <row r="504" spans="1:6" s="118" customFormat="1" ht="48" thickBot="1">
      <c r="A504" s="277">
        <v>-1</v>
      </c>
      <c r="B504" s="21" t="s">
        <v>394</v>
      </c>
      <c r="C504" s="58" t="s">
        <v>97</v>
      </c>
      <c r="D504" s="254">
        <v>1</v>
      </c>
      <c r="E504" s="197"/>
      <c r="F504" s="276">
        <f>E504*D504</f>
        <v>0</v>
      </c>
    </row>
    <row r="505" spans="1:6" s="118" customFormat="1" ht="16.5" thickTop="1">
      <c r="A505" s="282"/>
      <c r="B505" s="25" t="s">
        <v>395</v>
      </c>
      <c r="C505" s="89"/>
      <c r="D505" s="222"/>
      <c r="E505" s="136"/>
      <c r="F505" s="308"/>
    </row>
    <row r="506" spans="1:6" s="118" customFormat="1" ht="16.5" thickBot="1">
      <c r="A506" s="284"/>
      <c r="B506" s="26" t="s">
        <v>396</v>
      </c>
      <c r="C506" s="70"/>
      <c r="D506" s="223"/>
      <c r="E506" s="142"/>
      <c r="F506" s="341">
        <f>SUM(F497:F505)</f>
        <v>0</v>
      </c>
    </row>
    <row r="507" spans="1:6" s="118" customFormat="1" ht="16.5" thickTop="1">
      <c r="A507" s="349"/>
      <c r="B507" s="71" t="s">
        <v>397</v>
      </c>
      <c r="C507" s="113"/>
      <c r="D507" s="258"/>
      <c r="E507" s="199"/>
      <c r="F507" s="350"/>
    </row>
    <row r="508" spans="1:6" s="118" customFormat="1">
      <c r="A508" s="362"/>
      <c r="B508" s="200" t="s">
        <v>398</v>
      </c>
      <c r="C508" s="58"/>
      <c r="D508" s="254"/>
      <c r="E508" s="202"/>
      <c r="F508" s="352"/>
    </row>
    <row r="509" spans="1:6" s="118" customFormat="1">
      <c r="A509" s="351"/>
      <c r="B509" s="165"/>
      <c r="C509" s="58"/>
      <c r="D509" s="254"/>
      <c r="E509" s="202"/>
      <c r="F509" s="352"/>
    </row>
    <row r="510" spans="1:6" s="118" customFormat="1">
      <c r="A510" s="353">
        <v>14</v>
      </c>
      <c r="B510" s="201" t="s">
        <v>31</v>
      </c>
      <c r="C510" s="58"/>
      <c r="D510" s="254"/>
      <c r="E510" s="202"/>
      <c r="F510" s="352"/>
    </row>
    <row r="511" spans="1:6" s="118" customFormat="1" ht="110.25">
      <c r="A511" s="363"/>
      <c r="B511" s="196" t="s">
        <v>399</v>
      </c>
      <c r="C511" s="58"/>
      <c r="D511" s="254"/>
      <c r="E511" s="197"/>
      <c r="F511" s="352"/>
    </row>
    <row r="512" spans="1:6" s="118" customFormat="1" ht="31.5">
      <c r="A512" s="363"/>
      <c r="B512" s="196" t="s">
        <v>400</v>
      </c>
      <c r="C512" s="58"/>
      <c r="D512" s="254"/>
      <c r="E512" s="197"/>
      <c r="F512" s="352"/>
    </row>
    <row r="513" spans="1:6" s="118" customFormat="1" ht="31.5">
      <c r="A513" s="363"/>
      <c r="B513" s="196" t="s">
        <v>402</v>
      </c>
      <c r="C513" s="58"/>
      <c r="D513" s="254"/>
      <c r="E513" s="197"/>
      <c r="F513" s="352"/>
    </row>
    <row r="514" spans="1:6" s="118" customFormat="1" ht="94.5">
      <c r="A514" s="363"/>
      <c r="B514" s="196" t="s">
        <v>401</v>
      </c>
      <c r="C514" s="58"/>
      <c r="D514" s="254"/>
      <c r="E514" s="197"/>
      <c r="F514" s="352"/>
    </row>
    <row r="515" spans="1:6" s="118" customFormat="1">
      <c r="A515" s="363"/>
      <c r="B515" s="196"/>
      <c r="C515" s="58"/>
      <c r="D515" s="254"/>
      <c r="E515" s="197"/>
      <c r="F515" s="352"/>
    </row>
    <row r="516" spans="1:6" s="118" customFormat="1">
      <c r="A516" s="353">
        <v>14.1</v>
      </c>
      <c r="B516" s="206" t="s">
        <v>58</v>
      </c>
      <c r="C516" s="58"/>
      <c r="D516" s="254"/>
      <c r="E516" s="197"/>
      <c r="F516" s="352"/>
    </row>
    <row r="517" spans="1:6" s="118" customFormat="1">
      <c r="A517" s="353" t="s">
        <v>409</v>
      </c>
      <c r="B517" s="203" t="s">
        <v>410</v>
      </c>
      <c r="C517" s="58"/>
      <c r="D517" s="254"/>
      <c r="E517" s="197"/>
      <c r="F517" s="352"/>
    </row>
    <row r="518" spans="1:6" s="118" customFormat="1" ht="126">
      <c r="A518" s="277"/>
      <c r="B518" s="204" t="s">
        <v>414</v>
      </c>
      <c r="C518" s="58"/>
      <c r="D518" s="254"/>
      <c r="E518" s="197"/>
      <c r="F518" s="276"/>
    </row>
    <row r="519" spans="1:6" s="118" customFormat="1">
      <c r="A519" s="364"/>
      <c r="B519" s="205" t="s">
        <v>403</v>
      </c>
      <c r="C519" s="58"/>
      <c r="D519" s="254"/>
      <c r="E519" s="197"/>
      <c r="F519" s="365"/>
    </row>
    <row r="520" spans="1:6" s="118" customFormat="1">
      <c r="A520" s="277">
        <v>-1</v>
      </c>
      <c r="B520" s="204" t="s">
        <v>405</v>
      </c>
      <c r="C520" s="58" t="s">
        <v>404</v>
      </c>
      <c r="D520" s="254">
        <v>1</v>
      </c>
      <c r="E520" s="197"/>
      <c r="F520" s="276">
        <f>E520*D520</f>
        <v>0</v>
      </c>
    </row>
    <row r="521" spans="1:6" s="118" customFormat="1">
      <c r="A521" s="277">
        <v>-2</v>
      </c>
      <c r="B521" s="204" t="s">
        <v>406</v>
      </c>
      <c r="C521" s="58" t="s">
        <v>404</v>
      </c>
      <c r="D521" s="254">
        <v>10</v>
      </c>
      <c r="E521" s="197"/>
      <c r="F521" s="276">
        <f t="shared" ref="F521:F522" si="34">E521*D521</f>
        <v>0</v>
      </c>
    </row>
    <row r="522" spans="1:6" s="118" customFormat="1">
      <c r="A522" s="277">
        <v>-3</v>
      </c>
      <c r="B522" s="204" t="s">
        <v>407</v>
      </c>
      <c r="C522" s="58" t="s">
        <v>404</v>
      </c>
      <c r="D522" s="254">
        <v>3</v>
      </c>
      <c r="E522" s="197"/>
      <c r="F522" s="276">
        <f t="shared" si="34"/>
        <v>0</v>
      </c>
    </row>
    <row r="523" spans="1:6" s="118" customFormat="1">
      <c r="A523" s="364"/>
      <c r="B523" s="204"/>
      <c r="C523" s="58"/>
      <c r="D523" s="254"/>
      <c r="E523" s="197"/>
      <c r="F523" s="365"/>
    </row>
    <row r="524" spans="1:6" s="118" customFormat="1">
      <c r="A524" s="364"/>
      <c r="B524" s="205" t="s">
        <v>419</v>
      </c>
      <c r="C524" s="58"/>
      <c r="D524" s="254"/>
      <c r="E524" s="197"/>
      <c r="F524" s="365"/>
    </row>
    <row r="525" spans="1:6" s="118" customFormat="1">
      <c r="A525" s="277">
        <v>-1</v>
      </c>
      <c r="B525" s="204" t="s">
        <v>411</v>
      </c>
      <c r="C525" s="58" t="s">
        <v>404</v>
      </c>
      <c r="D525" s="254">
        <v>1</v>
      </c>
      <c r="E525" s="197"/>
      <c r="F525" s="276">
        <f t="shared" ref="F525" si="35">E525*D525</f>
        <v>0</v>
      </c>
    </row>
    <row r="526" spans="1:6" s="118" customFormat="1">
      <c r="A526" s="277">
        <v>-2</v>
      </c>
      <c r="B526" s="204" t="s">
        <v>412</v>
      </c>
      <c r="C526" s="58" t="s">
        <v>404</v>
      </c>
      <c r="D526" s="254">
        <v>2</v>
      </c>
      <c r="E526" s="197"/>
      <c r="F526" s="276">
        <f t="shared" ref="F526" si="36">E526*D526</f>
        <v>0</v>
      </c>
    </row>
    <row r="527" spans="1:6" s="118" customFormat="1">
      <c r="A527" s="364"/>
      <c r="B527" s="204"/>
      <c r="C527" s="58"/>
      <c r="D527" s="254"/>
      <c r="E527" s="197"/>
      <c r="F527" s="365"/>
    </row>
    <row r="528" spans="1:6" s="118" customFormat="1">
      <c r="A528" s="353" t="s">
        <v>415</v>
      </c>
      <c r="B528" s="207" t="s">
        <v>413</v>
      </c>
      <c r="C528" s="58"/>
      <c r="D528" s="254"/>
      <c r="E528" s="197"/>
      <c r="F528" s="365"/>
    </row>
    <row r="529" spans="1:6" s="118" customFormat="1" ht="31.5">
      <c r="A529" s="353"/>
      <c r="B529" s="204" t="s">
        <v>418</v>
      </c>
      <c r="C529" s="58"/>
      <c r="D529" s="254"/>
      <c r="E529" s="197"/>
      <c r="F529" s="365"/>
    </row>
    <row r="530" spans="1:6" s="118" customFormat="1">
      <c r="A530" s="277">
        <v>-1</v>
      </c>
      <c r="B530" s="204" t="s">
        <v>405</v>
      </c>
      <c r="C530" s="58" t="s">
        <v>404</v>
      </c>
      <c r="D530" s="254">
        <v>1</v>
      </c>
      <c r="E530" s="197"/>
      <c r="F530" s="276">
        <f>E530*D530</f>
        <v>0</v>
      </c>
    </row>
    <row r="531" spans="1:6" s="118" customFormat="1">
      <c r="A531" s="364"/>
      <c r="B531" s="204"/>
      <c r="C531" s="58"/>
      <c r="D531" s="254"/>
      <c r="E531" s="197"/>
      <c r="F531" s="365"/>
    </row>
    <row r="532" spans="1:6" s="118" customFormat="1">
      <c r="A532" s="353" t="s">
        <v>424</v>
      </c>
      <c r="B532" s="207" t="s">
        <v>423</v>
      </c>
      <c r="C532" s="58"/>
      <c r="D532" s="254"/>
      <c r="E532" s="197"/>
      <c r="F532" s="365"/>
    </row>
    <row r="533" spans="1:6" s="118" customFormat="1" ht="31.5">
      <c r="A533" s="366"/>
      <c r="B533" s="204" t="s">
        <v>425</v>
      </c>
      <c r="C533" s="58"/>
      <c r="D533" s="254"/>
      <c r="E533" s="197"/>
      <c r="F533" s="365"/>
    </row>
    <row r="534" spans="1:6" s="118" customFormat="1">
      <c r="A534" s="277">
        <v>-1</v>
      </c>
      <c r="B534" s="204" t="s">
        <v>426</v>
      </c>
      <c r="C534" s="58" t="s">
        <v>404</v>
      </c>
      <c r="D534" s="254">
        <v>15</v>
      </c>
      <c r="E534" s="197"/>
      <c r="F534" s="276">
        <f>E534*D534</f>
        <v>0</v>
      </c>
    </row>
    <row r="535" spans="1:6" s="118" customFormat="1">
      <c r="A535" s="277">
        <v>-2</v>
      </c>
      <c r="B535" s="204" t="s">
        <v>427</v>
      </c>
      <c r="C535" s="58" t="s">
        <v>404</v>
      </c>
      <c r="D535" s="254">
        <v>6</v>
      </c>
      <c r="E535" s="197"/>
      <c r="F535" s="276">
        <f>E535*D535</f>
        <v>0</v>
      </c>
    </row>
    <row r="536" spans="1:6" s="118" customFormat="1">
      <c r="A536" s="364"/>
      <c r="B536" s="204"/>
      <c r="C536" s="58"/>
      <c r="D536" s="254"/>
      <c r="E536" s="197"/>
      <c r="F536" s="365"/>
    </row>
    <row r="537" spans="1:6" s="118" customFormat="1">
      <c r="A537" s="353">
        <v>14.2</v>
      </c>
      <c r="B537" s="206" t="s">
        <v>339</v>
      </c>
      <c r="C537" s="58"/>
      <c r="D537" s="254"/>
      <c r="E537" s="197"/>
      <c r="F537" s="352"/>
    </row>
    <row r="538" spans="1:6" s="118" customFormat="1">
      <c r="A538" s="353" t="s">
        <v>417</v>
      </c>
      <c r="B538" s="207" t="s">
        <v>416</v>
      </c>
      <c r="C538" s="58"/>
      <c r="D538" s="254"/>
      <c r="E538" s="197"/>
      <c r="F538" s="352"/>
    </row>
    <row r="539" spans="1:6" s="118" customFormat="1" ht="31.5">
      <c r="A539" s="353"/>
      <c r="B539" s="204" t="s">
        <v>422</v>
      </c>
      <c r="C539" s="58"/>
      <c r="D539" s="254"/>
      <c r="E539" s="197"/>
      <c r="F539" s="365"/>
    </row>
    <row r="540" spans="1:6" s="118" customFormat="1">
      <c r="A540" s="353"/>
      <c r="B540" s="205" t="s">
        <v>403</v>
      </c>
      <c r="C540" s="58"/>
      <c r="D540" s="254"/>
      <c r="E540" s="197"/>
      <c r="F540" s="365"/>
    </row>
    <row r="541" spans="1:6" s="118" customFormat="1">
      <c r="A541" s="277">
        <v>-1</v>
      </c>
      <c r="B541" s="204" t="s">
        <v>405</v>
      </c>
      <c r="C541" s="58" t="s">
        <v>404</v>
      </c>
      <c r="D541" s="254">
        <v>2</v>
      </c>
      <c r="E541" s="197"/>
      <c r="F541" s="276">
        <f>E541*D541</f>
        <v>0</v>
      </c>
    </row>
    <row r="542" spans="1:6" s="118" customFormat="1">
      <c r="A542" s="277">
        <v>-2</v>
      </c>
      <c r="B542" s="204" t="s">
        <v>406</v>
      </c>
      <c r="C542" s="58" t="s">
        <v>404</v>
      </c>
      <c r="D542" s="254">
        <v>1</v>
      </c>
      <c r="E542" s="197"/>
      <c r="F542" s="276">
        <f t="shared" ref="F542:F544" si="37">E542*D542</f>
        <v>0</v>
      </c>
    </row>
    <row r="543" spans="1:6" s="118" customFormat="1">
      <c r="A543" s="277"/>
      <c r="B543" s="205" t="s">
        <v>419</v>
      </c>
      <c r="C543" s="58"/>
      <c r="D543" s="254"/>
      <c r="E543" s="197"/>
      <c r="F543" s="276"/>
    </row>
    <row r="544" spans="1:6" s="118" customFormat="1">
      <c r="A544" s="277">
        <v>-1</v>
      </c>
      <c r="B544" s="204" t="s">
        <v>420</v>
      </c>
      <c r="C544" s="58" t="s">
        <v>404</v>
      </c>
      <c r="D544" s="254">
        <v>2</v>
      </c>
      <c r="E544" s="197"/>
      <c r="F544" s="276">
        <f t="shared" si="37"/>
        <v>0</v>
      </c>
    </row>
    <row r="545" spans="1:6" s="118" customFormat="1">
      <c r="A545" s="364"/>
      <c r="B545" s="204"/>
      <c r="C545" s="58"/>
      <c r="D545" s="254"/>
      <c r="E545" s="197"/>
      <c r="F545" s="365"/>
    </row>
    <row r="546" spans="1:6" s="118" customFormat="1">
      <c r="A546" s="353" t="s">
        <v>421</v>
      </c>
      <c r="B546" s="207" t="s">
        <v>413</v>
      </c>
      <c r="C546" s="58"/>
      <c r="D546" s="254"/>
      <c r="E546" s="197"/>
      <c r="F546" s="365"/>
    </row>
    <row r="547" spans="1:6" s="118" customFormat="1" ht="31.5">
      <c r="A547" s="353"/>
      <c r="B547" s="204" t="s">
        <v>418</v>
      </c>
      <c r="C547" s="58"/>
      <c r="D547" s="254"/>
      <c r="E547" s="197"/>
      <c r="F547" s="365"/>
    </row>
    <row r="548" spans="1:6" s="118" customFormat="1">
      <c r="A548" s="277">
        <v>-1</v>
      </c>
      <c r="B548" s="204" t="s">
        <v>405</v>
      </c>
      <c r="C548" s="58" t="s">
        <v>404</v>
      </c>
      <c r="D548" s="254">
        <v>2</v>
      </c>
      <c r="E548" s="197"/>
      <c r="F548" s="276">
        <f>E548*D548</f>
        <v>0</v>
      </c>
    </row>
    <row r="549" spans="1:6" s="118" customFormat="1">
      <c r="A549" s="277">
        <v>-2</v>
      </c>
      <c r="B549" s="204" t="s">
        <v>406</v>
      </c>
      <c r="C549" s="58" t="s">
        <v>404</v>
      </c>
      <c r="D549" s="254">
        <v>4</v>
      </c>
      <c r="E549" s="197"/>
      <c r="F549" s="276">
        <f t="shared" ref="F549:F550" si="38">E549*D549</f>
        <v>0</v>
      </c>
    </row>
    <row r="550" spans="1:6" s="118" customFormat="1">
      <c r="A550" s="277">
        <v>-3</v>
      </c>
      <c r="B550" s="204" t="s">
        <v>408</v>
      </c>
      <c r="C550" s="58" t="s">
        <v>404</v>
      </c>
      <c r="D550" s="254">
        <v>4</v>
      </c>
      <c r="E550" s="197"/>
      <c r="F550" s="276">
        <f t="shared" si="38"/>
        <v>0</v>
      </c>
    </row>
    <row r="551" spans="1:6" s="118" customFormat="1">
      <c r="A551" s="364"/>
      <c r="B551" s="204"/>
      <c r="C551" s="58"/>
      <c r="D551" s="254"/>
      <c r="E551" s="197"/>
      <c r="F551" s="365"/>
    </row>
    <row r="552" spans="1:6" s="118" customFormat="1">
      <c r="A552" s="353" t="s">
        <v>428</v>
      </c>
      <c r="B552" s="207" t="s">
        <v>423</v>
      </c>
      <c r="C552" s="58"/>
      <c r="D552" s="254"/>
      <c r="E552" s="197"/>
      <c r="F552" s="365"/>
    </row>
    <row r="553" spans="1:6" s="118" customFormat="1" ht="31.5">
      <c r="A553" s="366"/>
      <c r="B553" s="204" t="s">
        <v>425</v>
      </c>
      <c r="C553" s="58"/>
      <c r="D553" s="254"/>
      <c r="E553" s="197"/>
      <c r="F553" s="365"/>
    </row>
    <row r="554" spans="1:6" s="118" customFormat="1">
      <c r="A554" s="277">
        <v>-1</v>
      </c>
      <c r="B554" s="204" t="s">
        <v>426</v>
      </c>
      <c r="C554" s="58" t="s">
        <v>404</v>
      </c>
      <c r="D554" s="254">
        <v>6</v>
      </c>
      <c r="E554" s="197"/>
      <c r="F554" s="276">
        <f>E554*D554</f>
        <v>0</v>
      </c>
    </row>
    <row r="555" spans="1:6" s="118" customFormat="1">
      <c r="A555" s="277">
        <v>-2</v>
      </c>
      <c r="B555" s="204" t="s">
        <v>427</v>
      </c>
      <c r="C555" s="58" t="s">
        <v>404</v>
      </c>
      <c r="D555" s="254">
        <v>2</v>
      </c>
      <c r="E555" s="197"/>
      <c r="F555" s="276">
        <f>E555*D555</f>
        <v>0</v>
      </c>
    </row>
    <row r="556" spans="1:6" s="118" customFormat="1" ht="16.5" thickBot="1">
      <c r="A556" s="363"/>
      <c r="B556" s="198"/>
      <c r="C556" s="58"/>
      <c r="D556" s="254"/>
      <c r="E556" s="197"/>
      <c r="F556" s="352"/>
    </row>
    <row r="557" spans="1:6" s="118" customFormat="1" ht="16.5" thickTop="1">
      <c r="A557" s="282"/>
      <c r="B557" s="25" t="s">
        <v>430</v>
      </c>
      <c r="C557" s="89"/>
      <c r="D557" s="222"/>
      <c r="E557" s="136"/>
      <c r="F557" s="308"/>
    </row>
    <row r="558" spans="1:6" s="118" customFormat="1" ht="16.5" thickBot="1">
      <c r="A558" s="284"/>
      <c r="B558" s="26" t="s">
        <v>429</v>
      </c>
      <c r="C558" s="70"/>
      <c r="D558" s="223"/>
      <c r="E558" s="142"/>
      <c r="F558" s="341">
        <f>SUM(F511:F557)</f>
        <v>0</v>
      </c>
    </row>
    <row r="559" spans="1:6" s="118" customFormat="1" ht="16.5" thickTop="1">
      <c r="A559" s="349"/>
      <c r="B559" s="71" t="s">
        <v>431</v>
      </c>
      <c r="C559" s="113"/>
      <c r="D559" s="258"/>
      <c r="E559" s="199"/>
      <c r="F559" s="350"/>
    </row>
    <row r="560" spans="1:6" s="118" customFormat="1">
      <c r="A560" s="362"/>
      <c r="B560" s="200" t="s">
        <v>432</v>
      </c>
      <c r="C560" s="58"/>
      <c r="D560" s="254"/>
      <c r="E560" s="202"/>
      <c r="F560" s="352"/>
    </row>
    <row r="561" spans="1:6" s="118" customFormat="1">
      <c r="A561" s="351"/>
      <c r="B561" s="165"/>
      <c r="C561" s="58"/>
      <c r="D561" s="254"/>
      <c r="E561" s="202"/>
      <c r="F561" s="352"/>
    </row>
    <row r="562" spans="1:6" s="118" customFormat="1">
      <c r="A562" s="353">
        <v>15</v>
      </c>
      <c r="B562" s="201" t="s">
        <v>31</v>
      </c>
      <c r="C562" s="58"/>
      <c r="D562" s="254"/>
      <c r="E562" s="202"/>
      <c r="F562" s="352"/>
    </row>
    <row r="563" spans="1:6" s="118" customFormat="1" ht="47.25">
      <c r="A563" s="363"/>
      <c r="B563" s="196" t="s">
        <v>433</v>
      </c>
      <c r="C563" s="58"/>
      <c r="D563" s="254"/>
      <c r="E563" s="197"/>
      <c r="F563" s="352"/>
    </row>
    <row r="564" spans="1:6" s="118" customFormat="1" ht="31.5">
      <c r="A564" s="363"/>
      <c r="B564" s="196" t="s">
        <v>434</v>
      </c>
      <c r="C564" s="58"/>
      <c r="D564" s="254"/>
      <c r="E564" s="197"/>
      <c r="F564" s="352"/>
    </row>
    <row r="565" spans="1:6" s="118" customFormat="1" ht="31.5">
      <c r="A565" s="363"/>
      <c r="B565" s="196" t="s">
        <v>435</v>
      </c>
      <c r="C565" s="58"/>
      <c r="D565" s="254"/>
      <c r="E565" s="197"/>
      <c r="F565" s="352"/>
    </row>
    <row r="566" spans="1:6" s="118" customFormat="1">
      <c r="A566" s="363"/>
      <c r="B566" s="196" t="s">
        <v>436</v>
      </c>
      <c r="C566" s="58"/>
      <c r="D566" s="254"/>
      <c r="E566" s="197"/>
      <c r="F566" s="352"/>
    </row>
    <row r="567" spans="1:6" s="118" customFormat="1" ht="31.5">
      <c r="A567" s="353">
        <v>15.1</v>
      </c>
      <c r="B567" s="207" t="s">
        <v>449</v>
      </c>
      <c r="C567" s="58"/>
      <c r="D567" s="254"/>
      <c r="E567" s="197"/>
      <c r="F567" s="352"/>
    </row>
    <row r="568" spans="1:6" s="118" customFormat="1">
      <c r="A568" s="363"/>
      <c r="B568" s="198" t="s">
        <v>438</v>
      </c>
      <c r="C568" s="58"/>
      <c r="D568" s="254"/>
      <c r="E568" s="197"/>
      <c r="F568" s="352"/>
    </row>
    <row r="569" spans="1:6" s="118" customFormat="1">
      <c r="A569" s="277">
        <v>-1</v>
      </c>
      <c r="B569" s="204" t="s">
        <v>442</v>
      </c>
      <c r="C569" s="58" t="s">
        <v>404</v>
      </c>
      <c r="D569" s="254">
        <v>66</v>
      </c>
      <c r="E569" s="197"/>
      <c r="F569" s="276">
        <f>E569*D569</f>
        <v>0</v>
      </c>
    </row>
    <row r="570" spans="1:6" s="118" customFormat="1">
      <c r="A570" s="277">
        <v>-2</v>
      </c>
      <c r="B570" s="196" t="s">
        <v>443</v>
      </c>
      <c r="C570" s="58" t="s">
        <v>404</v>
      </c>
      <c r="D570" s="254">
        <v>2</v>
      </c>
      <c r="E570" s="197"/>
      <c r="F570" s="276">
        <f t="shared" ref="F570:F574" si="39">E570*D570</f>
        <v>0</v>
      </c>
    </row>
    <row r="571" spans="1:6" s="118" customFormat="1">
      <c r="A571" s="277">
        <v>-3</v>
      </c>
      <c r="B571" s="196" t="s">
        <v>444</v>
      </c>
      <c r="C571" s="58" t="s">
        <v>404</v>
      </c>
      <c r="D571" s="254">
        <v>1</v>
      </c>
      <c r="E571" s="197"/>
      <c r="F571" s="276">
        <f t="shared" si="39"/>
        <v>0</v>
      </c>
    </row>
    <row r="572" spans="1:6" s="118" customFormat="1">
      <c r="A572" s="277">
        <v>-4</v>
      </c>
      <c r="B572" s="196" t="s">
        <v>445</v>
      </c>
      <c r="C572" s="58" t="s">
        <v>404</v>
      </c>
      <c r="D572" s="254">
        <v>11</v>
      </c>
      <c r="E572" s="197"/>
      <c r="F572" s="276">
        <f t="shared" si="39"/>
        <v>0</v>
      </c>
    </row>
    <row r="573" spans="1:6" s="118" customFormat="1">
      <c r="A573" s="277">
        <v>-5</v>
      </c>
      <c r="B573" s="196" t="s">
        <v>446</v>
      </c>
      <c r="C573" s="58" t="s">
        <v>404</v>
      </c>
      <c r="D573" s="254">
        <v>11</v>
      </c>
      <c r="E573" s="197"/>
      <c r="F573" s="276">
        <f t="shared" si="39"/>
        <v>0</v>
      </c>
    </row>
    <row r="574" spans="1:6" s="118" customFormat="1">
      <c r="A574" s="277">
        <v>-6</v>
      </c>
      <c r="B574" s="196" t="s">
        <v>448</v>
      </c>
      <c r="C574" s="58" t="s">
        <v>404</v>
      </c>
      <c r="D574" s="254">
        <v>3</v>
      </c>
      <c r="E574" s="197"/>
      <c r="F574" s="276">
        <f t="shared" si="39"/>
        <v>0</v>
      </c>
    </row>
    <row r="575" spans="1:6" s="118" customFormat="1">
      <c r="A575" s="363"/>
      <c r="B575" s="198"/>
      <c r="C575" s="58"/>
      <c r="D575" s="254"/>
      <c r="E575" s="197"/>
      <c r="F575" s="352"/>
    </row>
    <row r="576" spans="1:6" s="118" customFormat="1">
      <c r="A576" s="353">
        <v>15.2</v>
      </c>
      <c r="B576" s="203" t="s">
        <v>437</v>
      </c>
      <c r="C576" s="58"/>
      <c r="D576" s="254"/>
      <c r="E576" s="197"/>
      <c r="F576" s="352"/>
    </row>
    <row r="577" spans="1:6" s="118" customFormat="1">
      <c r="A577" s="353"/>
      <c r="B577" s="198" t="s">
        <v>438</v>
      </c>
      <c r="C577" s="58"/>
      <c r="D577" s="254"/>
      <c r="E577" s="197"/>
      <c r="F577" s="352"/>
    </row>
    <row r="578" spans="1:6" s="118" customFormat="1">
      <c r="A578" s="277">
        <v>-1</v>
      </c>
      <c r="B578" s="204" t="s">
        <v>439</v>
      </c>
      <c r="C578" s="58" t="s">
        <v>404</v>
      </c>
      <c r="D578" s="254">
        <v>12</v>
      </c>
      <c r="E578" s="197"/>
      <c r="F578" s="276">
        <f>E578*D578</f>
        <v>0</v>
      </c>
    </row>
    <row r="579" spans="1:6" s="118" customFormat="1" ht="18.75">
      <c r="A579" s="364">
        <v>-2</v>
      </c>
      <c r="B579" s="204" t="s">
        <v>440</v>
      </c>
      <c r="C579" s="58" t="s">
        <v>404</v>
      </c>
      <c r="D579" s="254">
        <v>13</v>
      </c>
      <c r="E579" s="197"/>
      <c r="F579" s="276">
        <f>E579*D579</f>
        <v>0</v>
      </c>
    </row>
    <row r="580" spans="1:6" s="118" customFormat="1">
      <c r="A580" s="364">
        <v>-3</v>
      </c>
      <c r="B580" s="204" t="s">
        <v>447</v>
      </c>
      <c r="C580" s="58" t="s">
        <v>404</v>
      </c>
      <c r="D580" s="254">
        <v>12</v>
      </c>
      <c r="E580" s="197"/>
      <c r="F580" s="276">
        <f t="shared" ref="F580:F581" si="40">E580*D580</f>
        <v>0</v>
      </c>
    </row>
    <row r="581" spans="1:6" s="118" customFormat="1">
      <c r="A581" s="364">
        <v>-4</v>
      </c>
      <c r="B581" s="204" t="s">
        <v>441</v>
      </c>
      <c r="C581" s="58" t="s">
        <v>404</v>
      </c>
      <c r="D581" s="254">
        <v>1</v>
      </c>
      <c r="E581" s="197"/>
      <c r="F581" s="276">
        <f t="shared" si="40"/>
        <v>0</v>
      </c>
    </row>
    <row r="582" spans="1:6" s="118" customFormat="1">
      <c r="A582" s="364"/>
      <c r="B582" s="204"/>
      <c r="C582" s="58"/>
      <c r="D582" s="254"/>
      <c r="E582" s="197"/>
      <c r="F582" s="365"/>
    </row>
    <row r="583" spans="1:6" s="118" customFormat="1" ht="16.5" thickBot="1">
      <c r="A583" s="363"/>
      <c r="B583" s="198"/>
      <c r="C583" s="58"/>
      <c r="D583" s="254"/>
      <c r="E583" s="197"/>
      <c r="F583" s="352"/>
    </row>
    <row r="584" spans="1:6" s="118" customFormat="1" ht="16.5" thickTop="1">
      <c r="A584" s="282"/>
      <c r="B584" s="25" t="s">
        <v>450</v>
      </c>
      <c r="C584" s="89"/>
      <c r="D584" s="222"/>
      <c r="E584" s="136"/>
      <c r="F584" s="308"/>
    </row>
    <row r="585" spans="1:6" s="118" customFormat="1" ht="16.5" thickBot="1">
      <c r="A585" s="284"/>
      <c r="B585" s="26" t="s">
        <v>451</v>
      </c>
      <c r="C585" s="70"/>
      <c r="D585" s="223"/>
      <c r="E585" s="142"/>
      <c r="F585" s="341">
        <f>SUM(F563:F584)</f>
        <v>0</v>
      </c>
    </row>
    <row r="586" spans="1:6" s="118" customFormat="1" ht="16.5" thickTop="1">
      <c r="A586" s="349"/>
      <c r="B586" s="71" t="s">
        <v>452</v>
      </c>
      <c r="C586" s="113"/>
      <c r="D586" s="258"/>
      <c r="E586" s="199"/>
      <c r="F586" s="350"/>
    </row>
    <row r="587" spans="1:6" s="118" customFormat="1">
      <c r="A587" s="362"/>
      <c r="B587" s="200" t="s">
        <v>453</v>
      </c>
      <c r="C587" s="58"/>
      <c r="D587" s="254"/>
      <c r="E587" s="202"/>
      <c r="F587" s="352"/>
    </row>
    <row r="588" spans="1:6" s="118" customFormat="1">
      <c r="A588" s="353">
        <v>16</v>
      </c>
      <c r="B588" s="201" t="s">
        <v>31</v>
      </c>
      <c r="C588" s="58"/>
      <c r="D588" s="254"/>
      <c r="E588" s="202"/>
      <c r="F588" s="352"/>
    </row>
    <row r="589" spans="1:6" s="118" customFormat="1" ht="47.25">
      <c r="A589" s="363"/>
      <c r="B589" s="196" t="s">
        <v>455</v>
      </c>
      <c r="C589" s="58"/>
      <c r="D589" s="254"/>
      <c r="E589" s="197"/>
      <c r="F589" s="352"/>
    </row>
    <row r="590" spans="1:6" s="118" customFormat="1" ht="47.25">
      <c r="A590" s="363"/>
      <c r="B590" s="196" t="s">
        <v>456</v>
      </c>
      <c r="C590" s="58"/>
      <c r="D590" s="254"/>
      <c r="E590" s="197"/>
      <c r="F590" s="352"/>
    </row>
    <row r="591" spans="1:6" s="118" customFormat="1" ht="47.25">
      <c r="A591" s="363"/>
      <c r="B591" s="204" t="s">
        <v>488</v>
      </c>
      <c r="C591" s="58"/>
      <c r="D591" s="254"/>
      <c r="E591" s="197"/>
      <c r="F591" s="352"/>
    </row>
    <row r="592" spans="1:6" s="118" customFormat="1">
      <c r="A592" s="353">
        <v>16.100000000000001</v>
      </c>
      <c r="B592" s="203" t="s">
        <v>454</v>
      </c>
      <c r="C592" s="58"/>
      <c r="D592" s="254"/>
      <c r="E592" s="197"/>
      <c r="F592" s="352"/>
    </row>
    <row r="593" spans="1:7" s="118" customFormat="1">
      <c r="A593" s="277">
        <v>-1</v>
      </c>
      <c r="B593" s="198" t="s">
        <v>457</v>
      </c>
      <c r="C593" s="58" t="s">
        <v>97</v>
      </c>
      <c r="D593" s="254">
        <v>1</v>
      </c>
      <c r="E593" s="197"/>
      <c r="F593" s="276">
        <f>E593*D593</f>
        <v>0</v>
      </c>
    </row>
    <row r="594" spans="1:7" s="118" customFormat="1">
      <c r="A594" s="277">
        <v>-2</v>
      </c>
      <c r="B594" s="204" t="s">
        <v>458</v>
      </c>
      <c r="C594" s="58" t="s">
        <v>97</v>
      </c>
      <c r="D594" s="254">
        <v>1</v>
      </c>
      <c r="E594" s="197"/>
      <c r="F594" s="276">
        <f>E594*D594</f>
        <v>0</v>
      </c>
    </row>
    <row r="595" spans="1:7" s="118" customFormat="1">
      <c r="A595" s="364">
        <v>-3</v>
      </c>
      <c r="B595" s="204" t="s">
        <v>459</v>
      </c>
      <c r="C595" s="58" t="s">
        <v>97</v>
      </c>
      <c r="D595" s="254">
        <v>1</v>
      </c>
      <c r="E595" s="197"/>
      <c r="F595" s="276">
        <f>E595*D595</f>
        <v>0</v>
      </c>
    </row>
    <row r="596" spans="1:7" s="118" customFormat="1" ht="31.5">
      <c r="A596" s="364">
        <v>-4</v>
      </c>
      <c r="B596" s="204" t="s">
        <v>460</v>
      </c>
      <c r="C596" s="58" t="s">
        <v>97</v>
      </c>
      <c r="D596" s="254">
        <v>1</v>
      </c>
      <c r="E596" s="197"/>
      <c r="F596" s="276">
        <f>E596*D596</f>
        <v>0</v>
      </c>
    </row>
    <row r="597" spans="1:7" s="118" customFormat="1" ht="31.5">
      <c r="A597" s="364">
        <v>-5</v>
      </c>
      <c r="B597" s="204" t="s">
        <v>461</v>
      </c>
      <c r="C597" s="58" t="s">
        <v>97</v>
      </c>
      <c r="D597" s="254">
        <v>1</v>
      </c>
      <c r="E597" s="197"/>
      <c r="F597" s="276">
        <f>E597*D597</f>
        <v>0</v>
      </c>
    </row>
    <row r="598" spans="1:7" s="118" customFormat="1">
      <c r="A598" s="363"/>
      <c r="B598" s="198"/>
      <c r="C598" s="58"/>
      <c r="D598" s="254"/>
      <c r="E598" s="197"/>
      <c r="F598" s="352"/>
    </row>
    <row r="599" spans="1:7" s="118" customFormat="1">
      <c r="A599" s="353">
        <v>16.2</v>
      </c>
      <c r="B599" s="203" t="s">
        <v>462</v>
      </c>
      <c r="C599" s="58"/>
      <c r="D599" s="254"/>
      <c r="E599" s="197"/>
      <c r="F599" s="352"/>
    </row>
    <row r="600" spans="1:7" s="118" customFormat="1">
      <c r="A600" s="353"/>
      <c r="B600" s="198" t="s">
        <v>463</v>
      </c>
      <c r="C600" s="58"/>
      <c r="D600" s="254"/>
      <c r="E600" s="197"/>
      <c r="F600" s="352"/>
    </row>
    <row r="601" spans="1:7" s="40" customFormat="1">
      <c r="A601" s="277">
        <v>-1</v>
      </c>
      <c r="B601" s="46" t="s">
        <v>283</v>
      </c>
      <c r="C601" s="95" t="s">
        <v>282</v>
      </c>
      <c r="D601" s="227">
        <v>1.74</v>
      </c>
      <c r="E601" s="123"/>
      <c r="F601" s="276">
        <f>D601*E601</f>
        <v>0</v>
      </c>
    </row>
    <row r="602" spans="1:7" s="40" customFormat="1">
      <c r="A602" s="277">
        <v>-2</v>
      </c>
      <c r="B602" s="46" t="s">
        <v>464</v>
      </c>
      <c r="C602" s="95" t="s">
        <v>282</v>
      </c>
      <c r="D602" s="227">
        <v>0.34</v>
      </c>
      <c r="E602" s="123"/>
      <c r="F602" s="276">
        <f>D602*E602</f>
        <v>0</v>
      </c>
    </row>
    <row r="603" spans="1:7" s="40" customFormat="1">
      <c r="A603" s="277">
        <v>-3</v>
      </c>
      <c r="B603" s="212" t="s">
        <v>469</v>
      </c>
      <c r="C603" s="95" t="s">
        <v>282</v>
      </c>
      <c r="D603" s="227">
        <v>0.54</v>
      </c>
      <c r="E603" s="123"/>
      <c r="F603" s="276">
        <f>D603*E603</f>
        <v>0</v>
      </c>
    </row>
    <row r="604" spans="1:7" s="118" customFormat="1">
      <c r="A604" s="367"/>
      <c r="B604" s="208"/>
      <c r="C604" s="209"/>
      <c r="D604" s="255"/>
      <c r="E604" s="144"/>
      <c r="F604" s="274"/>
    </row>
    <row r="605" spans="1:7" s="118" customFormat="1">
      <c r="A605" s="367"/>
      <c r="B605" s="208" t="s">
        <v>465</v>
      </c>
      <c r="C605" s="209"/>
      <c r="D605" s="255"/>
      <c r="E605" s="144"/>
      <c r="F605" s="274"/>
    </row>
    <row r="606" spans="1:7" s="118" customFormat="1" ht="18.75">
      <c r="A606" s="277">
        <v>-3</v>
      </c>
      <c r="B606" s="54" t="s">
        <v>285</v>
      </c>
      <c r="C606" s="104" t="s">
        <v>206</v>
      </c>
      <c r="D606" s="230">
        <v>43.55</v>
      </c>
      <c r="E606" s="123"/>
      <c r="F606" s="276">
        <f>E606*D606</f>
        <v>0</v>
      </c>
      <c r="G606" s="47"/>
    </row>
    <row r="607" spans="1:7" s="118" customFormat="1">
      <c r="A607" s="367"/>
      <c r="B607" s="208"/>
      <c r="C607" s="209"/>
      <c r="D607" s="255"/>
      <c r="E607" s="144"/>
      <c r="F607" s="274"/>
    </row>
    <row r="608" spans="1:7" s="118" customFormat="1">
      <c r="A608" s="367"/>
      <c r="B608" s="208" t="s">
        <v>466</v>
      </c>
      <c r="C608" s="209"/>
      <c r="D608" s="255"/>
      <c r="E608" s="144"/>
      <c r="F608" s="274"/>
    </row>
    <row r="609" spans="1:6" s="118" customFormat="1" ht="18.75">
      <c r="A609" s="277">
        <v>-4</v>
      </c>
      <c r="B609" s="190" t="s">
        <v>158</v>
      </c>
      <c r="C609" s="193" t="s">
        <v>206</v>
      </c>
      <c r="D609" s="231">
        <f>D606*2</f>
        <v>87.1</v>
      </c>
      <c r="E609" s="192"/>
      <c r="F609" s="276">
        <f>E609*D609</f>
        <v>0</v>
      </c>
    </row>
    <row r="610" spans="1:6" s="118" customFormat="1">
      <c r="A610" s="273"/>
      <c r="B610" s="190"/>
      <c r="C610" s="210"/>
      <c r="D610" s="231"/>
      <c r="E610" s="211"/>
      <c r="F610" s="274"/>
    </row>
    <row r="611" spans="1:6" s="118" customFormat="1">
      <c r="A611" s="273"/>
      <c r="B611" s="190" t="s">
        <v>467</v>
      </c>
      <c r="C611" s="210"/>
      <c r="D611" s="231"/>
      <c r="E611" s="211"/>
      <c r="F611" s="274"/>
    </row>
    <row r="612" spans="1:6" s="63" customFormat="1" ht="18.75">
      <c r="A612" s="277">
        <v>-5</v>
      </c>
      <c r="B612" s="190" t="s">
        <v>153</v>
      </c>
      <c r="C612" s="193" t="s">
        <v>209</v>
      </c>
      <c r="D612" s="248">
        <f>D609</f>
        <v>87.1</v>
      </c>
      <c r="E612" s="122"/>
      <c r="F612" s="276">
        <f>E612*D612</f>
        <v>0</v>
      </c>
    </row>
    <row r="613" spans="1:6" s="118" customFormat="1">
      <c r="A613" s="277">
        <v>-6</v>
      </c>
      <c r="B613" s="190" t="s">
        <v>468</v>
      </c>
      <c r="C613" s="210" t="s">
        <v>97</v>
      </c>
      <c r="D613" s="248">
        <v>1</v>
      </c>
      <c r="E613" s="122"/>
      <c r="F613" s="276">
        <f>E613*D613</f>
        <v>0</v>
      </c>
    </row>
    <row r="614" spans="1:6" s="118" customFormat="1">
      <c r="A614" s="367"/>
      <c r="B614" s="190"/>
      <c r="C614" s="210"/>
      <c r="D614" s="248"/>
      <c r="E614" s="213"/>
      <c r="F614" s="274"/>
    </row>
    <row r="615" spans="1:6" s="118" customFormat="1">
      <c r="A615" s="367"/>
      <c r="B615" s="190" t="s">
        <v>470</v>
      </c>
      <c r="C615" s="210"/>
      <c r="D615" s="248"/>
      <c r="E615" s="213"/>
      <c r="F615" s="274"/>
    </row>
    <row r="616" spans="1:6" s="118" customFormat="1">
      <c r="A616" s="277">
        <v>-7</v>
      </c>
      <c r="B616" s="190" t="s">
        <v>471</v>
      </c>
      <c r="C616" s="210" t="s">
        <v>97</v>
      </c>
      <c r="D616" s="248">
        <v>1</v>
      </c>
      <c r="E616" s="213"/>
      <c r="F616" s="276">
        <f>E616*D616</f>
        <v>0</v>
      </c>
    </row>
    <row r="617" spans="1:6" s="118" customFormat="1">
      <c r="A617" s="367"/>
      <c r="B617" s="190"/>
      <c r="C617" s="210"/>
      <c r="D617" s="248"/>
      <c r="E617" s="213"/>
      <c r="F617" s="274"/>
    </row>
    <row r="618" spans="1:6" s="118" customFormat="1">
      <c r="A618" s="353">
        <v>16.3</v>
      </c>
      <c r="B618" s="203" t="s">
        <v>472</v>
      </c>
      <c r="C618" s="58"/>
      <c r="D618" s="254"/>
      <c r="E618" s="197"/>
      <c r="F618" s="352"/>
    </row>
    <row r="619" spans="1:6" s="118" customFormat="1">
      <c r="A619" s="353"/>
      <c r="B619" s="198" t="s">
        <v>463</v>
      </c>
      <c r="C619" s="58"/>
      <c r="D619" s="254"/>
      <c r="E619" s="197"/>
      <c r="F619" s="352"/>
    </row>
    <row r="620" spans="1:6" s="40" customFormat="1">
      <c r="A620" s="277">
        <v>-1</v>
      </c>
      <c r="B620" s="46" t="s">
        <v>283</v>
      </c>
      <c r="C620" s="95" t="s">
        <v>282</v>
      </c>
      <c r="D620" s="247">
        <v>0.53</v>
      </c>
      <c r="E620" s="123"/>
      <c r="F620" s="276">
        <f>D620*E620</f>
        <v>0</v>
      </c>
    </row>
    <row r="621" spans="1:6" s="40" customFormat="1">
      <c r="A621" s="277">
        <v>-2</v>
      </c>
      <c r="B621" s="46" t="s">
        <v>464</v>
      </c>
      <c r="C621" s="95" t="s">
        <v>282</v>
      </c>
      <c r="D621" s="247">
        <v>0.48</v>
      </c>
      <c r="E621" s="123"/>
      <c r="F621" s="276">
        <f>D621*E621</f>
        <v>0</v>
      </c>
    </row>
    <row r="622" spans="1:6" s="40" customFormat="1">
      <c r="A622" s="277">
        <v>-3</v>
      </c>
      <c r="B622" s="212" t="s">
        <v>473</v>
      </c>
      <c r="C622" s="95" t="s">
        <v>282</v>
      </c>
      <c r="D622" s="247">
        <v>0.53</v>
      </c>
      <c r="E622" s="123"/>
      <c r="F622" s="276">
        <f>D622*E622</f>
        <v>0</v>
      </c>
    </row>
    <row r="623" spans="1:6" s="40" customFormat="1">
      <c r="A623" s="277">
        <v>-4</v>
      </c>
      <c r="B623" s="212" t="s">
        <v>474</v>
      </c>
      <c r="C623" s="95" t="s">
        <v>282</v>
      </c>
      <c r="D623" s="247">
        <v>0.88</v>
      </c>
      <c r="E623" s="123"/>
      <c r="F623" s="276">
        <f>D623*E623</f>
        <v>0</v>
      </c>
    </row>
    <row r="624" spans="1:6" s="40" customFormat="1">
      <c r="A624" s="277">
        <v>-5</v>
      </c>
      <c r="B624" s="212" t="s">
        <v>320</v>
      </c>
      <c r="C624" s="95" t="s">
        <v>282</v>
      </c>
      <c r="D624" s="247">
        <v>0.32</v>
      </c>
      <c r="E624" s="123"/>
      <c r="F624" s="276">
        <f>D624*E624</f>
        <v>0</v>
      </c>
    </row>
    <row r="625" spans="1:7" s="118" customFormat="1">
      <c r="A625" s="367"/>
      <c r="B625" s="208"/>
      <c r="C625" s="209"/>
      <c r="D625" s="255"/>
      <c r="E625" s="144"/>
      <c r="F625" s="274"/>
    </row>
    <row r="626" spans="1:7" s="118" customFormat="1">
      <c r="A626" s="367"/>
      <c r="B626" s="208" t="s">
        <v>465</v>
      </c>
      <c r="C626" s="209"/>
      <c r="D626" s="255"/>
      <c r="E626" s="144"/>
      <c r="F626" s="274"/>
    </row>
    <row r="627" spans="1:7" s="118" customFormat="1" ht="18.75">
      <c r="A627" s="277">
        <v>-3</v>
      </c>
      <c r="B627" s="54" t="s">
        <v>285</v>
      </c>
      <c r="C627" s="214" t="s">
        <v>206</v>
      </c>
      <c r="D627" s="230">
        <v>18.93</v>
      </c>
      <c r="E627" s="123"/>
      <c r="F627" s="276">
        <f>E627*D627</f>
        <v>0</v>
      </c>
      <c r="G627" s="47"/>
    </row>
    <row r="628" spans="1:7" s="118" customFormat="1">
      <c r="A628" s="367"/>
      <c r="B628" s="208"/>
      <c r="C628" s="215"/>
      <c r="D628" s="255"/>
      <c r="E628" s="144"/>
      <c r="F628" s="274"/>
    </row>
    <row r="629" spans="1:7" s="118" customFormat="1">
      <c r="A629" s="367"/>
      <c r="B629" s="208" t="s">
        <v>466</v>
      </c>
      <c r="C629" s="215"/>
      <c r="D629" s="255"/>
      <c r="E629" s="144"/>
      <c r="F629" s="274"/>
    </row>
    <row r="630" spans="1:7" s="118" customFormat="1" ht="18.75">
      <c r="A630" s="277">
        <v>-4</v>
      </c>
      <c r="B630" s="190" t="s">
        <v>158</v>
      </c>
      <c r="C630" s="214" t="s">
        <v>206</v>
      </c>
      <c r="D630" s="231">
        <f>D627*2</f>
        <v>37.86</v>
      </c>
      <c r="E630" s="192"/>
      <c r="F630" s="276">
        <f>E630*D630</f>
        <v>0</v>
      </c>
    </row>
    <row r="631" spans="1:7" s="118" customFormat="1">
      <c r="A631" s="273"/>
      <c r="B631" s="190"/>
      <c r="C631" s="216"/>
      <c r="D631" s="231"/>
      <c r="E631" s="211"/>
      <c r="F631" s="274"/>
    </row>
    <row r="632" spans="1:7" s="118" customFormat="1">
      <c r="A632" s="273"/>
      <c r="B632" s="190" t="s">
        <v>467</v>
      </c>
      <c r="C632" s="216"/>
      <c r="D632" s="231"/>
      <c r="E632" s="211"/>
      <c r="F632" s="274"/>
    </row>
    <row r="633" spans="1:7" s="118" customFormat="1" ht="18.75">
      <c r="A633" s="277">
        <v>-5</v>
      </c>
      <c r="B633" s="190" t="s">
        <v>476</v>
      </c>
      <c r="C633" s="214" t="s">
        <v>206</v>
      </c>
      <c r="D633" s="248">
        <v>42.12</v>
      </c>
      <c r="E633" s="122"/>
      <c r="F633" s="276">
        <f>E633*D633</f>
        <v>0</v>
      </c>
    </row>
    <row r="634" spans="1:7" s="63" customFormat="1" ht="18.75">
      <c r="A634" s="277">
        <v>-6</v>
      </c>
      <c r="B634" s="190" t="s">
        <v>475</v>
      </c>
      <c r="C634" s="214" t="s">
        <v>209</v>
      </c>
      <c r="D634" s="248">
        <v>53.55</v>
      </c>
      <c r="E634" s="122"/>
      <c r="F634" s="276">
        <f>E634*D634</f>
        <v>0</v>
      </c>
    </row>
    <row r="635" spans="1:7" s="63" customFormat="1" ht="18.75">
      <c r="A635" s="277">
        <v>-7</v>
      </c>
      <c r="B635" s="190" t="s">
        <v>477</v>
      </c>
      <c r="C635" s="214" t="s">
        <v>209</v>
      </c>
      <c r="D635" s="248">
        <v>4.26</v>
      </c>
      <c r="E635" s="122"/>
      <c r="F635" s="276">
        <f>E635*D635</f>
        <v>0</v>
      </c>
    </row>
    <row r="636" spans="1:7" s="118" customFormat="1" ht="18.75">
      <c r="A636" s="277">
        <v>-8</v>
      </c>
      <c r="B636" s="190" t="s">
        <v>468</v>
      </c>
      <c r="C636" s="214" t="s">
        <v>209</v>
      </c>
      <c r="D636" s="248">
        <v>1</v>
      </c>
      <c r="E636" s="122"/>
      <c r="F636" s="276">
        <f>E636*D636</f>
        <v>0</v>
      </c>
    </row>
    <row r="637" spans="1:7" s="118" customFormat="1">
      <c r="A637" s="367"/>
      <c r="B637" s="190"/>
      <c r="C637" s="210"/>
      <c r="D637" s="248"/>
      <c r="E637" s="213"/>
      <c r="F637" s="274"/>
    </row>
    <row r="638" spans="1:7" s="118" customFormat="1">
      <c r="A638" s="367"/>
      <c r="B638" s="190" t="s">
        <v>478</v>
      </c>
      <c r="C638" s="210"/>
      <c r="D638" s="248"/>
      <c r="E638" s="213"/>
      <c r="F638" s="274"/>
    </row>
    <row r="639" spans="1:7" s="118" customFormat="1">
      <c r="A639" s="277">
        <v>-9</v>
      </c>
      <c r="B639" s="190" t="s">
        <v>479</v>
      </c>
      <c r="C639" s="210" t="s">
        <v>404</v>
      </c>
      <c r="D639" s="248">
        <v>1</v>
      </c>
      <c r="E639" s="213"/>
      <c r="F639" s="276">
        <f>E639*D639</f>
        <v>0</v>
      </c>
    </row>
    <row r="640" spans="1:7" s="118" customFormat="1">
      <c r="A640" s="277">
        <v>-10</v>
      </c>
      <c r="B640" s="190" t="s">
        <v>480</v>
      </c>
      <c r="C640" s="210" t="s">
        <v>404</v>
      </c>
      <c r="D640" s="248">
        <v>2</v>
      </c>
      <c r="E640" s="213"/>
      <c r="F640" s="276">
        <f>E640*D640</f>
        <v>0</v>
      </c>
    </row>
    <row r="641" spans="1:6" s="118" customFormat="1">
      <c r="A641" s="277">
        <v>-11</v>
      </c>
      <c r="B641" s="190" t="s">
        <v>481</v>
      </c>
      <c r="C641" s="210" t="s">
        <v>404</v>
      </c>
      <c r="D641" s="248">
        <v>1</v>
      </c>
      <c r="E641" s="213"/>
      <c r="F641" s="276">
        <f>E641*D641</f>
        <v>0</v>
      </c>
    </row>
    <row r="642" spans="1:6" s="118" customFormat="1">
      <c r="A642" s="273"/>
      <c r="B642" s="190"/>
      <c r="C642" s="210"/>
      <c r="D642" s="231"/>
      <c r="E642" s="211"/>
      <c r="F642" s="274"/>
    </row>
    <row r="643" spans="1:6" s="118" customFormat="1" ht="16.5" thickBot="1">
      <c r="A643" s="367"/>
      <c r="B643" s="208"/>
      <c r="C643" s="209"/>
      <c r="D643" s="255"/>
      <c r="E643" s="144"/>
      <c r="F643" s="274"/>
    </row>
    <row r="644" spans="1:6" s="118" customFormat="1" ht="16.5" thickTop="1">
      <c r="A644" s="282"/>
      <c r="B644" s="25" t="s">
        <v>482</v>
      </c>
      <c r="C644" s="89"/>
      <c r="D644" s="222"/>
      <c r="E644" s="136"/>
      <c r="F644" s="308"/>
    </row>
    <row r="645" spans="1:6" s="118" customFormat="1" ht="16.5" thickBot="1">
      <c r="A645" s="368"/>
      <c r="B645" s="369" t="s">
        <v>483</v>
      </c>
      <c r="C645" s="370"/>
      <c r="D645" s="371"/>
      <c r="E645" s="372"/>
      <c r="F645" s="373">
        <f>SUM(F589:F644)</f>
        <v>0</v>
      </c>
    </row>
  </sheetData>
  <mergeCells count="2">
    <mergeCell ref="A1:F1"/>
    <mergeCell ref="A2:F2"/>
  </mergeCells>
  <phoneticPr fontId="43" type="noConversion"/>
  <pageMargins left="0.7" right="0.7" top="0.75" bottom="0.75" header="0.3" footer="0.3"/>
  <pageSetup paperSize="9" scale="79" fitToHeight="0" orientation="portrait" horizontalDpi="4294967293" verticalDpi="4294967293" r:id="rId1"/>
  <headerFooter>
    <oddHeader xml:space="preserve">&amp;L&amp;"Book Antiqua,Regular"F.Family &amp; Children Services Center&amp;R&amp;"Book Antiqua,Regular"Bill of Quantities     </oddHeader>
    <oddFooter>&amp;CPage &amp;P of &amp;N</oddFooter>
  </headerFooter>
  <rowBreaks count="19" manualBreakCount="19">
    <brk id="30" max="5" man="1"/>
    <brk id="51" max="5" man="1"/>
    <brk id="90" max="5" man="1"/>
    <brk id="122" max="5" man="1"/>
    <brk id="157" max="5" man="1"/>
    <brk id="185" max="5" man="1"/>
    <brk id="212" max="5" man="1"/>
    <brk id="246" max="5" man="1"/>
    <brk id="275" max="5" man="1"/>
    <brk id="306" max="5" man="1"/>
    <brk id="330" max="5" man="1"/>
    <brk id="349" max="5" man="1"/>
    <brk id="361" max="5" man="1"/>
    <brk id="408" max="5" man="1"/>
    <brk id="456" max="5" man="1"/>
    <brk id="506" max="5" man="1"/>
    <brk id="536" max="5" man="1"/>
    <brk id="585" max="5" man="1"/>
    <brk id="617"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hamin02</dc:creator>
  <cp:lastModifiedBy>mohamed moosa didi</cp:lastModifiedBy>
  <cp:lastPrinted>2021-08-11T19:37:02Z</cp:lastPrinted>
  <dcterms:created xsi:type="dcterms:W3CDTF">2009-05-17T06:30:42Z</dcterms:created>
  <dcterms:modified xsi:type="dcterms:W3CDTF">2021-08-11T19:37:02Z</dcterms:modified>
</cp:coreProperties>
</file>