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X:\Engineering\Common\Addu Regional Hospital Project\Housing\Roof Renovation Works\Renovation of Roof &amp; Construction of Walkway\"/>
    </mc:Choice>
  </mc:AlternateContent>
  <xr:revisionPtr revIDLastSave="0" documentId="13_ncr:1_{A62C1402-C74C-4A86-AD0D-CA7F53C832C8}" xr6:coauthVersionLast="36" xr6:coauthVersionMax="36" xr10:uidLastSave="{00000000-0000-0000-0000-000000000000}"/>
  <bookViews>
    <workbookView xWindow="0" yWindow="0" windowWidth="28800" windowHeight="12225" xr2:uid="{00000000-000D-0000-FFFF-FFFF00000000}"/>
  </bookViews>
  <sheets>
    <sheet name="COVER" sheetId="18" r:id="rId1"/>
    <sheet name="Summary" sheetId="5" r:id="rId2"/>
    <sheet name="BOQ" sheetId="19" r:id="rId3"/>
  </sheets>
  <definedNames>
    <definedName name="_xlnm.Print_Area" localSheetId="2">BOQ!$A$2:$F$240</definedName>
    <definedName name="_xlnm.Print_Area" localSheetId="0">COVER!$A$1:$I$48</definedName>
    <definedName name="_xlnm.Print_Area" localSheetId="1">Summary!$A$1:$C$11</definedName>
    <definedName name="_xlnm.Print_Titles" localSheetId="2">BOQ!$2:$2</definedName>
    <definedName name="_xlnm.Print_Titles" localSheetId="1">Summary!$1:$3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40" i="19" l="1"/>
  <c r="D70" i="5" l="1"/>
  <c r="D115" i="5" l="1"/>
  <c r="D114" i="5"/>
  <c r="D112" i="5"/>
  <c r="D113" i="5"/>
  <c r="D105" i="5"/>
  <c r="D100" i="5"/>
  <c r="D109" i="5"/>
  <c r="D110" i="5"/>
  <c r="D108" i="5"/>
  <c r="D106" i="5"/>
  <c r="D111" i="5"/>
  <c r="D107" i="5"/>
  <c r="D104" i="5"/>
  <c r="D103" i="5"/>
  <c r="D102" i="5"/>
  <c r="D101" i="5"/>
  <c r="F13" i="5" l="1"/>
  <c r="C15" i="5" l="1"/>
  <c r="B8" i="5" l="1"/>
  <c r="B7" i="5"/>
  <c r="B6" i="5"/>
  <c r="C8" i="5" l="1"/>
  <c r="F178" i="19"/>
  <c r="F52" i="19" l="1"/>
  <c r="C6" i="5" s="1"/>
  <c r="C7" i="5"/>
  <c r="C9" i="5" l="1"/>
  <c r="C13" i="5" s="1"/>
  <c r="C17" i="5" l="1"/>
  <c r="C10" i="5"/>
  <c r="C11" i="5" s="1"/>
</calcChain>
</file>

<file path=xl/sharedStrings.xml><?xml version="1.0" encoding="utf-8"?>
<sst xmlns="http://schemas.openxmlformats.org/spreadsheetml/2006/main" count="270" uniqueCount="185">
  <si>
    <t>Description</t>
  </si>
  <si>
    <t>Unit</t>
  </si>
  <si>
    <t>Item</t>
  </si>
  <si>
    <t>Qty</t>
  </si>
  <si>
    <t>Rate</t>
  </si>
  <si>
    <t>Amount</t>
  </si>
  <si>
    <t>1.1.1</t>
  </si>
  <si>
    <t>Abbreviations</t>
  </si>
  <si>
    <t>m - metre</t>
  </si>
  <si>
    <t>No - numbers</t>
  </si>
  <si>
    <t>m³ - cubic metre</t>
  </si>
  <si>
    <t>m² - square metre</t>
  </si>
  <si>
    <t>Lm - Linear metre</t>
  </si>
  <si>
    <t>incl - including</t>
  </si>
  <si>
    <t>mm - millimetre</t>
  </si>
  <si>
    <t>SS - Stainless Steel</t>
  </si>
  <si>
    <t>GI - Galvanised Iron</t>
  </si>
  <si>
    <t>item</t>
  </si>
  <si>
    <t>Allow for clean-up upon completion of the works.</t>
  </si>
  <si>
    <t>TOTAL OF BILL No: 01 - Carried over to summary</t>
  </si>
  <si>
    <t>m²</t>
  </si>
  <si>
    <t>Bill No</t>
  </si>
  <si>
    <t>BILL No: 01 - PRELIMINARIES</t>
  </si>
  <si>
    <t>ADDITIONS</t>
  </si>
  <si>
    <t>Bill 01- Preliminaries</t>
  </si>
  <si>
    <t>OMISSIONS</t>
  </si>
  <si>
    <t>TOTAL</t>
  </si>
  <si>
    <t>(i)</t>
  </si>
  <si>
    <t>(ii)</t>
  </si>
  <si>
    <t>(iv)</t>
  </si>
  <si>
    <t>(v)</t>
  </si>
  <si>
    <t>GST 6%</t>
  </si>
  <si>
    <t xml:space="preserve"> TOTAL </t>
  </si>
  <si>
    <t>m2</t>
  </si>
  <si>
    <t>m2 for 5 storey</t>
  </si>
  <si>
    <t>rf /m2</t>
  </si>
  <si>
    <t>Build up area</t>
  </si>
  <si>
    <t>TERRACE FLOOR</t>
  </si>
  <si>
    <t>Column 1 (C1): 3500mm height , 114.3mm  dia x 3mm thick CHS GI pipe fixed on  320x320x12mm thick MS plate on top of terrace floor slab by using 4nos 12mm anchor bolt</t>
  </si>
  <si>
    <t>Truss TR1 (Length 4910mm): 42.4mm dia x 3.2mm thk CHS GI pipe top&amp;bottom bar with distance 358c/c, 33.7mm dia x 3mm thk CHS GI pipe diagonal bar @ 39deg each truss.</t>
  </si>
  <si>
    <t>Truss TR1 (Length 2201mm): 42.4mm dia x 3.2mm thk CHS GI pipe top&amp;bottom bar with distance 358c/c, 33.7mm dia x 3mm thk CHS GI pipe diagonal bar @ 39deg each truss.</t>
  </si>
  <si>
    <t>Truss TR1 (Length 4510mm): 42.4mm dia x 3.2mm thk CHS GI pipe top&amp;bottom bar with distance 358c/c, 33.7mm dia x 3mm thk CHS GI pipe diagonal bar @ 39deg each truss.</t>
  </si>
  <si>
    <t>Truss TR1 (Length 4305mm): 42.4mm dia x 3.2mm thk CHS GI pipe top&amp;bottom bar with distance 358c/c, 33.7mm dia x 3mm thk CHS GI pipe diagonal bar @ 39deg each truss.</t>
  </si>
  <si>
    <t>Truss TR1 (Length 5057mm): 42.4mm dia x 3.2mm thk CHS GI pipe top&amp;bottom bar with distance 358c/c, 33.7mm dia x 3mm thk CHS GI pipe diagonal bar @ 39deg each truss.</t>
  </si>
  <si>
    <t>Truss TR1 (Length 3288mm): 42.4mm dia x 3.2mm thk CHS GI pipe top&amp;bottom bar with distance 358c/c, 33.7mm dia x 3mm thk CHS GI pipe diagonal bar @ 39deg each truss.</t>
  </si>
  <si>
    <t>Truss TR1 (Length 2068mm): 42.4mm dia x 3.2mm thk CHS GI pipe top&amp;bottom bar with distance 358c/c, 33.7mm dia x 3mm thk CHS GI pipe diagonal bar @ 39deg each truss.</t>
  </si>
  <si>
    <t>Truss TR1 (Length 2306mm): 42.4mm dia x 3.2mm thk CHS GI pipe top&amp;bottom bar with distance 358c/c, 33.7mm dia x 3mm thk CHS GI pipe diagonal bar @ 39deg each truss.</t>
  </si>
  <si>
    <t>Truss TR1 (Length 1529mm): 42.4mm dia x 3.2mm thk CHS GI pipe top&amp;bottom bar with distance 358c/c, 33.7mm dia x 3mm thk CHS GI pipe diagonal bar @ 39deg each truss.</t>
  </si>
  <si>
    <t>Truss TR1 (Length 4505mm): 42.4mm dia x 3.2mm thk CHS GI pipe top&amp;bottom bar with distance 358c/c, 33.7mm dia x 3mm thk CHS GI pipe diagonal bar @ 39deg each truss.</t>
  </si>
  <si>
    <t>Truss TR1 (Length 4536mm): 42.4mm dia x 3.2mm thk CHS GI pipe top&amp;bottom bar with distance 358c/c, 33.7mm dia x 3mm thk CHS GI pipe diagonal bar @ 39deg each truss.</t>
  </si>
  <si>
    <t>Truss TR1 (Length 4329mm): 42.4mm dia x 3.2mm thk CHS GI pipe top&amp;bottom bar with distance 358c/c, 33.7mm dia x 3mm thk CHS GI pipe diagonal bar @ 39deg each truss.</t>
  </si>
  <si>
    <t>Truss TR1 (Length 1412mm): 42.4mm dia x 3.2mm thk CHS GI pipe top&amp;bottom bar with distance 358c/c, 33.7mm dia x 3mm thk CHS GI pipe diagonal bar @ 39deg each truss.</t>
  </si>
  <si>
    <t>Truss TR1 (Length 955mm): 42.4mm dia x 3.2mm thk CHS GI pipe top&amp;bottom bar with distance 358c/c, 33.7mm dia x 3mm thk CHS GI pipe diagonal bar @ 39deg each truss.</t>
  </si>
  <si>
    <t>Truss TR1 (Length 457mm): 42.4mm dia x 3.2mm thk CHS GI pipe top&amp;bottom bar with distance 358c/c, 33.7mm dia x 3mm thk CHS GI pipe diagonal bar @ 39deg each truss.</t>
  </si>
  <si>
    <t>(vi)</t>
  </si>
  <si>
    <t>(vii)</t>
  </si>
  <si>
    <t>(viii)</t>
  </si>
  <si>
    <t>(ix)</t>
  </si>
  <si>
    <t>(x)</t>
  </si>
  <si>
    <t>(xi)</t>
  </si>
  <si>
    <t>(xii)</t>
  </si>
  <si>
    <t>(xiii)</t>
  </si>
  <si>
    <t>(xiv)</t>
  </si>
  <si>
    <t>(xv)</t>
  </si>
  <si>
    <t>(xvi)</t>
  </si>
  <si>
    <t>Terrace Floor</t>
  </si>
  <si>
    <t>D1 (1275x2450) double-penal timber door with glass panels</t>
  </si>
  <si>
    <t>D2 (900x2100) single-penal timber door with louvers</t>
  </si>
  <si>
    <t>D3 (600x2100) single-penal timber door with louvers</t>
  </si>
  <si>
    <t>FG1 (1550x3175) aluminum frame with 6mm thk fixed clear glass panel</t>
  </si>
  <si>
    <t>FG2 (1550x1264) aluminum frame with 6mm thk fixed clear glass panel</t>
  </si>
  <si>
    <t>W1 (1350x1350)  aluminum frame glass window top hung</t>
  </si>
  <si>
    <t>W2 (1350x700)  aluminum frame glass window top hung</t>
  </si>
  <si>
    <t>V1 (500x700) aluminum frame glass window top hung</t>
  </si>
  <si>
    <t>W3 (1350x1175)  aluminum frame glass window top hung</t>
  </si>
  <si>
    <t>TOTAL OF BILL No: 02 - Carried over to summary</t>
  </si>
  <si>
    <t>SUMMARY OF BILL OF QUANTITIES</t>
  </si>
  <si>
    <t xml:space="preserve">Bill of Quantities </t>
  </si>
  <si>
    <t>FOR</t>
  </si>
  <si>
    <t>(iii)</t>
  </si>
  <si>
    <t xml:space="preserve">SUB TOTAL </t>
  </si>
  <si>
    <t>(d)</t>
  </si>
  <si>
    <t>No</t>
  </si>
  <si>
    <t>Allow for all on and off site management cost including costs of foreman and assistants, temporary services, telephone, fax, hoardings, fences, Crane/Concrete pump, Machinaries  and similar items</t>
  </si>
  <si>
    <t>Sign Board</t>
  </si>
  <si>
    <t>Allow for sign board.</t>
  </si>
  <si>
    <t>Safety on site:- Providing and maintainingadequate safety measure on site for all workers and all authorized visitors on site and protecting adjoining properties and people against falling objects or other with regard to the construction 
works</t>
  </si>
  <si>
    <t>Charges for supply of materials to the site including transportation, Loading and unloading of materials,  for the project construction.</t>
  </si>
  <si>
    <t>1.2.1</t>
  </si>
  <si>
    <t>1.3.1</t>
  </si>
  <si>
    <t>1.4.1</t>
  </si>
  <si>
    <t>1.5.1</t>
  </si>
  <si>
    <t>1.6.1</t>
  </si>
  <si>
    <t>TOTAL OF BILL No: 03 Carried over to summary</t>
  </si>
  <si>
    <t>BILL NO: 03 - ADDITIONS AND OMMISIONS</t>
  </si>
  <si>
    <t xml:space="preserve">BILL No: 02 - CIVIL WORKS </t>
  </si>
  <si>
    <t xml:space="preserve">(a) The bills of quantities shall be read in conjunction with the approved drawings </t>
  </si>
  <si>
    <t xml:space="preserve">Excavation for footings </t>
  </si>
  <si>
    <t>m³</t>
  </si>
  <si>
    <t xml:space="preserve">50mm thick lean concrete </t>
  </si>
  <si>
    <t xml:space="preserve">Damp Proofing </t>
  </si>
  <si>
    <t xml:space="preserve">(a) Excavation quantities are measured to the faces of concrete members. Rates shall include for all additional excavation required to place the formwork , back fill , dewatering and others </t>
  </si>
  <si>
    <t>(a) Rates shall include for: dressing around and sealing to all penetrations,   laps and turnups.</t>
  </si>
  <si>
    <t xml:space="preserve">'Polythene damp proof membrane (500 gauge) laid on blinding layer.  </t>
  </si>
  <si>
    <t xml:space="preserve">Concrete </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</si>
  <si>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</si>
  <si>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</si>
  <si>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</si>
  <si>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Footing</t>
  </si>
  <si>
    <t xml:space="preserve">Below ground column </t>
  </si>
  <si>
    <t xml:space="preserve">Above ground column </t>
  </si>
  <si>
    <t xml:space="preserve">General Notes </t>
  </si>
  <si>
    <t xml:space="preserve">Site Management Costs </t>
  </si>
  <si>
    <t xml:space="preserve">Safety on Site </t>
  </si>
  <si>
    <t xml:space="preserve">Logistics </t>
  </si>
  <si>
    <t xml:space="preserve">Clean-Up </t>
  </si>
  <si>
    <t xml:space="preserve">General </t>
  </si>
  <si>
    <t>Excavation</t>
  </si>
  <si>
    <t xml:space="preserve">Lean Concrete </t>
  </si>
  <si>
    <t xml:space="preserve">Formwork </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</si>
  <si>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</si>
  <si>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</si>
  <si>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</si>
  <si>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</si>
  <si>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 xml:space="preserve">Reinforcement </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</si>
  <si>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</si>
  <si>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</si>
  <si>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</si>
  <si>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 xml:space="preserve">Kgs - Kilograms </t>
  </si>
  <si>
    <t>Kgs</t>
  </si>
  <si>
    <t xml:space="preserve">Water Proofing and Sealing </t>
  </si>
  <si>
    <t xml:space="preserve">Application of Master Steel Seal 420 or equivalent </t>
  </si>
  <si>
    <t xml:space="preserve">Backfilling </t>
  </si>
  <si>
    <t>(a) Rates shall include for: leveling, grading, trimming, compacting to faces of excavation, keep sides plumb, backfilling, consolidating, additional working space and disposing surplus soil.</t>
  </si>
  <si>
    <t>2.10</t>
  </si>
  <si>
    <t xml:space="preserve">Plastering </t>
  </si>
  <si>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</si>
  <si>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</si>
  <si>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(a) 20mm thick Cement plastering on Exterior surface of walls and concrete surfaces as specified incl. wire mesh shall be fixed at the joints of concrete surfaces and walls before plastering. Quantity is measured including concrete surfaces - Parapetwalls, Liftwalls, columns &amp; beams.</t>
  </si>
  <si>
    <t xml:space="preserve">Plastering on external surfaces below and above ground level </t>
  </si>
  <si>
    <t>2.11</t>
  </si>
  <si>
    <t xml:space="preserve">Metal Works </t>
  </si>
  <si>
    <t>(a) Rates shall include for ; all labour in framing,  cutting, welding, cleats, baseplates, flanges,screws, nails, bends, and similar complete with  grinding, surface smoothening and polish finishes.</t>
  </si>
  <si>
    <t xml:space="preserve">Rectangular Hollow Sections </t>
  </si>
  <si>
    <t>m</t>
  </si>
  <si>
    <t>Truss</t>
  </si>
  <si>
    <t xml:space="preserve">(a) </t>
  </si>
  <si>
    <t xml:space="preserve">(b) </t>
  </si>
  <si>
    <t xml:space="preserve">(c) </t>
  </si>
  <si>
    <t xml:space="preserve">63mm dia GI pipe </t>
  </si>
  <si>
    <t xml:space="preserve">25mm dia GI pipe </t>
  </si>
  <si>
    <t xml:space="preserve">Steel plate 265x600x8mm thick </t>
  </si>
  <si>
    <t xml:space="preserve">Truss cover with cement boards </t>
  </si>
  <si>
    <t>2.12</t>
  </si>
  <si>
    <t xml:space="preserve">Ceiling </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</si>
  <si>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</si>
  <si>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</si>
  <si>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boards fixed on Timber frame,trimming, nails, screws,hooks, hangers,  clips and similar.</t>
  </si>
  <si>
    <t xml:space="preserve">Complete ceiling works as per the drawings </t>
  </si>
  <si>
    <t>2.13</t>
  </si>
  <si>
    <t>(a) Rates shall include for: fair edges, dressing over angel fillets, turning into grooves, all other labours, circular edges, nails, screws and other fixings and laps.</t>
  </si>
  <si>
    <t>(b) Rates shall include to apply Wood preservative to  all the surface of timbers (Roof structure).</t>
  </si>
  <si>
    <t xml:space="preserve">(iv) </t>
  </si>
  <si>
    <t xml:space="preserve">63x150mm timber beam </t>
  </si>
  <si>
    <t xml:space="preserve">50x150mm timber rafter </t>
  </si>
  <si>
    <t xml:space="preserve">Polycarbonate roofing sheets </t>
  </si>
  <si>
    <t xml:space="preserve">25x300 timber fsacia board </t>
  </si>
  <si>
    <t xml:space="preserve">Gutter </t>
  </si>
  <si>
    <t xml:space="preserve">Cladding </t>
  </si>
  <si>
    <t xml:space="preserve">Roofing </t>
  </si>
  <si>
    <t>2.13.1</t>
  </si>
  <si>
    <t xml:space="preserve">Walkway </t>
  </si>
  <si>
    <t xml:space="preserve">(vi) </t>
  </si>
  <si>
    <t>2.13.2</t>
  </si>
  <si>
    <t xml:space="preserve">Canopy </t>
  </si>
  <si>
    <t xml:space="preserve">50x150mm timber beam </t>
  </si>
  <si>
    <t xml:space="preserve">50x125mm timber rafter </t>
  </si>
  <si>
    <t>2.14</t>
  </si>
  <si>
    <t xml:space="preserve">Painting </t>
  </si>
  <si>
    <t>(a)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finished as specified.
(c)Rates shall include for fabrication and erection and temporary supports and fixing in to position.</t>
  </si>
  <si>
    <t xml:space="preserve">Painting as specified </t>
  </si>
  <si>
    <t xml:space="preserve">Bill 02- Civil Works </t>
  </si>
  <si>
    <t>JUNE . 2019</t>
  </si>
  <si>
    <t xml:space="preserve">PROJECT :  CONSTRUCTION OF WALKWAY
Seenu Hithadhoo Regional Hospital Project (100 bed) </t>
  </si>
  <si>
    <t xml:space="preserve">PROJECT :  CONSTRUCTION OF WALKWAY 
Seenu Hithadhoo Regional Hospital Project (100 bed)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</si>
</sst>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 &quot;-&quot;??_);_(@_)"/>
    <numFmt numFmtId="165" formatCode="0.0"/>
    <numFmt numFmtId="166" formatCode="_(* #,##0.00_);_(* \(#,##0.00\);_(* &quot;&quot;??_);_(@_)"/>
    <numFmt numFmtId="167" formatCode="\(0\)"/>
    <numFmt numFmtId="168" formatCode="_(* #,##0.00_);_(* \(#,##0.00\);_(* &quot;&quot;??_)"/>
    <numFmt numFmtId="169" formatCode="0.0%"/>
    <numFmt numFmtId="170" formatCode="B1mmm\-yy"/>
    <numFmt numFmtId="171" formatCode="_(* #,##0.000_);_(* \(#,##0.000\);_(* &quot;-&quot;??_);_(@_)"/>
  </numFmts>
  <fonts count="32">
    <font>
      <sz val="10"/>
      <name val="Arial"/>
    </font>
    <font>
      <sz val="10"/>
      <name val="Arial"/>
      <family val="2"/>
    </font>
    <font>
      <sz val="10"/>
      <name val="AvantGarGotItcT"/>
    </font>
    <font>
      <b/>
      <u/>
      <sz val="14"/>
      <name val="AvantGarGotItcT"/>
    </font>
    <font>
      <b/>
      <sz val="12"/>
      <name val="AvantGarGotItcT"/>
    </font>
    <font>
      <sz val="12"/>
      <name val="AvantGarGotItcT"/>
    </font>
    <font>
      <b/>
      <u val="singleAccounting"/>
      <sz val="13"/>
      <name val="AvantGarGotItcT"/>
    </font>
    <font>
      <sz val="10"/>
      <name val="Times New Roman"/>
      <family val="1"/>
    </font>
    <font>
      <b/>
      <u/>
      <sz val="10"/>
      <name val="Times New Roman"/>
      <family val="1"/>
    </font>
    <font>
      <u/>
      <sz val="10"/>
      <name val="Times New Roman"/>
      <family val="1"/>
    </font>
    <font>
      <b/>
      <sz val="10"/>
      <name val="Times New Roman"/>
      <family val="1"/>
    </font>
    <font>
      <sz val="10"/>
      <color theme="0"/>
      <name val="Times New Roman"/>
      <family val="1"/>
    </font>
    <font>
      <b/>
      <sz val="10"/>
      <color theme="0"/>
      <name val="Times New Roman"/>
      <family val="1"/>
    </font>
    <font>
      <sz val="10"/>
      <color rgb="FFFF0000"/>
      <name val="Times New Roman"/>
      <family val="1"/>
    </font>
    <font>
      <b/>
      <sz val="10"/>
      <color rgb="FFFF0000"/>
      <name val="Times New Roman"/>
      <family val="1"/>
    </font>
    <font>
      <sz val="10"/>
      <name val="Arial"/>
      <family val="2"/>
    </font>
    <font>
      <b/>
      <sz val="18"/>
      <name val="BankGothic Lt BT"/>
      <family val="2"/>
    </font>
    <font>
      <b/>
      <sz val="12"/>
      <color theme="1"/>
      <name val="AvantGarGotItcT"/>
    </font>
    <font>
      <b/>
      <sz val="10"/>
      <name val="AvantGarGotItcT"/>
    </font>
    <font>
      <b/>
      <u/>
      <sz val="16"/>
      <name val="Times New Roman"/>
      <family val="1"/>
    </font>
    <font>
      <b/>
      <u/>
      <sz val="18"/>
      <name val="Times New Roman"/>
      <family val="1"/>
    </font>
    <font>
      <b/>
      <u/>
      <sz val="12"/>
      <name val="Castellar"/>
      <family val="1"/>
    </font>
    <font>
      <b/>
      <sz val="13"/>
      <name val="AvantGarGotItcT"/>
    </font>
    <font>
      <b/>
      <sz val="24"/>
      <name val="Book Antiqua"/>
      <family val="1"/>
    </font>
    <font>
      <sz val="11"/>
      <name val="Calibri"/>
      <family val="2"/>
      <scheme val="minor"/>
    </font>
    <font>
      <b/>
      <sz val="16"/>
      <name val="Times New Roman"/>
      <family val="1"/>
    </font>
    <font>
      <b/>
      <sz val="18"/>
      <color theme="1"/>
      <name val="Times New Roman"/>
      <family val="1"/>
    </font>
    <font>
      <sz val="11"/>
      <color theme="1"/>
      <name val="Times New Roman"/>
      <family val="1"/>
    </font>
    <font>
      <b/>
      <sz val="14"/>
      <color theme="1"/>
      <name val="Times New Roman"/>
      <family val="1"/>
    </font>
    <font>
      <b/>
      <u/>
      <sz val="12"/>
      <name val="Times New Roman"/>
      <family val="1"/>
    </font>
    <font>
      <b/>
      <u/>
      <sz val="14"/>
      <name val="Times New Roman"/>
      <family val="1"/>
    </font>
    <font>
      <b/>
      <sz val="36"/>
      <name val="Times New Roman"/>
      <family val="1"/>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s>
  <borders count="31">
    <border>
      <left/>
      <right/>
      <top/>
      <bottom/>
      <diagonal/>
    </border>
    <border>
      <left/>
      <right/>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thin">
        <color indexed="64"/>
      </right>
      <top style="hair">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hair">
        <color indexed="64"/>
      </bottom>
      <diagonal/>
    </border>
  </borders>
  <cellStyleXfs count="8">
    <xf numFmtId="0" fontId="0" fillId="0" borderId="0"/>
    <xf numFmtId="164" fontId="1" fillId="0" borderId="0" applyFont="0" applyFill="0" applyBorder="0" applyAlignment="0" applyProtection="0"/>
    <xf numFmtId="9" fontId="15"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 fillId="0" borderId="0"/>
  </cellStyleXfs>
  <cellXfs count="188">
    <xf numFmtId="0" fontId="0" fillId="0" borderId="0" xfId="0"/>
    <xf numFmtId="0" fontId="2" fillId="0" borderId="0" xfId="0" applyFont="1"/>
    <xf numFmtId="168" fontId="2" fillId="0" borderId="0" xfId="0" applyNumberFormat="1" applyFont="1"/>
    <xf numFmtId="168" fontId="6" fillId="0" borderId="0" xfId="0" applyNumberFormat="1" applyFont="1" applyFill="1" applyBorder="1" applyAlignment="1">
      <alignment horizontal="center" vertical="center"/>
    </xf>
    <xf numFmtId="0" fontId="7" fillId="3" borderId="0" xfId="0" applyFont="1" applyFill="1"/>
    <xf numFmtId="0" fontId="7" fillId="0" borderId="0" xfId="0" applyFont="1"/>
    <xf numFmtId="164" fontId="2" fillId="0" borderId="0" xfId="1" applyFont="1"/>
    <xf numFmtId="0" fontId="7" fillId="3" borderId="0" xfId="0" applyFont="1" applyFill="1" applyAlignment="1">
      <alignment vertical="top"/>
    </xf>
    <xf numFmtId="0" fontId="4" fillId="0" borderId="0" xfId="0" applyFont="1" applyFill="1" applyBorder="1"/>
    <xf numFmtId="168" fontId="4" fillId="0" borderId="0" xfId="0" applyNumberFormat="1" applyFont="1" applyFill="1" applyBorder="1"/>
    <xf numFmtId="168" fontId="2" fillId="0" borderId="0" xfId="0" applyNumberFormat="1" applyFont="1" applyBorder="1"/>
    <xf numFmtId="0" fontId="7" fillId="5" borderId="0" xfId="0" applyFont="1" applyFill="1" applyBorder="1"/>
    <xf numFmtId="166" fontId="7" fillId="3" borderId="0" xfId="0" applyNumberFormat="1" applyFont="1" applyFill="1" applyBorder="1"/>
    <xf numFmtId="166" fontId="7" fillId="0" borderId="0" xfId="0" applyNumberFormat="1" applyFont="1" applyBorder="1"/>
    <xf numFmtId="0" fontId="7" fillId="5" borderId="0" xfId="0" applyFont="1" applyFill="1"/>
    <xf numFmtId="0" fontId="7" fillId="5" borderId="0" xfId="0" applyFont="1" applyFill="1" applyAlignment="1">
      <alignment vertical="top"/>
    </xf>
    <xf numFmtId="0" fontId="11" fillId="5" borderId="0" xfId="0" applyFont="1" applyFill="1" applyBorder="1"/>
    <xf numFmtId="0" fontId="11" fillId="5" borderId="0" xfId="0" applyFont="1" applyFill="1" applyBorder="1" applyAlignment="1">
      <alignment vertical="top"/>
    </xf>
    <xf numFmtId="0" fontId="13" fillId="5" borderId="0" xfId="0" applyFont="1" applyFill="1" applyBorder="1"/>
    <xf numFmtId="0" fontId="13" fillId="5" borderId="0" xfId="0" applyFont="1" applyFill="1" applyBorder="1" applyAlignment="1">
      <alignment vertical="top"/>
    </xf>
    <xf numFmtId="10" fontId="2" fillId="0" borderId="0" xfId="2" applyNumberFormat="1" applyFont="1"/>
    <xf numFmtId="164" fontId="2" fillId="0" borderId="0" xfId="0" applyNumberFormat="1" applyFont="1"/>
    <xf numFmtId="169" fontId="2" fillId="0" borderId="0" xfId="2" applyNumberFormat="1" applyFont="1"/>
    <xf numFmtId="0" fontId="4" fillId="0" borderId="0" xfId="0" applyFont="1" applyFill="1" applyBorder="1" applyAlignment="1">
      <alignment horizontal="left"/>
    </xf>
    <xf numFmtId="0" fontId="2" fillId="0" borderId="0" xfId="0" applyFont="1" applyBorder="1"/>
    <xf numFmtId="164" fontId="7" fillId="0" borderId="0" xfId="1" applyFont="1"/>
    <xf numFmtId="164" fontId="10" fillId="4" borderId="2" xfId="1" quotePrefix="1" applyFont="1" applyFill="1" applyBorder="1" applyAlignment="1">
      <alignment horizontal="left"/>
    </xf>
    <xf numFmtId="164" fontId="10" fillId="4" borderId="2" xfId="1" applyFont="1" applyFill="1" applyBorder="1" applyAlignment="1">
      <alignment horizontal="center"/>
    </xf>
    <xf numFmtId="165" fontId="10" fillId="4" borderId="3" xfId="1" applyNumberFormat="1" applyFont="1" applyFill="1" applyBorder="1" applyAlignment="1">
      <alignment horizontal="right" vertical="justify"/>
    </xf>
    <xf numFmtId="165" fontId="10" fillId="3" borderId="1" xfId="1" applyNumberFormat="1" applyFont="1" applyFill="1" applyBorder="1" applyAlignment="1">
      <alignment horizontal="right" vertical="justify"/>
    </xf>
    <xf numFmtId="164" fontId="7" fillId="3" borderId="1" xfId="1" applyFont="1" applyFill="1" applyBorder="1" applyAlignment="1">
      <alignment wrapText="1"/>
    </xf>
    <xf numFmtId="164" fontId="7" fillId="3" borderId="1" xfId="1" applyFont="1" applyFill="1" applyBorder="1" applyAlignment="1">
      <alignment horizontal="center"/>
    </xf>
    <xf numFmtId="164" fontId="7" fillId="3" borderId="1" xfId="1" applyFont="1" applyFill="1" applyBorder="1" applyAlignment="1">
      <alignment horizontal="centerContinuous"/>
    </xf>
    <xf numFmtId="166" fontId="7" fillId="3" borderId="1" xfId="1" applyNumberFormat="1" applyFont="1" applyFill="1" applyBorder="1" applyAlignment="1">
      <alignment horizontal="centerContinuous"/>
    </xf>
    <xf numFmtId="164" fontId="7" fillId="3" borderId="0" xfId="1" applyFont="1" applyFill="1"/>
    <xf numFmtId="164" fontId="10" fillId="4" borderId="4" xfId="1" applyFont="1" applyFill="1" applyBorder="1"/>
    <xf numFmtId="164" fontId="7" fillId="0" borderId="1" xfId="1" applyFont="1" applyBorder="1"/>
    <xf numFmtId="164" fontId="7" fillId="5" borderId="0" xfId="1" applyFont="1" applyFill="1"/>
    <xf numFmtId="164" fontId="11" fillId="5" borderId="0" xfId="1" applyFont="1" applyFill="1" applyBorder="1"/>
    <xf numFmtId="166" fontId="10" fillId="4" borderId="6" xfId="1" applyNumberFormat="1" applyFont="1" applyFill="1" applyBorder="1"/>
    <xf numFmtId="164" fontId="13" fillId="5" borderId="0" xfId="1" applyFont="1" applyFill="1" applyBorder="1"/>
    <xf numFmtId="164" fontId="14" fillId="5" borderId="0" xfId="1" applyFont="1" applyFill="1" applyBorder="1"/>
    <xf numFmtId="164" fontId="13" fillId="5" borderId="0" xfId="1" applyFont="1" applyFill="1" applyBorder="1" applyAlignment="1">
      <alignment vertical="top"/>
    </xf>
    <xf numFmtId="164" fontId="7" fillId="3" borderId="1" xfId="1" applyFont="1" applyFill="1" applyBorder="1" applyAlignment="1">
      <alignment horizontal="right"/>
    </xf>
    <xf numFmtId="0" fontId="4" fillId="0" borderId="0" xfId="0" applyFont="1" applyFill="1" applyBorder="1" applyAlignment="1">
      <alignment horizontal="left"/>
    </xf>
    <xf numFmtId="168" fontId="18" fillId="0" borderId="0" xfId="0" applyNumberFormat="1" applyFont="1"/>
    <xf numFmtId="0" fontId="18" fillId="0" borderId="0" xfId="0" applyFont="1"/>
    <xf numFmtId="0" fontId="4" fillId="0" borderId="0" xfId="0" applyFont="1" applyFill="1" applyBorder="1" applyAlignment="1">
      <alignment horizontal="left"/>
    </xf>
    <xf numFmtId="9" fontId="2" fillId="0" borderId="0" xfId="2" applyFont="1"/>
    <xf numFmtId="0" fontId="2" fillId="6" borderId="0" xfId="0" applyFont="1" applyFill="1"/>
    <xf numFmtId="168" fontId="2" fillId="6" borderId="0" xfId="0" applyNumberFormat="1" applyFont="1" applyFill="1"/>
    <xf numFmtId="0" fontId="2" fillId="5" borderId="0" xfId="0" applyFont="1" applyFill="1"/>
    <xf numFmtId="0" fontId="2" fillId="5" borderId="0" xfId="0" applyFont="1" applyFill="1" applyBorder="1"/>
    <xf numFmtId="0" fontId="7" fillId="3" borderId="0" xfId="0" applyFont="1" applyFill="1" applyBorder="1"/>
    <xf numFmtId="0" fontId="2" fillId="0" borderId="8" xfId="0" applyFont="1" applyBorder="1"/>
    <xf numFmtId="0" fontId="2" fillId="0" borderId="9" xfId="0" applyFont="1" applyBorder="1"/>
    <xf numFmtId="168" fontId="2" fillId="0" borderId="9" xfId="0" applyNumberFormat="1" applyFont="1" applyBorder="1"/>
    <xf numFmtId="0" fontId="2" fillId="0" borderId="10" xfId="0" applyFont="1" applyBorder="1"/>
    <xf numFmtId="0" fontId="2" fillId="0" borderId="0" xfId="0" applyFont="1" applyAlignment="1">
      <alignment horizontal="left" vertical="center" wrapText="1"/>
    </xf>
    <xf numFmtId="0" fontId="2" fillId="0" borderId="0" xfId="0" applyFont="1" applyFill="1"/>
    <xf numFmtId="168" fontId="2" fillId="0" borderId="0" xfId="0" applyNumberFormat="1" applyFont="1" applyFill="1"/>
    <xf numFmtId="165" fontId="10" fillId="4" borderId="7" xfId="1" applyNumberFormat="1" applyFont="1" applyFill="1" applyBorder="1" applyAlignment="1">
      <alignment horizontal="right" vertical="justify"/>
    </xf>
    <xf numFmtId="164" fontId="7" fillId="5" borderId="0" xfId="1" applyFont="1" applyFill="1" applyBorder="1"/>
    <xf numFmtId="0" fontId="2" fillId="0" borderId="5" xfId="0" applyFont="1" applyBorder="1"/>
    <xf numFmtId="0" fontId="2" fillId="0" borderId="7" xfId="0" applyFont="1" applyBorder="1"/>
    <xf numFmtId="164" fontId="7" fillId="0" borderId="0" xfId="1" applyFont="1" applyBorder="1"/>
    <xf numFmtId="0" fontId="2" fillId="6" borderId="8" xfId="0" applyFont="1" applyFill="1" applyBorder="1"/>
    <xf numFmtId="0" fontId="2" fillId="6" borderId="9" xfId="0" applyFont="1" applyFill="1" applyBorder="1"/>
    <xf numFmtId="168" fontId="2" fillId="6" borderId="9" xfId="0" applyNumberFormat="1" applyFont="1" applyFill="1" applyBorder="1"/>
    <xf numFmtId="0" fontId="2" fillId="6" borderId="10" xfId="0" applyFont="1" applyFill="1" applyBorder="1"/>
    <xf numFmtId="0" fontId="3" fillId="0" borderId="0" xfId="0" applyFont="1" applyBorder="1" applyAlignment="1"/>
    <xf numFmtId="0" fontId="4" fillId="0" borderId="0" xfId="0" applyFont="1" applyAlignment="1"/>
    <xf numFmtId="168" fontId="5" fillId="0" borderId="12" xfId="0" applyNumberFormat="1" applyFont="1" applyBorder="1"/>
    <xf numFmtId="0" fontId="5" fillId="0" borderId="12" xfId="0" applyFont="1" applyBorder="1" applyAlignment="1">
      <alignment horizontal="center"/>
    </xf>
    <xf numFmtId="164" fontId="5" fillId="2" borderId="12" xfId="0" applyNumberFormat="1" applyFont="1" applyFill="1" applyBorder="1"/>
    <xf numFmtId="164" fontId="5" fillId="2" borderId="12" xfId="0" applyNumberFormat="1" applyFont="1" applyFill="1" applyBorder="1" applyAlignment="1">
      <alignment horizontal="left"/>
    </xf>
    <xf numFmtId="0" fontId="4" fillId="0" borderId="12" xfId="0" applyFont="1" applyFill="1" applyBorder="1" applyAlignment="1">
      <alignment horizontal="left"/>
    </xf>
    <xf numFmtId="168" fontId="4" fillId="0" borderId="12" xfId="0" applyNumberFormat="1" applyFont="1" applyFill="1" applyBorder="1"/>
    <xf numFmtId="0" fontId="4" fillId="0" borderId="14" xfId="0" applyFont="1" applyFill="1" applyBorder="1" applyAlignment="1">
      <alignment horizontal="center" vertical="center"/>
    </xf>
    <xf numFmtId="0" fontId="22" fillId="0" borderId="14" xfId="0" applyFont="1" applyFill="1" applyBorder="1" applyAlignment="1">
      <alignment horizontal="left" vertical="center" indent="1"/>
    </xf>
    <xf numFmtId="168" fontId="22" fillId="0" borderId="14" xfId="0" applyNumberFormat="1" applyFont="1" applyFill="1" applyBorder="1" applyAlignment="1">
      <alignment horizontal="center" vertical="center"/>
    </xf>
    <xf numFmtId="49" fontId="21" fillId="3" borderId="13" xfId="7" applyNumberFormat="1" applyFont="1" applyFill="1" applyBorder="1" applyAlignment="1">
      <alignment horizontal="center"/>
    </xf>
    <xf numFmtId="168" fontId="17" fillId="0" borderId="0" xfId="0" applyNumberFormat="1" applyFont="1" applyFill="1" applyBorder="1"/>
    <xf numFmtId="0" fontId="24" fillId="0" borderId="0" xfId="0" applyFont="1"/>
    <xf numFmtId="0" fontId="0" fillId="0" borderId="0" xfId="0" applyAlignment="1"/>
    <xf numFmtId="0" fontId="25" fillId="0" borderId="0" xfId="0" applyFont="1" applyAlignment="1"/>
    <xf numFmtId="165" fontId="10" fillId="4" borderId="15" xfId="1" applyNumberFormat="1" applyFont="1" applyFill="1" applyBorder="1" applyAlignment="1">
      <alignment horizontal="right" vertical="justify"/>
    </xf>
    <xf numFmtId="164" fontId="10" fillId="4" borderId="1" xfId="1" quotePrefix="1" applyFont="1" applyFill="1" applyBorder="1" applyAlignment="1">
      <alignment horizontal="left"/>
    </xf>
    <xf numFmtId="164" fontId="10" fillId="4" borderId="1" xfId="1" applyFont="1" applyFill="1" applyBorder="1" applyAlignment="1">
      <alignment horizontal="center"/>
    </xf>
    <xf numFmtId="164" fontId="10" fillId="4" borderId="1" xfId="1" applyFont="1" applyFill="1" applyBorder="1" applyAlignment="1">
      <alignment horizontal="right"/>
    </xf>
    <xf numFmtId="164" fontId="10" fillId="4" borderId="16" xfId="1" applyFont="1" applyFill="1" applyBorder="1"/>
    <xf numFmtId="166" fontId="10" fillId="4" borderId="17" xfId="1" applyNumberFormat="1" applyFont="1" applyFill="1" applyBorder="1"/>
    <xf numFmtId="164" fontId="10" fillId="4" borderId="2" xfId="1" applyFont="1" applyFill="1" applyBorder="1" applyAlignment="1">
      <alignment horizontal="right"/>
    </xf>
    <xf numFmtId="165" fontId="10" fillId="3" borderId="19" xfId="1" applyNumberFormat="1" applyFont="1" applyFill="1" applyBorder="1" applyAlignment="1">
      <alignment horizontal="right" vertical="justify"/>
    </xf>
    <xf numFmtId="164" fontId="10" fillId="3" borderId="18" xfId="1" applyFont="1" applyFill="1" applyBorder="1" applyAlignment="1">
      <alignment horizontal="left" wrapText="1"/>
    </xf>
    <xf numFmtId="164" fontId="10" fillId="3" borderId="18" xfId="1" applyFont="1" applyFill="1" applyBorder="1" applyAlignment="1">
      <alignment horizontal="center"/>
    </xf>
    <xf numFmtId="164" fontId="10" fillId="3" borderId="18" xfId="1" applyFont="1" applyFill="1" applyBorder="1" applyAlignment="1">
      <alignment horizontal="right"/>
    </xf>
    <xf numFmtId="166" fontId="10" fillId="3" borderId="20" xfId="1" applyNumberFormat="1" applyFont="1" applyFill="1" applyBorder="1" applyAlignment="1">
      <alignment horizontal="center"/>
    </xf>
    <xf numFmtId="164" fontId="8" fillId="3" borderId="18" xfId="1" applyFont="1" applyFill="1" applyBorder="1" applyAlignment="1">
      <alignment horizontal="left" wrapText="1"/>
    </xf>
    <xf numFmtId="165" fontId="7" fillId="3" borderId="19" xfId="1" applyNumberFormat="1" applyFont="1" applyFill="1" applyBorder="1" applyAlignment="1">
      <alignment horizontal="right" vertical="justify"/>
    </xf>
    <xf numFmtId="164" fontId="9" fillId="3" borderId="18" xfId="1" applyFont="1" applyFill="1" applyBorder="1" applyAlignment="1">
      <alignment horizontal="left" wrapText="1"/>
    </xf>
    <xf numFmtId="164" fontId="7" fillId="3" borderId="18" xfId="1" applyFont="1" applyFill="1" applyBorder="1" applyAlignment="1">
      <alignment horizontal="left" wrapText="1"/>
    </xf>
    <xf numFmtId="164" fontId="8" fillId="3" borderId="18" xfId="1" applyFont="1" applyFill="1" applyBorder="1" applyAlignment="1">
      <alignment wrapText="1"/>
    </xf>
    <xf numFmtId="164" fontId="7" fillId="3" borderId="18" xfId="1" applyFont="1" applyFill="1" applyBorder="1" applyAlignment="1">
      <alignment horizontal="center"/>
    </xf>
    <xf numFmtId="164" fontId="7" fillId="3" borderId="18" xfId="1" applyFont="1" applyFill="1" applyBorder="1" applyAlignment="1">
      <alignment horizontal="right"/>
    </xf>
    <xf numFmtId="164" fontId="7" fillId="3" borderId="18" xfId="1" applyFont="1" applyFill="1" applyBorder="1"/>
    <xf numFmtId="166" fontId="7" fillId="3" borderId="20" xfId="1" applyNumberFormat="1" applyFont="1" applyFill="1" applyBorder="1"/>
    <xf numFmtId="164" fontId="7" fillId="3" borderId="18" xfId="1" applyFont="1" applyFill="1" applyBorder="1" applyAlignment="1">
      <alignment horizontal="justify" wrapText="1"/>
    </xf>
    <xf numFmtId="164" fontId="7" fillId="3" borderId="18" xfId="1" applyFont="1" applyFill="1" applyBorder="1" applyAlignment="1">
      <alignment vertical="top" wrapText="1"/>
    </xf>
    <xf numFmtId="164" fontId="7" fillId="3" borderId="18" xfId="1" applyFont="1" applyFill="1" applyBorder="1" applyAlignment="1">
      <alignment horizontal="center" vertical="top"/>
    </xf>
    <xf numFmtId="164" fontId="7" fillId="3" borderId="18" xfId="1" applyFont="1" applyFill="1" applyBorder="1" applyAlignment="1">
      <alignment wrapText="1"/>
    </xf>
    <xf numFmtId="165" fontId="7" fillId="3" borderId="21" xfId="1" applyNumberFormat="1" applyFont="1" applyFill="1" applyBorder="1" applyAlignment="1">
      <alignment horizontal="right" vertical="justify"/>
    </xf>
    <xf numFmtId="164" fontId="7" fillId="3" borderId="22" xfId="1" applyFont="1" applyFill="1" applyBorder="1" applyAlignment="1">
      <alignment wrapText="1"/>
    </xf>
    <xf numFmtId="164" fontId="7" fillId="3" borderId="22" xfId="1" applyFont="1" applyFill="1" applyBorder="1" applyAlignment="1">
      <alignment horizontal="center"/>
    </xf>
    <xf numFmtId="164" fontId="7" fillId="3" borderId="22" xfId="1" applyFont="1" applyFill="1" applyBorder="1" applyAlignment="1">
      <alignment horizontal="right"/>
    </xf>
    <xf numFmtId="164" fontId="7" fillId="3" borderId="22" xfId="1" applyFont="1" applyFill="1" applyBorder="1"/>
    <xf numFmtId="166" fontId="7" fillId="3" borderId="11" xfId="1" applyNumberFormat="1" applyFont="1" applyFill="1" applyBorder="1"/>
    <xf numFmtId="165" fontId="7" fillId="3" borderId="23" xfId="1" applyNumberFormat="1" applyFont="1" applyFill="1" applyBorder="1" applyAlignment="1">
      <alignment horizontal="right" vertical="justify"/>
    </xf>
    <xf numFmtId="164" fontId="8" fillId="3" borderId="24" xfId="1" applyFont="1" applyFill="1" applyBorder="1" applyAlignment="1">
      <alignment horizontal="center" wrapText="1"/>
    </xf>
    <xf numFmtId="164" fontId="7" fillId="3" borderId="24" xfId="1" applyFont="1" applyFill="1" applyBorder="1" applyAlignment="1">
      <alignment horizontal="center"/>
    </xf>
    <xf numFmtId="164" fontId="7" fillId="3" borderId="24" xfId="1" applyFont="1" applyFill="1" applyBorder="1" applyAlignment="1">
      <alignment horizontal="right"/>
    </xf>
    <xf numFmtId="164" fontId="7" fillId="3" borderId="24" xfId="1" applyFont="1" applyFill="1" applyBorder="1"/>
    <xf numFmtId="166" fontId="7" fillId="3" borderId="25" xfId="1" applyNumberFormat="1" applyFont="1" applyFill="1" applyBorder="1"/>
    <xf numFmtId="164" fontId="7" fillId="3" borderId="18" xfId="1" applyFont="1" applyFill="1" applyBorder="1" applyAlignment="1">
      <alignment vertical="top"/>
    </xf>
    <xf numFmtId="167" fontId="7" fillId="3" borderId="19" xfId="1" applyNumberFormat="1" applyFont="1" applyFill="1" applyBorder="1" applyAlignment="1">
      <alignment horizontal="right" vertical="justify"/>
    </xf>
    <xf numFmtId="167" fontId="7" fillId="3" borderId="21" xfId="1" applyNumberFormat="1" applyFont="1" applyFill="1" applyBorder="1" applyAlignment="1">
      <alignment horizontal="right" vertical="justify"/>
    </xf>
    <xf numFmtId="164" fontId="7" fillId="3" borderId="22" xfId="1" applyFont="1" applyFill="1" applyBorder="1" applyAlignment="1">
      <alignment horizontal="justify" wrapText="1"/>
    </xf>
    <xf numFmtId="165" fontId="7" fillId="2" borderId="19" xfId="1" applyNumberFormat="1" applyFont="1" applyFill="1" applyBorder="1" applyAlignment="1">
      <alignment horizontal="right" vertical="justify"/>
    </xf>
    <xf numFmtId="164" fontId="7" fillId="2" borderId="18" xfId="1" applyFont="1" applyFill="1" applyBorder="1" applyAlignment="1">
      <alignment horizontal="justify" vertical="top" wrapText="1"/>
    </xf>
    <xf numFmtId="164" fontId="7" fillId="2" borderId="18" xfId="1" applyFont="1" applyFill="1" applyBorder="1" applyAlignment="1">
      <alignment horizontal="center"/>
    </xf>
    <xf numFmtId="164" fontId="7" fillId="2" borderId="18" xfId="1" applyFont="1" applyFill="1" applyBorder="1" applyAlignment="1">
      <alignment horizontal="right"/>
    </xf>
    <xf numFmtId="165" fontId="10" fillId="2" borderId="19" xfId="1" applyNumberFormat="1" applyFont="1" applyFill="1" applyBorder="1" applyAlignment="1">
      <alignment horizontal="right" vertical="justify"/>
    </xf>
    <xf numFmtId="164" fontId="7" fillId="2" borderId="18" xfId="1" applyFont="1" applyFill="1" applyBorder="1" applyAlignment="1">
      <alignment wrapText="1"/>
    </xf>
    <xf numFmtId="164" fontId="10" fillId="2" borderId="18" xfId="1" applyFont="1" applyFill="1" applyBorder="1" applyAlignment="1">
      <alignment horizontal="center"/>
    </xf>
    <xf numFmtId="164" fontId="10" fillId="2" borderId="18" xfId="1" applyFont="1" applyFill="1" applyBorder="1" applyAlignment="1">
      <alignment horizontal="right"/>
    </xf>
    <xf numFmtId="40" fontId="10" fillId="2" borderId="20" xfId="1" applyNumberFormat="1" applyFont="1" applyFill="1" applyBorder="1" applyAlignment="1">
      <alignment horizontal="center"/>
    </xf>
    <xf numFmtId="164" fontId="8" fillId="3" borderId="18" xfId="1" applyFont="1" applyFill="1" applyBorder="1" applyAlignment="1">
      <alignment horizontal="justify" vertical="top" wrapText="1"/>
    </xf>
    <xf numFmtId="167" fontId="7" fillId="2" borderId="19" xfId="1" applyNumberFormat="1" applyFont="1" applyFill="1" applyBorder="1" applyAlignment="1">
      <alignment horizontal="right" vertical="justify"/>
    </xf>
    <xf numFmtId="164" fontId="7" fillId="2" borderId="18" xfId="1" applyFont="1" applyFill="1" applyBorder="1"/>
    <xf numFmtId="40" fontId="7" fillId="2" borderId="20" xfId="1" applyNumberFormat="1" applyFont="1" applyFill="1" applyBorder="1"/>
    <xf numFmtId="164" fontId="7" fillId="2" borderId="18" xfId="1" applyFont="1" applyFill="1" applyBorder="1" applyAlignment="1">
      <alignment horizontal="right" wrapText="1"/>
    </xf>
    <xf numFmtId="166" fontId="10" fillId="4" borderId="5" xfId="1" applyNumberFormat="1" applyFont="1" applyFill="1" applyBorder="1" applyAlignment="1">
      <alignment horizontal="center"/>
    </xf>
    <xf numFmtId="164" fontId="10" fillId="4" borderId="26" xfId="1" applyFont="1" applyFill="1" applyBorder="1" applyAlignment="1">
      <alignment horizontal="center"/>
    </xf>
    <xf numFmtId="166" fontId="10" fillId="4" borderId="27" xfId="1" applyNumberFormat="1" applyFont="1" applyFill="1" applyBorder="1" applyAlignment="1">
      <alignment horizontal="center"/>
    </xf>
    <xf numFmtId="164" fontId="10" fillId="4" borderId="26" xfId="1" applyFont="1" applyFill="1" applyBorder="1" applyAlignment="1">
      <alignment horizontal="right"/>
    </xf>
    <xf numFmtId="164" fontId="8" fillId="4" borderId="26" xfId="1" quotePrefix="1" applyFont="1" applyFill="1" applyBorder="1" applyAlignment="1">
      <alignment horizontal="center" wrapText="1"/>
    </xf>
    <xf numFmtId="166" fontId="10" fillId="4" borderId="28" xfId="1" applyNumberFormat="1" applyFont="1" applyFill="1" applyBorder="1" applyAlignment="1">
      <alignment horizontal="center"/>
    </xf>
    <xf numFmtId="164" fontId="10" fillId="4" borderId="29" xfId="1" applyFont="1" applyFill="1" applyBorder="1" applyAlignment="1">
      <alignment horizontal="right"/>
    </xf>
    <xf numFmtId="164" fontId="8" fillId="4" borderId="29" xfId="1" quotePrefix="1" applyFont="1" applyFill="1" applyBorder="1" applyAlignment="1">
      <alignment horizontal="center" wrapText="1"/>
    </xf>
    <xf numFmtId="164" fontId="10" fillId="4" borderId="29" xfId="1" applyFont="1" applyFill="1" applyBorder="1" applyAlignment="1">
      <alignment horizontal="center"/>
    </xf>
    <xf numFmtId="165" fontId="10" fillId="4" borderId="30" xfId="1" applyNumberFormat="1" applyFont="1" applyFill="1" applyBorder="1" applyAlignment="1">
      <alignment horizontal="right" vertical="justify"/>
    </xf>
    <xf numFmtId="164" fontId="8" fillId="4" borderId="26" xfId="1" quotePrefix="1" applyFont="1" applyFill="1" applyBorder="1" applyAlignment="1">
      <alignment horizontal="center" wrapText="1"/>
    </xf>
    <xf numFmtId="165" fontId="10" fillId="4" borderId="12" xfId="1" applyNumberFormat="1" applyFont="1" applyFill="1" applyBorder="1" applyAlignment="1">
      <alignment horizontal="centerContinuous" vertical="center"/>
    </xf>
    <xf numFmtId="164" fontId="10" fillId="4" borderId="12" xfId="1" applyFont="1" applyFill="1" applyBorder="1" applyAlignment="1">
      <alignment horizontal="center" vertical="center" wrapText="1"/>
    </xf>
    <xf numFmtId="164" fontId="10" fillId="4" borderId="12" xfId="1" applyFont="1" applyFill="1" applyBorder="1" applyAlignment="1">
      <alignment horizontal="center" vertical="center"/>
    </xf>
    <xf numFmtId="166" fontId="10" fillId="4" borderId="12" xfId="1" applyNumberFormat="1" applyFont="1" applyFill="1" applyBorder="1" applyAlignment="1">
      <alignment horizontal="center" vertical="center"/>
    </xf>
    <xf numFmtId="164" fontId="7" fillId="3" borderId="18" xfId="1" applyFont="1" applyFill="1" applyBorder="1" applyAlignment="1">
      <alignment horizontal="right" vertical="top"/>
    </xf>
    <xf numFmtId="166" fontId="7" fillId="3" borderId="20" xfId="1" applyNumberFormat="1" applyFont="1" applyFill="1" applyBorder="1" applyAlignment="1">
      <alignment vertical="top"/>
    </xf>
    <xf numFmtId="165" fontId="7" fillId="3" borderId="19" xfId="1" applyNumberFormat="1" applyFont="1" applyFill="1" applyBorder="1" applyAlignment="1">
      <alignment horizontal="right" vertical="top"/>
    </xf>
    <xf numFmtId="164" fontId="10" fillId="3" borderId="18" xfId="1" applyFont="1" applyFill="1" applyBorder="1" applyAlignment="1">
      <alignment wrapText="1"/>
    </xf>
    <xf numFmtId="164" fontId="10" fillId="3" borderId="18" xfId="1" applyFont="1" applyFill="1" applyBorder="1"/>
    <xf numFmtId="166" fontId="10" fillId="3" borderId="20" xfId="1" applyNumberFormat="1" applyFont="1" applyFill="1" applyBorder="1"/>
    <xf numFmtId="0" fontId="14" fillId="5" borderId="0" xfId="0" applyFont="1" applyFill="1" applyBorder="1"/>
    <xf numFmtId="0" fontId="12" fillId="5" borderId="0" xfId="0" applyFont="1" applyFill="1" applyBorder="1"/>
    <xf numFmtId="0" fontId="10" fillId="5" borderId="0" xfId="0" applyFont="1" applyFill="1"/>
    <xf numFmtId="0" fontId="10" fillId="3" borderId="0" xfId="0" applyFont="1" applyFill="1"/>
    <xf numFmtId="49" fontId="7" fillId="3" borderId="18" xfId="1" applyNumberFormat="1" applyFont="1" applyFill="1" applyBorder="1" applyAlignment="1">
      <alignment vertical="top" wrapText="1"/>
    </xf>
    <xf numFmtId="171" fontId="7" fillId="3" borderId="18" xfId="1" applyNumberFormat="1" applyFont="1" applyFill="1" applyBorder="1" applyAlignment="1">
      <alignment horizontal="left" wrapText="1"/>
    </xf>
    <xf numFmtId="164" fontId="7" fillId="3" borderId="18" xfId="1" applyFont="1" applyFill="1" applyBorder="1" applyAlignment="1">
      <alignment horizontal="left" vertical="top" wrapText="1"/>
    </xf>
    <xf numFmtId="0" fontId="7" fillId="5" borderId="0" xfId="0" applyFont="1" applyFill="1" applyBorder="1" applyAlignment="1">
      <alignment vertical="top"/>
    </xf>
    <xf numFmtId="49" fontId="10" fillId="3" borderId="19" xfId="1" applyNumberFormat="1" applyFont="1" applyFill="1" applyBorder="1" applyAlignment="1">
      <alignment horizontal="right" vertical="justify"/>
    </xf>
    <xf numFmtId="49" fontId="7" fillId="3" borderId="18" xfId="1" applyNumberFormat="1" applyFont="1" applyFill="1" applyBorder="1" applyAlignment="1">
      <alignment horizontal="left" wrapText="1"/>
    </xf>
    <xf numFmtId="49" fontId="7" fillId="3" borderId="18" xfId="1" applyNumberFormat="1" applyFont="1" applyFill="1" applyBorder="1" applyAlignment="1">
      <alignment horizontal="left" vertical="top" wrapText="1"/>
    </xf>
    <xf numFmtId="0" fontId="26" fillId="0" borderId="0" xfId="0" applyFont="1" applyAlignment="1">
      <alignment horizontal="center"/>
    </xf>
    <xf numFmtId="0" fontId="27" fillId="0" borderId="0" xfId="0" applyFont="1" applyAlignment="1">
      <alignment horizontal="center"/>
    </xf>
    <xf numFmtId="170" fontId="28" fillId="0" borderId="0" xfId="0" applyNumberFormat="1" applyFont="1" applyAlignment="1">
      <alignment horizontal="center" vertical="center" wrapText="1"/>
    </xf>
    <xf numFmtId="0" fontId="31" fillId="3" borderId="0" xfId="3" applyFont="1" applyFill="1" applyBorder="1" applyAlignment="1">
      <alignment horizontal="center" vertical="center" wrapText="1"/>
    </xf>
    <xf numFmtId="0" fontId="25" fillId="0" borderId="0" xfId="0" applyFont="1" applyAlignment="1">
      <alignment horizontal="center"/>
    </xf>
    <xf numFmtId="0" fontId="20" fillId="3" borderId="0" xfId="3" applyFont="1" applyFill="1" applyBorder="1" applyAlignment="1">
      <alignment horizontal="center" vertical="center" wrapText="1"/>
    </xf>
    <xf numFmtId="0" fontId="30" fillId="3" borderId="0" xfId="3" applyFont="1" applyFill="1" applyBorder="1" applyAlignment="1">
      <alignment horizontal="center" wrapText="1"/>
    </xf>
    <xf numFmtId="0" fontId="10" fillId="0" borderId="0" xfId="0" applyNumberFormat="1" applyFont="1" applyAlignment="1">
      <alignment horizontal="center"/>
    </xf>
    <xf numFmtId="0" fontId="16" fillId="0" borderId="0" xfId="0" applyFont="1" applyAlignment="1">
      <alignment horizontal="center"/>
    </xf>
    <xf numFmtId="0" fontId="0" fillId="0" borderId="0" xfId="0" applyAlignment="1">
      <alignment horizontal="center"/>
    </xf>
    <xf numFmtId="0" fontId="23" fillId="0" borderId="0" xfId="0" applyFont="1" applyAlignment="1">
      <alignment horizontal="center"/>
    </xf>
    <xf numFmtId="0" fontId="20" fillId="3" borderId="0" xfId="3" applyFont="1" applyFill="1" applyBorder="1" applyAlignment="1">
      <alignment horizontal="center" wrapText="1"/>
    </xf>
    <xf numFmtId="0" fontId="4" fillId="0" borderId="0" xfId="0" applyFont="1" applyFill="1" applyBorder="1" applyAlignment="1">
      <alignment horizontal="left"/>
    </xf>
    <xf numFmtId="49" fontId="29" fillId="3" borderId="0" xfId="7" applyNumberFormat="1" applyFont="1" applyFill="1" applyBorder="1" applyAlignment="1">
      <alignment horizontal="center"/>
    </xf>
    <xf numFmtId="0" fontId="19" fillId="3" borderId="0" xfId="3" applyFont="1" applyFill="1" applyBorder="1" applyAlignment="1">
      <alignment horizontal="center" wrapText="1"/>
    </xf>
  </cellXfs>
  <cellStyles count="8">
    <cellStyle name="Comma" xfId="1" builtinId="3"/>
    <cellStyle name="Comma 2" xfId="6" xr:uid="{00000000-0005-0000-0000-000001000000}"/>
    <cellStyle name="Normal" xfId="0" builtinId="0"/>
    <cellStyle name="Normal 2" xfId="3" xr:uid="{00000000-0005-0000-0000-000003000000}"/>
    <cellStyle name="Normal 3" xfId="7" xr:uid="{00000000-0005-0000-0000-000004000000}"/>
    <cellStyle name="Percent" xfId="2" builtinId="5"/>
    <cellStyle name="Percent 2" xfId="5" xr:uid="{00000000-0005-0000-0000-000006000000}"/>
    <cellStyle name="Percent 3" xfId="4"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O49"/>
  <sheetViews>
    <sheetView tabSelected="1" view="pageBreakPreview" topLeftCell="A16" zoomScale="90" zoomScaleSheetLayoutView="90" workbookViewId="0">
      <selection activeCell="L28" sqref="L28"/>
    </sheetView>
  </sheetViews>
  <sheetFormatPr defaultRowHeight="12.75"/>
  <sheetData>
    <row r="7" spans="1:10" ht="45">
      <c r="A7" s="176" t="s">
        <v>77</v>
      </c>
      <c r="B7" s="176"/>
      <c r="C7" s="176"/>
      <c r="D7" s="176"/>
      <c r="E7" s="176"/>
      <c r="F7" s="176"/>
      <c r="G7" s="176"/>
      <c r="H7" s="176"/>
      <c r="I7" s="176"/>
      <c r="J7" s="84"/>
    </row>
    <row r="8" spans="1:10" ht="23.25">
      <c r="A8" s="181"/>
      <c r="B8" s="182"/>
      <c r="C8" s="182"/>
      <c r="D8" s="182"/>
      <c r="E8" s="182"/>
      <c r="F8" s="182"/>
      <c r="G8" s="182"/>
      <c r="H8" s="182"/>
      <c r="I8" s="182"/>
      <c r="J8" s="182"/>
    </row>
    <row r="10" spans="1:10" ht="20.25">
      <c r="J10" s="85"/>
    </row>
    <row r="13" spans="1:10" ht="20.25">
      <c r="A13" s="177" t="s">
        <v>78</v>
      </c>
      <c r="B13" s="177"/>
      <c r="C13" s="177"/>
      <c r="D13" s="177"/>
      <c r="E13" s="177"/>
      <c r="F13" s="177"/>
      <c r="G13" s="177"/>
      <c r="H13" s="177"/>
      <c r="I13" s="177"/>
    </row>
    <row r="16" spans="1:10" ht="20.25" customHeight="1"/>
    <row r="17" spans="1:9" ht="12.75" customHeight="1"/>
    <row r="18" spans="1:9" ht="12.75" customHeight="1"/>
    <row r="19" spans="1:9">
      <c r="A19" s="178" t="s">
        <v>183</v>
      </c>
      <c r="B19" s="178"/>
      <c r="C19" s="178"/>
      <c r="D19" s="178"/>
      <c r="E19" s="178"/>
      <c r="F19" s="178"/>
      <c r="G19" s="178"/>
      <c r="H19" s="178"/>
      <c r="I19" s="178"/>
    </row>
    <row r="20" spans="1:9" ht="22.5" customHeight="1">
      <c r="A20" s="178"/>
      <c r="B20" s="178"/>
      <c r="C20" s="178"/>
      <c r="D20" s="178"/>
      <c r="E20" s="178"/>
      <c r="F20" s="178"/>
      <c r="G20" s="178"/>
      <c r="H20" s="178"/>
      <c r="I20" s="178"/>
    </row>
    <row r="21" spans="1:9">
      <c r="A21" s="178"/>
      <c r="B21" s="178"/>
      <c r="C21" s="178"/>
      <c r="D21" s="178"/>
      <c r="E21" s="178"/>
      <c r="F21" s="178"/>
      <c r="G21" s="178"/>
      <c r="H21" s="178"/>
      <c r="I21" s="178"/>
    </row>
    <row r="22" spans="1:9">
      <c r="A22" s="178"/>
      <c r="B22" s="178"/>
      <c r="C22" s="178"/>
      <c r="D22" s="178"/>
      <c r="E22" s="178"/>
      <c r="F22" s="178"/>
      <c r="G22" s="178"/>
      <c r="H22" s="178"/>
      <c r="I22" s="178"/>
    </row>
    <row r="24" spans="1:9" ht="18.75">
      <c r="A24" s="179"/>
      <c r="B24" s="179"/>
      <c r="C24" s="179"/>
      <c r="D24" s="179"/>
      <c r="E24" s="179"/>
      <c r="F24" s="179"/>
      <c r="G24" s="179"/>
      <c r="H24" s="179"/>
      <c r="I24" s="179"/>
    </row>
    <row r="36" spans="1:15" ht="30.75">
      <c r="I36" s="183"/>
      <c r="J36" s="183"/>
      <c r="K36" s="183"/>
      <c r="L36" s="183"/>
      <c r="M36" s="183"/>
      <c r="N36" s="183"/>
    </row>
    <row r="37" spans="1:15" ht="15">
      <c r="I37" s="83"/>
      <c r="J37" s="83"/>
      <c r="K37" s="83"/>
      <c r="L37" s="83"/>
      <c r="M37" s="83"/>
      <c r="N37" s="83"/>
    </row>
    <row r="38" spans="1:15" ht="15">
      <c r="I38" s="83"/>
      <c r="J38" s="83"/>
      <c r="K38" s="83"/>
      <c r="L38" s="83"/>
      <c r="M38" s="83"/>
      <c r="N38" s="83"/>
    </row>
    <row r="39" spans="1:15" ht="15">
      <c r="I39" s="83"/>
      <c r="J39" s="83"/>
      <c r="K39" s="83"/>
      <c r="L39" s="83"/>
      <c r="M39" s="83"/>
      <c r="N39" s="83"/>
    </row>
    <row r="40" spans="1:15" ht="15">
      <c r="A40" s="180" t="s">
        <v>182</v>
      </c>
      <c r="B40" s="180"/>
      <c r="C40" s="180"/>
      <c r="D40" s="180"/>
      <c r="E40" s="180"/>
      <c r="F40" s="180"/>
      <c r="G40" s="180"/>
      <c r="H40" s="180"/>
      <c r="I40" s="180"/>
      <c r="J40" s="83"/>
      <c r="K40" s="83"/>
      <c r="L40" s="83"/>
      <c r="M40" s="83"/>
      <c r="N40" s="83"/>
    </row>
    <row r="41" spans="1:15" ht="20.25">
      <c r="I41" s="177"/>
      <c r="J41" s="177"/>
      <c r="K41" s="177"/>
      <c r="L41" s="177"/>
      <c r="M41" s="177"/>
      <c r="N41" s="177"/>
    </row>
    <row r="45" spans="1:15" ht="22.5">
      <c r="I45" s="184"/>
      <c r="J45" s="184"/>
      <c r="K45" s="184"/>
      <c r="L45" s="184"/>
      <c r="M45" s="184"/>
      <c r="N45" s="184"/>
    </row>
    <row r="47" spans="1:15" ht="22.5">
      <c r="I47" s="173"/>
      <c r="J47" s="174"/>
      <c r="K47" s="174"/>
      <c r="L47" s="174"/>
      <c r="M47" s="174"/>
      <c r="N47" s="174"/>
      <c r="O47" s="174"/>
    </row>
    <row r="49" spans="9:14" ht="18.75">
      <c r="I49" s="175"/>
      <c r="J49" s="175"/>
      <c r="K49" s="175"/>
      <c r="L49" s="175"/>
      <c r="M49" s="175"/>
      <c r="N49" s="175"/>
    </row>
  </sheetData>
  <mergeCells count="11">
    <mergeCell ref="I47:O47"/>
    <mergeCell ref="I49:N49"/>
    <mergeCell ref="A7:I7"/>
    <mergeCell ref="A13:I13"/>
    <mergeCell ref="A19:I22"/>
    <mergeCell ref="A24:I24"/>
    <mergeCell ref="A40:I40"/>
    <mergeCell ref="A8:J8"/>
    <mergeCell ref="I36:N36"/>
    <mergeCell ref="I41:N41"/>
    <mergeCell ref="I45:N4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B660"/>
  <sheetViews>
    <sheetView showGridLines="0" showZeros="0" tabSelected="1" view="pageBreakPreview" zoomScale="85" zoomScaleNormal="80" zoomScaleSheetLayoutView="85" zoomScalePageLayoutView="70" workbookViewId="0">
      <selection activeCell="L28" sqref="L28"/>
    </sheetView>
  </sheetViews>
  <sheetFormatPr defaultRowHeight="12.75"/>
  <cols>
    <col min="1" max="1" width="9.42578125" style="1" customWidth="1"/>
    <col min="2" max="2" width="69.7109375" style="1" customWidth="1"/>
    <col min="3" max="3" width="27.140625" style="2" customWidth="1"/>
    <col min="4" max="4" width="6.42578125" style="1" customWidth="1"/>
    <col min="5" max="5" width="13.7109375" style="1" customWidth="1"/>
    <col min="6" max="6" width="15.85546875" style="1" bestFit="1" customWidth="1"/>
    <col min="7" max="16384" width="9.140625" style="1"/>
  </cols>
  <sheetData>
    <row r="1" spans="1:6" ht="75.75" customHeight="1">
      <c r="A1" s="187" t="s">
        <v>184</v>
      </c>
      <c r="B1" s="187"/>
      <c r="C1" s="187"/>
      <c r="D1" s="70"/>
    </row>
    <row r="2" spans="1:6" ht="26.25" customHeight="1">
      <c r="A2" s="184"/>
      <c r="B2" s="184"/>
      <c r="C2" s="184"/>
      <c r="D2" s="71"/>
    </row>
    <row r="3" spans="1:6" ht="30.75" customHeight="1">
      <c r="A3" s="186" t="s">
        <v>76</v>
      </c>
      <c r="B3" s="186"/>
      <c r="C3" s="186"/>
    </row>
    <row r="4" spans="1:6" ht="18.75" customHeight="1" thickBot="1">
      <c r="A4" s="81"/>
      <c r="B4" s="81"/>
      <c r="C4" s="81"/>
    </row>
    <row r="5" spans="1:6" ht="22.5" thickTop="1" thickBot="1">
      <c r="A5" s="78" t="s">
        <v>21</v>
      </c>
      <c r="B5" s="79" t="s">
        <v>0</v>
      </c>
      <c r="C5" s="80" t="s">
        <v>5</v>
      </c>
      <c r="E5" s="3"/>
    </row>
    <row r="6" spans="1:6" ht="24" customHeight="1" thickTop="1">
      <c r="A6" s="73">
        <v>1</v>
      </c>
      <c r="B6" s="74" t="str">
        <f>+BOQ!B3</f>
        <v>BILL No: 01 - PRELIMINARIES</v>
      </c>
      <c r="C6" s="72">
        <f>+BOQ!F52</f>
        <v>0</v>
      </c>
      <c r="E6" s="48"/>
    </row>
    <row r="7" spans="1:6" ht="24" customHeight="1">
      <c r="A7" s="73">
        <v>2</v>
      </c>
      <c r="B7" s="74" t="str">
        <f>+BOQ!B53</f>
        <v xml:space="preserve">BILL No: 02 - CIVIL WORKS </v>
      </c>
      <c r="C7" s="72">
        <f>+BOQ!F178</f>
        <v>0</v>
      </c>
      <c r="E7" s="48"/>
    </row>
    <row r="8" spans="1:6" ht="24" customHeight="1">
      <c r="A8" s="73">
        <v>7</v>
      </c>
      <c r="B8" s="75" t="str">
        <f>+BOQ!B179</f>
        <v>BILL NO: 03 - ADDITIONS AND OMMISIONS</v>
      </c>
      <c r="C8" s="72">
        <f>+BOQ!F240</f>
        <v>0</v>
      </c>
      <c r="E8" s="20"/>
    </row>
    <row r="9" spans="1:6" ht="24" customHeight="1">
      <c r="A9" s="73"/>
      <c r="B9" s="76" t="s">
        <v>80</v>
      </c>
      <c r="C9" s="77">
        <f>SUM(C6:C8)</f>
        <v>0</v>
      </c>
      <c r="D9" s="24"/>
      <c r="E9" s="20"/>
    </row>
    <row r="10" spans="1:6" ht="24" customHeight="1">
      <c r="A10" s="73"/>
      <c r="B10" s="76" t="s">
        <v>31</v>
      </c>
      <c r="C10" s="77">
        <f>C9*0.06</f>
        <v>0</v>
      </c>
      <c r="D10" s="24"/>
      <c r="E10" s="20"/>
    </row>
    <row r="11" spans="1:6" ht="24" customHeight="1">
      <c r="A11" s="73"/>
      <c r="B11" s="76" t="s">
        <v>32</v>
      </c>
      <c r="C11" s="77">
        <f>C10+C9</f>
        <v>0</v>
      </c>
      <c r="D11" s="24"/>
      <c r="E11" s="20"/>
    </row>
    <row r="12" spans="1:6" ht="39" customHeight="1">
      <c r="A12" s="8"/>
      <c r="B12" s="44"/>
      <c r="C12" s="82"/>
    </row>
    <row r="13" spans="1:6" ht="39" hidden="1" customHeight="1">
      <c r="A13" s="8"/>
      <c r="B13" s="23"/>
      <c r="C13" s="9">
        <f>C9*0.3</f>
        <v>0</v>
      </c>
      <c r="E13" s="21">
        <v>3445563.5436749998</v>
      </c>
      <c r="F13" s="21">
        <f>E13*0.01</f>
        <v>34455.635436750003</v>
      </c>
    </row>
    <row r="14" spans="1:6" ht="39" hidden="1" customHeight="1">
      <c r="A14" s="185"/>
      <c r="B14" s="185"/>
      <c r="C14" s="10">
        <v>421</v>
      </c>
      <c r="D14" s="1" t="s">
        <v>33</v>
      </c>
      <c r="E14" s="22" t="s">
        <v>36</v>
      </c>
    </row>
    <row r="15" spans="1:6" hidden="1">
      <c r="C15" s="10">
        <f>421*5</f>
        <v>2105</v>
      </c>
      <c r="D15" s="1" t="s">
        <v>34</v>
      </c>
    </row>
    <row r="16" spans="1:6" hidden="1">
      <c r="F16" s="6"/>
    </row>
    <row r="17" spans="2:4" hidden="1">
      <c r="C17" s="45">
        <f>C9/C15</f>
        <v>0</v>
      </c>
      <c r="D17" s="46" t="s">
        <v>35</v>
      </c>
    </row>
    <row r="18" spans="2:4" ht="15.75">
      <c r="C18" s="9"/>
    </row>
    <row r="19" spans="2:4" ht="15.75">
      <c r="B19" s="47"/>
      <c r="C19" s="9"/>
    </row>
    <row r="20" spans="2:4" ht="15.75">
      <c r="B20" s="47"/>
      <c r="C20" s="9"/>
    </row>
    <row r="21" spans="2:4" ht="15.75">
      <c r="B21" s="47"/>
      <c r="C21" s="9"/>
    </row>
    <row r="26" spans="2:4" ht="9" customHeight="1"/>
    <row r="37" spans="1:6" ht="64.5" customHeight="1"/>
    <row r="48" spans="1:6" s="24" customFormat="1">
      <c r="A48" s="54"/>
      <c r="B48" s="55"/>
      <c r="C48" s="56"/>
      <c r="D48" s="55"/>
      <c r="E48" s="55"/>
      <c r="F48" s="57"/>
    </row>
    <row r="59" spans="1:6">
      <c r="A59" s="59"/>
      <c r="B59" s="59"/>
      <c r="C59" s="60"/>
      <c r="D59" s="59"/>
      <c r="E59" s="59"/>
      <c r="F59" s="59"/>
    </row>
    <row r="61" spans="1:6" s="24" customFormat="1">
      <c r="A61" s="66"/>
      <c r="B61" s="67"/>
      <c r="C61" s="68"/>
      <c r="D61" s="67"/>
      <c r="E61" s="67"/>
      <c r="F61" s="69"/>
    </row>
    <row r="64" spans="1:6" ht="9" customHeight="1"/>
    <row r="70" spans="2:4">
      <c r="B70" s="1" t="s">
        <v>65</v>
      </c>
      <c r="D70" s="1">
        <f>52*3</f>
        <v>156</v>
      </c>
    </row>
    <row r="74" spans="2:4">
      <c r="B74" s="1" t="s">
        <v>65</v>
      </c>
      <c r="D74" s="1">
        <v>156</v>
      </c>
    </row>
    <row r="77" spans="2:4">
      <c r="B77" s="1" t="s">
        <v>65</v>
      </c>
      <c r="D77" s="1">
        <v>156</v>
      </c>
    </row>
    <row r="81" spans="1:6">
      <c r="B81" s="1" t="s">
        <v>65</v>
      </c>
      <c r="D81" s="1">
        <v>318.51</v>
      </c>
    </row>
    <row r="86" spans="1:6" s="24" customFormat="1">
      <c r="A86" s="54"/>
      <c r="B86" s="55"/>
      <c r="C86" s="56"/>
      <c r="D86" s="55"/>
      <c r="E86" s="55"/>
      <c r="F86" s="57"/>
    </row>
    <row r="94" spans="1:6">
      <c r="B94" s="1" t="s">
        <v>37</v>
      </c>
    </row>
    <row r="95" spans="1:6">
      <c r="B95" s="1" t="s">
        <v>38</v>
      </c>
      <c r="D95" s="1">
        <v>27</v>
      </c>
    </row>
    <row r="100" spans="1:4">
      <c r="B100" s="1" t="s">
        <v>48</v>
      </c>
      <c r="D100" s="1">
        <f>4*4.5</f>
        <v>18</v>
      </c>
    </row>
    <row r="101" spans="1:4">
      <c r="B101" s="1" t="s">
        <v>39</v>
      </c>
      <c r="D101" s="1">
        <f>12*4.91</f>
        <v>58.92</v>
      </c>
    </row>
    <row r="102" spans="1:4">
      <c r="B102" s="1" t="s">
        <v>40</v>
      </c>
      <c r="D102" s="1">
        <f>3*2.2</f>
        <v>6.6000000000000005</v>
      </c>
    </row>
    <row r="103" spans="1:4">
      <c r="A103" s="1" t="s">
        <v>29</v>
      </c>
      <c r="B103" s="1" t="s">
        <v>41</v>
      </c>
      <c r="D103" s="1">
        <f>7*4.51</f>
        <v>31.57</v>
      </c>
    </row>
    <row r="104" spans="1:4">
      <c r="A104" s="1" t="s">
        <v>30</v>
      </c>
      <c r="B104" s="1" t="s">
        <v>42</v>
      </c>
      <c r="D104" s="1">
        <f>7*4.305</f>
        <v>30.134999999999998</v>
      </c>
    </row>
    <row r="105" spans="1:4">
      <c r="A105" s="1" t="s">
        <v>54</v>
      </c>
      <c r="B105" s="1" t="s">
        <v>49</v>
      </c>
      <c r="D105" s="1">
        <f>1*4.536</f>
        <v>4.5359999999999996</v>
      </c>
    </row>
    <row r="106" spans="1:4">
      <c r="A106" s="1" t="s">
        <v>55</v>
      </c>
      <c r="B106" s="1" t="s">
        <v>43</v>
      </c>
      <c r="D106" s="1">
        <f>2*5.057</f>
        <v>10.114000000000001</v>
      </c>
    </row>
    <row r="107" spans="1:4">
      <c r="A107" s="1" t="s">
        <v>56</v>
      </c>
      <c r="B107" s="1" t="s">
        <v>44</v>
      </c>
      <c r="D107" s="1">
        <f>1*3.288</f>
        <v>3.2879999999999998</v>
      </c>
    </row>
    <row r="108" spans="1:4">
      <c r="A108" s="1" t="s">
        <v>57</v>
      </c>
      <c r="B108" s="1" t="s">
        <v>45</v>
      </c>
      <c r="D108" s="1">
        <f>1*2.068</f>
        <v>2.0680000000000001</v>
      </c>
    </row>
    <row r="109" spans="1:4">
      <c r="A109" s="1" t="s">
        <v>58</v>
      </c>
      <c r="B109" s="1" t="s">
        <v>47</v>
      </c>
      <c r="D109" s="1">
        <f>1*1.529</f>
        <v>1.5289999999999999</v>
      </c>
    </row>
    <row r="110" spans="1:4">
      <c r="A110" s="1" t="s">
        <v>59</v>
      </c>
      <c r="B110" s="1" t="s">
        <v>46</v>
      </c>
      <c r="D110" s="1">
        <f>1*2.306</f>
        <v>2.306</v>
      </c>
    </row>
    <row r="111" spans="1:4">
      <c r="A111" s="1" t="s">
        <v>60</v>
      </c>
      <c r="B111" s="1" t="s">
        <v>44</v>
      </c>
      <c r="D111" s="1">
        <f>1*3.288</f>
        <v>3.2879999999999998</v>
      </c>
    </row>
    <row r="112" spans="1:4">
      <c r="A112" s="1" t="s">
        <v>61</v>
      </c>
      <c r="B112" s="1" t="s">
        <v>50</v>
      </c>
      <c r="D112" s="1">
        <f>1*4.329</f>
        <v>4.3289999999999997</v>
      </c>
    </row>
    <row r="113" spans="1:6">
      <c r="A113" s="1" t="s">
        <v>62</v>
      </c>
      <c r="B113" s="1" t="s">
        <v>51</v>
      </c>
      <c r="D113" s="1">
        <f>1*3.288</f>
        <v>3.2879999999999998</v>
      </c>
    </row>
    <row r="114" spans="1:6">
      <c r="A114" s="1" t="s">
        <v>63</v>
      </c>
      <c r="B114" s="1" t="s">
        <v>52</v>
      </c>
      <c r="D114" s="1">
        <f>1*0.955</f>
        <v>0.95499999999999996</v>
      </c>
    </row>
    <row r="115" spans="1:6">
      <c r="A115" s="1" t="s">
        <v>64</v>
      </c>
      <c r="B115" s="1" t="s">
        <v>53</v>
      </c>
      <c r="D115" s="1">
        <f>1*0.457</f>
        <v>0.45700000000000002</v>
      </c>
    </row>
    <row r="119" spans="1:6" s="24" customFormat="1">
      <c r="A119" s="66"/>
      <c r="B119" s="67"/>
      <c r="C119" s="68"/>
      <c r="D119" s="67"/>
      <c r="E119" s="67"/>
      <c r="F119" s="69"/>
    </row>
    <row r="126" spans="1:6">
      <c r="B126" s="1" t="s">
        <v>65</v>
      </c>
    </row>
    <row r="131" spans="2:2">
      <c r="B131" s="1" t="s">
        <v>65</v>
      </c>
    </row>
    <row r="146" spans="1:6" s="24" customFormat="1">
      <c r="A146" s="54"/>
      <c r="B146" s="55"/>
      <c r="C146" s="56"/>
      <c r="D146" s="55"/>
      <c r="E146" s="55"/>
      <c r="F146" s="57"/>
    </row>
    <row r="151" spans="1:6">
      <c r="D151" s="1">
        <v>318.51</v>
      </c>
    </row>
    <row r="152" spans="1:6">
      <c r="D152" s="1">
        <v>318.51</v>
      </c>
    </row>
    <row r="156" spans="1:6">
      <c r="D156" s="1">
        <v>28.06</v>
      </c>
    </row>
    <row r="167" spans="1:6" s="24" customFormat="1">
      <c r="A167" s="54"/>
      <c r="B167" s="55"/>
      <c r="C167" s="56"/>
      <c r="D167" s="55"/>
      <c r="E167" s="55"/>
      <c r="F167" s="57"/>
    </row>
    <row r="177" spans="2:15">
      <c r="H177" s="24"/>
    </row>
    <row r="178" spans="2:15">
      <c r="B178" s="1" t="s">
        <v>66</v>
      </c>
      <c r="D178" s="1">
        <v>2</v>
      </c>
      <c r="G178" s="51"/>
      <c r="H178" s="52"/>
      <c r="I178" s="51"/>
      <c r="J178" s="51"/>
      <c r="K178" s="51"/>
      <c r="L178" s="51"/>
      <c r="M178" s="51"/>
      <c r="N178" s="51"/>
      <c r="O178" s="51"/>
    </row>
    <row r="179" spans="2:15">
      <c r="B179" s="1" t="s">
        <v>67</v>
      </c>
      <c r="D179" s="1">
        <v>3</v>
      </c>
      <c r="G179" s="51"/>
      <c r="H179" s="52"/>
      <c r="I179" s="51"/>
      <c r="J179" s="51"/>
      <c r="K179" s="51"/>
      <c r="L179" s="51"/>
      <c r="M179" s="51"/>
      <c r="N179" s="51"/>
      <c r="O179" s="51"/>
    </row>
    <row r="180" spans="2:15">
      <c r="B180" s="1" t="s">
        <v>68</v>
      </c>
      <c r="D180" s="1">
        <v>8</v>
      </c>
      <c r="G180" s="51"/>
      <c r="H180" s="52"/>
      <c r="I180" s="51"/>
      <c r="J180" s="51"/>
      <c r="K180" s="51"/>
      <c r="L180" s="51"/>
      <c r="M180" s="51"/>
      <c r="N180" s="51"/>
      <c r="O180" s="51"/>
    </row>
    <row r="181" spans="2:15">
      <c r="B181" s="58" t="s">
        <v>69</v>
      </c>
      <c r="D181" s="1">
        <v>1</v>
      </c>
      <c r="G181" s="51"/>
      <c r="H181" s="52"/>
      <c r="I181" s="51"/>
      <c r="J181" s="51"/>
      <c r="K181" s="51"/>
      <c r="L181" s="51"/>
      <c r="M181" s="51"/>
      <c r="N181" s="51"/>
      <c r="O181" s="51"/>
    </row>
    <row r="182" spans="2:15">
      <c r="B182" s="58" t="s">
        <v>70</v>
      </c>
      <c r="D182" s="1">
        <v>5</v>
      </c>
      <c r="G182" s="51"/>
      <c r="H182" s="52"/>
      <c r="I182" s="51"/>
      <c r="J182" s="51"/>
      <c r="K182" s="51"/>
      <c r="L182" s="51"/>
      <c r="M182" s="51"/>
      <c r="N182" s="51"/>
      <c r="O182" s="51"/>
    </row>
    <row r="183" spans="2:15">
      <c r="B183" s="1" t="s">
        <v>71</v>
      </c>
      <c r="D183" s="1">
        <v>4</v>
      </c>
      <c r="G183" s="51"/>
      <c r="H183" s="51"/>
      <c r="I183" s="51"/>
      <c r="J183" s="51"/>
      <c r="K183" s="51"/>
      <c r="L183" s="51"/>
      <c r="M183" s="51"/>
      <c r="N183" s="51"/>
      <c r="O183" s="51"/>
    </row>
    <row r="184" spans="2:15" ht="17.25" customHeight="1">
      <c r="B184" s="1" t="s">
        <v>72</v>
      </c>
      <c r="D184" s="1">
        <v>8</v>
      </c>
      <c r="G184" s="51"/>
      <c r="H184" s="51"/>
      <c r="I184" s="51"/>
      <c r="J184" s="51"/>
      <c r="K184" s="51"/>
      <c r="L184" s="51"/>
      <c r="M184" s="51"/>
      <c r="N184" s="51"/>
      <c r="O184" s="51"/>
    </row>
    <row r="185" spans="2:15">
      <c r="B185" s="1" t="s">
        <v>74</v>
      </c>
      <c r="D185" s="1">
        <v>3</v>
      </c>
      <c r="G185" s="51"/>
      <c r="H185" s="51"/>
      <c r="I185" s="51"/>
      <c r="J185" s="51"/>
      <c r="K185" s="51"/>
      <c r="L185" s="51"/>
      <c r="M185" s="51"/>
      <c r="N185" s="51"/>
      <c r="O185" s="51"/>
    </row>
    <row r="186" spans="2:15">
      <c r="B186" s="1" t="s">
        <v>73</v>
      </c>
      <c r="D186" s="1">
        <v>6</v>
      </c>
      <c r="G186" s="51"/>
      <c r="H186" s="51"/>
      <c r="I186" s="51"/>
      <c r="J186" s="51"/>
      <c r="K186" s="51"/>
      <c r="L186" s="51"/>
      <c r="M186" s="51"/>
      <c r="N186" s="51"/>
      <c r="O186" s="51"/>
    </row>
    <row r="187" spans="2:15" ht="15" customHeight="1">
      <c r="G187" s="51"/>
      <c r="H187" s="51"/>
      <c r="I187" s="51"/>
      <c r="J187" s="51"/>
      <c r="K187" s="51"/>
      <c r="L187" s="51"/>
      <c r="M187" s="51"/>
      <c r="N187" s="51"/>
      <c r="O187" s="51"/>
    </row>
    <row r="188" spans="2:15" ht="71.25" customHeight="1">
      <c r="G188" s="51"/>
      <c r="H188" s="51"/>
      <c r="I188" s="51"/>
      <c r="J188" s="51"/>
      <c r="K188" s="51"/>
      <c r="L188" s="51"/>
      <c r="M188" s="51"/>
      <c r="N188" s="51"/>
      <c r="O188" s="51"/>
    </row>
    <row r="189" spans="2:15" ht="73.5" customHeight="1">
      <c r="G189" s="51"/>
      <c r="H189" s="51"/>
      <c r="I189" s="51"/>
      <c r="J189" s="51"/>
      <c r="K189" s="51"/>
      <c r="L189" s="51"/>
      <c r="M189" s="51"/>
      <c r="N189" s="51"/>
      <c r="O189" s="51"/>
    </row>
    <row r="190" spans="2:15" ht="43.5" customHeight="1"/>
    <row r="193" spans="1:6" s="24" customFormat="1">
      <c r="A193" s="66"/>
      <c r="B193" s="67"/>
      <c r="C193" s="68"/>
      <c r="D193" s="67"/>
      <c r="E193" s="67"/>
      <c r="F193" s="69"/>
    </row>
    <row r="201" spans="1:6" ht="30.75" customHeight="1"/>
    <row r="202" spans="1:6">
      <c r="B202" s="1" t="s">
        <v>65</v>
      </c>
    </row>
    <row r="205" spans="1:6">
      <c r="B205" s="1" t="s">
        <v>65</v>
      </c>
    </row>
    <row r="209" spans="2:2">
      <c r="B209" s="1" t="s">
        <v>65</v>
      </c>
    </row>
    <row r="233" spans="1:6" s="24" customFormat="1">
      <c r="A233" s="66"/>
      <c r="B233" s="67"/>
      <c r="C233" s="68"/>
      <c r="D233" s="67"/>
      <c r="E233" s="67"/>
      <c r="F233" s="69"/>
    </row>
    <row r="240" spans="1:6">
      <c r="B240" s="1" t="s">
        <v>65</v>
      </c>
    </row>
    <row r="245" spans="2:2">
      <c r="B245" s="1" t="s">
        <v>65</v>
      </c>
    </row>
    <row r="260" spans="1:14" ht="9" customHeight="1"/>
    <row r="262" spans="1:14">
      <c r="F262" s="63"/>
      <c r="G262" s="24"/>
      <c r="H262" s="24"/>
      <c r="I262" s="24"/>
      <c r="J262" s="24"/>
      <c r="K262" s="24"/>
    </row>
    <row r="263" spans="1:14">
      <c r="F263" s="63"/>
      <c r="G263" s="24"/>
      <c r="H263" s="24"/>
      <c r="I263" s="24"/>
      <c r="J263" s="24"/>
      <c r="K263" s="24"/>
      <c r="L263" s="24"/>
      <c r="M263" s="24"/>
      <c r="N263" s="24"/>
    </row>
    <row r="264" spans="1:14">
      <c r="F264" s="63"/>
      <c r="G264" s="24"/>
      <c r="H264" s="24"/>
      <c r="I264" s="24"/>
      <c r="J264" s="24"/>
      <c r="K264" s="24"/>
      <c r="L264" s="24"/>
      <c r="M264" s="24"/>
      <c r="N264" s="24"/>
    </row>
    <row r="265" spans="1:14">
      <c r="F265" s="63"/>
      <c r="G265" s="24"/>
      <c r="H265" s="24"/>
      <c r="I265" s="24"/>
      <c r="J265" s="24"/>
      <c r="K265" s="24"/>
      <c r="L265" s="24"/>
      <c r="M265" s="24"/>
      <c r="N265" s="24"/>
    </row>
    <row r="266" spans="1:14">
      <c r="F266" s="63"/>
      <c r="G266" s="24"/>
      <c r="H266" s="24"/>
      <c r="I266" s="24"/>
      <c r="J266" s="24"/>
      <c r="K266" s="24"/>
      <c r="L266" s="24"/>
      <c r="M266" s="24"/>
      <c r="N266" s="24"/>
    </row>
    <row r="267" spans="1:14">
      <c r="H267" s="24"/>
      <c r="I267" s="24"/>
      <c r="J267" s="24"/>
      <c r="K267" s="24"/>
      <c r="L267" s="24"/>
      <c r="M267" s="24"/>
      <c r="N267" s="24"/>
    </row>
    <row r="268" spans="1:14" s="24" customFormat="1">
      <c r="A268" s="66"/>
      <c r="B268" s="67"/>
      <c r="C268" s="68"/>
      <c r="D268" s="67"/>
      <c r="E268" s="67"/>
      <c r="F268" s="69"/>
    </row>
    <row r="269" spans="1:14">
      <c r="H269" s="24"/>
      <c r="I269" s="24"/>
      <c r="J269" s="24"/>
      <c r="K269" s="24"/>
      <c r="L269" s="24"/>
      <c r="M269" s="24"/>
      <c r="N269" s="24"/>
    </row>
    <row r="270" spans="1:14">
      <c r="H270" s="24"/>
      <c r="I270" s="24"/>
      <c r="J270" s="24"/>
      <c r="K270" s="24"/>
      <c r="L270" s="24"/>
      <c r="M270" s="24"/>
      <c r="N270" s="24"/>
    </row>
    <row r="271" spans="1:14">
      <c r="H271" s="24"/>
      <c r="I271" s="24"/>
      <c r="J271" s="24"/>
      <c r="K271" s="24"/>
    </row>
    <row r="272" spans="1:14">
      <c r="H272" s="24"/>
      <c r="I272" s="24"/>
      <c r="J272" s="24"/>
      <c r="K272" s="24"/>
    </row>
    <row r="273" spans="7:11">
      <c r="H273" s="24"/>
      <c r="I273" s="24"/>
      <c r="J273" s="24"/>
      <c r="K273" s="24"/>
    </row>
    <row r="274" spans="7:11">
      <c r="H274" s="24"/>
      <c r="I274" s="24"/>
      <c r="J274" s="24"/>
      <c r="K274" s="24"/>
    </row>
    <row r="275" spans="7:11">
      <c r="H275" s="24"/>
      <c r="I275" s="24"/>
      <c r="J275" s="24"/>
      <c r="K275" s="24"/>
    </row>
    <row r="276" spans="7:11">
      <c r="H276" s="24"/>
      <c r="I276" s="24"/>
      <c r="J276" s="24"/>
      <c r="K276" s="24"/>
    </row>
    <row r="277" spans="7:11">
      <c r="H277" s="24"/>
      <c r="I277" s="24"/>
      <c r="J277" s="24"/>
      <c r="K277" s="24"/>
    </row>
    <row r="278" spans="7:11">
      <c r="H278" s="24"/>
      <c r="I278" s="24"/>
      <c r="J278" s="24"/>
      <c r="K278" s="24"/>
    </row>
    <row r="279" spans="7:11">
      <c r="G279" s="24"/>
      <c r="H279" s="24"/>
      <c r="I279" s="24"/>
      <c r="J279" s="24"/>
      <c r="K279" s="24"/>
    </row>
    <row r="280" spans="7:11">
      <c r="G280" s="24"/>
      <c r="H280" s="24"/>
      <c r="I280" s="24"/>
      <c r="J280" s="24"/>
      <c r="K280" s="24"/>
    </row>
    <row r="281" spans="7:11">
      <c r="G281" s="24"/>
      <c r="H281" s="24"/>
      <c r="I281" s="24"/>
      <c r="J281" s="24"/>
      <c r="K281" s="24"/>
    </row>
    <row r="282" spans="7:11" ht="20.25" customHeight="1">
      <c r="G282" s="24"/>
      <c r="H282" s="24"/>
      <c r="I282" s="24"/>
      <c r="J282" s="24"/>
      <c r="K282" s="24"/>
    </row>
    <row r="283" spans="7:11" ht="6.75" customHeight="1">
      <c r="G283" s="24"/>
      <c r="I283" s="24"/>
      <c r="J283" s="24"/>
    </row>
    <row r="284" spans="7:11">
      <c r="G284" s="24"/>
      <c r="I284" s="24"/>
      <c r="J284" s="24"/>
    </row>
    <row r="285" spans="7:11" ht="12.75" customHeight="1">
      <c r="G285" s="24"/>
      <c r="I285" s="24"/>
      <c r="J285" s="24"/>
    </row>
    <row r="286" spans="7:11">
      <c r="G286" s="24"/>
      <c r="I286" s="24"/>
      <c r="J286" s="24"/>
    </row>
    <row r="287" spans="7:11">
      <c r="G287" s="64"/>
      <c r="H287" s="24"/>
      <c r="I287" s="24"/>
      <c r="J287" s="24"/>
    </row>
    <row r="288" spans="7:11">
      <c r="G288" s="24"/>
      <c r="I288" s="24"/>
      <c r="J288" s="24"/>
    </row>
    <row r="289" spans="1:11">
      <c r="G289" s="24"/>
      <c r="I289" s="24"/>
      <c r="J289" s="24"/>
    </row>
    <row r="290" spans="1:11">
      <c r="G290" s="24"/>
      <c r="I290" s="24"/>
      <c r="J290" s="24"/>
    </row>
    <row r="291" spans="1:11">
      <c r="G291" s="24"/>
      <c r="I291" s="24"/>
      <c r="J291" s="24"/>
    </row>
    <row r="292" spans="1:11">
      <c r="G292" s="24"/>
      <c r="I292" s="24"/>
      <c r="J292" s="24"/>
    </row>
    <row r="293" spans="1:11">
      <c r="G293" s="24"/>
      <c r="I293" s="24"/>
      <c r="J293" s="24"/>
    </row>
    <row r="294" spans="1:11">
      <c r="G294" s="24"/>
      <c r="I294" s="24"/>
      <c r="J294" s="24"/>
    </row>
    <row r="295" spans="1:11">
      <c r="G295" s="24"/>
      <c r="I295" s="24"/>
      <c r="J295" s="24"/>
    </row>
    <row r="296" spans="1:11">
      <c r="G296" s="24"/>
      <c r="I296" s="24"/>
      <c r="J296" s="24"/>
    </row>
    <row r="297" spans="1:11">
      <c r="G297" s="24"/>
      <c r="I297" s="24"/>
      <c r="J297" s="24"/>
    </row>
    <row r="298" spans="1:11">
      <c r="G298" s="24"/>
      <c r="I298" s="24"/>
      <c r="J298" s="24"/>
    </row>
    <row r="299" spans="1:11">
      <c r="G299" s="24"/>
      <c r="I299" s="24"/>
      <c r="J299" s="24"/>
    </row>
    <row r="300" spans="1:11">
      <c r="G300" s="24"/>
      <c r="I300" s="24"/>
      <c r="J300" s="24"/>
    </row>
    <row r="301" spans="1:11">
      <c r="A301" s="49"/>
      <c r="B301" s="49"/>
      <c r="C301" s="50"/>
      <c r="D301" s="49"/>
      <c r="E301" s="49"/>
      <c r="F301" s="49"/>
      <c r="G301" s="24"/>
      <c r="I301" s="24"/>
      <c r="J301" s="24"/>
    </row>
    <row r="302" spans="1:11">
      <c r="G302" s="24"/>
      <c r="I302" s="24"/>
      <c r="J302" s="24"/>
    </row>
    <row r="303" spans="1:11">
      <c r="G303" s="24"/>
      <c r="I303" s="24"/>
      <c r="J303" s="24"/>
    </row>
    <row r="304" spans="1:11">
      <c r="G304" s="24"/>
      <c r="H304" s="24"/>
      <c r="I304" s="24"/>
      <c r="J304" s="24"/>
      <c r="K304" s="24"/>
    </row>
    <row r="305" spans="7:13">
      <c r="G305" s="24"/>
      <c r="H305" s="24"/>
      <c r="I305" s="24"/>
      <c r="J305" s="24"/>
      <c r="K305" s="24"/>
    </row>
    <row r="306" spans="7:13">
      <c r="G306" s="24"/>
      <c r="H306" s="24"/>
      <c r="I306" s="24"/>
      <c r="J306" s="24"/>
      <c r="K306" s="24"/>
      <c r="L306" s="24"/>
      <c r="M306" s="24"/>
    </row>
    <row r="307" spans="7:13">
      <c r="H307" s="24"/>
      <c r="I307" s="24"/>
      <c r="J307" s="24"/>
      <c r="K307" s="24"/>
      <c r="L307" s="24"/>
      <c r="M307" s="24"/>
    </row>
    <row r="308" spans="7:13">
      <c r="H308" s="24"/>
      <c r="I308" s="24"/>
      <c r="J308" s="24"/>
      <c r="K308" s="24"/>
      <c r="L308" s="24"/>
      <c r="M308" s="24"/>
    </row>
    <row r="309" spans="7:13">
      <c r="H309" s="24"/>
      <c r="I309" s="24"/>
      <c r="J309" s="24"/>
      <c r="K309" s="24"/>
      <c r="L309" s="24"/>
      <c r="M309" s="24"/>
    </row>
    <row r="310" spans="7:13">
      <c r="H310" s="24"/>
      <c r="I310" s="24"/>
      <c r="J310" s="24"/>
      <c r="K310" s="24"/>
      <c r="L310" s="24"/>
      <c r="M310" s="24"/>
    </row>
    <row r="311" spans="7:13">
      <c r="H311" s="24"/>
      <c r="I311" s="24"/>
      <c r="J311" s="24"/>
      <c r="K311" s="24"/>
      <c r="L311" s="24"/>
      <c r="M311" s="24"/>
    </row>
    <row r="312" spans="7:13">
      <c r="H312" s="24"/>
      <c r="I312" s="24"/>
      <c r="J312" s="24"/>
      <c r="K312" s="24"/>
      <c r="L312" s="24"/>
      <c r="M312" s="24"/>
    </row>
    <row r="313" spans="7:13">
      <c r="H313" s="24"/>
      <c r="I313" s="24"/>
      <c r="J313" s="24"/>
      <c r="K313" s="24"/>
      <c r="L313" s="24"/>
      <c r="M313" s="24"/>
    </row>
    <row r="314" spans="7:13">
      <c r="H314" s="24"/>
      <c r="I314" s="24"/>
      <c r="J314" s="24"/>
      <c r="K314" s="24"/>
      <c r="L314" s="24"/>
      <c r="M314" s="24"/>
    </row>
    <row r="315" spans="7:13">
      <c r="H315" s="24"/>
      <c r="I315" s="24"/>
      <c r="J315" s="24"/>
      <c r="K315" s="24"/>
      <c r="L315" s="24"/>
      <c r="M315" s="24"/>
    </row>
    <row r="316" spans="7:13">
      <c r="H316" s="24"/>
      <c r="I316" s="24"/>
      <c r="J316" s="24"/>
      <c r="K316" s="24"/>
      <c r="L316" s="24"/>
      <c r="M316" s="24"/>
    </row>
    <row r="317" spans="7:13">
      <c r="H317" s="24"/>
      <c r="I317" s="24"/>
      <c r="J317" s="24"/>
      <c r="K317" s="24"/>
      <c r="L317" s="24"/>
      <c r="M317" s="24"/>
    </row>
    <row r="318" spans="7:13">
      <c r="H318" s="24"/>
      <c r="I318" s="24"/>
      <c r="J318" s="24"/>
      <c r="K318" s="24"/>
      <c r="L318" s="24"/>
      <c r="M318" s="24"/>
    </row>
    <row r="319" spans="7:13">
      <c r="H319" s="24"/>
      <c r="I319" s="24"/>
      <c r="J319" s="24"/>
      <c r="K319" s="24"/>
      <c r="L319" s="24"/>
      <c r="M319" s="24"/>
    </row>
    <row r="320" spans="7:13">
      <c r="H320" s="24"/>
      <c r="I320" s="24"/>
      <c r="J320" s="24"/>
      <c r="K320" s="24"/>
      <c r="L320" s="24"/>
      <c r="M320" s="24"/>
    </row>
    <row r="321" spans="8:13">
      <c r="H321" s="24"/>
      <c r="I321" s="24"/>
      <c r="J321" s="24"/>
      <c r="K321" s="24"/>
      <c r="L321" s="24"/>
      <c r="M321" s="24"/>
    </row>
    <row r="322" spans="8:13">
      <c r="H322" s="24"/>
      <c r="I322" s="24"/>
      <c r="J322" s="24"/>
      <c r="K322" s="24"/>
      <c r="L322" s="24"/>
      <c r="M322" s="24"/>
    </row>
    <row r="323" spans="8:13">
      <c r="H323" s="24"/>
      <c r="I323" s="24"/>
      <c r="J323" s="24"/>
      <c r="K323" s="24"/>
      <c r="L323" s="24"/>
      <c r="M323" s="24"/>
    </row>
    <row r="324" spans="8:13">
      <c r="H324" s="24"/>
      <c r="I324" s="24"/>
      <c r="J324" s="24"/>
      <c r="K324" s="24"/>
      <c r="L324" s="24"/>
      <c r="M324" s="24"/>
    </row>
    <row r="325" spans="8:13">
      <c r="H325" s="24"/>
      <c r="I325" s="24"/>
      <c r="J325" s="24"/>
      <c r="K325" s="24"/>
      <c r="L325" s="24"/>
      <c r="M325" s="24"/>
    </row>
    <row r="326" spans="8:13">
      <c r="H326" s="24"/>
      <c r="I326" s="24"/>
      <c r="J326" s="24"/>
      <c r="K326" s="24"/>
      <c r="L326" s="24"/>
    </row>
    <row r="327" spans="8:13">
      <c r="H327" s="24"/>
      <c r="I327" s="24"/>
      <c r="J327" s="24"/>
      <c r="K327" s="24"/>
      <c r="L327" s="24"/>
    </row>
    <row r="328" spans="8:13">
      <c r="H328" s="24"/>
      <c r="I328" s="24"/>
      <c r="J328" s="24"/>
      <c r="K328" s="24"/>
      <c r="L328" s="24"/>
    </row>
    <row r="329" spans="8:13">
      <c r="H329" s="24"/>
      <c r="I329" s="24"/>
      <c r="J329" s="24"/>
      <c r="K329" s="24"/>
      <c r="L329" s="24"/>
    </row>
    <row r="330" spans="8:13">
      <c r="H330" s="24"/>
      <c r="I330" s="24"/>
      <c r="J330" s="24"/>
      <c r="K330" s="24"/>
      <c r="L330" s="24"/>
    </row>
    <row r="331" spans="8:13">
      <c r="H331" s="24"/>
      <c r="I331" s="24"/>
      <c r="J331" s="24"/>
      <c r="K331" s="24"/>
      <c r="L331" s="24"/>
    </row>
    <row r="332" spans="8:13">
      <c r="H332" s="24"/>
      <c r="I332" s="24"/>
      <c r="J332" s="24"/>
      <c r="K332" s="24"/>
      <c r="L332" s="24"/>
    </row>
    <row r="333" spans="8:13">
      <c r="H333" s="24"/>
      <c r="I333" s="24"/>
      <c r="J333" s="24"/>
      <c r="K333" s="24"/>
      <c r="L333" s="24"/>
    </row>
    <row r="334" spans="8:13">
      <c r="H334" s="24"/>
      <c r="I334" s="24"/>
      <c r="J334" s="24"/>
      <c r="K334" s="24"/>
      <c r="L334" s="24"/>
    </row>
    <row r="335" spans="8:13">
      <c r="H335" s="24"/>
      <c r="I335" s="24"/>
      <c r="J335" s="24"/>
      <c r="K335" s="24"/>
      <c r="L335" s="24"/>
    </row>
    <row r="336" spans="8:13">
      <c r="H336" s="24"/>
      <c r="I336" s="24"/>
      <c r="J336" s="24"/>
      <c r="K336" s="24"/>
      <c r="L336" s="24"/>
    </row>
    <row r="337" spans="8:12">
      <c r="H337" s="24"/>
      <c r="I337" s="24"/>
      <c r="J337" s="24"/>
      <c r="K337" s="24"/>
      <c r="L337" s="24"/>
    </row>
    <row r="338" spans="8:12">
      <c r="H338" s="24"/>
      <c r="I338" s="24"/>
      <c r="J338" s="24"/>
      <c r="K338" s="24"/>
      <c r="L338" s="24"/>
    </row>
    <row r="339" spans="8:12">
      <c r="H339" s="24"/>
      <c r="I339" s="24"/>
      <c r="J339" s="24"/>
      <c r="K339" s="24"/>
      <c r="L339" s="24"/>
    </row>
    <row r="340" spans="8:12">
      <c r="H340" s="24"/>
      <c r="I340" s="24"/>
      <c r="J340" s="24"/>
      <c r="K340" s="24"/>
      <c r="L340" s="24"/>
    </row>
    <row r="341" spans="8:12">
      <c r="H341" s="24"/>
      <c r="I341" s="24"/>
      <c r="J341" s="24"/>
      <c r="K341" s="24"/>
      <c r="L341" s="24"/>
    </row>
    <row r="342" spans="8:12">
      <c r="H342" s="24"/>
      <c r="I342" s="24"/>
      <c r="J342" s="24"/>
      <c r="K342" s="24"/>
      <c r="L342" s="24"/>
    </row>
    <row r="343" spans="8:12">
      <c r="H343" s="24"/>
      <c r="I343" s="24"/>
      <c r="J343" s="24"/>
      <c r="K343" s="24"/>
      <c r="L343" s="24"/>
    </row>
    <row r="344" spans="8:12">
      <c r="H344" s="24"/>
      <c r="I344" s="24"/>
      <c r="J344" s="24"/>
      <c r="K344" s="24"/>
      <c r="L344" s="24"/>
    </row>
    <row r="345" spans="8:12" ht="9" customHeight="1">
      <c r="H345" s="24"/>
      <c r="I345" s="24"/>
      <c r="J345" s="24"/>
      <c r="K345" s="24"/>
      <c r="L345" s="24"/>
    </row>
    <row r="346" spans="8:12">
      <c r="H346" s="24"/>
      <c r="I346" s="24"/>
      <c r="J346" s="24"/>
      <c r="K346" s="24"/>
      <c r="L346" s="24"/>
    </row>
    <row r="347" spans="8:12" ht="15.75" customHeight="1">
      <c r="H347" s="24"/>
      <c r="I347" s="24"/>
      <c r="J347" s="24"/>
      <c r="K347" s="24"/>
      <c r="L347" s="24"/>
    </row>
    <row r="348" spans="8:12" ht="15.75" customHeight="1">
      <c r="H348" s="24"/>
      <c r="I348" s="24"/>
      <c r="J348" s="24"/>
      <c r="K348" s="24"/>
      <c r="L348" s="24"/>
    </row>
    <row r="349" spans="8:12" ht="65.25" customHeight="1">
      <c r="H349" s="24"/>
      <c r="I349" s="24"/>
      <c r="J349" s="24"/>
      <c r="K349" s="24"/>
      <c r="L349" s="24"/>
    </row>
    <row r="350" spans="8:12" ht="15.75" customHeight="1">
      <c r="H350" s="24"/>
      <c r="I350" s="24"/>
      <c r="J350" s="24"/>
      <c r="K350" s="24"/>
      <c r="L350" s="24"/>
    </row>
    <row r="351" spans="8:12" ht="15.75" customHeight="1">
      <c r="H351" s="24"/>
      <c r="I351" s="24"/>
      <c r="J351" s="24"/>
      <c r="K351" s="24"/>
      <c r="L351" s="24"/>
    </row>
    <row r="352" spans="8:12" ht="46.5" customHeight="1">
      <c r="H352" s="24"/>
      <c r="I352" s="24"/>
      <c r="J352" s="24"/>
      <c r="K352" s="24"/>
      <c r="L352" s="24"/>
    </row>
    <row r="353" spans="8:34" ht="15.75" customHeight="1">
      <c r="H353" s="24"/>
      <c r="I353" s="24"/>
      <c r="J353" s="24"/>
      <c r="K353" s="24"/>
      <c r="L353" s="24"/>
    </row>
    <row r="354" spans="8:34" ht="15.75" customHeight="1">
      <c r="H354" s="24"/>
      <c r="I354" s="24"/>
      <c r="J354" s="24"/>
      <c r="K354" s="24"/>
      <c r="L354" s="24"/>
    </row>
    <row r="355" spans="8:34" ht="15.75" customHeight="1">
      <c r="H355" s="24"/>
      <c r="I355" s="24"/>
      <c r="J355" s="24"/>
      <c r="K355" s="24"/>
      <c r="L355" s="24"/>
    </row>
    <row r="356" spans="8:34" ht="15.75" customHeight="1">
      <c r="H356" s="24"/>
      <c r="I356" s="24"/>
      <c r="J356" s="24"/>
      <c r="K356" s="24"/>
      <c r="L356" s="24"/>
    </row>
    <row r="357" spans="8:34" ht="15.75" customHeight="1">
      <c r="H357" s="24"/>
      <c r="I357" s="24"/>
      <c r="J357" s="24"/>
      <c r="K357" s="24"/>
      <c r="L357" s="24"/>
    </row>
    <row r="358" spans="8:34" ht="15.75" customHeight="1">
      <c r="H358" s="24"/>
      <c r="I358" s="24"/>
      <c r="J358" s="24"/>
      <c r="K358" s="24"/>
      <c r="L358" s="24"/>
    </row>
    <row r="359" spans="8:34" ht="15.75" customHeight="1">
      <c r="H359" s="24"/>
      <c r="I359" s="24"/>
      <c r="J359" s="24"/>
      <c r="K359" s="24"/>
      <c r="L359" s="24"/>
    </row>
    <row r="360" spans="8:34" ht="33" customHeight="1">
      <c r="H360" s="24"/>
      <c r="I360" s="24"/>
      <c r="J360" s="24"/>
      <c r="K360" s="24"/>
      <c r="L360" s="24"/>
      <c r="M360" s="24"/>
    </row>
    <row r="361" spans="8:34" ht="15.75" customHeight="1">
      <c r="H361" s="24"/>
      <c r="I361" s="24"/>
      <c r="J361" s="24"/>
      <c r="K361" s="24"/>
      <c r="L361" s="24"/>
      <c r="M361" s="24"/>
    </row>
    <row r="362" spans="8:34" ht="15.75" customHeight="1">
      <c r="H362" s="24"/>
      <c r="I362" s="24"/>
      <c r="J362" s="24"/>
      <c r="K362" s="24"/>
      <c r="L362" s="24"/>
      <c r="M362" s="24"/>
    </row>
    <row r="363" spans="8:34" ht="15.75" customHeight="1">
      <c r="H363" s="24"/>
      <c r="I363" s="24"/>
      <c r="J363" s="24"/>
      <c r="K363" s="24"/>
      <c r="L363" s="24"/>
      <c r="M363" s="24"/>
      <c r="U363" s="24"/>
      <c r="V363" s="24"/>
      <c r="W363" s="24"/>
      <c r="X363" s="24"/>
      <c r="Y363" s="24"/>
      <c r="Z363" s="24"/>
      <c r="AA363" s="24"/>
      <c r="AB363" s="24"/>
      <c r="AC363" s="24"/>
      <c r="AD363" s="24"/>
      <c r="AE363" s="24"/>
      <c r="AF363" s="24"/>
      <c r="AG363" s="24"/>
      <c r="AH363" s="24"/>
    </row>
    <row r="364" spans="8:34" ht="15.75" customHeight="1">
      <c r="H364" s="24"/>
      <c r="I364" s="24"/>
      <c r="J364" s="24"/>
      <c r="K364" s="24"/>
      <c r="L364" s="24"/>
      <c r="M364" s="24"/>
      <c r="U364" s="24"/>
      <c r="V364" s="24"/>
      <c r="W364" s="24"/>
      <c r="X364" s="24"/>
      <c r="Y364" s="24"/>
      <c r="Z364" s="24"/>
      <c r="AA364" s="24"/>
      <c r="AB364" s="24"/>
      <c r="AC364" s="24"/>
      <c r="AD364" s="24"/>
      <c r="AE364" s="24"/>
      <c r="AF364" s="24"/>
      <c r="AG364" s="24"/>
      <c r="AH364" s="24"/>
    </row>
    <row r="365" spans="8:34" ht="15.75" customHeight="1">
      <c r="H365" s="24"/>
      <c r="I365" s="24"/>
      <c r="J365" s="24"/>
      <c r="K365" s="24"/>
      <c r="L365" s="24"/>
      <c r="M365" s="24"/>
      <c r="U365" s="24"/>
      <c r="V365" s="24"/>
      <c r="W365" s="24"/>
      <c r="X365" s="24"/>
      <c r="Y365" s="24"/>
      <c r="Z365" s="24"/>
      <c r="AA365" s="24"/>
      <c r="AB365" s="24"/>
      <c r="AC365" s="24"/>
      <c r="AD365" s="24"/>
      <c r="AE365" s="24"/>
      <c r="AF365" s="24"/>
      <c r="AG365" s="24"/>
      <c r="AH365" s="24"/>
    </row>
    <row r="366" spans="8:34" ht="30.75" customHeight="1">
      <c r="H366" s="24"/>
      <c r="I366" s="24"/>
      <c r="J366" s="24"/>
      <c r="K366" s="24"/>
      <c r="L366" s="24"/>
      <c r="M366" s="24"/>
      <c r="U366" s="24"/>
      <c r="V366" s="24"/>
      <c r="W366" s="24"/>
      <c r="X366" s="24"/>
      <c r="Y366" s="24"/>
      <c r="Z366" s="24"/>
      <c r="AA366" s="24"/>
      <c r="AB366" s="24"/>
      <c r="AC366" s="24"/>
      <c r="AD366" s="24"/>
      <c r="AE366" s="24"/>
      <c r="AF366" s="24"/>
      <c r="AG366" s="24"/>
      <c r="AH366" s="24"/>
    </row>
    <row r="367" spans="8:34" ht="33.75" customHeight="1">
      <c r="H367" s="24"/>
      <c r="I367" s="24"/>
      <c r="J367" s="24"/>
      <c r="K367" s="24"/>
      <c r="L367" s="24"/>
      <c r="M367" s="24"/>
      <c r="U367" s="24"/>
      <c r="V367" s="24"/>
      <c r="W367" s="24"/>
      <c r="X367" s="24"/>
      <c r="Y367" s="24"/>
      <c r="Z367" s="24"/>
      <c r="AA367" s="24"/>
      <c r="AB367" s="24"/>
      <c r="AC367" s="24"/>
      <c r="AD367" s="24"/>
      <c r="AE367" s="24"/>
      <c r="AF367" s="24"/>
      <c r="AG367" s="24"/>
      <c r="AH367" s="24"/>
    </row>
    <row r="368" spans="8:34" ht="15.75" customHeight="1">
      <c r="H368" s="24"/>
      <c r="I368" s="24"/>
      <c r="J368" s="24"/>
      <c r="K368" s="24"/>
      <c r="L368" s="24"/>
      <c r="M368" s="24"/>
    </row>
    <row r="369" spans="8:13" ht="15.75" customHeight="1">
      <c r="H369" s="24"/>
      <c r="I369" s="24"/>
      <c r="J369" s="24"/>
      <c r="K369" s="24"/>
      <c r="L369" s="24"/>
      <c r="M369" s="24"/>
    </row>
    <row r="370" spans="8:13" ht="15.75" customHeight="1">
      <c r="H370" s="24"/>
      <c r="I370" s="24"/>
      <c r="J370" s="24"/>
      <c r="K370" s="24"/>
      <c r="L370" s="24"/>
      <c r="M370" s="24"/>
    </row>
    <row r="371" spans="8:13" ht="15.75" customHeight="1">
      <c r="H371" s="24"/>
      <c r="I371" s="24"/>
      <c r="J371" s="24"/>
      <c r="K371" s="24"/>
      <c r="L371" s="24"/>
      <c r="M371" s="24"/>
    </row>
    <row r="372" spans="8:13">
      <c r="H372" s="24"/>
      <c r="I372" s="24"/>
      <c r="J372" s="24"/>
      <c r="K372" s="24"/>
      <c r="L372" s="24"/>
      <c r="M372" s="24"/>
    </row>
    <row r="373" spans="8:13">
      <c r="H373" s="24"/>
      <c r="I373" s="24"/>
      <c r="J373" s="24"/>
      <c r="K373" s="24"/>
      <c r="L373" s="24"/>
      <c r="M373" s="24"/>
    </row>
    <row r="374" spans="8:13" ht="15.75" customHeight="1">
      <c r="H374" s="24"/>
      <c r="I374" s="24"/>
      <c r="J374" s="24"/>
      <c r="K374" s="24"/>
      <c r="L374" s="24"/>
      <c r="M374" s="24"/>
    </row>
    <row r="375" spans="8:13" ht="9" customHeight="1">
      <c r="H375" s="24"/>
      <c r="I375" s="24"/>
      <c r="J375" s="24"/>
      <c r="K375" s="24"/>
      <c r="L375" s="24"/>
      <c r="M375" s="24"/>
    </row>
    <row r="376" spans="8:13" ht="15.75" customHeight="1">
      <c r="H376" s="24"/>
      <c r="I376" s="24"/>
      <c r="J376" s="24"/>
      <c r="K376" s="24"/>
      <c r="L376" s="24"/>
      <c r="M376" s="24"/>
    </row>
    <row r="377" spans="8:13" ht="15.75" customHeight="1">
      <c r="H377" s="24"/>
      <c r="I377" s="24"/>
      <c r="J377" s="24"/>
      <c r="K377" s="24"/>
      <c r="L377" s="24"/>
      <c r="M377" s="24"/>
    </row>
    <row r="378" spans="8:13" ht="15.75" customHeight="1">
      <c r="H378" s="24"/>
      <c r="I378" s="24"/>
      <c r="J378" s="24"/>
      <c r="K378" s="24"/>
      <c r="L378" s="24"/>
      <c r="M378" s="24"/>
    </row>
    <row r="379" spans="8:13" ht="63" customHeight="1">
      <c r="H379" s="24"/>
      <c r="I379" s="24"/>
      <c r="J379" s="24"/>
      <c r="K379" s="24"/>
      <c r="L379" s="24"/>
      <c r="M379" s="24"/>
    </row>
    <row r="380" spans="8:13" ht="15.75" customHeight="1">
      <c r="H380" s="24"/>
      <c r="I380" s="24"/>
      <c r="J380" s="24"/>
      <c r="K380" s="24"/>
      <c r="L380" s="24"/>
      <c r="M380" s="24"/>
    </row>
    <row r="381" spans="8:13" ht="15.75" customHeight="1">
      <c r="H381" s="24"/>
      <c r="I381" s="24"/>
      <c r="J381" s="24"/>
      <c r="K381" s="24"/>
      <c r="L381" s="24"/>
      <c r="M381" s="24"/>
    </row>
    <row r="382" spans="8:13" ht="15.75" customHeight="1">
      <c r="H382" s="24"/>
      <c r="I382" s="24"/>
      <c r="J382" s="24"/>
      <c r="K382" s="24"/>
      <c r="L382" s="24"/>
      <c r="M382" s="24"/>
    </row>
    <row r="383" spans="8:13" ht="15.75" customHeight="1">
      <c r="H383" s="24"/>
      <c r="I383" s="24"/>
      <c r="J383" s="24"/>
      <c r="K383" s="24"/>
      <c r="L383" s="24"/>
      <c r="M383" s="24"/>
    </row>
    <row r="384" spans="8:13" ht="15.75" customHeight="1">
      <c r="H384" s="24"/>
      <c r="I384" s="24"/>
      <c r="J384" s="24"/>
      <c r="K384" s="24"/>
      <c r="L384" s="24"/>
      <c r="M384" s="24"/>
    </row>
    <row r="385" spans="8:13" ht="15.75" customHeight="1">
      <c r="H385" s="24"/>
      <c r="I385" s="24"/>
      <c r="J385" s="24"/>
      <c r="K385" s="24"/>
      <c r="L385" s="24"/>
      <c r="M385" s="24"/>
    </row>
    <row r="386" spans="8:13" ht="15.75" customHeight="1">
      <c r="H386" s="24"/>
      <c r="I386" s="24"/>
      <c r="J386" s="24"/>
      <c r="K386" s="24"/>
      <c r="L386" s="24"/>
      <c r="M386" s="24"/>
    </row>
    <row r="387" spans="8:13" ht="15.75" customHeight="1">
      <c r="H387" s="24"/>
      <c r="I387" s="24"/>
      <c r="J387" s="24"/>
      <c r="K387" s="24"/>
      <c r="L387" s="24"/>
      <c r="M387" s="24"/>
    </row>
    <row r="388" spans="8:13" ht="15.75" customHeight="1">
      <c r="H388" s="24"/>
      <c r="I388" s="24"/>
      <c r="J388" s="24"/>
      <c r="K388" s="24"/>
      <c r="L388" s="24"/>
      <c r="M388" s="24"/>
    </row>
    <row r="389" spans="8:13" ht="15.75" customHeight="1">
      <c r="H389" s="24"/>
      <c r="I389" s="24"/>
      <c r="J389" s="24"/>
      <c r="K389" s="24"/>
      <c r="L389" s="24"/>
      <c r="M389" s="24"/>
    </row>
    <row r="390" spans="8:13">
      <c r="H390" s="24"/>
      <c r="I390" s="24"/>
      <c r="J390" s="24"/>
      <c r="K390" s="24"/>
      <c r="L390" s="24"/>
      <c r="M390" s="24"/>
    </row>
    <row r="391" spans="8:13">
      <c r="H391" s="24"/>
      <c r="I391" s="24"/>
      <c r="J391" s="24"/>
      <c r="K391" s="24"/>
      <c r="L391" s="24"/>
      <c r="M391" s="24"/>
    </row>
    <row r="414" ht="9" customHeight="1"/>
    <row r="419" spans="21:106">
      <c r="U419" s="24"/>
      <c r="V419" s="24"/>
      <c r="W419" s="24"/>
      <c r="X419" s="24"/>
      <c r="Y419" s="24"/>
      <c r="Z419" s="24"/>
      <c r="AA419" s="24"/>
      <c r="AB419" s="24"/>
      <c r="AC419" s="24"/>
      <c r="AD419" s="24"/>
      <c r="AE419" s="24"/>
      <c r="AF419" s="24"/>
      <c r="AG419" s="24"/>
      <c r="AH419" s="24"/>
      <c r="AI419" s="24"/>
      <c r="AJ419" s="24"/>
      <c r="AK419" s="24"/>
      <c r="AL419" s="24"/>
      <c r="AM419" s="24"/>
      <c r="AN419" s="24"/>
      <c r="AO419" s="24"/>
      <c r="AP419" s="24"/>
      <c r="AQ419" s="24"/>
      <c r="AR419" s="24"/>
      <c r="AS419" s="24"/>
      <c r="AT419" s="24"/>
      <c r="AU419" s="24"/>
      <c r="AV419" s="24"/>
      <c r="AW419" s="24"/>
      <c r="AX419" s="24"/>
      <c r="AY419" s="24"/>
      <c r="AZ419" s="24"/>
      <c r="BA419" s="24"/>
      <c r="BB419" s="24"/>
      <c r="BC419" s="24"/>
      <c r="BD419" s="24"/>
      <c r="BE419" s="24"/>
      <c r="BF419" s="24"/>
      <c r="BG419" s="24"/>
      <c r="BH419" s="24"/>
      <c r="BI419" s="24"/>
      <c r="BJ419" s="24"/>
      <c r="BK419" s="24"/>
      <c r="BL419" s="24"/>
      <c r="BM419" s="24"/>
      <c r="BN419" s="24"/>
      <c r="BO419" s="24"/>
      <c r="BP419" s="24"/>
      <c r="BQ419" s="24"/>
      <c r="BR419" s="24"/>
      <c r="BS419" s="24"/>
      <c r="BT419" s="24"/>
      <c r="BU419" s="24"/>
      <c r="BV419" s="24"/>
      <c r="BW419" s="24"/>
      <c r="BX419" s="24"/>
      <c r="BY419" s="24"/>
      <c r="BZ419" s="24"/>
      <c r="CA419" s="24"/>
      <c r="CB419" s="24"/>
      <c r="CC419" s="24"/>
      <c r="CD419" s="24"/>
      <c r="CE419" s="24"/>
      <c r="CF419" s="24"/>
      <c r="CG419" s="24"/>
      <c r="CH419" s="24"/>
      <c r="CI419" s="24"/>
      <c r="CJ419" s="24"/>
      <c r="CK419" s="24"/>
      <c r="CL419" s="24"/>
      <c r="CM419" s="24"/>
      <c r="CN419" s="24"/>
      <c r="CO419" s="24"/>
      <c r="CP419" s="24"/>
      <c r="CQ419" s="24"/>
      <c r="CR419" s="24"/>
      <c r="CS419" s="24"/>
      <c r="CT419" s="24"/>
      <c r="CU419" s="24"/>
      <c r="CV419" s="24"/>
      <c r="CW419" s="24"/>
      <c r="CX419" s="24"/>
      <c r="CY419" s="24"/>
      <c r="CZ419" s="24"/>
      <c r="DA419" s="24"/>
      <c r="DB419" s="24"/>
    </row>
    <row r="420" spans="21:106">
      <c r="U420" s="24"/>
      <c r="V420" s="24"/>
      <c r="W420" s="24"/>
      <c r="X420" s="24"/>
      <c r="Y420" s="24"/>
      <c r="Z420" s="24"/>
      <c r="AA420" s="24"/>
      <c r="AB420" s="24"/>
      <c r="AC420" s="24"/>
      <c r="AD420" s="24"/>
      <c r="AE420" s="24"/>
      <c r="AF420" s="24"/>
      <c r="AG420" s="24"/>
      <c r="AH420" s="24"/>
      <c r="AI420" s="24"/>
      <c r="AJ420" s="24"/>
      <c r="AK420" s="24"/>
      <c r="AL420" s="24"/>
      <c r="AM420" s="24"/>
      <c r="AN420" s="24"/>
      <c r="AO420" s="24"/>
      <c r="AP420" s="24"/>
      <c r="AQ420" s="24"/>
      <c r="AR420" s="24"/>
      <c r="AS420" s="24"/>
      <c r="AT420" s="24"/>
      <c r="AU420" s="24"/>
      <c r="AV420" s="24"/>
      <c r="AW420" s="24"/>
      <c r="AX420" s="24"/>
      <c r="AY420" s="24"/>
      <c r="AZ420" s="24"/>
      <c r="BA420" s="24"/>
      <c r="BB420" s="24"/>
      <c r="BC420" s="24"/>
      <c r="BD420" s="24"/>
      <c r="BE420" s="24"/>
      <c r="BF420" s="24"/>
      <c r="BG420" s="24"/>
      <c r="BH420" s="24"/>
      <c r="BI420" s="24"/>
      <c r="BJ420" s="24"/>
      <c r="BK420" s="24"/>
      <c r="BL420" s="24"/>
      <c r="BM420" s="24"/>
      <c r="BN420" s="24"/>
      <c r="BO420" s="24"/>
      <c r="BP420" s="24"/>
      <c r="BQ420" s="24"/>
      <c r="BR420" s="24"/>
      <c r="BS420" s="24"/>
      <c r="BT420" s="24"/>
      <c r="BU420" s="24"/>
      <c r="BV420" s="24"/>
      <c r="BW420" s="24"/>
      <c r="BX420" s="24"/>
      <c r="BY420" s="24"/>
      <c r="BZ420" s="24"/>
      <c r="CA420" s="24"/>
      <c r="CB420" s="24"/>
      <c r="CC420" s="24"/>
      <c r="CD420" s="24"/>
      <c r="CE420" s="24"/>
      <c r="CF420" s="24"/>
      <c r="CG420" s="24"/>
      <c r="CH420" s="24"/>
      <c r="CI420" s="24"/>
      <c r="CJ420" s="24"/>
      <c r="CK420" s="24"/>
      <c r="CL420" s="24"/>
      <c r="CM420" s="24"/>
      <c r="CN420" s="24"/>
      <c r="CO420" s="24"/>
      <c r="CP420" s="24"/>
      <c r="CQ420" s="24"/>
      <c r="CR420" s="24"/>
      <c r="CS420" s="24"/>
      <c r="CT420" s="24"/>
      <c r="CU420" s="24"/>
      <c r="CV420" s="24"/>
      <c r="CW420" s="24"/>
      <c r="CX420" s="24"/>
      <c r="CY420" s="24"/>
      <c r="CZ420" s="24"/>
      <c r="DA420" s="24"/>
      <c r="DB420" s="24"/>
    </row>
    <row r="421" spans="21:106">
      <c r="U421" s="24"/>
      <c r="V421" s="24"/>
      <c r="W421" s="24"/>
      <c r="X421" s="24"/>
      <c r="Y421" s="24"/>
      <c r="Z421" s="24"/>
      <c r="AA421" s="24"/>
      <c r="AB421" s="24"/>
      <c r="AC421" s="24"/>
      <c r="AD421" s="24"/>
      <c r="AE421" s="24"/>
      <c r="AF421" s="24"/>
      <c r="AG421" s="24"/>
      <c r="AH421" s="24"/>
      <c r="AI421" s="24"/>
      <c r="AJ421" s="24"/>
      <c r="AK421" s="24"/>
      <c r="AL421" s="24"/>
      <c r="AM421" s="24"/>
      <c r="AN421" s="24"/>
      <c r="AO421" s="24"/>
      <c r="AP421" s="24"/>
      <c r="AQ421" s="24"/>
      <c r="AR421" s="24"/>
      <c r="AS421" s="24"/>
      <c r="AT421" s="24"/>
      <c r="AU421" s="24"/>
      <c r="AV421" s="24"/>
      <c r="AW421" s="24"/>
      <c r="AX421" s="24"/>
      <c r="AY421" s="24"/>
      <c r="AZ421" s="24"/>
      <c r="BA421" s="24"/>
      <c r="BB421" s="24"/>
      <c r="BC421" s="24"/>
      <c r="BD421" s="24"/>
      <c r="BE421" s="24"/>
      <c r="BF421" s="24"/>
      <c r="BG421" s="24"/>
      <c r="BH421" s="24"/>
      <c r="BI421" s="24"/>
      <c r="BJ421" s="24"/>
      <c r="BK421" s="24"/>
      <c r="BL421" s="24"/>
      <c r="BM421" s="24"/>
      <c r="BN421" s="24"/>
      <c r="BO421" s="24"/>
      <c r="BP421" s="24"/>
      <c r="BQ421" s="24"/>
      <c r="BR421" s="24"/>
      <c r="BS421" s="24"/>
      <c r="BT421" s="24"/>
      <c r="BU421" s="24"/>
      <c r="BV421" s="24"/>
      <c r="BW421" s="24"/>
      <c r="BX421" s="24"/>
      <c r="BY421" s="24"/>
      <c r="BZ421" s="24"/>
      <c r="CA421" s="24"/>
      <c r="CB421" s="24"/>
      <c r="CC421" s="24"/>
      <c r="CD421" s="24"/>
      <c r="CE421" s="24"/>
      <c r="CF421" s="24"/>
      <c r="CG421" s="24"/>
      <c r="CH421" s="24"/>
      <c r="CI421" s="24"/>
      <c r="CJ421" s="24"/>
      <c r="CK421" s="24"/>
      <c r="CL421" s="24"/>
      <c r="CM421" s="24"/>
      <c r="CN421" s="24"/>
      <c r="CO421" s="24"/>
      <c r="CP421" s="24"/>
      <c r="CQ421" s="24"/>
      <c r="CR421" s="24"/>
      <c r="CS421" s="24"/>
      <c r="CT421" s="24"/>
      <c r="CU421" s="24"/>
      <c r="CV421" s="24"/>
      <c r="CW421" s="24"/>
      <c r="CX421" s="24"/>
      <c r="CY421" s="24"/>
      <c r="CZ421" s="24"/>
      <c r="DA421" s="24"/>
      <c r="DB421" s="24"/>
    </row>
    <row r="422" spans="21:106">
      <c r="U422" s="24"/>
      <c r="V422" s="24"/>
      <c r="W422" s="24"/>
      <c r="X422" s="24"/>
      <c r="Y422" s="24"/>
      <c r="Z422" s="24"/>
      <c r="AA422" s="24"/>
      <c r="AB422" s="24"/>
      <c r="AC422" s="24"/>
      <c r="AD422" s="24"/>
      <c r="AE422" s="24"/>
      <c r="AF422" s="24"/>
      <c r="AG422" s="24"/>
      <c r="AH422" s="24"/>
      <c r="AI422" s="24"/>
      <c r="AJ422" s="24"/>
      <c r="AK422" s="24"/>
      <c r="AL422" s="24"/>
      <c r="AM422" s="24"/>
      <c r="AN422" s="24"/>
      <c r="AO422" s="24"/>
      <c r="AP422" s="24"/>
      <c r="AQ422" s="24"/>
      <c r="AR422" s="24"/>
      <c r="AS422" s="24"/>
      <c r="AT422" s="24"/>
      <c r="AU422" s="24"/>
      <c r="AV422" s="24"/>
      <c r="AW422" s="24"/>
      <c r="AX422" s="24"/>
      <c r="AY422" s="24"/>
      <c r="AZ422" s="24"/>
      <c r="BA422" s="24"/>
      <c r="BB422" s="24"/>
      <c r="BC422" s="24"/>
      <c r="BD422" s="24"/>
      <c r="BE422" s="24"/>
      <c r="BF422" s="24"/>
      <c r="BG422" s="24"/>
      <c r="BH422" s="24"/>
      <c r="BI422" s="24"/>
      <c r="BJ422" s="24"/>
      <c r="BK422" s="24"/>
      <c r="BL422" s="24"/>
      <c r="BM422" s="24"/>
      <c r="BN422" s="24"/>
      <c r="BO422" s="24"/>
      <c r="BP422" s="24"/>
      <c r="BQ422" s="24"/>
      <c r="BR422" s="24"/>
      <c r="BS422" s="24"/>
      <c r="BT422" s="24"/>
      <c r="BU422" s="24"/>
      <c r="BV422" s="24"/>
      <c r="BW422" s="24"/>
      <c r="BX422" s="24"/>
      <c r="BY422" s="24"/>
      <c r="BZ422" s="24"/>
      <c r="CA422" s="24"/>
      <c r="CB422" s="24"/>
      <c r="CC422" s="24"/>
      <c r="CD422" s="24"/>
      <c r="CE422" s="24"/>
      <c r="CF422" s="24"/>
      <c r="CG422" s="24"/>
      <c r="CH422" s="24"/>
      <c r="CI422" s="24"/>
      <c r="CJ422" s="24"/>
      <c r="CK422" s="24"/>
      <c r="CL422" s="24"/>
      <c r="CM422" s="24"/>
      <c r="CN422" s="24"/>
      <c r="CO422" s="24"/>
      <c r="CP422" s="24"/>
      <c r="CQ422" s="24"/>
      <c r="CR422" s="24"/>
      <c r="CS422" s="24"/>
      <c r="CT422" s="24"/>
      <c r="CU422" s="24"/>
      <c r="CV422" s="24"/>
      <c r="CW422" s="24"/>
      <c r="CX422" s="24"/>
      <c r="CY422" s="24"/>
      <c r="CZ422" s="24"/>
      <c r="DA422" s="24"/>
      <c r="DB422" s="24"/>
    </row>
    <row r="423" spans="21:106">
      <c r="U423" s="24"/>
      <c r="V423" s="24"/>
      <c r="W423" s="24"/>
      <c r="X423" s="24"/>
      <c r="Y423" s="24"/>
      <c r="Z423" s="24"/>
      <c r="AA423" s="24"/>
      <c r="AB423" s="24"/>
      <c r="AC423" s="24"/>
      <c r="AD423" s="24"/>
      <c r="AE423" s="24"/>
      <c r="AF423" s="24"/>
      <c r="AG423" s="24"/>
      <c r="AH423" s="24"/>
      <c r="AI423" s="24"/>
      <c r="AJ423" s="24"/>
      <c r="AK423" s="24"/>
      <c r="AL423" s="24"/>
      <c r="AM423" s="24"/>
      <c r="AN423" s="24"/>
      <c r="AO423" s="24"/>
      <c r="AP423" s="24"/>
      <c r="AQ423" s="24"/>
      <c r="AR423" s="24"/>
      <c r="AS423" s="24"/>
      <c r="AT423" s="24"/>
      <c r="AU423" s="24"/>
      <c r="AV423" s="24"/>
      <c r="AW423" s="24"/>
      <c r="AX423" s="24"/>
      <c r="AY423" s="24"/>
      <c r="AZ423" s="24"/>
      <c r="BA423" s="24"/>
      <c r="BB423" s="24"/>
      <c r="BC423" s="24"/>
      <c r="BD423" s="24"/>
      <c r="BE423" s="24"/>
      <c r="BF423" s="24"/>
      <c r="BG423" s="24"/>
      <c r="BH423" s="24"/>
      <c r="BI423" s="24"/>
      <c r="BJ423" s="24"/>
      <c r="BK423" s="24"/>
      <c r="BL423" s="24"/>
      <c r="BM423" s="24"/>
      <c r="BN423" s="24"/>
      <c r="BO423" s="24"/>
      <c r="BP423" s="24"/>
      <c r="BQ423" s="24"/>
      <c r="BR423" s="24"/>
      <c r="BS423" s="24"/>
      <c r="BT423" s="24"/>
      <c r="BU423" s="24"/>
      <c r="BV423" s="24"/>
      <c r="BW423" s="24"/>
      <c r="BX423" s="24"/>
      <c r="BY423" s="24"/>
      <c r="BZ423" s="24"/>
      <c r="CA423" s="24"/>
      <c r="CB423" s="24"/>
      <c r="CC423" s="24"/>
      <c r="CD423" s="24"/>
      <c r="CE423" s="24"/>
      <c r="CF423" s="24"/>
      <c r="CG423" s="24"/>
      <c r="CH423" s="24"/>
      <c r="CI423" s="24"/>
      <c r="CJ423" s="24"/>
      <c r="CK423" s="24"/>
      <c r="CL423" s="24"/>
      <c r="CM423" s="24"/>
      <c r="CN423" s="24"/>
      <c r="CO423" s="24"/>
      <c r="CP423" s="24"/>
      <c r="CQ423" s="24"/>
      <c r="CR423" s="24"/>
      <c r="CS423" s="24"/>
      <c r="CT423" s="24"/>
      <c r="CU423" s="24"/>
      <c r="CV423" s="24"/>
      <c r="CW423" s="24"/>
      <c r="CX423" s="24"/>
      <c r="CY423" s="24"/>
      <c r="CZ423" s="24"/>
      <c r="DA423" s="24"/>
      <c r="DB423" s="24"/>
    </row>
    <row r="429" spans="21:106" ht="30.75" customHeight="1"/>
    <row r="430" spans="21:106" ht="15.75" customHeight="1"/>
    <row r="431" spans="21:106" ht="15.75" customHeight="1"/>
    <row r="432" spans="21:106" ht="15.75" customHeight="1"/>
    <row r="433" ht="15.75" customHeight="1"/>
    <row r="434" ht="31.5" customHeight="1"/>
    <row r="435" ht="15.75" customHeight="1"/>
    <row r="436" ht="15.75" customHeight="1"/>
    <row r="437" ht="15.75" customHeight="1"/>
    <row r="438" ht="15.75" customHeight="1"/>
    <row r="439" ht="15.75" customHeight="1"/>
    <row r="440" ht="15.75" customHeight="1"/>
    <row r="441" ht="15.75" customHeight="1"/>
    <row r="442" ht="15.75" customHeight="1"/>
    <row r="443" ht="64.5" customHeight="1"/>
    <row r="444" ht="15.75" customHeight="1"/>
    <row r="445" ht="15.75" customHeight="1"/>
    <row r="446" ht="15.75" customHeight="1"/>
    <row r="447" ht="15.75" customHeight="1"/>
    <row r="448" ht="15.75" customHeight="1"/>
    <row r="449" ht="15.75" customHeight="1"/>
    <row r="450" ht="15.75" customHeight="1"/>
    <row r="459" ht="9" customHeight="1"/>
    <row r="460" ht="20.25" customHeight="1"/>
    <row r="461" ht="15.75" customHeight="1"/>
    <row r="498" ht="9" customHeight="1"/>
    <row r="558" ht="9" customHeight="1"/>
    <row r="560" ht="15.75" customHeight="1"/>
    <row r="561" ht="15.75" customHeight="1"/>
    <row r="562" ht="15.75" customHeight="1"/>
    <row r="563" ht="80.25" customHeight="1"/>
    <row r="564" ht="31.5" customHeight="1"/>
    <row r="565" ht="15.75" customHeight="1"/>
    <row r="566" ht="15.75" customHeight="1"/>
    <row r="567" ht="15.75" customHeight="1"/>
    <row r="568" ht="15.75" customHeight="1"/>
    <row r="569" ht="30" customHeight="1"/>
    <row r="570" ht="15.75" customHeight="1"/>
    <row r="571" ht="15.75" customHeight="1"/>
    <row r="572" ht="15.75" customHeight="1"/>
    <row r="573" ht="15.75" customHeight="1"/>
    <row r="574" ht="15.75" customHeight="1"/>
    <row r="575" ht="15.75" customHeight="1"/>
    <row r="576" ht="18.75" customHeight="1"/>
    <row r="577" ht="15.75" customHeight="1"/>
    <row r="578" ht="15.75" customHeight="1"/>
    <row r="579" ht="15.75" customHeight="1"/>
    <row r="580" ht="15.75" customHeight="1"/>
    <row r="581" ht="30.75" customHeight="1"/>
    <row r="582" ht="30" customHeight="1"/>
    <row r="583" ht="15.75" customHeight="1"/>
    <row r="584" ht="15.75" customHeight="1"/>
    <row r="585" ht="31.5" customHeight="1"/>
    <row r="586" ht="15.75" customHeight="1"/>
    <row r="587" ht="15.75" customHeight="1"/>
    <row r="588" ht="15.75" customHeight="1"/>
    <row r="589" ht="15.75" customHeight="1"/>
    <row r="590" ht="15.75" customHeight="1"/>
    <row r="591" ht="15.75" customHeight="1"/>
    <row r="592" ht="15.75" customHeight="1"/>
    <row r="593" ht="15.75" customHeight="1"/>
    <row r="594" ht="33.75" customHeight="1"/>
    <row r="595" ht="15.75" customHeight="1"/>
    <row r="596" ht="15.75" customHeight="1"/>
    <row r="597" ht="47.25" customHeight="1"/>
    <row r="598" ht="15.75" customHeight="1"/>
    <row r="599" ht="15.75" customHeight="1"/>
    <row r="600" ht="15.75" customHeight="1"/>
    <row r="601" ht="78.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63" customHeight="1"/>
    <row r="612" ht="15.75" customHeight="1"/>
    <row r="613" ht="15.75" customHeight="1"/>
    <row r="614" ht="50.25" customHeight="1"/>
    <row r="615" ht="15.75" customHeight="1"/>
    <row r="618" ht="24.75" customHeight="1"/>
    <row r="619" ht="9" customHeight="1"/>
    <row r="620" ht="15.75" customHeight="1"/>
    <row r="621" ht="15.75" customHeight="1"/>
    <row r="622" ht="15.75" customHeight="1"/>
    <row r="626" ht="15.75" customHeight="1"/>
    <row r="627" ht="15.75" customHeight="1"/>
    <row r="628" ht="15.75" customHeight="1"/>
    <row r="629" ht="15.75" customHeight="1"/>
    <row r="630" ht="15.75" customHeight="1"/>
    <row r="632" ht="15.75" customHeight="1"/>
    <row r="633" ht="15.75" customHeight="1"/>
    <row r="634" ht="15.75" customHeight="1"/>
    <row r="635" ht="15.75" customHeight="1"/>
    <row r="640" ht="15.75" customHeight="1"/>
    <row r="641" ht="15.75" customHeight="1"/>
    <row r="651" ht="15.75" customHeight="1"/>
    <row r="652" ht="15.75" customHeight="1"/>
    <row r="654" ht="15.75" customHeight="1"/>
    <row r="655" ht="15.75" customHeight="1"/>
    <row r="656" ht="15.75" customHeight="1"/>
    <row r="657" ht="15.75" customHeight="1"/>
    <row r="658" ht="15.75" customHeight="1"/>
    <row r="660" ht="16.5" customHeight="1"/>
  </sheetData>
  <mergeCells count="4">
    <mergeCell ref="A14:B14"/>
    <mergeCell ref="A3:C3"/>
    <mergeCell ref="A1:C1"/>
    <mergeCell ref="A2:C2"/>
  </mergeCells>
  <phoneticPr fontId="0" type="noConversion"/>
  <printOptions horizontalCentered="1" gridLinesSet="0"/>
  <pageMargins left="0.70866141732283472" right="0.70866141732283472" top="0.74803149606299213" bottom="0.74803149606299213" header="0.31496062992125984" footer="0.31496062992125984"/>
  <pageSetup paperSize="9" scale="83" fitToHeight="0" orientation="portrait" useFirstPageNumber="1" r:id="rId1"/>
  <headerFooter alignWithMargins="0">
    <oddHeader xml:space="preserve">&amp;Lsummary sheet&amp;R&amp;"Times New Roman,Regular"
</oddHeader>
  </headerFooter>
  <rowBreaks count="6" manualBreakCount="6">
    <brk id="372" max="65535" man="1"/>
    <brk id="462" max="65535" man="1"/>
    <brk id="626" max="65535" man="1"/>
    <brk id="671" max="65535" man="1"/>
    <brk id="710" max="65535" man="1"/>
    <brk id="770" max="655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B259"/>
  <sheetViews>
    <sheetView tabSelected="1" view="pageBreakPreview" zoomScale="115" zoomScaleNormal="115" zoomScaleSheetLayoutView="115" workbookViewId="0">
      <selection activeCell="L28" sqref="L28"/>
    </sheetView>
  </sheetViews>
  <sheetFormatPr defaultRowHeight="12.75" outlineLevelRow="1"/>
  <cols>
    <col min="1" max="1" width="6.140625" style="5" customWidth="1"/>
    <col min="2" max="2" width="49.42578125" style="5" bestFit="1" customWidth="1"/>
    <col min="3" max="3" width="7.5703125" style="5" customWidth="1"/>
    <col min="4" max="4" width="9.140625" style="25" bestFit="1" customWidth="1"/>
    <col min="5" max="5" width="13.5703125" style="25" bestFit="1" customWidth="1"/>
    <col min="6" max="6" width="14.7109375" style="13" customWidth="1"/>
    <col min="7" max="7" width="8.42578125" style="18" customWidth="1"/>
    <col min="8" max="8" width="13.5703125" style="18" customWidth="1"/>
    <col min="9" max="9" width="8.140625" style="40" customWidth="1"/>
    <col min="10" max="10" width="9.85546875" style="40" bestFit="1" customWidth="1"/>
    <col min="11" max="11" width="9.85546875" style="40" customWidth="1"/>
    <col min="12" max="12" width="8.140625" style="40" bestFit="1" customWidth="1"/>
    <col min="13" max="13" width="9" style="40" bestFit="1" customWidth="1"/>
    <col min="14" max="15" width="9.5703125" style="18" bestFit="1" customWidth="1"/>
    <col min="16" max="17" width="9.140625" style="18"/>
    <col min="18" max="21" width="9.140625" style="16"/>
    <col min="22" max="33" width="9.140625" style="14"/>
    <col min="34" max="52" width="9.140625" style="5"/>
    <col min="53" max="53" width="5.85546875" style="5" bestFit="1" customWidth="1"/>
    <col min="54" max="16384" width="9.140625" style="5"/>
  </cols>
  <sheetData>
    <row r="1" spans="1:33" s="4" customFormat="1">
      <c r="A1" s="29"/>
      <c r="B1" s="30"/>
      <c r="C1" s="31"/>
      <c r="D1" s="43"/>
      <c r="E1" s="32"/>
      <c r="F1" s="33"/>
      <c r="G1" s="18"/>
      <c r="H1" s="18"/>
      <c r="I1" s="40"/>
      <c r="J1" s="40"/>
      <c r="K1" s="40"/>
      <c r="L1" s="40"/>
      <c r="M1" s="40"/>
      <c r="N1" s="18"/>
      <c r="O1" s="18"/>
      <c r="P1" s="18"/>
      <c r="Q1" s="18"/>
      <c r="R1" s="16"/>
      <c r="S1" s="16"/>
      <c r="T1" s="16"/>
      <c r="U1" s="16"/>
      <c r="V1" s="14"/>
      <c r="W1" s="14"/>
      <c r="X1" s="14"/>
      <c r="Y1" s="14"/>
      <c r="Z1" s="14"/>
      <c r="AA1" s="14"/>
      <c r="AB1" s="14"/>
      <c r="AC1" s="14"/>
      <c r="AD1" s="14"/>
      <c r="AE1" s="14"/>
      <c r="AF1" s="14"/>
      <c r="AG1" s="14"/>
    </row>
    <row r="2" spans="1:33" s="4" customFormat="1" ht="19.5" customHeight="1">
      <c r="A2" s="152" t="s">
        <v>2</v>
      </c>
      <c r="B2" s="153" t="s">
        <v>0</v>
      </c>
      <c r="C2" s="154" t="s">
        <v>1</v>
      </c>
      <c r="D2" s="154" t="s">
        <v>3</v>
      </c>
      <c r="E2" s="154" t="s">
        <v>4</v>
      </c>
      <c r="F2" s="155" t="s">
        <v>5</v>
      </c>
      <c r="G2" s="18"/>
      <c r="H2" s="18"/>
      <c r="I2" s="40"/>
      <c r="J2" s="40"/>
      <c r="K2" s="40"/>
      <c r="L2" s="40"/>
      <c r="M2" s="40"/>
      <c r="N2" s="18"/>
      <c r="O2" s="18"/>
      <c r="P2" s="18"/>
      <c r="Q2" s="18"/>
      <c r="R2" s="16"/>
      <c r="S2" s="16"/>
      <c r="T2" s="16"/>
      <c r="U2" s="16"/>
      <c r="V2" s="14"/>
      <c r="W2" s="14"/>
      <c r="X2" s="14"/>
      <c r="Y2" s="14"/>
      <c r="Z2" s="14"/>
      <c r="AA2" s="14"/>
      <c r="AB2" s="14"/>
      <c r="AC2" s="14"/>
      <c r="AD2" s="14"/>
      <c r="AE2" s="14"/>
      <c r="AF2" s="14"/>
      <c r="AG2" s="14"/>
    </row>
    <row r="3" spans="1:33" s="4" customFormat="1">
      <c r="A3" s="150"/>
      <c r="B3" s="145" t="s">
        <v>22</v>
      </c>
      <c r="C3" s="142"/>
      <c r="D3" s="144"/>
      <c r="E3" s="142"/>
      <c r="F3" s="143"/>
      <c r="G3" s="18"/>
      <c r="H3" s="18"/>
      <c r="I3" s="40"/>
      <c r="J3" s="40"/>
      <c r="K3" s="40"/>
      <c r="L3" s="40"/>
      <c r="M3" s="40"/>
      <c r="N3" s="18"/>
      <c r="O3" s="18"/>
      <c r="P3" s="18"/>
      <c r="Q3" s="18"/>
      <c r="R3" s="16"/>
      <c r="S3" s="16"/>
      <c r="T3" s="16"/>
      <c r="U3" s="16"/>
      <c r="V3" s="14"/>
      <c r="W3" s="14"/>
      <c r="X3" s="14"/>
      <c r="Y3" s="14"/>
      <c r="Z3" s="14"/>
      <c r="AA3" s="14"/>
      <c r="AB3" s="14"/>
      <c r="AC3" s="14"/>
      <c r="AD3" s="14"/>
      <c r="AE3" s="14"/>
      <c r="AF3" s="14"/>
      <c r="AG3" s="14"/>
    </row>
    <row r="4" spans="1:33" s="4" customFormat="1" outlineLevel="1">
      <c r="A4" s="93"/>
      <c r="B4" s="94"/>
      <c r="C4" s="95"/>
      <c r="D4" s="96"/>
      <c r="E4" s="95"/>
      <c r="F4" s="97"/>
      <c r="G4" s="18"/>
      <c r="H4" s="18"/>
      <c r="I4" s="40"/>
      <c r="J4" s="40"/>
      <c r="K4" s="40"/>
      <c r="L4" s="40"/>
      <c r="M4" s="40"/>
      <c r="N4" s="18"/>
      <c r="O4" s="18"/>
      <c r="P4" s="18"/>
      <c r="Q4" s="18"/>
      <c r="R4" s="16"/>
      <c r="S4" s="16"/>
      <c r="T4" s="16"/>
      <c r="U4" s="16"/>
      <c r="V4" s="14"/>
      <c r="W4" s="14"/>
      <c r="X4" s="14"/>
      <c r="Y4" s="14"/>
      <c r="Z4" s="14"/>
      <c r="AA4" s="14"/>
      <c r="AB4" s="14"/>
      <c r="AC4" s="14"/>
      <c r="AD4" s="14"/>
      <c r="AE4" s="14"/>
      <c r="AF4" s="14"/>
      <c r="AG4" s="14"/>
    </row>
    <row r="5" spans="1:33" s="4" customFormat="1" outlineLevel="1">
      <c r="A5" s="93">
        <v>1.1000000000000001</v>
      </c>
      <c r="B5" s="98" t="s">
        <v>111</v>
      </c>
      <c r="C5" s="95"/>
      <c r="D5" s="96"/>
      <c r="E5" s="95"/>
      <c r="F5" s="97"/>
      <c r="G5" s="18"/>
      <c r="H5" s="18"/>
      <c r="I5" s="40"/>
      <c r="J5" s="40"/>
      <c r="K5" s="40"/>
      <c r="L5" s="40"/>
      <c r="M5" s="40"/>
      <c r="N5" s="18"/>
      <c r="O5" s="18"/>
      <c r="P5" s="18"/>
      <c r="Q5" s="18"/>
      <c r="R5" s="16"/>
      <c r="S5" s="16"/>
      <c r="T5" s="16"/>
      <c r="U5" s="16"/>
      <c r="V5" s="14"/>
      <c r="W5" s="14"/>
      <c r="X5" s="14"/>
      <c r="Y5" s="14"/>
      <c r="Z5" s="14"/>
      <c r="AA5" s="14"/>
      <c r="AB5" s="14"/>
      <c r="AC5" s="14"/>
      <c r="AD5" s="14"/>
      <c r="AE5" s="14"/>
      <c r="AF5" s="14"/>
      <c r="AG5" s="14"/>
    </row>
    <row r="6" spans="1:33" s="4" customFormat="1" outlineLevel="1">
      <c r="A6" s="99" t="s">
        <v>6</v>
      </c>
      <c r="B6" s="100" t="s">
        <v>7</v>
      </c>
      <c r="C6" s="95"/>
      <c r="D6" s="96"/>
      <c r="E6" s="95"/>
      <c r="F6" s="97"/>
      <c r="G6" s="18"/>
      <c r="H6" s="18"/>
      <c r="I6" s="40"/>
      <c r="J6" s="40"/>
      <c r="K6" s="40"/>
      <c r="L6" s="40"/>
      <c r="M6" s="40"/>
      <c r="N6" s="18"/>
      <c r="O6" s="18"/>
      <c r="P6" s="18"/>
      <c r="Q6" s="18"/>
      <c r="R6" s="16"/>
      <c r="S6" s="16"/>
      <c r="T6" s="16"/>
      <c r="U6" s="16"/>
      <c r="V6" s="14"/>
      <c r="W6" s="14"/>
      <c r="X6" s="14"/>
      <c r="Y6" s="14"/>
      <c r="Z6" s="14"/>
      <c r="AA6" s="14"/>
      <c r="AB6" s="14"/>
      <c r="AC6" s="14"/>
      <c r="AD6" s="14"/>
      <c r="AE6" s="14"/>
      <c r="AF6" s="14"/>
      <c r="AG6" s="14"/>
    </row>
    <row r="7" spans="1:33" s="4" customFormat="1" outlineLevel="1">
      <c r="A7" s="99"/>
      <c r="B7" s="101" t="s">
        <v>8</v>
      </c>
      <c r="C7" s="95"/>
      <c r="D7" s="96"/>
      <c r="E7" s="95"/>
      <c r="F7" s="97"/>
      <c r="G7" s="18"/>
      <c r="H7" s="18"/>
      <c r="I7" s="40"/>
      <c r="J7" s="40"/>
      <c r="K7" s="40"/>
      <c r="L7" s="40"/>
      <c r="M7" s="40"/>
      <c r="N7" s="18"/>
      <c r="O7" s="18"/>
      <c r="P7" s="18"/>
      <c r="Q7" s="18"/>
      <c r="R7" s="16"/>
      <c r="S7" s="16"/>
      <c r="T7" s="16"/>
      <c r="U7" s="16"/>
      <c r="V7" s="14"/>
      <c r="W7" s="14"/>
      <c r="X7" s="14"/>
      <c r="Y7" s="14"/>
      <c r="Z7" s="14"/>
      <c r="AA7" s="14"/>
      <c r="AB7" s="14"/>
      <c r="AC7" s="14"/>
      <c r="AD7" s="14"/>
      <c r="AE7" s="14"/>
      <c r="AF7" s="14"/>
      <c r="AG7" s="14"/>
    </row>
    <row r="8" spans="1:33" s="4" customFormat="1" outlineLevel="1">
      <c r="A8" s="99"/>
      <c r="B8" s="101" t="s">
        <v>9</v>
      </c>
      <c r="C8" s="95"/>
      <c r="D8" s="96"/>
      <c r="E8" s="95"/>
      <c r="F8" s="97"/>
      <c r="G8" s="18"/>
      <c r="H8" s="18"/>
      <c r="I8" s="40"/>
      <c r="J8" s="40"/>
      <c r="K8" s="40"/>
      <c r="L8" s="40"/>
      <c r="M8" s="40"/>
      <c r="N8" s="18"/>
      <c r="O8" s="18"/>
      <c r="P8" s="18"/>
      <c r="Q8" s="18"/>
      <c r="R8" s="16"/>
      <c r="S8" s="16"/>
      <c r="T8" s="16"/>
      <c r="U8" s="16"/>
      <c r="V8" s="14"/>
      <c r="W8" s="14"/>
      <c r="X8" s="14"/>
      <c r="Y8" s="14"/>
      <c r="Z8" s="14"/>
      <c r="AA8" s="14"/>
      <c r="AB8" s="14"/>
      <c r="AC8" s="14"/>
      <c r="AD8" s="14"/>
      <c r="AE8" s="14"/>
      <c r="AF8" s="14"/>
      <c r="AG8" s="14"/>
    </row>
    <row r="9" spans="1:33" s="4" customFormat="1" outlineLevel="1">
      <c r="A9" s="99"/>
      <c r="B9" s="101" t="s">
        <v>10</v>
      </c>
      <c r="C9" s="95"/>
      <c r="D9" s="96"/>
      <c r="E9" s="95"/>
      <c r="F9" s="97"/>
      <c r="G9" s="18"/>
      <c r="H9" s="18"/>
      <c r="I9" s="40"/>
      <c r="J9" s="40"/>
      <c r="K9" s="40"/>
      <c r="L9" s="40"/>
      <c r="M9" s="40"/>
      <c r="N9" s="18"/>
      <c r="O9" s="18"/>
      <c r="P9" s="18"/>
      <c r="Q9" s="18"/>
      <c r="R9" s="16"/>
      <c r="S9" s="16"/>
      <c r="T9" s="16"/>
      <c r="U9" s="16"/>
      <c r="V9" s="14"/>
      <c r="W9" s="14"/>
      <c r="X9" s="14"/>
      <c r="Y9" s="14"/>
      <c r="Z9" s="14"/>
      <c r="AA9" s="14"/>
      <c r="AB9" s="14"/>
      <c r="AC9" s="14"/>
      <c r="AD9" s="14"/>
      <c r="AE9" s="14"/>
      <c r="AF9" s="14"/>
      <c r="AG9" s="14"/>
    </row>
    <row r="10" spans="1:33" s="4" customFormat="1" outlineLevel="1">
      <c r="A10" s="99"/>
      <c r="B10" s="101" t="s">
        <v>11</v>
      </c>
      <c r="C10" s="95"/>
      <c r="D10" s="96"/>
      <c r="E10" s="95"/>
      <c r="F10" s="97"/>
      <c r="G10" s="18"/>
      <c r="H10" s="18"/>
      <c r="I10" s="40"/>
      <c r="J10" s="40"/>
      <c r="K10" s="40"/>
      <c r="L10" s="40"/>
      <c r="M10" s="40"/>
      <c r="N10" s="18"/>
      <c r="O10" s="18"/>
      <c r="P10" s="18"/>
      <c r="Q10" s="18"/>
      <c r="R10" s="16"/>
      <c r="S10" s="16"/>
      <c r="T10" s="16"/>
      <c r="U10" s="16"/>
      <c r="V10" s="14"/>
      <c r="W10" s="14"/>
      <c r="X10" s="14"/>
      <c r="Y10" s="14"/>
      <c r="Z10" s="14"/>
      <c r="AA10" s="14"/>
      <c r="AB10" s="14"/>
      <c r="AC10" s="14"/>
      <c r="AD10" s="14"/>
      <c r="AE10" s="14"/>
      <c r="AF10" s="14"/>
      <c r="AG10" s="14"/>
    </row>
    <row r="11" spans="1:33" s="4" customFormat="1" outlineLevel="1">
      <c r="A11" s="99"/>
      <c r="B11" s="101" t="s">
        <v>12</v>
      </c>
      <c r="C11" s="95"/>
      <c r="D11" s="96"/>
      <c r="E11" s="95"/>
      <c r="F11" s="97"/>
      <c r="G11" s="18"/>
      <c r="H11" s="18"/>
      <c r="I11" s="40"/>
      <c r="J11" s="40"/>
      <c r="K11" s="40"/>
      <c r="L11" s="40"/>
      <c r="M11" s="40"/>
      <c r="N11" s="18"/>
      <c r="O11" s="18"/>
      <c r="P11" s="18"/>
      <c r="Q11" s="18"/>
      <c r="R11" s="16"/>
      <c r="S11" s="16"/>
      <c r="T11" s="16"/>
      <c r="U11" s="16"/>
      <c r="V11" s="14"/>
      <c r="W11" s="14"/>
      <c r="X11" s="14"/>
      <c r="Y11" s="14"/>
      <c r="Z11" s="14"/>
      <c r="AA11" s="14"/>
      <c r="AB11" s="14"/>
      <c r="AC11" s="14"/>
      <c r="AD11" s="14"/>
      <c r="AE11" s="14"/>
      <c r="AF11" s="14"/>
      <c r="AG11" s="14"/>
    </row>
    <row r="12" spans="1:33" s="4" customFormat="1" outlineLevel="1">
      <c r="A12" s="99"/>
      <c r="B12" s="101" t="s">
        <v>128</v>
      </c>
      <c r="C12" s="95"/>
      <c r="D12" s="96"/>
      <c r="E12" s="95"/>
      <c r="F12" s="97"/>
      <c r="G12" s="18"/>
      <c r="H12" s="18"/>
      <c r="I12" s="40"/>
      <c r="J12" s="40"/>
      <c r="K12" s="40"/>
      <c r="L12" s="40"/>
      <c r="M12" s="40"/>
      <c r="N12" s="18"/>
      <c r="O12" s="18"/>
      <c r="P12" s="18"/>
      <c r="Q12" s="18"/>
      <c r="R12" s="16"/>
      <c r="S12" s="16"/>
      <c r="T12" s="16"/>
      <c r="U12" s="16"/>
      <c r="V12" s="14"/>
      <c r="W12" s="14"/>
      <c r="X12" s="14"/>
      <c r="Y12" s="14"/>
      <c r="Z12" s="14"/>
      <c r="AA12" s="14"/>
      <c r="AB12" s="14"/>
      <c r="AC12" s="14"/>
      <c r="AD12" s="14"/>
      <c r="AE12" s="14"/>
      <c r="AF12" s="14"/>
      <c r="AG12" s="14"/>
    </row>
    <row r="13" spans="1:33" s="4" customFormat="1" outlineLevel="1">
      <c r="A13" s="99"/>
      <c r="B13" s="101" t="s">
        <v>13</v>
      </c>
      <c r="C13" s="95"/>
      <c r="D13" s="96"/>
      <c r="E13" s="95"/>
      <c r="F13" s="97"/>
      <c r="G13" s="18"/>
      <c r="H13" s="18"/>
      <c r="I13" s="40"/>
      <c r="J13" s="40"/>
      <c r="K13" s="40"/>
      <c r="L13" s="40"/>
      <c r="M13" s="40"/>
      <c r="N13" s="18"/>
      <c r="O13" s="18"/>
      <c r="P13" s="18"/>
      <c r="Q13" s="18"/>
      <c r="R13" s="16"/>
      <c r="S13" s="16"/>
      <c r="T13" s="16"/>
      <c r="U13" s="16"/>
      <c r="V13" s="14"/>
      <c r="W13" s="14"/>
      <c r="X13" s="14"/>
      <c r="Y13" s="14"/>
      <c r="Z13" s="14"/>
      <c r="AA13" s="14"/>
      <c r="AB13" s="14"/>
      <c r="AC13" s="14"/>
      <c r="AD13" s="14"/>
      <c r="AE13" s="14"/>
      <c r="AF13" s="14"/>
      <c r="AG13" s="14"/>
    </row>
    <row r="14" spans="1:33" s="4" customFormat="1" outlineLevel="1">
      <c r="A14" s="99"/>
      <c r="B14" s="101" t="s">
        <v>14</v>
      </c>
      <c r="C14" s="95"/>
      <c r="D14" s="96"/>
      <c r="E14" s="95"/>
      <c r="F14" s="97"/>
      <c r="G14" s="18"/>
      <c r="H14" s="18"/>
      <c r="I14" s="40"/>
      <c r="J14" s="40"/>
      <c r="K14" s="40"/>
      <c r="L14" s="40"/>
      <c r="M14" s="40"/>
      <c r="N14" s="18"/>
      <c r="O14" s="18"/>
      <c r="P14" s="18"/>
      <c r="Q14" s="18"/>
      <c r="R14" s="16"/>
      <c r="S14" s="16"/>
      <c r="T14" s="16"/>
      <c r="U14" s="16"/>
      <c r="V14" s="14"/>
      <c r="W14" s="14"/>
      <c r="X14" s="14"/>
      <c r="Y14" s="14"/>
      <c r="Z14" s="14"/>
      <c r="AA14" s="14"/>
      <c r="AB14" s="14"/>
      <c r="AC14" s="14"/>
      <c r="AD14" s="14"/>
      <c r="AE14" s="14"/>
      <c r="AF14" s="14"/>
      <c r="AG14" s="14"/>
    </row>
    <row r="15" spans="1:33" s="4" customFormat="1" outlineLevel="1">
      <c r="A15" s="99"/>
      <c r="B15" s="101" t="s">
        <v>15</v>
      </c>
      <c r="C15" s="95"/>
      <c r="D15" s="96"/>
      <c r="E15" s="95"/>
      <c r="F15" s="97"/>
      <c r="G15" s="18"/>
      <c r="H15" s="18"/>
      <c r="I15" s="40"/>
      <c r="J15" s="40"/>
      <c r="K15" s="40"/>
      <c r="L15" s="40"/>
      <c r="M15" s="40"/>
      <c r="N15" s="18"/>
      <c r="O15" s="18"/>
      <c r="P15" s="18"/>
      <c r="Q15" s="18"/>
      <c r="R15" s="16"/>
      <c r="S15" s="16"/>
      <c r="T15" s="16"/>
      <c r="U15" s="16"/>
      <c r="V15" s="14"/>
      <c r="W15" s="14"/>
      <c r="X15" s="14"/>
      <c r="Y15" s="14"/>
      <c r="Z15" s="14"/>
      <c r="AA15" s="14"/>
      <c r="AB15" s="14"/>
      <c r="AC15" s="14"/>
      <c r="AD15" s="14"/>
      <c r="AE15" s="14"/>
      <c r="AF15" s="14"/>
      <c r="AG15" s="14"/>
    </row>
    <row r="16" spans="1:33" s="4" customFormat="1" outlineLevel="1">
      <c r="A16" s="99"/>
      <c r="B16" s="101" t="s">
        <v>16</v>
      </c>
      <c r="C16" s="95"/>
      <c r="D16" s="96"/>
      <c r="E16" s="95"/>
      <c r="F16" s="97"/>
      <c r="G16" s="18"/>
      <c r="H16" s="18"/>
      <c r="I16" s="40"/>
      <c r="J16" s="40"/>
      <c r="K16" s="40"/>
      <c r="L16" s="40"/>
      <c r="M16" s="40"/>
      <c r="N16" s="18"/>
      <c r="O16" s="18"/>
      <c r="P16" s="18"/>
      <c r="Q16" s="18"/>
      <c r="R16" s="16"/>
      <c r="S16" s="16"/>
      <c r="T16" s="16"/>
      <c r="U16" s="16"/>
      <c r="V16" s="14"/>
      <c r="W16" s="14"/>
      <c r="X16" s="14"/>
      <c r="Y16" s="14"/>
      <c r="Z16" s="14"/>
      <c r="AA16" s="14"/>
      <c r="AB16" s="14"/>
      <c r="AC16" s="14"/>
      <c r="AD16" s="14"/>
      <c r="AE16" s="14"/>
      <c r="AF16" s="14"/>
      <c r="AG16" s="14"/>
    </row>
    <row r="17" spans="1:33" s="4" customFormat="1" outlineLevel="1">
      <c r="A17" s="99"/>
      <c r="B17" s="101"/>
      <c r="C17" s="95"/>
      <c r="D17" s="96"/>
      <c r="E17" s="95"/>
      <c r="F17" s="97"/>
      <c r="G17" s="18"/>
      <c r="H17" s="18"/>
      <c r="I17" s="40"/>
      <c r="J17" s="40"/>
      <c r="K17" s="40"/>
      <c r="L17" s="40"/>
      <c r="M17" s="40"/>
      <c r="N17" s="18"/>
      <c r="O17" s="18"/>
      <c r="P17" s="18"/>
      <c r="Q17" s="18"/>
      <c r="R17" s="16"/>
      <c r="S17" s="16"/>
      <c r="T17" s="16"/>
      <c r="U17" s="16"/>
      <c r="V17" s="14"/>
      <c r="W17" s="14"/>
      <c r="X17" s="14"/>
      <c r="Y17" s="14"/>
      <c r="Z17" s="14"/>
      <c r="AA17" s="14"/>
      <c r="AB17" s="14"/>
      <c r="AC17" s="14"/>
      <c r="AD17" s="14"/>
      <c r="AE17" s="14"/>
      <c r="AF17" s="14"/>
      <c r="AG17" s="14"/>
    </row>
    <row r="18" spans="1:33" s="4" customFormat="1" outlineLevel="1">
      <c r="A18" s="93">
        <v>1.2</v>
      </c>
      <c r="B18" s="102" t="s">
        <v>112</v>
      </c>
      <c r="C18" s="103"/>
      <c r="D18" s="104"/>
      <c r="E18" s="103"/>
      <c r="F18" s="106"/>
      <c r="G18" s="18"/>
      <c r="H18" s="18"/>
      <c r="I18" s="40"/>
      <c r="J18" s="40"/>
      <c r="K18" s="40"/>
      <c r="L18" s="40"/>
      <c r="M18" s="40"/>
      <c r="N18" s="18"/>
      <c r="O18" s="18"/>
      <c r="P18" s="18"/>
      <c r="Q18" s="18"/>
      <c r="R18" s="16"/>
      <c r="S18" s="16"/>
      <c r="T18" s="16"/>
      <c r="U18" s="16"/>
      <c r="V18" s="14"/>
      <c r="W18" s="14"/>
      <c r="X18" s="14"/>
      <c r="Y18" s="14"/>
      <c r="Z18" s="14"/>
      <c r="AA18" s="14"/>
      <c r="AB18" s="14"/>
      <c r="AC18" s="14"/>
      <c r="AD18" s="14"/>
      <c r="AE18" s="14"/>
      <c r="AF18" s="14"/>
      <c r="AG18" s="14"/>
    </row>
    <row r="19" spans="1:33" s="7" customFormat="1" ht="51" outlineLevel="1">
      <c r="A19" s="158" t="s">
        <v>88</v>
      </c>
      <c r="B19" s="108" t="s">
        <v>83</v>
      </c>
      <c r="C19" s="109" t="s">
        <v>17</v>
      </c>
      <c r="D19" s="156">
        <v>1</v>
      </c>
      <c r="E19" s="109"/>
      <c r="F19" s="157"/>
      <c r="G19" s="19"/>
      <c r="H19" s="19"/>
      <c r="I19" s="42"/>
      <c r="J19" s="42"/>
      <c r="K19" s="42"/>
      <c r="L19" s="42"/>
      <c r="M19" s="42"/>
      <c r="N19" s="19"/>
      <c r="O19" s="19"/>
      <c r="P19" s="19"/>
      <c r="Q19" s="19"/>
      <c r="R19" s="17"/>
      <c r="S19" s="17"/>
      <c r="T19" s="17"/>
      <c r="U19" s="17"/>
      <c r="V19" s="15"/>
      <c r="W19" s="15"/>
      <c r="X19" s="15"/>
      <c r="Y19" s="15"/>
      <c r="Z19" s="15"/>
      <c r="AA19" s="15"/>
      <c r="AB19" s="15"/>
      <c r="AC19" s="15"/>
      <c r="AD19" s="15"/>
      <c r="AE19" s="15"/>
      <c r="AF19" s="15"/>
      <c r="AG19" s="15"/>
    </row>
    <row r="20" spans="1:33" s="4" customFormat="1" outlineLevel="1">
      <c r="A20" s="99"/>
      <c r="B20" s="110"/>
      <c r="C20" s="103"/>
      <c r="D20" s="104"/>
      <c r="E20" s="105"/>
      <c r="F20" s="106"/>
      <c r="G20" s="18"/>
      <c r="H20" s="18"/>
      <c r="I20" s="40"/>
      <c r="J20" s="40"/>
      <c r="K20" s="40"/>
      <c r="L20" s="40"/>
      <c r="M20" s="40"/>
      <c r="N20" s="18"/>
      <c r="O20" s="18"/>
      <c r="P20" s="18"/>
      <c r="Q20" s="18"/>
      <c r="R20" s="16"/>
      <c r="S20" s="16"/>
      <c r="T20" s="16"/>
      <c r="U20" s="16"/>
      <c r="V20" s="14"/>
      <c r="W20" s="14"/>
      <c r="X20" s="14"/>
      <c r="Y20" s="14"/>
      <c r="Z20" s="14"/>
      <c r="AA20" s="14"/>
      <c r="AB20" s="14"/>
      <c r="AC20" s="14"/>
      <c r="AD20" s="14"/>
      <c r="AE20" s="14"/>
      <c r="AF20" s="14"/>
      <c r="AG20" s="14"/>
    </row>
    <row r="21" spans="1:33" s="4" customFormat="1" outlineLevel="1">
      <c r="A21" s="93">
        <v>1.3</v>
      </c>
      <c r="B21" s="102" t="s">
        <v>84</v>
      </c>
      <c r="C21" s="103"/>
      <c r="D21" s="104"/>
      <c r="E21" s="103"/>
      <c r="F21" s="106"/>
      <c r="G21" s="18"/>
      <c r="H21" s="18"/>
      <c r="I21" s="40"/>
      <c r="J21" s="40"/>
      <c r="K21" s="40"/>
      <c r="L21" s="40"/>
      <c r="M21" s="40"/>
      <c r="N21" s="18"/>
      <c r="O21" s="18"/>
      <c r="P21" s="18"/>
      <c r="Q21" s="18"/>
      <c r="R21" s="16"/>
      <c r="S21" s="16"/>
      <c r="T21" s="16"/>
      <c r="U21" s="16"/>
      <c r="V21" s="14"/>
      <c r="W21" s="14"/>
      <c r="X21" s="14"/>
      <c r="Y21" s="14"/>
      <c r="Z21" s="14"/>
      <c r="AA21" s="14"/>
      <c r="AB21" s="14"/>
      <c r="AC21" s="14"/>
      <c r="AD21" s="14"/>
      <c r="AE21" s="14"/>
      <c r="AF21" s="14"/>
      <c r="AG21" s="14"/>
    </row>
    <row r="22" spans="1:33" s="4" customFormat="1" outlineLevel="1">
      <c r="A22" s="99" t="s">
        <v>89</v>
      </c>
      <c r="B22" s="110" t="s">
        <v>85</v>
      </c>
      <c r="C22" s="103" t="s">
        <v>82</v>
      </c>
      <c r="D22" s="104">
        <v>1</v>
      </c>
      <c r="E22" s="105"/>
      <c r="F22" s="106"/>
      <c r="G22" s="18"/>
      <c r="H22" s="18"/>
      <c r="I22" s="40"/>
      <c r="J22" s="40"/>
      <c r="K22" s="40"/>
      <c r="L22" s="40"/>
      <c r="M22" s="40"/>
      <c r="N22" s="18"/>
      <c r="O22" s="18"/>
      <c r="P22" s="18"/>
      <c r="Q22" s="18"/>
      <c r="R22" s="16"/>
      <c r="S22" s="16"/>
      <c r="T22" s="16"/>
      <c r="U22" s="16"/>
      <c r="V22" s="14"/>
      <c r="W22" s="14"/>
      <c r="X22" s="14"/>
      <c r="Y22" s="14"/>
      <c r="Z22" s="14"/>
      <c r="AA22" s="14"/>
      <c r="AB22" s="14"/>
      <c r="AC22" s="14"/>
      <c r="AD22" s="14"/>
      <c r="AE22" s="14"/>
      <c r="AF22" s="14"/>
      <c r="AG22" s="14"/>
    </row>
    <row r="23" spans="1:33" s="4" customFormat="1" outlineLevel="1">
      <c r="A23" s="99"/>
      <c r="B23" s="110"/>
      <c r="C23" s="103"/>
      <c r="D23" s="104"/>
      <c r="E23" s="105"/>
      <c r="F23" s="106"/>
      <c r="G23" s="18"/>
      <c r="H23" s="18"/>
      <c r="I23" s="40"/>
      <c r="J23" s="40"/>
      <c r="K23" s="40"/>
      <c r="L23" s="40"/>
      <c r="M23" s="40"/>
      <c r="N23" s="18"/>
      <c r="O23" s="18"/>
      <c r="P23" s="18"/>
      <c r="Q23" s="18"/>
      <c r="R23" s="16"/>
      <c r="S23" s="16"/>
      <c r="T23" s="16"/>
      <c r="U23" s="16"/>
      <c r="V23" s="14"/>
      <c r="W23" s="14"/>
      <c r="X23" s="14"/>
      <c r="Y23" s="14"/>
      <c r="Z23" s="14"/>
      <c r="AA23" s="14"/>
      <c r="AB23" s="14"/>
      <c r="AC23" s="14"/>
      <c r="AD23" s="14"/>
      <c r="AE23" s="14"/>
      <c r="AF23" s="14"/>
      <c r="AG23" s="14"/>
    </row>
    <row r="24" spans="1:33" s="4" customFormat="1" outlineLevel="1">
      <c r="A24" s="93">
        <v>1.4</v>
      </c>
      <c r="B24" s="102" t="s">
        <v>113</v>
      </c>
      <c r="C24" s="103"/>
      <c r="D24" s="104"/>
      <c r="E24" s="103"/>
      <c r="F24" s="106"/>
      <c r="G24" s="18"/>
      <c r="H24" s="18"/>
      <c r="I24" s="40"/>
      <c r="J24" s="40"/>
      <c r="K24" s="40"/>
      <c r="L24" s="40"/>
      <c r="M24" s="40"/>
      <c r="N24" s="18"/>
      <c r="O24" s="18"/>
      <c r="P24" s="18"/>
      <c r="Q24" s="18"/>
      <c r="R24" s="16"/>
      <c r="S24" s="16"/>
      <c r="T24" s="16"/>
      <c r="U24" s="16"/>
      <c r="V24" s="14"/>
      <c r="W24" s="14"/>
      <c r="X24" s="14"/>
      <c r="Y24" s="14"/>
      <c r="Z24" s="14"/>
      <c r="AA24" s="14"/>
      <c r="AB24" s="14"/>
      <c r="AC24" s="14"/>
      <c r="AD24" s="14"/>
      <c r="AE24" s="14"/>
      <c r="AF24" s="14"/>
      <c r="AG24" s="14"/>
    </row>
    <row r="25" spans="1:33" s="7" customFormat="1" ht="63.75" outlineLevel="1">
      <c r="A25" s="158" t="s">
        <v>90</v>
      </c>
      <c r="B25" s="108" t="s">
        <v>86</v>
      </c>
      <c r="C25" s="109" t="s">
        <v>17</v>
      </c>
      <c r="D25" s="156">
        <v>1</v>
      </c>
      <c r="E25" s="123"/>
      <c r="F25" s="157"/>
      <c r="G25" s="19"/>
      <c r="H25" s="19"/>
      <c r="I25" s="42"/>
      <c r="J25" s="42"/>
      <c r="K25" s="42"/>
      <c r="L25" s="42"/>
      <c r="M25" s="42"/>
      <c r="N25" s="19"/>
      <c r="O25" s="19"/>
      <c r="P25" s="19"/>
      <c r="Q25" s="19"/>
      <c r="R25" s="17"/>
      <c r="S25" s="17"/>
      <c r="T25" s="17"/>
      <c r="U25" s="17"/>
      <c r="V25" s="15"/>
      <c r="W25" s="15"/>
      <c r="X25" s="15"/>
      <c r="Y25" s="15"/>
      <c r="Z25" s="15"/>
      <c r="AA25" s="15"/>
      <c r="AB25" s="15"/>
      <c r="AC25" s="15"/>
      <c r="AD25" s="15"/>
      <c r="AE25" s="15"/>
      <c r="AF25" s="15"/>
      <c r="AG25" s="15"/>
    </row>
    <row r="26" spans="1:33" s="4" customFormat="1" outlineLevel="1">
      <c r="A26" s="99"/>
      <c r="B26" s="110"/>
      <c r="C26" s="103"/>
      <c r="D26" s="104"/>
      <c r="E26" s="105"/>
      <c r="F26" s="106"/>
      <c r="G26" s="18"/>
      <c r="H26" s="18"/>
      <c r="I26" s="40"/>
      <c r="J26" s="40"/>
      <c r="K26" s="40"/>
      <c r="L26" s="40"/>
      <c r="M26" s="40"/>
      <c r="N26" s="18"/>
      <c r="O26" s="18"/>
      <c r="P26" s="18"/>
      <c r="Q26" s="18"/>
      <c r="R26" s="16"/>
      <c r="S26" s="16"/>
      <c r="T26" s="16"/>
      <c r="U26" s="16"/>
      <c r="V26" s="14"/>
      <c r="W26" s="14"/>
      <c r="X26" s="14"/>
      <c r="Y26" s="14"/>
      <c r="Z26" s="14"/>
      <c r="AA26" s="14"/>
      <c r="AB26" s="14"/>
      <c r="AC26" s="14"/>
      <c r="AD26" s="14"/>
      <c r="AE26" s="14"/>
      <c r="AF26" s="14"/>
      <c r="AG26" s="14"/>
    </row>
    <row r="27" spans="1:33" s="165" customFormat="1" outlineLevel="1">
      <c r="A27" s="93">
        <v>1.5</v>
      </c>
      <c r="B27" s="159" t="s">
        <v>114</v>
      </c>
      <c r="C27" s="95"/>
      <c r="D27" s="96"/>
      <c r="E27" s="160"/>
      <c r="F27" s="161"/>
      <c r="G27" s="162"/>
      <c r="H27" s="162"/>
      <c r="I27" s="41"/>
      <c r="J27" s="41"/>
      <c r="K27" s="41"/>
      <c r="L27" s="41"/>
      <c r="M27" s="41"/>
      <c r="N27" s="162"/>
      <c r="O27" s="162"/>
      <c r="P27" s="162"/>
      <c r="Q27" s="162"/>
      <c r="R27" s="163"/>
      <c r="S27" s="163"/>
      <c r="T27" s="163"/>
      <c r="U27" s="163"/>
      <c r="V27" s="164"/>
      <c r="W27" s="164"/>
      <c r="X27" s="164"/>
      <c r="Y27" s="164"/>
      <c r="Z27" s="164"/>
      <c r="AA27" s="164"/>
      <c r="AB27" s="164"/>
      <c r="AC27" s="164"/>
      <c r="AD27" s="164"/>
      <c r="AE27" s="164"/>
      <c r="AF27" s="164"/>
      <c r="AG27" s="164"/>
    </row>
    <row r="28" spans="1:33" s="7" customFormat="1" ht="38.25" outlineLevel="1">
      <c r="A28" s="158" t="s">
        <v>91</v>
      </c>
      <c r="B28" s="108" t="s">
        <v>87</v>
      </c>
      <c r="C28" s="109"/>
      <c r="D28" s="156"/>
      <c r="E28" s="123"/>
      <c r="F28" s="157"/>
      <c r="G28" s="19"/>
      <c r="H28" s="19"/>
      <c r="I28" s="42"/>
      <c r="J28" s="42"/>
      <c r="K28" s="42"/>
      <c r="L28" s="42"/>
      <c r="M28" s="42"/>
      <c r="N28" s="19"/>
      <c r="O28" s="19"/>
      <c r="P28" s="19"/>
      <c r="Q28" s="19"/>
      <c r="R28" s="17"/>
      <c r="S28" s="17"/>
      <c r="T28" s="17"/>
      <c r="U28" s="17"/>
      <c r="V28" s="15"/>
      <c r="W28" s="15"/>
      <c r="X28" s="15"/>
      <c r="Y28" s="15"/>
      <c r="Z28" s="15"/>
      <c r="AA28" s="15"/>
      <c r="AB28" s="15"/>
      <c r="AC28" s="15"/>
      <c r="AD28" s="15"/>
      <c r="AE28" s="15"/>
      <c r="AF28" s="15"/>
      <c r="AG28" s="15"/>
    </row>
    <row r="29" spans="1:33" s="4" customFormat="1" outlineLevel="1">
      <c r="A29" s="99"/>
      <c r="B29" s="110"/>
      <c r="C29" s="103"/>
      <c r="D29" s="104"/>
      <c r="E29" s="105"/>
      <c r="F29" s="106"/>
      <c r="G29" s="18"/>
      <c r="H29" s="18"/>
      <c r="I29" s="40"/>
      <c r="J29" s="40"/>
      <c r="K29" s="40"/>
      <c r="L29" s="40"/>
      <c r="M29" s="40"/>
      <c r="N29" s="18"/>
      <c r="O29" s="18"/>
      <c r="P29" s="18"/>
      <c r="Q29" s="18"/>
      <c r="R29" s="16"/>
      <c r="S29" s="16"/>
      <c r="T29" s="16"/>
      <c r="U29" s="16"/>
      <c r="V29" s="14"/>
      <c r="W29" s="14"/>
      <c r="X29" s="14"/>
      <c r="Y29" s="14"/>
      <c r="Z29" s="14"/>
      <c r="AA29" s="14"/>
      <c r="AB29" s="14"/>
      <c r="AC29" s="14"/>
      <c r="AD29" s="14"/>
      <c r="AE29" s="14"/>
      <c r="AF29" s="14"/>
      <c r="AG29" s="14"/>
    </row>
    <row r="30" spans="1:33" s="4" customFormat="1" outlineLevel="1">
      <c r="A30" s="93">
        <v>1.6</v>
      </c>
      <c r="B30" s="102" t="s">
        <v>115</v>
      </c>
      <c r="C30" s="103"/>
      <c r="D30" s="104"/>
      <c r="E30" s="103"/>
      <c r="F30" s="106"/>
      <c r="G30" s="18"/>
      <c r="H30" s="18"/>
      <c r="I30" s="40"/>
      <c r="J30" s="40"/>
      <c r="K30" s="40"/>
      <c r="L30" s="40"/>
      <c r="M30" s="40"/>
      <c r="N30" s="18"/>
      <c r="O30" s="18"/>
      <c r="P30" s="18"/>
      <c r="Q30" s="18"/>
      <c r="R30" s="16"/>
      <c r="S30" s="16"/>
      <c r="T30" s="16"/>
      <c r="U30" s="16"/>
      <c r="V30" s="14"/>
      <c r="W30" s="14"/>
      <c r="X30" s="14"/>
      <c r="Y30" s="14"/>
      <c r="Z30" s="14"/>
      <c r="AA30" s="14"/>
      <c r="AB30" s="14"/>
      <c r="AC30" s="14"/>
      <c r="AD30" s="14"/>
      <c r="AE30" s="14"/>
      <c r="AF30" s="14"/>
      <c r="AG30" s="14"/>
    </row>
    <row r="31" spans="1:33" s="4" customFormat="1" outlineLevel="1">
      <c r="A31" s="99" t="s">
        <v>92</v>
      </c>
      <c r="B31" s="108" t="s">
        <v>18</v>
      </c>
      <c r="C31" s="109" t="s">
        <v>17</v>
      </c>
      <c r="D31" s="104">
        <v>1</v>
      </c>
      <c r="E31" s="103"/>
      <c r="F31" s="106"/>
      <c r="G31" s="18"/>
      <c r="H31" s="18"/>
      <c r="I31" s="40"/>
      <c r="J31" s="40"/>
      <c r="K31" s="40"/>
      <c r="L31" s="40"/>
      <c r="M31" s="40"/>
      <c r="N31" s="18"/>
      <c r="O31" s="18"/>
      <c r="P31" s="18"/>
      <c r="Q31" s="18"/>
      <c r="R31" s="16"/>
      <c r="S31" s="16"/>
      <c r="T31" s="16"/>
      <c r="U31" s="16"/>
      <c r="V31" s="14"/>
      <c r="W31" s="14"/>
      <c r="X31" s="14"/>
      <c r="Y31" s="14"/>
      <c r="Z31" s="14"/>
      <c r="AA31" s="14"/>
      <c r="AB31" s="14"/>
      <c r="AC31" s="14"/>
      <c r="AD31" s="14"/>
      <c r="AE31" s="14"/>
      <c r="AF31" s="14"/>
      <c r="AG31" s="14"/>
    </row>
    <row r="32" spans="1:33" s="4" customFormat="1" outlineLevel="1">
      <c r="A32" s="99"/>
      <c r="B32" s="108"/>
      <c r="C32" s="109"/>
      <c r="D32" s="104"/>
      <c r="E32" s="103"/>
      <c r="F32" s="106"/>
      <c r="G32" s="18"/>
      <c r="H32" s="18"/>
      <c r="I32" s="40"/>
      <c r="J32" s="40"/>
      <c r="K32" s="40"/>
      <c r="L32" s="40"/>
      <c r="M32" s="40"/>
      <c r="N32" s="18"/>
      <c r="O32" s="18"/>
      <c r="P32" s="18"/>
      <c r="Q32" s="18"/>
      <c r="R32" s="16"/>
      <c r="S32" s="16"/>
      <c r="T32" s="16"/>
      <c r="U32" s="16"/>
      <c r="V32" s="14"/>
      <c r="W32" s="14"/>
      <c r="X32" s="14"/>
      <c r="Y32" s="14"/>
      <c r="Z32" s="14"/>
      <c r="AA32" s="14"/>
      <c r="AB32" s="14"/>
      <c r="AC32" s="14"/>
      <c r="AD32" s="14"/>
      <c r="AE32" s="14"/>
      <c r="AF32" s="14"/>
      <c r="AG32" s="14"/>
    </row>
    <row r="33" spans="1:33" s="4" customFormat="1" outlineLevel="1">
      <c r="A33" s="99"/>
      <c r="B33" s="108"/>
      <c r="C33" s="109"/>
      <c r="D33" s="104"/>
      <c r="E33" s="103"/>
      <c r="F33" s="106"/>
      <c r="G33" s="18"/>
      <c r="H33" s="18"/>
      <c r="I33" s="40"/>
      <c r="J33" s="40"/>
      <c r="K33" s="40"/>
      <c r="L33" s="40"/>
      <c r="M33" s="40"/>
      <c r="N33" s="18"/>
      <c r="O33" s="18"/>
      <c r="P33" s="18"/>
      <c r="Q33" s="18"/>
      <c r="R33" s="16"/>
      <c r="S33" s="16"/>
      <c r="T33" s="16"/>
      <c r="U33" s="16"/>
      <c r="V33" s="14"/>
      <c r="W33" s="14"/>
      <c r="X33" s="14"/>
      <c r="Y33" s="14"/>
      <c r="Z33" s="14"/>
      <c r="AA33" s="14"/>
      <c r="AB33" s="14"/>
      <c r="AC33" s="14"/>
      <c r="AD33" s="14"/>
      <c r="AE33" s="14"/>
      <c r="AF33" s="14"/>
      <c r="AG33" s="14"/>
    </row>
    <row r="34" spans="1:33" s="4" customFormat="1" outlineLevel="1">
      <c r="A34" s="99"/>
      <c r="B34" s="108"/>
      <c r="C34" s="109"/>
      <c r="D34" s="104"/>
      <c r="E34" s="103"/>
      <c r="F34" s="106"/>
      <c r="G34" s="18"/>
      <c r="H34" s="18"/>
      <c r="I34" s="40"/>
      <c r="J34" s="40"/>
      <c r="K34" s="40"/>
      <c r="L34" s="40"/>
      <c r="M34" s="40"/>
      <c r="N34" s="18"/>
      <c r="O34" s="18"/>
      <c r="P34" s="18"/>
      <c r="Q34" s="18"/>
      <c r="R34" s="16"/>
      <c r="S34" s="16"/>
      <c r="T34" s="16"/>
      <c r="U34" s="16"/>
      <c r="V34" s="14"/>
      <c r="W34" s="14"/>
      <c r="X34" s="14"/>
      <c r="Y34" s="14"/>
      <c r="Z34" s="14"/>
      <c r="AA34" s="14"/>
      <c r="AB34" s="14"/>
      <c r="AC34" s="14"/>
      <c r="AD34" s="14"/>
      <c r="AE34" s="14"/>
      <c r="AF34" s="14"/>
      <c r="AG34" s="14"/>
    </row>
    <row r="35" spans="1:33" s="4" customFormat="1" outlineLevel="1">
      <c r="A35" s="99"/>
      <c r="B35" s="108"/>
      <c r="C35" s="109"/>
      <c r="D35" s="104"/>
      <c r="E35" s="103"/>
      <c r="F35" s="106"/>
      <c r="G35" s="18"/>
      <c r="H35" s="18"/>
      <c r="I35" s="40"/>
      <c r="J35" s="40"/>
      <c r="K35" s="40"/>
      <c r="L35" s="40"/>
      <c r="M35" s="40"/>
      <c r="N35" s="18"/>
      <c r="O35" s="18"/>
      <c r="P35" s="18"/>
      <c r="Q35" s="18"/>
      <c r="R35" s="16"/>
      <c r="S35" s="16"/>
      <c r="T35" s="16"/>
      <c r="U35" s="16"/>
      <c r="V35" s="14"/>
      <c r="W35" s="14"/>
      <c r="X35" s="14"/>
      <c r="Y35" s="14"/>
      <c r="Z35" s="14"/>
      <c r="AA35" s="14"/>
      <c r="AB35" s="14"/>
      <c r="AC35" s="14"/>
      <c r="AD35" s="14"/>
      <c r="AE35" s="14"/>
      <c r="AF35" s="14"/>
      <c r="AG35" s="14"/>
    </row>
    <row r="36" spans="1:33" s="4" customFormat="1" outlineLevel="1">
      <c r="A36" s="99"/>
      <c r="B36" s="108"/>
      <c r="C36" s="109"/>
      <c r="D36" s="104"/>
      <c r="E36" s="103"/>
      <c r="F36" s="106"/>
      <c r="G36" s="18"/>
      <c r="H36" s="18"/>
      <c r="I36" s="40"/>
      <c r="J36" s="40"/>
      <c r="K36" s="40"/>
      <c r="L36" s="40"/>
      <c r="M36" s="40"/>
      <c r="N36" s="18"/>
      <c r="O36" s="18"/>
      <c r="P36" s="18"/>
      <c r="Q36" s="18"/>
      <c r="R36" s="16"/>
      <c r="S36" s="16"/>
      <c r="T36" s="16"/>
      <c r="U36" s="16"/>
      <c r="V36" s="14"/>
      <c r="W36" s="14"/>
      <c r="X36" s="14"/>
      <c r="Y36" s="14"/>
      <c r="Z36" s="14"/>
      <c r="AA36" s="14"/>
      <c r="AB36" s="14"/>
      <c r="AC36" s="14"/>
      <c r="AD36" s="14"/>
      <c r="AE36" s="14"/>
      <c r="AF36" s="14"/>
      <c r="AG36" s="14"/>
    </row>
    <row r="37" spans="1:33" s="4" customFormat="1" outlineLevel="1">
      <c r="A37" s="99"/>
      <c r="B37" s="108"/>
      <c r="C37" s="109"/>
      <c r="D37" s="104"/>
      <c r="E37" s="103"/>
      <c r="F37" s="106"/>
      <c r="G37" s="18"/>
      <c r="H37" s="18"/>
      <c r="I37" s="40"/>
      <c r="J37" s="40"/>
      <c r="K37" s="40"/>
      <c r="L37" s="40"/>
      <c r="M37" s="40"/>
      <c r="N37" s="18"/>
      <c r="O37" s="18"/>
      <c r="P37" s="18"/>
      <c r="Q37" s="18"/>
      <c r="R37" s="16"/>
      <c r="S37" s="16"/>
      <c r="T37" s="16"/>
      <c r="U37" s="16"/>
      <c r="V37" s="14"/>
      <c r="W37" s="14"/>
      <c r="X37" s="14"/>
      <c r="Y37" s="14"/>
      <c r="Z37" s="14"/>
      <c r="AA37" s="14"/>
      <c r="AB37" s="14"/>
      <c r="AC37" s="14"/>
      <c r="AD37" s="14"/>
      <c r="AE37" s="14"/>
      <c r="AF37" s="14"/>
      <c r="AG37" s="14"/>
    </row>
    <row r="38" spans="1:33" s="4" customFormat="1" outlineLevel="1">
      <c r="A38" s="99"/>
      <c r="B38" s="108"/>
      <c r="C38" s="109"/>
      <c r="D38" s="104"/>
      <c r="E38" s="103"/>
      <c r="F38" s="106"/>
      <c r="G38" s="18"/>
      <c r="H38" s="18"/>
      <c r="I38" s="40"/>
      <c r="J38" s="40"/>
      <c r="K38" s="40"/>
      <c r="L38" s="40"/>
      <c r="M38" s="40"/>
      <c r="N38" s="18"/>
      <c r="O38" s="18"/>
      <c r="P38" s="18"/>
      <c r="Q38" s="18"/>
      <c r="R38" s="16"/>
      <c r="S38" s="16"/>
      <c r="T38" s="16"/>
      <c r="U38" s="16"/>
      <c r="V38" s="14"/>
      <c r="W38" s="14"/>
      <c r="X38" s="14"/>
      <c r="Y38" s="14"/>
      <c r="Z38" s="14"/>
      <c r="AA38" s="14"/>
      <c r="AB38" s="14"/>
      <c r="AC38" s="14"/>
      <c r="AD38" s="14"/>
      <c r="AE38" s="14"/>
      <c r="AF38" s="14"/>
      <c r="AG38" s="14"/>
    </row>
    <row r="39" spans="1:33" s="4" customFormat="1" outlineLevel="1">
      <c r="A39" s="99"/>
      <c r="B39" s="108"/>
      <c r="C39" s="109"/>
      <c r="D39" s="104"/>
      <c r="E39" s="103"/>
      <c r="F39" s="106"/>
      <c r="G39" s="18"/>
      <c r="H39" s="18"/>
      <c r="I39" s="40"/>
      <c r="J39" s="40"/>
      <c r="K39" s="40"/>
      <c r="L39" s="40"/>
      <c r="M39" s="40"/>
      <c r="N39" s="18"/>
      <c r="O39" s="18"/>
      <c r="P39" s="18"/>
      <c r="Q39" s="18"/>
      <c r="R39" s="16"/>
      <c r="S39" s="16"/>
      <c r="T39" s="16"/>
      <c r="U39" s="16"/>
      <c r="V39" s="14"/>
      <c r="W39" s="14"/>
      <c r="X39" s="14"/>
      <c r="Y39" s="14"/>
      <c r="Z39" s="14"/>
      <c r="AA39" s="14"/>
      <c r="AB39" s="14"/>
      <c r="AC39" s="14"/>
      <c r="AD39" s="14"/>
      <c r="AE39" s="14"/>
      <c r="AF39" s="14"/>
      <c r="AG39" s="14"/>
    </row>
    <row r="40" spans="1:33" s="4" customFormat="1" outlineLevel="1">
      <c r="A40" s="99"/>
      <c r="B40" s="108"/>
      <c r="C40" s="109"/>
      <c r="D40" s="104"/>
      <c r="E40" s="103"/>
      <c r="F40" s="106"/>
      <c r="G40" s="18"/>
      <c r="H40" s="18"/>
      <c r="I40" s="40"/>
      <c r="J40" s="40"/>
      <c r="K40" s="40"/>
      <c r="L40" s="40"/>
      <c r="M40" s="40"/>
      <c r="N40" s="18"/>
      <c r="O40" s="18"/>
      <c r="P40" s="18"/>
      <c r="Q40" s="18"/>
      <c r="R40" s="16"/>
      <c r="S40" s="16"/>
      <c r="T40" s="16"/>
      <c r="U40" s="16"/>
      <c r="V40" s="14"/>
      <c r="W40" s="14"/>
      <c r="X40" s="14"/>
      <c r="Y40" s="14"/>
      <c r="Z40" s="14"/>
      <c r="AA40" s="14"/>
      <c r="AB40" s="14"/>
      <c r="AC40" s="14"/>
      <c r="AD40" s="14"/>
      <c r="AE40" s="14"/>
      <c r="AF40" s="14"/>
      <c r="AG40" s="14"/>
    </row>
    <row r="41" spans="1:33" s="4" customFormat="1" outlineLevel="1">
      <c r="A41" s="99"/>
      <c r="B41" s="108"/>
      <c r="C41" s="109"/>
      <c r="D41" s="104"/>
      <c r="E41" s="103"/>
      <c r="F41" s="106"/>
      <c r="G41" s="18"/>
      <c r="H41" s="18"/>
      <c r="I41" s="40"/>
      <c r="J41" s="40"/>
      <c r="K41" s="40"/>
      <c r="L41" s="40"/>
      <c r="M41" s="40"/>
      <c r="N41" s="18"/>
      <c r="O41" s="18"/>
      <c r="P41" s="18"/>
      <c r="Q41" s="18"/>
      <c r="R41" s="16"/>
      <c r="S41" s="16"/>
      <c r="T41" s="16"/>
      <c r="U41" s="16"/>
      <c r="V41" s="14"/>
      <c r="W41" s="14"/>
      <c r="X41" s="14"/>
      <c r="Y41" s="14"/>
      <c r="Z41" s="14"/>
      <c r="AA41" s="14"/>
      <c r="AB41" s="14"/>
      <c r="AC41" s="14"/>
      <c r="AD41" s="14"/>
      <c r="AE41" s="14"/>
      <c r="AF41" s="14"/>
      <c r="AG41" s="14"/>
    </row>
    <row r="42" spans="1:33" s="4" customFormat="1" outlineLevel="1">
      <c r="A42" s="99"/>
      <c r="B42" s="108"/>
      <c r="C42" s="109"/>
      <c r="D42" s="104"/>
      <c r="E42" s="103"/>
      <c r="F42" s="106"/>
      <c r="G42" s="18"/>
      <c r="H42" s="18"/>
      <c r="I42" s="40"/>
      <c r="J42" s="40"/>
      <c r="K42" s="40"/>
      <c r="L42" s="40"/>
      <c r="M42" s="40"/>
      <c r="N42" s="18"/>
      <c r="O42" s="18"/>
      <c r="P42" s="18"/>
      <c r="Q42" s="18"/>
      <c r="R42" s="16"/>
      <c r="S42" s="16"/>
      <c r="T42" s="16"/>
      <c r="U42" s="16"/>
      <c r="V42" s="14"/>
      <c r="W42" s="14"/>
      <c r="X42" s="14"/>
      <c r="Y42" s="14"/>
      <c r="Z42" s="14"/>
      <c r="AA42" s="14"/>
      <c r="AB42" s="14"/>
      <c r="AC42" s="14"/>
      <c r="AD42" s="14"/>
      <c r="AE42" s="14"/>
      <c r="AF42" s="14"/>
      <c r="AG42" s="14"/>
    </row>
    <row r="43" spans="1:33" s="4" customFormat="1" outlineLevel="1">
      <c r="A43" s="99"/>
      <c r="B43" s="108"/>
      <c r="C43" s="109"/>
      <c r="D43" s="104"/>
      <c r="E43" s="103"/>
      <c r="F43" s="106"/>
      <c r="G43" s="18"/>
      <c r="H43" s="18"/>
      <c r="I43" s="40"/>
      <c r="J43" s="40"/>
      <c r="K43" s="40"/>
      <c r="L43" s="40"/>
      <c r="M43" s="40"/>
      <c r="N43" s="18"/>
      <c r="O43" s="18"/>
      <c r="P43" s="18"/>
      <c r="Q43" s="18"/>
      <c r="R43" s="16"/>
      <c r="S43" s="16"/>
      <c r="T43" s="16"/>
      <c r="U43" s="16"/>
      <c r="V43" s="14"/>
      <c r="W43" s="14"/>
      <c r="X43" s="14"/>
      <c r="Y43" s="14"/>
      <c r="Z43" s="14"/>
      <c r="AA43" s="14"/>
      <c r="AB43" s="14"/>
      <c r="AC43" s="14"/>
      <c r="AD43" s="14"/>
      <c r="AE43" s="14"/>
      <c r="AF43" s="14"/>
      <c r="AG43" s="14"/>
    </row>
    <row r="44" spans="1:33" s="4" customFormat="1" outlineLevel="1">
      <c r="A44" s="99"/>
      <c r="B44" s="108"/>
      <c r="C44" s="109"/>
      <c r="D44" s="104"/>
      <c r="E44" s="103"/>
      <c r="F44" s="106"/>
      <c r="G44" s="18"/>
      <c r="H44" s="18"/>
      <c r="I44" s="40"/>
      <c r="J44" s="40"/>
      <c r="K44" s="40"/>
      <c r="L44" s="40"/>
      <c r="M44" s="40"/>
      <c r="N44" s="18"/>
      <c r="O44" s="18"/>
      <c r="P44" s="18"/>
      <c r="Q44" s="18"/>
      <c r="R44" s="16"/>
      <c r="S44" s="16"/>
      <c r="T44" s="16"/>
      <c r="U44" s="16"/>
      <c r="V44" s="14"/>
      <c r="W44" s="14"/>
      <c r="X44" s="14"/>
      <c r="Y44" s="14"/>
      <c r="Z44" s="14"/>
      <c r="AA44" s="14"/>
      <c r="AB44" s="14"/>
      <c r="AC44" s="14"/>
      <c r="AD44" s="14"/>
      <c r="AE44" s="14"/>
      <c r="AF44" s="14"/>
      <c r="AG44" s="14"/>
    </row>
    <row r="45" spans="1:33" s="4" customFormat="1" outlineLevel="1">
      <c r="A45" s="99"/>
      <c r="B45" s="108"/>
      <c r="C45" s="109"/>
      <c r="D45" s="104"/>
      <c r="E45" s="103"/>
      <c r="F45" s="106"/>
      <c r="G45" s="18"/>
      <c r="H45" s="18"/>
      <c r="I45" s="40"/>
      <c r="J45" s="40"/>
      <c r="K45" s="40"/>
      <c r="L45" s="40"/>
      <c r="M45" s="40"/>
      <c r="N45" s="18"/>
      <c r="O45" s="18"/>
      <c r="P45" s="18"/>
      <c r="Q45" s="18"/>
      <c r="R45" s="16"/>
      <c r="S45" s="16"/>
      <c r="T45" s="16"/>
      <c r="U45" s="16"/>
      <c r="V45" s="14"/>
      <c r="W45" s="14"/>
      <c r="X45" s="14"/>
      <c r="Y45" s="14"/>
      <c r="Z45" s="14"/>
      <c r="AA45" s="14"/>
      <c r="AB45" s="14"/>
      <c r="AC45" s="14"/>
      <c r="AD45" s="14"/>
      <c r="AE45" s="14"/>
      <c r="AF45" s="14"/>
      <c r="AG45" s="14"/>
    </row>
    <row r="46" spans="1:33" s="4" customFormat="1" outlineLevel="1">
      <c r="A46" s="99"/>
      <c r="B46" s="108"/>
      <c r="C46" s="109"/>
      <c r="D46" s="104"/>
      <c r="E46" s="103"/>
      <c r="F46" s="106"/>
      <c r="G46" s="18"/>
      <c r="H46" s="18"/>
      <c r="I46" s="40"/>
      <c r="J46" s="40"/>
      <c r="K46" s="40"/>
      <c r="L46" s="40"/>
      <c r="M46" s="40"/>
      <c r="N46" s="18"/>
      <c r="O46" s="18"/>
      <c r="P46" s="18"/>
      <c r="Q46" s="18"/>
      <c r="R46" s="16"/>
      <c r="S46" s="16"/>
      <c r="T46" s="16"/>
      <c r="U46" s="16"/>
      <c r="V46" s="14"/>
      <c r="W46" s="14"/>
      <c r="X46" s="14"/>
      <c r="Y46" s="14"/>
      <c r="Z46" s="14"/>
      <c r="AA46" s="14"/>
      <c r="AB46" s="14"/>
      <c r="AC46" s="14"/>
      <c r="AD46" s="14"/>
      <c r="AE46" s="14"/>
      <c r="AF46" s="14"/>
      <c r="AG46" s="14"/>
    </row>
    <row r="47" spans="1:33" s="4" customFormat="1" outlineLevel="1">
      <c r="A47" s="99"/>
      <c r="B47" s="108"/>
      <c r="C47" s="109"/>
      <c r="D47" s="104"/>
      <c r="E47" s="103"/>
      <c r="F47" s="106"/>
      <c r="G47" s="18"/>
      <c r="H47" s="18"/>
      <c r="I47" s="40"/>
      <c r="J47" s="40"/>
      <c r="K47" s="40"/>
      <c r="L47" s="40"/>
      <c r="M47" s="40"/>
      <c r="N47" s="18"/>
      <c r="O47" s="18"/>
      <c r="P47" s="18"/>
      <c r="Q47" s="18"/>
      <c r="R47" s="16"/>
      <c r="S47" s="16"/>
      <c r="T47" s="16"/>
      <c r="U47" s="16"/>
      <c r="V47" s="14"/>
      <c r="W47" s="14"/>
      <c r="X47" s="14"/>
      <c r="Y47" s="14"/>
      <c r="Z47" s="14"/>
      <c r="AA47" s="14"/>
      <c r="AB47" s="14"/>
      <c r="AC47" s="14"/>
      <c r="AD47" s="14"/>
      <c r="AE47" s="14"/>
      <c r="AF47" s="14"/>
      <c r="AG47" s="14"/>
    </row>
    <row r="48" spans="1:33" s="4" customFormat="1" outlineLevel="1">
      <c r="A48" s="99"/>
      <c r="B48" s="108"/>
      <c r="C48" s="109"/>
      <c r="D48" s="104"/>
      <c r="E48" s="103"/>
      <c r="F48" s="106"/>
      <c r="G48" s="18"/>
      <c r="H48" s="18"/>
      <c r="I48" s="40"/>
      <c r="J48" s="40"/>
      <c r="K48" s="40"/>
      <c r="L48" s="40"/>
      <c r="M48" s="40"/>
      <c r="N48" s="18"/>
      <c r="O48" s="18"/>
      <c r="P48" s="18"/>
      <c r="Q48" s="18"/>
      <c r="R48" s="16"/>
      <c r="S48" s="16"/>
      <c r="T48" s="16"/>
      <c r="U48" s="16"/>
      <c r="V48" s="14"/>
      <c r="W48" s="14"/>
      <c r="X48" s="14"/>
      <c r="Y48" s="14"/>
      <c r="Z48" s="14"/>
      <c r="AA48" s="14"/>
      <c r="AB48" s="14"/>
      <c r="AC48" s="14"/>
      <c r="AD48" s="14"/>
      <c r="AE48" s="14"/>
      <c r="AF48" s="14"/>
      <c r="AG48" s="14"/>
    </row>
    <row r="49" spans="1:33" s="4" customFormat="1" outlineLevel="1">
      <c r="A49" s="99"/>
      <c r="B49" s="110"/>
      <c r="C49" s="103"/>
      <c r="D49" s="104"/>
      <c r="E49" s="105"/>
      <c r="F49" s="106"/>
      <c r="G49" s="18"/>
      <c r="H49" s="18"/>
      <c r="I49" s="40"/>
      <c r="J49" s="40"/>
      <c r="K49" s="40"/>
      <c r="L49" s="40"/>
      <c r="M49" s="40"/>
      <c r="N49" s="18"/>
      <c r="O49" s="18"/>
      <c r="P49" s="18"/>
      <c r="Q49" s="18"/>
      <c r="R49" s="16"/>
      <c r="S49" s="16"/>
      <c r="T49" s="16"/>
      <c r="U49" s="16"/>
      <c r="V49" s="14"/>
      <c r="W49" s="14"/>
      <c r="X49" s="14"/>
      <c r="Y49" s="14"/>
      <c r="Z49" s="14"/>
      <c r="AA49" s="14"/>
      <c r="AB49" s="14"/>
      <c r="AC49" s="14"/>
      <c r="AD49" s="14"/>
      <c r="AE49" s="14"/>
      <c r="AF49" s="14"/>
      <c r="AG49" s="14"/>
    </row>
    <row r="50" spans="1:33" s="4" customFormat="1" outlineLevel="1">
      <c r="A50" s="99"/>
      <c r="B50" s="110"/>
      <c r="C50" s="103"/>
      <c r="D50" s="104"/>
      <c r="E50" s="105"/>
      <c r="F50" s="106"/>
      <c r="G50" s="18"/>
      <c r="H50" s="18"/>
      <c r="I50" s="40"/>
      <c r="J50" s="40"/>
      <c r="K50" s="40"/>
      <c r="L50" s="40"/>
      <c r="M50" s="40"/>
      <c r="N50" s="18"/>
      <c r="O50" s="18"/>
      <c r="P50" s="18"/>
      <c r="Q50" s="18"/>
      <c r="R50" s="16"/>
      <c r="S50" s="16"/>
      <c r="T50" s="16"/>
      <c r="U50" s="16"/>
      <c r="V50" s="14"/>
      <c r="W50" s="14"/>
      <c r="X50" s="14"/>
      <c r="Y50" s="14"/>
      <c r="Z50" s="14"/>
      <c r="AA50" s="14"/>
      <c r="AB50" s="14"/>
      <c r="AC50" s="14"/>
      <c r="AD50" s="14"/>
      <c r="AE50" s="14"/>
      <c r="AF50" s="14"/>
      <c r="AG50" s="14"/>
    </row>
    <row r="51" spans="1:33" s="4" customFormat="1" outlineLevel="1">
      <c r="A51" s="111"/>
      <c r="B51" s="112"/>
      <c r="C51" s="113"/>
      <c r="D51" s="114"/>
      <c r="E51" s="115"/>
      <c r="F51" s="116"/>
      <c r="G51" s="18"/>
      <c r="H51" s="18"/>
      <c r="I51" s="40"/>
      <c r="J51" s="40"/>
      <c r="K51" s="40"/>
      <c r="L51" s="40"/>
      <c r="M51" s="40"/>
      <c r="N51" s="18"/>
      <c r="O51" s="18"/>
      <c r="P51" s="18"/>
      <c r="Q51" s="18"/>
      <c r="R51" s="16"/>
      <c r="S51" s="16"/>
      <c r="T51" s="16"/>
      <c r="U51" s="16"/>
      <c r="V51" s="14"/>
      <c r="W51" s="14"/>
      <c r="X51" s="14"/>
      <c r="Y51" s="14"/>
      <c r="Z51" s="14"/>
      <c r="AA51" s="14"/>
      <c r="AB51" s="14"/>
      <c r="AC51" s="14"/>
      <c r="AD51" s="14"/>
      <c r="AE51" s="14"/>
      <c r="AF51" s="14"/>
      <c r="AG51" s="14"/>
    </row>
    <row r="52" spans="1:33" s="53" customFormat="1">
      <c r="A52" s="86"/>
      <c r="B52" s="87" t="s">
        <v>19</v>
      </c>
      <c r="C52" s="88"/>
      <c r="D52" s="89"/>
      <c r="E52" s="90"/>
      <c r="F52" s="91">
        <f>SUM(F18:F19)</f>
        <v>0</v>
      </c>
      <c r="G52" s="18"/>
      <c r="H52" s="18"/>
      <c r="I52" s="40"/>
      <c r="J52" s="40"/>
      <c r="K52" s="40"/>
      <c r="L52" s="40"/>
      <c r="M52" s="40"/>
      <c r="N52" s="18"/>
      <c r="O52" s="18"/>
      <c r="P52" s="18"/>
      <c r="Q52" s="18"/>
      <c r="R52" s="16"/>
      <c r="S52" s="16"/>
      <c r="T52" s="16"/>
      <c r="U52" s="16"/>
      <c r="V52" s="11"/>
      <c r="W52" s="11"/>
      <c r="X52" s="11"/>
      <c r="Y52" s="11"/>
      <c r="Z52" s="11"/>
      <c r="AA52" s="11"/>
      <c r="AB52" s="11"/>
      <c r="AC52" s="11"/>
      <c r="AD52" s="11"/>
      <c r="AE52" s="11"/>
      <c r="AF52" s="11"/>
      <c r="AG52" s="11"/>
    </row>
    <row r="53" spans="1:33" s="53" customFormat="1">
      <c r="A53" s="61"/>
      <c r="B53" s="148" t="s">
        <v>95</v>
      </c>
      <c r="C53" s="149"/>
      <c r="D53" s="147"/>
      <c r="E53" s="149"/>
      <c r="F53" s="146"/>
      <c r="G53" s="18"/>
      <c r="H53" s="18"/>
      <c r="I53" s="40"/>
      <c r="J53" s="40"/>
      <c r="K53" s="40"/>
      <c r="L53" s="40"/>
      <c r="M53" s="40"/>
      <c r="N53" s="18"/>
      <c r="O53" s="18"/>
      <c r="P53" s="18"/>
      <c r="Q53" s="18"/>
      <c r="R53" s="11"/>
      <c r="S53" s="16"/>
      <c r="T53" s="16"/>
      <c r="U53" s="16"/>
      <c r="V53" s="11"/>
      <c r="W53" s="11"/>
      <c r="X53" s="11"/>
      <c r="Y53" s="11"/>
      <c r="Z53" s="11"/>
      <c r="AA53" s="11"/>
      <c r="AB53" s="11"/>
      <c r="AC53" s="11"/>
      <c r="AD53" s="11"/>
      <c r="AE53" s="11"/>
      <c r="AF53" s="11"/>
      <c r="AG53" s="11"/>
    </row>
    <row r="54" spans="1:33" s="4" customFormat="1" outlineLevel="1">
      <c r="A54" s="117"/>
      <c r="B54" s="118"/>
      <c r="C54" s="119"/>
      <c r="D54" s="120"/>
      <c r="E54" s="121"/>
      <c r="F54" s="122"/>
      <c r="G54" s="18"/>
      <c r="H54" s="18"/>
      <c r="I54" s="40"/>
      <c r="J54" s="40"/>
      <c r="K54" s="40"/>
      <c r="L54" s="40"/>
      <c r="M54" s="40"/>
      <c r="N54" s="18"/>
      <c r="O54" s="18"/>
      <c r="P54" s="18"/>
      <c r="Q54" s="18"/>
      <c r="R54" s="11"/>
      <c r="S54" s="16"/>
      <c r="T54" s="16"/>
      <c r="U54" s="16"/>
      <c r="V54" s="14"/>
      <c r="W54" s="14"/>
      <c r="X54" s="14"/>
      <c r="Y54" s="14"/>
      <c r="Z54" s="14"/>
      <c r="AA54" s="14"/>
      <c r="AB54" s="14"/>
      <c r="AC54" s="14"/>
      <c r="AD54" s="14"/>
      <c r="AE54" s="14"/>
      <c r="AF54" s="14"/>
      <c r="AG54" s="14"/>
    </row>
    <row r="55" spans="1:33" s="4" customFormat="1" outlineLevel="1">
      <c r="A55" s="93">
        <v>2.1</v>
      </c>
      <c r="B55" s="102" t="s">
        <v>116</v>
      </c>
      <c r="C55" s="103"/>
      <c r="D55" s="104"/>
      <c r="E55" s="105"/>
      <c r="F55" s="106"/>
      <c r="G55" s="18"/>
      <c r="H55" s="18"/>
      <c r="I55" s="40"/>
      <c r="J55" s="40"/>
      <c r="K55" s="40"/>
      <c r="L55" s="40"/>
      <c r="M55" s="40"/>
      <c r="N55" s="18"/>
      <c r="O55" s="18"/>
      <c r="P55" s="18"/>
      <c r="Q55" s="18"/>
      <c r="R55" s="11"/>
      <c r="S55" s="16"/>
      <c r="T55" s="16"/>
      <c r="U55" s="16"/>
      <c r="V55" s="14"/>
      <c r="W55" s="14"/>
      <c r="X55" s="14"/>
      <c r="Y55" s="14"/>
      <c r="Z55" s="14"/>
      <c r="AA55" s="14"/>
      <c r="AB55" s="14"/>
      <c r="AC55" s="14"/>
      <c r="AD55" s="14"/>
      <c r="AE55" s="14"/>
      <c r="AF55" s="14"/>
      <c r="AG55" s="14"/>
    </row>
    <row r="56" spans="1:33" s="4" customFormat="1" ht="25.5" outlineLevel="1">
      <c r="A56" s="93"/>
      <c r="B56" s="110" t="s">
        <v>96</v>
      </c>
      <c r="C56" s="103"/>
      <c r="D56" s="104"/>
      <c r="E56" s="105"/>
      <c r="F56" s="106"/>
      <c r="G56" s="18"/>
      <c r="H56" s="18"/>
      <c r="I56" s="40"/>
      <c r="J56" s="40"/>
      <c r="K56" s="40"/>
      <c r="L56" s="40"/>
      <c r="M56" s="40"/>
      <c r="N56" s="18"/>
      <c r="O56" s="18"/>
      <c r="P56" s="18"/>
      <c r="Q56" s="18"/>
      <c r="R56" s="11"/>
      <c r="S56" s="16"/>
      <c r="T56" s="16"/>
      <c r="U56" s="16"/>
      <c r="V56" s="14"/>
      <c r="W56" s="14"/>
      <c r="X56" s="14"/>
      <c r="Y56" s="14"/>
      <c r="Z56" s="14"/>
      <c r="AA56" s="14"/>
      <c r="AB56" s="14"/>
      <c r="AC56" s="14"/>
      <c r="AD56" s="14"/>
      <c r="AE56" s="14"/>
      <c r="AF56" s="14"/>
      <c r="AG56" s="14"/>
    </row>
    <row r="57" spans="1:33" s="4" customFormat="1" outlineLevel="1">
      <c r="A57" s="93"/>
      <c r="B57" s="166"/>
      <c r="C57" s="103"/>
      <c r="D57" s="104"/>
      <c r="E57" s="105"/>
      <c r="F57" s="106"/>
      <c r="G57" s="18"/>
      <c r="H57" s="18"/>
      <c r="I57" s="40"/>
      <c r="J57" s="40"/>
      <c r="K57" s="40"/>
      <c r="L57" s="40"/>
      <c r="M57" s="40"/>
      <c r="N57" s="18"/>
      <c r="O57" s="18"/>
      <c r="P57" s="18"/>
      <c r="Q57" s="18"/>
      <c r="R57" s="11"/>
      <c r="S57" s="16"/>
      <c r="T57" s="16"/>
      <c r="U57" s="16"/>
      <c r="V57" s="14"/>
      <c r="W57" s="14"/>
      <c r="X57" s="14"/>
      <c r="Y57" s="14"/>
      <c r="Z57" s="14"/>
      <c r="AA57" s="14"/>
      <c r="AB57" s="14"/>
      <c r="AC57" s="14"/>
      <c r="AD57" s="14"/>
      <c r="AE57" s="14"/>
      <c r="AF57" s="14"/>
      <c r="AG57" s="14"/>
    </row>
    <row r="58" spans="1:33" s="4" customFormat="1" outlineLevel="1">
      <c r="A58" s="93">
        <v>2.2000000000000002</v>
      </c>
      <c r="B58" s="102" t="s">
        <v>117</v>
      </c>
      <c r="C58" s="103"/>
      <c r="D58" s="104"/>
      <c r="E58" s="105"/>
      <c r="F58" s="106"/>
      <c r="G58" s="18"/>
      <c r="H58" s="18"/>
      <c r="I58" s="40"/>
      <c r="J58" s="40"/>
      <c r="K58" s="40"/>
      <c r="L58" s="40"/>
      <c r="M58" s="40"/>
      <c r="N58" s="18"/>
      <c r="O58" s="18"/>
      <c r="P58" s="18"/>
      <c r="Q58" s="18"/>
      <c r="R58" s="11"/>
      <c r="S58" s="16"/>
      <c r="T58" s="16"/>
      <c r="U58" s="16"/>
      <c r="V58" s="14"/>
      <c r="W58" s="14"/>
      <c r="X58" s="14"/>
      <c r="Y58" s="14"/>
      <c r="Z58" s="14"/>
      <c r="AA58" s="14"/>
      <c r="AB58" s="14"/>
      <c r="AC58" s="14"/>
      <c r="AD58" s="14"/>
      <c r="AE58" s="14"/>
      <c r="AF58" s="14"/>
      <c r="AG58" s="14"/>
    </row>
    <row r="59" spans="1:33" s="4" customFormat="1" ht="38.25" customHeight="1" outlineLevel="1">
      <c r="A59" s="93"/>
      <c r="B59" s="108" t="s">
        <v>101</v>
      </c>
      <c r="C59" s="103"/>
      <c r="D59" s="104"/>
      <c r="E59" s="105"/>
      <c r="F59" s="106"/>
      <c r="G59" s="18"/>
      <c r="H59" s="18"/>
      <c r="I59" s="40"/>
      <c r="J59" s="40"/>
      <c r="K59" s="40"/>
      <c r="L59" s="40"/>
      <c r="M59" s="40"/>
      <c r="N59" s="18"/>
      <c r="O59" s="18"/>
      <c r="P59" s="18"/>
      <c r="Q59" s="18"/>
      <c r="R59" s="11"/>
      <c r="S59" s="16"/>
      <c r="T59" s="16"/>
      <c r="U59" s="16"/>
      <c r="V59" s="14"/>
      <c r="W59" s="14"/>
      <c r="X59" s="14"/>
      <c r="Y59" s="14"/>
      <c r="Z59" s="14"/>
      <c r="AA59" s="14"/>
      <c r="AB59" s="14"/>
      <c r="AC59" s="14"/>
      <c r="AD59" s="14"/>
      <c r="AE59" s="14"/>
      <c r="AF59" s="14"/>
      <c r="AG59" s="14"/>
    </row>
    <row r="60" spans="1:33" s="4" customFormat="1" outlineLevel="1">
      <c r="A60" s="99" t="s">
        <v>27</v>
      </c>
      <c r="B60" s="101" t="s">
        <v>97</v>
      </c>
      <c r="C60" s="103" t="s">
        <v>98</v>
      </c>
      <c r="D60" s="104">
        <v>6.49</v>
      </c>
      <c r="E60" s="105"/>
      <c r="F60" s="106"/>
      <c r="G60" s="18"/>
      <c r="H60" s="18"/>
      <c r="I60" s="40"/>
      <c r="J60" s="40"/>
      <c r="K60" s="40"/>
      <c r="L60" s="40"/>
      <c r="M60" s="40"/>
      <c r="N60" s="18"/>
      <c r="O60" s="18"/>
      <c r="P60" s="18"/>
      <c r="Q60" s="18"/>
      <c r="R60" s="11"/>
      <c r="S60" s="16"/>
      <c r="T60" s="16"/>
      <c r="U60" s="16"/>
      <c r="V60" s="14"/>
      <c r="W60" s="14"/>
      <c r="X60" s="14"/>
      <c r="Y60" s="14"/>
      <c r="Z60" s="14"/>
      <c r="AA60" s="14"/>
      <c r="AB60" s="14"/>
      <c r="AC60" s="14"/>
      <c r="AD60" s="14"/>
      <c r="AE60" s="14"/>
      <c r="AF60" s="14"/>
      <c r="AG60" s="14"/>
    </row>
    <row r="61" spans="1:33" s="4" customFormat="1" outlineLevel="1">
      <c r="A61" s="93"/>
      <c r="B61" s="101"/>
      <c r="C61" s="103"/>
      <c r="D61" s="104"/>
      <c r="E61" s="105"/>
      <c r="F61" s="106"/>
      <c r="G61" s="18"/>
      <c r="H61" s="18"/>
      <c r="I61" s="40"/>
      <c r="J61" s="40"/>
      <c r="K61" s="40"/>
      <c r="L61" s="40"/>
      <c r="M61" s="40"/>
      <c r="N61" s="18"/>
      <c r="O61" s="18"/>
      <c r="P61" s="18"/>
      <c r="Q61" s="18"/>
      <c r="R61" s="11"/>
      <c r="S61" s="16"/>
      <c r="T61" s="16"/>
      <c r="U61" s="16"/>
      <c r="V61" s="14"/>
      <c r="W61" s="14"/>
      <c r="X61" s="14"/>
      <c r="Y61" s="14"/>
      <c r="Z61" s="14"/>
      <c r="AA61" s="14"/>
      <c r="AB61" s="14"/>
      <c r="AC61" s="14"/>
      <c r="AD61" s="14"/>
      <c r="AE61" s="14"/>
      <c r="AF61" s="14"/>
      <c r="AG61" s="14"/>
    </row>
    <row r="62" spans="1:33" s="4" customFormat="1" outlineLevel="1">
      <c r="A62" s="93">
        <v>2.2999999999999998</v>
      </c>
      <c r="B62" s="94" t="s">
        <v>118</v>
      </c>
      <c r="C62" s="103"/>
      <c r="D62" s="104"/>
      <c r="E62" s="105"/>
      <c r="F62" s="106"/>
      <c r="G62" s="18"/>
      <c r="H62" s="18"/>
      <c r="I62" s="40"/>
      <c r="J62" s="40"/>
      <c r="K62" s="40"/>
      <c r="L62" s="40"/>
      <c r="M62" s="40"/>
      <c r="N62" s="18"/>
      <c r="O62" s="18"/>
      <c r="P62" s="18"/>
      <c r="Q62" s="18"/>
      <c r="R62" s="11"/>
      <c r="S62" s="16"/>
      <c r="T62" s="16"/>
      <c r="U62" s="16"/>
      <c r="V62" s="14"/>
      <c r="W62" s="14"/>
      <c r="X62" s="14"/>
      <c r="Y62" s="14"/>
      <c r="Z62" s="14"/>
      <c r="AA62" s="14"/>
      <c r="AB62" s="14"/>
      <c r="AC62" s="14"/>
      <c r="AD62" s="14"/>
      <c r="AE62" s="14"/>
      <c r="AF62" s="14"/>
      <c r="AG62" s="14"/>
    </row>
    <row r="63" spans="1:33" s="4" customFormat="1" outlineLevel="1">
      <c r="A63" s="99" t="s">
        <v>27</v>
      </c>
      <c r="B63" s="101" t="s">
        <v>99</v>
      </c>
      <c r="C63" s="103" t="s">
        <v>20</v>
      </c>
      <c r="D63" s="104">
        <v>0.37</v>
      </c>
      <c r="E63" s="105"/>
      <c r="F63" s="106"/>
      <c r="G63" s="18"/>
      <c r="H63" s="18"/>
      <c r="I63" s="40"/>
      <c r="J63" s="40"/>
      <c r="K63" s="40"/>
      <c r="L63" s="40"/>
      <c r="M63" s="40"/>
      <c r="N63" s="18"/>
      <c r="O63" s="18"/>
      <c r="P63" s="18"/>
      <c r="Q63" s="18"/>
      <c r="R63" s="11"/>
      <c r="S63" s="16"/>
      <c r="T63" s="16"/>
      <c r="U63" s="16"/>
      <c r="V63" s="14"/>
      <c r="W63" s="14"/>
      <c r="X63" s="14"/>
      <c r="Y63" s="14"/>
      <c r="Z63" s="14"/>
      <c r="AA63" s="14"/>
      <c r="AB63" s="14"/>
      <c r="AC63" s="14"/>
      <c r="AD63" s="14"/>
      <c r="AE63" s="14"/>
      <c r="AF63" s="14"/>
      <c r="AG63" s="14"/>
    </row>
    <row r="64" spans="1:33" s="4" customFormat="1" outlineLevel="1">
      <c r="A64" s="93"/>
      <c r="B64" s="101"/>
      <c r="C64" s="103"/>
      <c r="D64" s="104"/>
      <c r="E64" s="105"/>
      <c r="F64" s="106"/>
      <c r="G64" s="18"/>
      <c r="H64" s="18"/>
      <c r="I64" s="40"/>
      <c r="J64" s="40"/>
      <c r="K64" s="40"/>
      <c r="L64" s="40"/>
      <c r="M64" s="40"/>
      <c r="N64" s="18"/>
      <c r="O64" s="18"/>
      <c r="P64" s="18"/>
      <c r="Q64" s="18"/>
      <c r="R64" s="11"/>
      <c r="S64" s="16"/>
      <c r="T64" s="16"/>
      <c r="U64" s="16"/>
      <c r="V64" s="14"/>
      <c r="W64" s="14"/>
      <c r="X64" s="14"/>
      <c r="Y64" s="14"/>
      <c r="Z64" s="14"/>
      <c r="AA64" s="14"/>
      <c r="AB64" s="14"/>
      <c r="AC64" s="14"/>
      <c r="AD64" s="14"/>
      <c r="AE64" s="14"/>
      <c r="AF64" s="14"/>
      <c r="AG64" s="14"/>
    </row>
    <row r="65" spans="1:33" s="4" customFormat="1" outlineLevel="1">
      <c r="A65" s="93">
        <v>2.4</v>
      </c>
      <c r="B65" s="94" t="s">
        <v>100</v>
      </c>
      <c r="C65" s="103"/>
      <c r="D65" s="104"/>
      <c r="E65" s="105"/>
      <c r="F65" s="106"/>
      <c r="G65" s="18"/>
      <c r="H65" s="18"/>
      <c r="I65" s="40"/>
      <c r="J65" s="40"/>
      <c r="K65" s="40"/>
      <c r="L65" s="40"/>
      <c r="M65" s="40"/>
      <c r="N65" s="18"/>
      <c r="O65" s="18"/>
      <c r="P65" s="18"/>
      <c r="Q65" s="18"/>
      <c r="R65" s="11"/>
      <c r="S65" s="16"/>
      <c r="T65" s="16"/>
      <c r="U65" s="16"/>
      <c r="V65" s="14"/>
      <c r="W65" s="14"/>
      <c r="X65" s="14"/>
      <c r="Y65" s="14"/>
      <c r="Z65" s="14"/>
      <c r="AA65" s="14"/>
      <c r="AB65" s="14"/>
      <c r="AC65" s="14"/>
      <c r="AD65" s="14"/>
      <c r="AE65" s="14"/>
      <c r="AF65" s="14"/>
      <c r="AG65" s="14"/>
    </row>
    <row r="66" spans="1:33" s="4" customFormat="1" ht="25.5" outlineLevel="1">
      <c r="A66" s="93"/>
      <c r="B66" s="167" t="s">
        <v>102</v>
      </c>
      <c r="C66" s="103"/>
      <c r="D66" s="104"/>
      <c r="E66" s="105"/>
      <c r="F66" s="106"/>
      <c r="G66" s="18"/>
      <c r="H66" s="18"/>
      <c r="I66" s="40"/>
      <c r="J66" s="40"/>
      <c r="K66" s="40"/>
      <c r="L66" s="40"/>
      <c r="M66" s="40"/>
      <c r="N66" s="18"/>
      <c r="O66" s="18"/>
      <c r="P66" s="18"/>
      <c r="Q66" s="18"/>
      <c r="R66" s="11"/>
      <c r="S66" s="16"/>
      <c r="T66" s="16"/>
      <c r="U66" s="16"/>
      <c r="V66" s="14"/>
      <c r="W66" s="14"/>
      <c r="X66" s="14"/>
      <c r="Y66" s="14"/>
      <c r="Z66" s="14"/>
      <c r="AA66" s="14"/>
      <c r="AB66" s="14"/>
      <c r="AC66" s="14"/>
      <c r="AD66" s="14"/>
      <c r="AE66" s="14"/>
      <c r="AF66" s="14"/>
      <c r="AG66" s="14"/>
    </row>
    <row r="67" spans="1:33" s="4" customFormat="1" ht="25.5" outlineLevel="1">
      <c r="A67" s="99" t="s">
        <v>27</v>
      </c>
      <c r="B67" s="101" t="s">
        <v>103</v>
      </c>
      <c r="C67" s="103" t="s">
        <v>20</v>
      </c>
      <c r="D67" s="104">
        <v>12.25</v>
      </c>
      <c r="E67" s="105"/>
      <c r="F67" s="106"/>
      <c r="G67" s="18"/>
      <c r="H67" s="18"/>
      <c r="I67" s="40"/>
      <c r="J67" s="40"/>
      <c r="K67" s="40"/>
      <c r="L67" s="40"/>
      <c r="M67" s="40"/>
      <c r="N67" s="18"/>
      <c r="O67" s="18"/>
      <c r="P67" s="18"/>
      <c r="Q67" s="18"/>
      <c r="R67" s="11"/>
      <c r="S67" s="16"/>
      <c r="T67" s="16"/>
      <c r="U67" s="16"/>
      <c r="V67" s="14"/>
      <c r="W67" s="14"/>
      <c r="X67" s="14"/>
      <c r="Y67" s="14"/>
      <c r="Z67" s="14"/>
      <c r="AA67" s="14"/>
      <c r="AB67" s="14"/>
      <c r="AC67" s="14"/>
      <c r="AD67" s="14"/>
      <c r="AE67" s="14"/>
      <c r="AF67" s="14"/>
      <c r="AG67" s="14"/>
    </row>
    <row r="68" spans="1:33" s="4" customFormat="1" outlineLevel="1">
      <c r="A68" s="93"/>
      <c r="B68" s="101"/>
      <c r="C68" s="103"/>
      <c r="D68" s="104"/>
      <c r="E68" s="105"/>
      <c r="F68" s="106"/>
      <c r="G68" s="18"/>
      <c r="H68" s="18"/>
      <c r="I68" s="40"/>
      <c r="J68" s="40"/>
      <c r="K68" s="40"/>
      <c r="L68" s="40"/>
      <c r="M68" s="40"/>
      <c r="N68" s="18"/>
      <c r="O68" s="18"/>
      <c r="P68" s="18"/>
      <c r="Q68" s="18"/>
      <c r="R68" s="11"/>
      <c r="S68" s="16"/>
      <c r="T68" s="16"/>
      <c r="U68" s="16"/>
      <c r="V68" s="14"/>
      <c r="W68" s="14"/>
      <c r="X68" s="14"/>
      <c r="Y68" s="14"/>
      <c r="Z68" s="14"/>
      <c r="AA68" s="14"/>
      <c r="AB68" s="14"/>
      <c r="AC68" s="14"/>
      <c r="AD68" s="14"/>
      <c r="AE68" s="14"/>
      <c r="AF68" s="14"/>
      <c r="AG68" s="14"/>
    </row>
    <row r="69" spans="1:33" s="4" customFormat="1" outlineLevel="1">
      <c r="A69" s="93">
        <v>2.5299999999999998</v>
      </c>
      <c r="B69" s="94" t="s">
        <v>104</v>
      </c>
      <c r="C69" s="103"/>
      <c r="D69" s="104"/>
      <c r="E69" s="105"/>
      <c r="F69" s="106"/>
      <c r="G69" s="18"/>
      <c r="H69" s="18"/>
      <c r="I69" s="40"/>
      <c r="J69" s="40"/>
      <c r="K69" s="40"/>
      <c r="L69" s="40"/>
      <c r="M69" s="40"/>
      <c r="N69" s="18"/>
      <c r="O69" s="18"/>
      <c r="P69" s="18"/>
      <c r="Q69" s="18"/>
      <c r="R69" s="11"/>
      <c r="S69" s="16"/>
      <c r="T69" s="16"/>
      <c r="U69" s="16"/>
      <c r="V69" s="14"/>
      <c r="W69" s="14"/>
      <c r="X69" s="14"/>
      <c r="Y69" s="14"/>
      <c r="Z69" s="14"/>
      <c r="AA69" s="14"/>
      <c r="AB69" s="14"/>
      <c r="AC69" s="14"/>
      <c r="AD69" s="14"/>
      <c r="AE69" s="14"/>
      <c r="AF69" s="14"/>
      <c r="AG69" s="14"/>
    </row>
    <row r="70" spans="1:33" s="4" customFormat="1" ht="51" outlineLevel="1">
      <c r="A70" s="93"/>
      <c r="B70" s="167" t="s">
        <v>105</v>
      </c>
      <c r="C70" s="103"/>
      <c r="D70" s="104"/>
      <c r="E70" s="105"/>
      <c r="F70" s="106"/>
      <c r="G70" s="18"/>
      <c r="H70" s="18"/>
      <c r="I70" s="40"/>
      <c r="J70" s="40"/>
      <c r="K70" s="40"/>
      <c r="L70" s="40"/>
      <c r="M70" s="40"/>
      <c r="N70" s="18"/>
      <c r="O70" s="18"/>
      <c r="P70" s="18"/>
      <c r="Q70" s="18"/>
      <c r="R70" s="11"/>
      <c r="S70" s="16"/>
      <c r="T70" s="16"/>
      <c r="U70" s="16"/>
      <c r="V70" s="14"/>
      <c r="W70" s="14"/>
      <c r="X70" s="14"/>
      <c r="Y70" s="14"/>
      <c r="Z70" s="14"/>
      <c r="AA70" s="14"/>
      <c r="AB70" s="14"/>
      <c r="AC70" s="14"/>
      <c r="AD70" s="14"/>
      <c r="AE70" s="14"/>
      <c r="AF70" s="14"/>
      <c r="AG70" s="14"/>
    </row>
    <row r="71" spans="1:33" s="4" customFormat="1" ht="25.5" outlineLevel="1">
      <c r="A71" s="99"/>
      <c r="B71" s="101" t="s">
        <v>106</v>
      </c>
      <c r="C71" s="103"/>
      <c r="D71" s="104"/>
      <c r="E71" s="105"/>
      <c r="F71" s="106"/>
      <c r="G71" s="18"/>
      <c r="H71" s="18"/>
      <c r="I71" s="40"/>
      <c r="J71" s="40"/>
      <c r="K71" s="40"/>
      <c r="L71" s="40"/>
      <c r="M71" s="40"/>
      <c r="N71" s="18"/>
      <c r="O71" s="18"/>
      <c r="P71" s="18"/>
      <c r="Q71" s="18"/>
      <c r="R71" s="11"/>
      <c r="S71" s="16"/>
      <c r="T71" s="16"/>
      <c r="U71" s="16"/>
      <c r="V71" s="14"/>
      <c r="W71" s="14"/>
      <c r="X71" s="14"/>
      <c r="Y71" s="14"/>
      <c r="Z71" s="14"/>
      <c r="AA71" s="14"/>
      <c r="AB71" s="14"/>
      <c r="AC71" s="14"/>
      <c r="AD71" s="14"/>
      <c r="AE71" s="14"/>
      <c r="AF71" s="14"/>
      <c r="AG71" s="14"/>
    </row>
    <row r="72" spans="1:33" s="4" customFormat="1" ht="38.25" outlineLevel="1">
      <c r="A72" s="93"/>
      <c r="B72" s="101" t="s">
        <v>107</v>
      </c>
      <c r="C72" s="103"/>
      <c r="D72" s="104"/>
      <c r="E72" s="105"/>
      <c r="F72" s="106"/>
      <c r="G72" s="18"/>
      <c r="H72" s="18"/>
      <c r="I72" s="40"/>
      <c r="J72" s="40"/>
      <c r="K72" s="40"/>
      <c r="L72" s="40"/>
      <c r="M72" s="40"/>
      <c r="N72" s="18"/>
      <c r="O72" s="18"/>
      <c r="P72" s="18"/>
      <c r="Q72" s="18"/>
      <c r="R72" s="11"/>
      <c r="S72" s="16"/>
      <c r="T72" s="16"/>
      <c r="U72" s="16"/>
      <c r="V72" s="14"/>
      <c r="W72" s="14"/>
      <c r="X72" s="14"/>
      <c r="Y72" s="14"/>
      <c r="Z72" s="14"/>
      <c r="AA72" s="14"/>
      <c r="AB72" s="14"/>
      <c r="AC72" s="14"/>
      <c r="AD72" s="14"/>
      <c r="AE72" s="14"/>
      <c r="AF72" s="14"/>
      <c r="AG72" s="14"/>
    </row>
    <row r="73" spans="1:33" s="4" customFormat="1" outlineLevel="1">
      <c r="A73" s="99" t="s">
        <v>27</v>
      </c>
      <c r="B73" s="101" t="s">
        <v>108</v>
      </c>
      <c r="C73" s="103" t="s">
        <v>98</v>
      </c>
      <c r="D73" s="104">
        <v>0.8</v>
      </c>
      <c r="E73" s="105"/>
      <c r="F73" s="106"/>
      <c r="G73" s="18"/>
      <c r="H73" s="18"/>
      <c r="I73" s="40"/>
      <c r="J73" s="40"/>
      <c r="K73" s="40"/>
      <c r="L73" s="40"/>
      <c r="M73" s="40"/>
      <c r="N73" s="18"/>
      <c r="O73" s="18"/>
      <c r="P73" s="18"/>
      <c r="Q73" s="18"/>
      <c r="R73" s="11"/>
      <c r="S73" s="16"/>
      <c r="T73" s="16"/>
      <c r="U73" s="16"/>
      <c r="V73" s="14"/>
      <c r="W73" s="14"/>
      <c r="X73" s="14"/>
      <c r="Y73" s="14"/>
      <c r="Z73" s="14"/>
      <c r="AA73" s="14"/>
      <c r="AB73" s="14"/>
      <c r="AC73" s="14"/>
      <c r="AD73" s="14"/>
      <c r="AE73" s="14"/>
      <c r="AF73" s="14"/>
      <c r="AG73" s="14"/>
    </row>
    <row r="74" spans="1:33" s="4" customFormat="1" outlineLevel="1">
      <c r="A74" s="99" t="s">
        <v>28</v>
      </c>
      <c r="B74" s="101" t="s">
        <v>109</v>
      </c>
      <c r="C74" s="103" t="s">
        <v>98</v>
      </c>
      <c r="D74" s="104">
        <v>0.23</v>
      </c>
      <c r="E74" s="105"/>
      <c r="F74" s="106"/>
      <c r="G74" s="18"/>
      <c r="H74" s="18"/>
      <c r="I74" s="40"/>
      <c r="J74" s="40"/>
      <c r="K74" s="40"/>
      <c r="L74" s="40"/>
      <c r="M74" s="40"/>
      <c r="N74" s="18"/>
      <c r="O74" s="18"/>
      <c r="P74" s="18"/>
      <c r="Q74" s="18"/>
      <c r="R74" s="11"/>
      <c r="S74" s="16"/>
      <c r="T74" s="16"/>
      <c r="U74" s="16"/>
      <c r="V74" s="14"/>
      <c r="W74" s="14"/>
      <c r="X74" s="14"/>
      <c r="Y74" s="14"/>
      <c r="Z74" s="14"/>
      <c r="AA74" s="14"/>
      <c r="AB74" s="14"/>
      <c r="AC74" s="14"/>
      <c r="AD74" s="14"/>
      <c r="AE74" s="14"/>
      <c r="AF74" s="14"/>
      <c r="AG74" s="14"/>
    </row>
    <row r="75" spans="1:33" s="4" customFormat="1" outlineLevel="1">
      <c r="A75" s="99" t="s">
        <v>79</v>
      </c>
      <c r="B75" s="101" t="s">
        <v>110</v>
      </c>
      <c r="C75" s="103" t="s">
        <v>98</v>
      </c>
      <c r="D75" s="104">
        <v>2.37</v>
      </c>
      <c r="E75" s="105"/>
      <c r="F75" s="106"/>
      <c r="G75" s="18"/>
      <c r="H75" s="18"/>
      <c r="I75" s="40"/>
      <c r="J75" s="40"/>
      <c r="K75" s="40"/>
      <c r="L75" s="40"/>
      <c r="M75" s="40"/>
      <c r="N75" s="18"/>
      <c r="O75" s="18"/>
      <c r="P75" s="18"/>
      <c r="Q75" s="18"/>
      <c r="R75" s="11"/>
      <c r="S75" s="16"/>
      <c r="T75" s="16"/>
      <c r="U75" s="16"/>
      <c r="V75" s="14"/>
      <c r="W75" s="14"/>
      <c r="X75" s="14"/>
      <c r="Y75" s="14"/>
      <c r="Z75" s="14"/>
      <c r="AA75" s="14"/>
      <c r="AB75" s="14"/>
      <c r="AC75" s="14"/>
      <c r="AD75" s="14"/>
      <c r="AE75" s="14"/>
      <c r="AF75" s="14"/>
      <c r="AG75" s="14"/>
    </row>
    <row r="76" spans="1:33" s="4" customFormat="1" outlineLevel="1">
      <c r="A76" s="99"/>
      <c r="B76" s="101"/>
      <c r="C76" s="103"/>
      <c r="D76" s="104"/>
      <c r="E76" s="105"/>
      <c r="F76" s="106"/>
      <c r="G76" s="18"/>
      <c r="H76" s="18"/>
      <c r="I76" s="40"/>
      <c r="J76" s="40"/>
      <c r="K76" s="40"/>
      <c r="L76" s="40"/>
      <c r="M76" s="40"/>
      <c r="N76" s="18"/>
      <c r="O76" s="18"/>
      <c r="P76" s="18"/>
      <c r="Q76" s="18"/>
      <c r="R76" s="11"/>
      <c r="S76" s="16"/>
      <c r="T76" s="16"/>
      <c r="U76" s="16"/>
      <c r="V76" s="14"/>
      <c r="W76" s="14"/>
      <c r="X76" s="14"/>
      <c r="Y76" s="14"/>
      <c r="Z76" s="14"/>
      <c r="AA76" s="14"/>
      <c r="AB76" s="14"/>
      <c r="AC76" s="14"/>
      <c r="AD76" s="14"/>
      <c r="AE76" s="14"/>
      <c r="AF76" s="14"/>
      <c r="AG76" s="14"/>
    </row>
    <row r="77" spans="1:33" s="4" customFormat="1" outlineLevel="1">
      <c r="A77" s="93">
        <v>2.6</v>
      </c>
      <c r="B77" s="94" t="s">
        <v>119</v>
      </c>
      <c r="C77" s="103"/>
      <c r="D77" s="104"/>
      <c r="E77" s="105"/>
      <c r="F77" s="106"/>
      <c r="G77" s="18"/>
      <c r="H77" s="18"/>
      <c r="I77" s="40"/>
      <c r="J77" s="40"/>
      <c r="K77" s="40"/>
      <c r="L77" s="40"/>
      <c r="M77" s="40"/>
      <c r="N77" s="18"/>
      <c r="O77" s="18"/>
      <c r="P77" s="18"/>
      <c r="Q77" s="18"/>
      <c r="R77" s="11"/>
      <c r="S77" s="16"/>
      <c r="T77" s="16"/>
      <c r="U77" s="16"/>
      <c r="V77" s="14"/>
      <c r="W77" s="14"/>
      <c r="X77" s="14"/>
      <c r="Y77" s="14"/>
      <c r="Z77" s="14"/>
      <c r="AA77" s="14"/>
      <c r="AB77" s="14"/>
      <c r="AC77" s="14"/>
      <c r="AD77" s="14"/>
      <c r="AE77" s="14"/>
      <c r="AF77" s="14"/>
      <c r="AG77" s="14"/>
    </row>
    <row r="78" spans="1:33" s="4" customFormat="1" ht="25.5" outlineLevel="1">
      <c r="A78" s="93"/>
      <c r="B78" s="167" t="s">
        <v>120</v>
      </c>
      <c r="C78" s="103"/>
      <c r="D78" s="104"/>
      <c r="E78" s="105"/>
      <c r="F78" s="106"/>
      <c r="G78" s="18"/>
      <c r="H78" s="18"/>
      <c r="I78" s="40"/>
      <c r="J78" s="40"/>
      <c r="K78" s="40"/>
      <c r="L78" s="40"/>
      <c r="M78" s="40"/>
      <c r="N78" s="18"/>
      <c r="O78" s="18"/>
      <c r="P78" s="18"/>
      <c r="Q78" s="18"/>
      <c r="R78" s="11"/>
      <c r="S78" s="16"/>
      <c r="T78" s="16"/>
      <c r="U78" s="16"/>
      <c r="V78" s="14"/>
      <c r="W78" s="14"/>
      <c r="X78" s="14"/>
      <c r="Y78" s="14"/>
      <c r="Z78" s="14"/>
      <c r="AA78" s="14"/>
      <c r="AB78" s="14"/>
      <c r="AC78" s="14"/>
      <c r="AD78" s="14"/>
      <c r="AE78" s="14"/>
      <c r="AF78" s="14"/>
      <c r="AG78" s="14"/>
    </row>
    <row r="79" spans="1:33" s="4" customFormat="1" ht="51" outlineLevel="1">
      <c r="A79" s="99"/>
      <c r="B79" s="101" t="s">
        <v>121</v>
      </c>
      <c r="C79" s="103"/>
      <c r="D79" s="104"/>
      <c r="E79" s="105"/>
      <c r="F79" s="106"/>
      <c r="G79" s="18"/>
      <c r="H79" s="18"/>
      <c r="I79" s="40"/>
      <c r="J79" s="40"/>
      <c r="K79" s="40"/>
      <c r="L79" s="40"/>
      <c r="M79" s="40"/>
      <c r="N79" s="18"/>
      <c r="O79" s="18"/>
      <c r="P79" s="18"/>
      <c r="Q79" s="18"/>
      <c r="R79" s="11"/>
      <c r="S79" s="16"/>
      <c r="T79" s="16"/>
      <c r="U79" s="16"/>
      <c r="V79" s="14"/>
      <c r="W79" s="14"/>
      <c r="X79" s="14"/>
      <c r="Y79" s="14"/>
      <c r="Z79" s="14"/>
      <c r="AA79" s="14"/>
      <c r="AB79" s="14"/>
      <c r="AC79" s="14"/>
      <c r="AD79" s="14"/>
      <c r="AE79" s="14"/>
      <c r="AF79" s="14"/>
      <c r="AG79" s="14"/>
    </row>
    <row r="80" spans="1:33" s="4" customFormat="1" ht="38.25" outlineLevel="1">
      <c r="A80" s="93"/>
      <c r="B80" s="101" t="s">
        <v>122</v>
      </c>
      <c r="C80" s="103"/>
      <c r="D80" s="104"/>
      <c r="E80" s="105"/>
      <c r="F80" s="106"/>
      <c r="G80" s="18"/>
      <c r="H80" s="18"/>
      <c r="I80" s="40"/>
      <c r="J80" s="40"/>
      <c r="K80" s="40"/>
      <c r="L80" s="40"/>
      <c r="M80" s="40"/>
      <c r="N80" s="18"/>
      <c r="O80" s="18"/>
      <c r="P80" s="18"/>
      <c r="Q80" s="18"/>
      <c r="R80" s="11"/>
      <c r="S80" s="16"/>
      <c r="T80" s="16"/>
      <c r="U80" s="16"/>
      <c r="V80" s="14"/>
      <c r="W80" s="14"/>
      <c r="X80" s="14"/>
      <c r="Y80" s="14"/>
      <c r="Z80" s="14"/>
      <c r="AA80" s="14"/>
      <c r="AB80" s="14"/>
      <c r="AC80" s="14"/>
      <c r="AD80" s="14"/>
      <c r="AE80" s="14"/>
      <c r="AF80" s="14"/>
      <c r="AG80" s="14"/>
    </row>
    <row r="81" spans="1:33" s="4" customFormat="1" ht="51" outlineLevel="1">
      <c r="A81" s="93"/>
      <c r="B81" s="101" t="s">
        <v>123</v>
      </c>
      <c r="C81" s="103"/>
      <c r="D81" s="104"/>
      <c r="E81" s="105"/>
      <c r="F81" s="106"/>
      <c r="G81" s="18"/>
      <c r="H81" s="18"/>
      <c r="I81" s="40"/>
      <c r="J81" s="40"/>
      <c r="K81" s="40"/>
      <c r="L81" s="40"/>
      <c r="M81" s="40"/>
      <c r="N81" s="18"/>
      <c r="O81" s="18"/>
      <c r="P81" s="18"/>
      <c r="Q81" s="18"/>
      <c r="R81" s="11"/>
      <c r="S81" s="16"/>
      <c r="T81" s="16"/>
      <c r="U81" s="16"/>
      <c r="V81" s="14"/>
      <c r="W81" s="14"/>
      <c r="X81" s="14"/>
      <c r="Y81" s="14"/>
      <c r="Z81" s="14"/>
      <c r="AA81" s="14"/>
      <c r="AB81" s="14"/>
      <c r="AC81" s="14"/>
      <c r="AD81" s="14"/>
      <c r="AE81" s="14"/>
      <c r="AF81" s="14"/>
      <c r="AG81" s="14"/>
    </row>
    <row r="82" spans="1:33" s="4" customFormat="1" outlineLevel="1">
      <c r="A82" s="99" t="s">
        <v>27</v>
      </c>
      <c r="B82" s="101" t="s">
        <v>108</v>
      </c>
      <c r="C82" s="103" t="s">
        <v>20</v>
      </c>
      <c r="D82" s="104">
        <v>8</v>
      </c>
      <c r="E82" s="105"/>
      <c r="F82" s="106"/>
      <c r="G82" s="18"/>
      <c r="H82" s="18"/>
      <c r="I82" s="40"/>
      <c r="J82" s="40"/>
      <c r="K82" s="40"/>
      <c r="L82" s="40"/>
      <c r="M82" s="40"/>
      <c r="N82" s="18"/>
      <c r="O82" s="18"/>
      <c r="P82" s="18"/>
      <c r="Q82" s="18"/>
      <c r="R82" s="11"/>
      <c r="S82" s="16"/>
      <c r="T82" s="16"/>
      <c r="U82" s="16"/>
      <c r="V82" s="14"/>
      <c r="W82" s="14"/>
      <c r="X82" s="14"/>
      <c r="Y82" s="14"/>
      <c r="Z82" s="14"/>
      <c r="AA82" s="14"/>
      <c r="AB82" s="14"/>
      <c r="AC82" s="14"/>
      <c r="AD82" s="14"/>
      <c r="AE82" s="14"/>
      <c r="AF82" s="14"/>
      <c r="AG82" s="14"/>
    </row>
    <row r="83" spans="1:33" s="4" customFormat="1" outlineLevel="1">
      <c r="A83" s="99" t="s">
        <v>28</v>
      </c>
      <c r="B83" s="101" t="s">
        <v>109</v>
      </c>
      <c r="C83" s="103" t="s">
        <v>20</v>
      </c>
      <c r="D83" s="104">
        <v>5.25</v>
      </c>
      <c r="E83" s="105"/>
      <c r="F83" s="106"/>
      <c r="G83" s="18"/>
      <c r="H83" s="18"/>
      <c r="I83" s="40"/>
      <c r="J83" s="40"/>
      <c r="K83" s="40"/>
      <c r="L83" s="40"/>
      <c r="M83" s="40"/>
      <c r="N83" s="18"/>
      <c r="O83" s="18"/>
      <c r="P83" s="18"/>
      <c r="Q83" s="18"/>
      <c r="R83" s="11"/>
      <c r="S83" s="16"/>
      <c r="T83" s="16"/>
      <c r="U83" s="16"/>
      <c r="V83" s="14"/>
      <c r="W83" s="14"/>
      <c r="X83" s="14"/>
      <c r="Y83" s="14"/>
      <c r="Z83" s="14"/>
      <c r="AA83" s="14"/>
      <c r="AB83" s="14"/>
      <c r="AC83" s="14"/>
      <c r="AD83" s="14"/>
      <c r="AE83" s="14"/>
      <c r="AF83" s="14"/>
      <c r="AG83" s="14"/>
    </row>
    <row r="84" spans="1:33" s="4" customFormat="1" outlineLevel="1">
      <c r="A84" s="99" t="s">
        <v>79</v>
      </c>
      <c r="B84" s="101" t="s">
        <v>110</v>
      </c>
      <c r="C84" s="103" t="s">
        <v>20</v>
      </c>
      <c r="D84" s="104">
        <v>54.25</v>
      </c>
      <c r="E84" s="105"/>
      <c r="F84" s="106"/>
      <c r="G84" s="18"/>
      <c r="H84" s="18"/>
      <c r="I84" s="40"/>
      <c r="J84" s="40"/>
      <c r="K84" s="40"/>
      <c r="L84" s="40"/>
      <c r="M84" s="40"/>
      <c r="N84" s="18"/>
      <c r="O84" s="18"/>
      <c r="P84" s="18"/>
      <c r="Q84" s="18"/>
      <c r="R84" s="11"/>
      <c r="S84" s="16"/>
      <c r="T84" s="16"/>
      <c r="U84" s="16"/>
      <c r="V84" s="14"/>
      <c r="W84" s="14"/>
      <c r="X84" s="14"/>
      <c r="Y84" s="14"/>
      <c r="Z84" s="14"/>
      <c r="AA84" s="14"/>
      <c r="AB84" s="14"/>
      <c r="AC84" s="14"/>
      <c r="AD84" s="14"/>
      <c r="AE84" s="14"/>
      <c r="AF84" s="14"/>
      <c r="AG84" s="14"/>
    </row>
    <row r="85" spans="1:33" s="4" customFormat="1" outlineLevel="1">
      <c r="A85" s="93"/>
      <c r="B85" s="101"/>
      <c r="C85" s="103"/>
      <c r="D85" s="104"/>
      <c r="E85" s="105"/>
      <c r="F85" s="106"/>
      <c r="G85" s="18"/>
      <c r="H85" s="18"/>
      <c r="I85" s="40"/>
      <c r="J85" s="40"/>
      <c r="K85" s="40"/>
      <c r="L85" s="40"/>
      <c r="M85" s="40"/>
      <c r="N85" s="18"/>
      <c r="O85" s="18"/>
      <c r="P85" s="18"/>
      <c r="Q85" s="18"/>
      <c r="R85" s="11"/>
      <c r="S85" s="16"/>
      <c r="T85" s="16"/>
      <c r="U85" s="16"/>
      <c r="V85" s="14"/>
      <c r="W85" s="14"/>
      <c r="X85" s="14"/>
      <c r="Y85" s="14"/>
      <c r="Z85" s="14"/>
      <c r="AA85" s="14"/>
      <c r="AB85" s="14"/>
      <c r="AC85" s="14"/>
      <c r="AD85" s="14"/>
      <c r="AE85" s="14"/>
      <c r="AF85" s="14"/>
      <c r="AG85" s="14"/>
    </row>
    <row r="86" spans="1:33" s="4" customFormat="1" outlineLevel="1">
      <c r="A86" s="93">
        <v>2.7</v>
      </c>
      <c r="B86" s="94" t="s">
        <v>124</v>
      </c>
      <c r="C86" s="103"/>
      <c r="D86" s="104"/>
      <c r="E86" s="105"/>
      <c r="F86" s="106"/>
      <c r="G86" s="18"/>
      <c r="H86" s="18"/>
      <c r="I86" s="40"/>
      <c r="J86" s="40"/>
      <c r="K86" s="40"/>
      <c r="L86" s="40"/>
      <c r="M86" s="40"/>
      <c r="N86" s="18"/>
      <c r="O86" s="18"/>
      <c r="P86" s="18"/>
      <c r="Q86" s="18"/>
      <c r="R86" s="11"/>
      <c r="S86" s="16"/>
      <c r="T86" s="16"/>
      <c r="U86" s="16"/>
      <c r="V86" s="14"/>
      <c r="W86" s="14"/>
      <c r="X86" s="14"/>
      <c r="Y86" s="14"/>
      <c r="Z86" s="14"/>
      <c r="AA86" s="14"/>
      <c r="AB86" s="14"/>
      <c r="AC86" s="14"/>
      <c r="AD86" s="14"/>
      <c r="AE86" s="14"/>
      <c r="AF86" s="14"/>
      <c r="AG86" s="14"/>
    </row>
    <row r="87" spans="1:33" s="4" customFormat="1" ht="38.25" outlineLevel="1">
      <c r="A87" s="93"/>
      <c r="B87" s="167" t="s">
        <v>125</v>
      </c>
      <c r="C87" s="103"/>
      <c r="D87" s="104"/>
      <c r="E87" s="105"/>
      <c r="F87" s="106"/>
      <c r="G87" s="18"/>
      <c r="H87" s="18"/>
      <c r="I87" s="40"/>
      <c r="J87" s="40"/>
      <c r="K87" s="40"/>
      <c r="L87" s="40"/>
      <c r="M87" s="40"/>
      <c r="N87" s="18"/>
      <c r="O87" s="18"/>
      <c r="P87" s="18"/>
      <c r="Q87" s="18"/>
      <c r="R87" s="11"/>
      <c r="S87" s="16"/>
      <c r="T87" s="16"/>
      <c r="U87" s="16"/>
      <c r="V87" s="14"/>
      <c r="W87" s="14"/>
      <c r="X87" s="14"/>
      <c r="Y87" s="14"/>
      <c r="Z87" s="14"/>
      <c r="AA87" s="14"/>
      <c r="AB87" s="14"/>
      <c r="AC87" s="14"/>
      <c r="AD87" s="14"/>
      <c r="AE87" s="14"/>
      <c r="AF87" s="14"/>
      <c r="AG87" s="14"/>
    </row>
    <row r="88" spans="1:33" s="4" customFormat="1" ht="25.5" outlineLevel="1">
      <c r="A88" s="99"/>
      <c r="B88" s="101" t="s">
        <v>126</v>
      </c>
      <c r="C88" s="103"/>
      <c r="D88" s="104"/>
      <c r="E88" s="105"/>
      <c r="F88" s="106"/>
      <c r="G88" s="18"/>
      <c r="H88" s="18"/>
      <c r="I88" s="40"/>
      <c r="J88" s="40"/>
      <c r="K88" s="40"/>
      <c r="L88" s="40"/>
      <c r="M88" s="40"/>
      <c r="N88" s="18"/>
      <c r="O88" s="18"/>
      <c r="P88" s="18"/>
      <c r="Q88" s="18"/>
      <c r="R88" s="11"/>
      <c r="S88" s="16"/>
      <c r="T88" s="16"/>
      <c r="U88" s="16"/>
      <c r="V88" s="14"/>
      <c r="W88" s="14"/>
      <c r="X88" s="14"/>
      <c r="Y88" s="14"/>
      <c r="Z88" s="14"/>
      <c r="AA88" s="14"/>
      <c r="AB88" s="14"/>
      <c r="AC88" s="14"/>
      <c r="AD88" s="14"/>
      <c r="AE88" s="14"/>
      <c r="AF88" s="14"/>
      <c r="AG88" s="14"/>
    </row>
    <row r="89" spans="1:33" s="4" customFormat="1" ht="40.5" customHeight="1" outlineLevel="1">
      <c r="A89" s="93"/>
      <c r="B89" s="168" t="s">
        <v>127</v>
      </c>
      <c r="C89" s="103"/>
      <c r="D89" s="104"/>
      <c r="E89" s="105"/>
      <c r="F89" s="106"/>
      <c r="G89" s="18"/>
      <c r="H89" s="18"/>
      <c r="I89" s="40"/>
      <c r="J89" s="40"/>
      <c r="K89" s="40"/>
      <c r="L89" s="40"/>
      <c r="M89" s="40"/>
      <c r="N89" s="18"/>
      <c r="O89" s="18"/>
      <c r="P89" s="18"/>
      <c r="Q89" s="18"/>
      <c r="R89" s="11"/>
      <c r="S89" s="16"/>
      <c r="T89" s="16"/>
      <c r="U89" s="16"/>
      <c r="V89" s="14"/>
      <c r="W89" s="14"/>
      <c r="X89" s="14"/>
      <c r="Y89" s="14"/>
      <c r="Z89" s="14"/>
      <c r="AA89" s="14"/>
      <c r="AB89" s="14"/>
      <c r="AC89" s="14"/>
      <c r="AD89" s="14"/>
      <c r="AE89" s="14"/>
      <c r="AF89" s="14"/>
      <c r="AG89" s="14"/>
    </row>
    <row r="90" spans="1:33" s="4" customFormat="1" outlineLevel="1">
      <c r="A90" s="99" t="s">
        <v>27</v>
      </c>
      <c r="B90" s="101" t="s">
        <v>108</v>
      </c>
      <c r="C90" s="103" t="s">
        <v>129</v>
      </c>
      <c r="D90" s="104">
        <v>74.040000000000006</v>
      </c>
      <c r="E90" s="105"/>
      <c r="F90" s="106"/>
      <c r="G90" s="18"/>
      <c r="H90" s="18"/>
      <c r="I90" s="40"/>
      <c r="J90" s="40"/>
      <c r="K90" s="40"/>
      <c r="L90" s="40"/>
      <c r="M90" s="40"/>
      <c r="N90" s="18"/>
      <c r="O90" s="18"/>
      <c r="P90" s="18"/>
      <c r="Q90" s="18"/>
      <c r="R90" s="11"/>
      <c r="S90" s="16"/>
      <c r="T90" s="16"/>
      <c r="U90" s="16"/>
      <c r="V90" s="14"/>
      <c r="W90" s="14"/>
      <c r="X90" s="14"/>
      <c r="Y90" s="14"/>
      <c r="Z90" s="14"/>
      <c r="AA90" s="14"/>
      <c r="AB90" s="14"/>
      <c r="AC90" s="14"/>
      <c r="AD90" s="14"/>
      <c r="AE90" s="14"/>
      <c r="AF90" s="14"/>
      <c r="AG90" s="14"/>
    </row>
    <row r="91" spans="1:33" s="4" customFormat="1" outlineLevel="1">
      <c r="A91" s="99" t="s">
        <v>28</v>
      </c>
      <c r="B91" s="101" t="s">
        <v>109</v>
      </c>
      <c r="C91" s="103" t="s">
        <v>129</v>
      </c>
      <c r="D91" s="104">
        <v>36.26</v>
      </c>
      <c r="E91" s="105"/>
      <c r="F91" s="106"/>
      <c r="G91" s="18"/>
      <c r="H91" s="18"/>
      <c r="I91" s="40"/>
      <c r="J91" s="40"/>
      <c r="K91" s="40"/>
      <c r="L91" s="40"/>
      <c r="M91" s="40"/>
      <c r="N91" s="18"/>
      <c r="O91" s="18"/>
      <c r="P91" s="18"/>
      <c r="Q91" s="18"/>
      <c r="R91" s="11"/>
      <c r="S91" s="16"/>
      <c r="T91" s="16"/>
      <c r="U91" s="16"/>
      <c r="V91" s="14"/>
      <c r="W91" s="14"/>
      <c r="X91" s="14"/>
      <c r="Y91" s="14"/>
      <c r="Z91" s="14"/>
      <c r="AA91" s="14"/>
      <c r="AB91" s="14"/>
      <c r="AC91" s="14"/>
      <c r="AD91" s="14"/>
      <c r="AE91" s="14"/>
      <c r="AF91" s="14"/>
      <c r="AG91" s="14"/>
    </row>
    <row r="92" spans="1:33" s="4" customFormat="1" outlineLevel="1">
      <c r="A92" s="99" t="s">
        <v>79</v>
      </c>
      <c r="B92" s="101" t="s">
        <v>110</v>
      </c>
      <c r="C92" s="103" t="s">
        <v>129</v>
      </c>
      <c r="D92" s="104">
        <v>155.34</v>
      </c>
      <c r="E92" s="105"/>
      <c r="F92" s="106"/>
      <c r="G92" s="18"/>
      <c r="H92" s="18"/>
      <c r="I92" s="40"/>
      <c r="J92" s="40"/>
      <c r="K92" s="40"/>
      <c r="L92" s="40"/>
      <c r="M92" s="40"/>
      <c r="N92" s="18"/>
      <c r="O92" s="18"/>
      <c r="P92" s="18"/>
      <c r="Q92" s="18"/>
      <c r="R92" s="11"/>
      <c r="S92" s="16"/>
      <c r="T92" s="16"/>
      <c r="U92" s="16"/>
      <c r="V92" s="14"/>
      <c r="W92" s="14"/>
      <c r="X92" s="14"/>
      <c r="Y92" s="14"/>
      <c r="Z92" s="14"/>
      <c r="AA92" s="14"/>
      <c r="AB92" s="14"/>
      <c r="AC92" s="14"/>
      <c r="AD92" s="14"/>
      <c r="AE92" s="14"/>
      <c r="AF92" s="14"/>
      <c r="AG92" s="14"/>
    </row>
    <row r="93" spans="1:33" s="4" customFormat="1" outlineLevel="1">
      <c r="A93" s="93"/>
      <c r="B93" s="101"/>
      <c r="C93" s="103"/>
      <c r="D93" s="104"/>
      <c r="E93" s="105"/>
      <c r="F93" s="106"/>
      <c r="G93" s="18"/>
      <c r="H93" s="18"/>
      <c r="I93" s="40"/>
      <c r="J93" s="40"/>
      <c r="K93" s="40"/>
      <c r="L93" s="40"/>
      <c r="M93" s="40"/>
      <c r="N93" s="18"/>
      <c r="O93" s="18"/>
      <c r="P93" s="18"/>
      <c r="Q93" s="18"/>
      <c r="R93" s="11"/>
      <c r="S93" s="16"/>
      <c r="T93" s="16"/>
      <c r="U93" s="16"/>
      <c r="V93" s="14"/>
      <c r="W93" s="14"/>
      <c r="X93" s="14"/>
      <c r="Y93" s="14"/>
      <c r="Z93" s="14"/>
      <c r="AA93" s="14"/>
      <c r="AB93" s="14"/>
      <c r="AC93" s="14"/>
      <c r="AD93" s="14"/>
      <c r="AE93" s="14"/>
      <c r="AF93" s="14"/>
      <c r="AG93" s="14"/>
    </row>
    <row r="94" spans="1:33" s="4" customFormat="1" outlineLevel="1">
      <c r="A94" s="93">
        <v>2.8</v>
      </c>
      <c r="B94" s="94" t="s">
        <v>130</v>
      </c>
      <c r="C94" s="103"/>
      <c r="D94" s="104"/>
      <c r="E94" s="105"/>
      <c r="F94" s="106"/>
      <c r="G94" s="18"/>
      <c r="H94" s="18"/>
      <c r="I94" s="40"/>
      <c r="J94" s="40"/>
      <c r="K94" s="40"/>
      <c r="L94" s="40"/>
      <c r="M94" s="40"/>
      <c r="N94" s="18"/>
      <c r="O94" s="18"/>
      <c r="P94" s="18"/>
      <c r="Q94" s="18"/>
      <c r="R94" s="11"/>
      <c r="S94" s="16"/>
      <c r="T94" s="16"/>
      <c r="U94" s="16"/>
      <c r="V94" s="14"/>
      <c r="W94" s="14"/>
      <c r="X94" s="14"/>
      <c r="Y94" s="14"/>
      <c r="Z94" s="14"/>
      <c r="AA94" s="14"/>
      <c r="AB94" s="14"/>
      <c r="AC94" s="14"/>
      <c r="AD94" s="14"/>
      <c r="AE94" s="14"/>
      <c r="AF94" s="14"/>
      <c r="AG94" s="14"/>
    </row>
    <row r="95" spans="1:33" s="4" customFormat="1" outlineLevel="1">
      <c r="A95" s="99" t="s">
        <v>27</v>
      </c>
      <c r="B95" s="101" t="s">
        <v>131</v>
      </c>
      <c r="C95" s="103" t="s">
        <v>20</v>
      </c>
      <c r="D95" s="104">
        <v>17.25</v>
      </c>
      <c r="E95" s="105"/>
      <c r="F95" s="106"/>
      <c r="G95" s="18"/>
      <c r="H95" s="18"/>
      <c r="I95" s="40"/>
      <c r="J95" s="40"/>
      <c r="K95" s="40"/>
      <c r="L95" s="40"/>
      <c r="M95" s="40"/>
      <c r="N95" s="18"/>
      <c r="O95" s="18"/>
      <c r="P95" s="18"/>
      <c r="Q95" s="18"/>
      <c r="R95" s="11"/>
      <c r="S95" s="16"/>
      <c r="T95" s="16"/>
      <c r="U95" s="16"/>
      <c r="V95" s="14"/>
      <c r="W95" s="14"/>
      <c r="X95" s="14"/>
      <c r="Y95" s="14"/>
      <c r="Z95" s="14"/>
      <c r="AA95" s="14"/>
      <c r="AB95" s="14"/>
      <c r="AC95" s="14"/>
      <c r="AD95" s="14"/>
      <c r="AE95" s="14"/>
      <c r="AF95" s="14"/>
      <c r="AG95" s="14"/>
    </row>
    <row r="96" spans="1:33" s="4" customFormat="1" outlineLevel="1">
      <c r="A96" s="93"/>
      <c r="B96" s="101"/>
      <c r="C96" s="103"/>
      <c r="D96" s="104"/>
      <c r="E96" s="105"/>
      <c r="F96" s="106"/>
      <c r="G96" s="18"/>
      <c r="H96" s="18"/>
      <c r="I96" s="40"/>
      <c r="J96" s="40"/>
      <c r="K96" s="40"/>
      <c r="L96" s="40"/>
      <c r="M96" s="40"/>
      <c r="N96" s="18"/>
      <c r="O96" s="18"/>
      <c r="P96" s="18"/>
      <c r="Q96" s="18"/>
      <c r="R96" s="11"/>
      <c r="S96" s="16"/>
      <c r="T96" s="16"/>
      <c r="U96" s="16"/>
      <c r="V96" s="14"/>
      <c r="W96" s="14"/>
      <c r="X96" s="14"/>
      <c r="Y96" s="14"/>
      <c r="Z96" s="14"/>
      <c r="AA96" s="14"/>
      <c r="AB96" s="14"/>
      <c r="AC96" s="14"/>
      <c r="AD96" s="14"/>
      <c r="AE96" s="14"/>
      <c r="AF96" s="14"/>
      <c r="AG96" s="14"/>
    </row>
    <row r="97" spans="1:33" s="4" customFormat="1" outlineLevel="1">
      <c r="A97" s="93">
        <v>2.9</v>
      </c>
      <c r="B97" s="94" t="s">
        <v>132</v>
      </c>
      <c r="C97" s="103"/>
      <c r="D97" s="104"/>
      <c r="E97" s="105"/>
      <c r="F97" s="106"/>
      <c r="G97" s="18"/>
      <c r="H97" s="18"/>
      <c r="I97" s="40"/>
      <c r="J97" s="40"/>
      <c r="K97" s="40"/>
      <c r="L97" s="40"/>
      <c r="M97" s="40"/>
      <c r="N97" s="18"/>
      <c r="O97" s="18"/>
      <c r="P97" s="18"/>
      <c r="Q97" s="18"/>
      <c r="R97" s="11"/>
      <c r="S97" s="16"/>
      <c r="T97" s="16"/>
      <c r="U97" s="16"/>
      <c r="V97" s="14"/>
      <c r="W97" s="14"/>
      <c r="X97" s="14"/>
      <c r="Y97" s="14"/>
      <c r="Z97" s="14"/>
      <c r="AA97" s="14"/>
      <c r="AB97" s="14"/>
      <c r="AC97" s="14"/>
      <c r="AD97" s="14"/>
      <c r="AE97" s="14"/>
      <c r="AF97" s="14"/>
      <c r="AG97" s="14"/>
    </row>
    <row r="98" spans="1:33" s="7" customFormat="1" ht="40.5" customHeight="1" outlineLevel="1">
      <c r="A98" s="158"/>
      <c r="B98" s="168" t="s">
        <v>133</v>
      </c>
      <c r="C98" s="109"/>
      <c r="D98" s="156"/>
      <c r="E98" s="123"/>
      <c r="F98" s="157"/>
      <c r="G98" s="19"/>
      <c r="H98" s="19"/>
      <c r="I98" s="42"/>
      <c r="J98" s="42"/>
      <c r="K98" s="42"/>
      <c r="L98" s="42"/>
      <c r="M98" s="42"/>
      <c r="N98" s="19"/>
      <c r="O98" s="19"/>
      <c r="P98" s="19"/>
      <c r="Q98" s="19"/>
      <c r="R98" s="169"/>
      <c r="S98" s="17"/>
      <c r="T98" s="17"/>
      <c r="U98" s="17"/>
      <c r="V98" s="15"/>
      <c r="W98" s="15"/>
      <c r="X98" s="15"/>
      <c r="Y98" s="15"/>
      <c r="Z98" s="15"/>
      <c r="AA98" s="15"/>
      <c r="AB98" s="15"/>
      <c r="AC98" s="15"/>
      <c r="AD98" s="15"/>
      <c r="AE98" s="15"/>
      <c r="AF98" s="15"/>
      <c r="AG98" s="15"/>
    </row>
    <row r="99" spans="1:33" s="4" customFormat="1" outlineLevel="1">
      <c r="A99" s="158" t="s">
        <v>27</v>
      </c>
      <c r="B99" s="101" t="s">
        <v>132</v>
      </c>
      <c r="C99" s="109" t="s">
        <v>98</v>
      </c>
      <c r="D99" s="156">
        <v>5.0999999999999996</v>
      </c>
      <c r="E99" s="105"/>
      <c r="F99" s="106"/>
      <c r="G99" s="18"/>
      <c r="H99" s="18"/>
      <c r="I99" s="40"/>
      <c r="J99" s="40"/>
      <c r="K99" s="40"/>
      <c r="L99" s="40"/>
      <c r="M99" s="40"/>
      <c r="N99" s="18"/>
      <c r="O99" s="18"/>
      <c r="P99" s="18"/>
      <c r="Q99" s="18"/>
      <c r="R99" s="11"/>
      <c r="S99" s="16"/>
      <c r="T99" s="16"/>
      <c r="U99" s="16"/>
      <c r="V99" s="14"/>
      <c r="W99" s="14"/>
      <c r="X99" s="14"/>
      <c r="Y99" s="14"/>
      <c r="Z99" s="14"/>
      <c r="AA99" s="14"/>
      <c r="AB99" s="14"/>
      <c r="AC99" s="14"/>
      <c r="AD99" s="14"/>
      <c r="AE99" s="14"/>
      <c r="AF99" s="14"/>
      <c r="AG99" s="14"/>
    </row>
    <row r="100" spans="1:33" s="4" customFormat="1" outlineLevel="1">
      <c r="A100" s="93"/>
      <c r="B100" s="101"/>
      <c r="C100" s="103"/>
      <c r="D100" s="104"/>
      <c r="E100" s="105"/>
      <c r="F100" s="106"/>
      <c r="G100" s="18"/>
      <c r="H100" s="18"/>
      <c r="I100" s="40"/>
      <c r="J100" s="40"/>
      <c r="K100" s="40"/>
      <c r="L100" s="40"/>
      <c r="M100" s="40"/>
      <c r="N100" s="18"/>
      <c r="O100" s="18"/>
      <c r="P100" s="18"/>
      <c r="Q100" s="18"/>
      <c r="R100" s="11"/>
      <c r="S100" s="16"/>
      <c r="T100" s="16"/>
      <c r="U100" s="16"/>
      <c r="V100" s="14"/>
      <c r="W100" s="14"/>
      <c r="X100" s="14"/>
      <c r="Y100" s="14"/>
      <c r="Z100" s="14"/>
      <c r="AA100" s="14"/>
      <c r="AB100" s="14"/>
      <c r="AC100" s="14"/>
      <c r="AD100" s="14"/>
      <c r="AE100" s="14"/>
      <c r="AF100" s="14"/>
      <c r="AG100" s="14"/>
    </row>
    <row r="101" spans="1:33" s="4" customFormat="1" outlineLevel="1">
      <c r="A101" s="170" t="s">
        <v>134</v>
      </c>
      <c r="B101" s="94" t="s">
        <v>135</v>
      </c>
      <c r="C101" s="103"/>
      <c r="D101" s="104"/>
      <c r="E101" s="105"/>
      <c r="F101" s="106"/>
      <c r="G101" s="18"/>
      <c r="H101" s="18"/>
      <c r="I101" s="40"/>
      <c r="J101" s="40"/>
      <c r="K101" s="40"/>
      <c r="L101" s="40"/>
      <c r="M101" s="40"/>
      <c r="N101" s="18"/>
      <c r="O101" s="18"/>
      <c r="P101" s="18"/>
      <c r="Q101" s="18"/>
      <c r="R101" s="11"/>
      <c r="S101" s="16"/>
      <c r="T101" s="16"/>
      <c r="U101" s="16"/>
      <c r="V101" s="14"/>
      <c r="W101" s="14"/>
      <c r="X101" s="14"/>
      <c r="Y101" s="14"/>
      <c r="Z101" s="14"/>
      <c r="AA101" s="14"/>
      <c r="AB101" s="14"/>
      <c r="AC101" s="14"/>
      <c r="AD101" s="14"/>
      <c r="AE101" s="14"/>
      <c r="AF101" s="14"/>
      <c r="AG101" s="14"/>
    </row>
    <row r="102" spans="1:33" s="4" customFormat="1" ht="63.75" outlineLevel="1">
      <c r="A102" s="99"/>
      <c r="B102" s="171" t="s">
        <v>138</v>
      </c>
      <c r="C102" s="103"/>
      <c r="D102" s="104"/>
      <c r="E102" s="105"/>
      <c r="F102" s="106"/>
      <c r="G102" s="18"/>
      <c r="H102" s="18"/>
      <c r="I102" s="40"/>
      <c r="J102" s="40"/>
      <c r="K102" s="40"/>
      <c r="L102" s="40"/>
      <c r="M102" s="40"/>
      <c r="N102" s="18"/>
      <c r="O102" s="18"/>
      <c r="P102" s="18"/>
      <c r="Q102" s="18"/>
      <c r="R102" s="11"/>
      <c r="S102" s="16"/>
      <c r="T102" s="16"/>
      <c r="U102" s="16"/>
      <c r="V102" s="14"/>
      <c r="W102" s="14"/>
      <c r="X102" s="14"/>
      <c r="Y102" s="14"/>
      <c r="Z102" s="14"/>
      <c r="AA102" s="14"/>
      <c r="AB102" s="14"/>
      <c r="AC102" s="14"/>
      <c r="AD102" s="14"/>
      <c r="AE102" s="14"/>
      <c r="AF102" s="14"/>
      <c r="AG102" s="14"/>
    </row>
    <row r="103" spans="1:33" s="4" customFormat="1" ht="25.5" outlineLevel="1">
      <c r="A103" s="99"/>
      <c r="B103" s="101" t="s">
        <v>136</v>
      </c>
      <c r="C103" s="103"/>
      <c r="D103" s="104"/>
      <c r="E103" s="105"/>
      <c r="F103" s="106"/>
      <c r="G103" s="18"/>
      <c r="H103" s="18"/>
      <c r="I103" s="40"/>
      <c r="J103" s="40"/>
      <c r="K103" s="40"/>
      <c r="L103" s="40"/>
      <c r="M103" s="40"/>
      <c r="N103" s="18"/>
      <c r="O103" s="18"/>
      <c r="P103" s="18"/>
      <c r="Q103" s="18"/>
      <c r="R103" s="11"/>
      <c r="S103" s="16"/>
      <c r="T103" s="16"/>
      <c r="U103" s="16"/>
      <c r="V103" s="14"/>
      <c r="W103" s="14"/>
      <c r="X103" s="14"/>
      <c r="Y103" s="14"/>
      <c r="Z103" s="14"/>
      <c r="AA103" s="14"/>
      <c r="AB103" s="14"/>
      <c r="AC103" s="14"/>
      <c r="AD103" s="14"/>
      <c r="AE103" s="14"/>
      <c r="AF103" s="14"/>
      <c r="AG103" s="14"/>
    </row>
    <row r="104" spans="1:33" s="4" customFormat="1" ht="38.25" outlineLevel="1">
      <c r="A104" s="99"/>
      <c r="B104" s="101" t="s">
        <v>137</v>
      </c>
      <c r="C104" s="103"/>
      <c r="D104" s="104"/>
      <c r="E104" s="105"/>
      <c r="F104" s="106"/>
      <c r="G104" s="18"/>
      <c r="H104" s="18"/>
      <c r="I104" s="40"/>
      <c r="J104" s="40"/>
      <c r="K104" s="40"/>
      <c r="L104" s="40"/>
      <c r="M104" s="40"/>
      <c r="N104" s="18"/>
      <c r="O104" s="18"/>
      <c r="P104" s="18"/>
      <c r="Q104" s="18"/>
      <c r="R104" s="11"/>
      <c r="S104" s="16"/>
      <c r="T104" s="16"/>
      <c r="U104" s="16"/>
      <c r="V104" s="14"/>
      <c r="W104" s="14"/>
      <c r="X104" s="14"/>
      <c r="Y104" s="14"/>
      <c r="Z104" s="14"/>
      <c r="AA104" s="14"/>
      <c r="AB104" s="14"/>
      <c r="AC104" s="14"/>
      <c r="AD104" s="14"/>
      <c r="AE104" s="14"/>
      <c r="AF104" s="14"/>
      <c r="AG104" s="14"/>
    </row>
    <row r="105" spans="1:33" s="4" customFormat="1" outlineLevel="1">
      <c r="A105" s="99" t="s">
        <v>27</v>
      </c>
      <c r="B105" s="101" t="s">
        <v>139</v>
      </c>
      <c r="C105" s="103" t="s">
        <v>20</v>
      </c>
      <c r="D105" s="104">
        <v>41.65</v>
      </c>
      <c r="E105" s="105"/>
      <c r="F105" s="106"/>
      <c r="G105" s="18"/>
      <c r="H105" s="18"/>
      <c r="I105" s="40"/>
      <c r="J105" s="40"/>
      <c r="K105" s="40"/>
      <c r="L105" s="40"/>
      <c r="M105" s="40"/>
      <c r="N105" s="18"/>
      <c r="O105" s="18"/>
      <c r="P105" s="18"/>
      <c r="Q105" s="18"/>
      <c r="R105" s="11"/>
      <c r="S105" s="16"/>
      <c r="T105" s="16"/>
      <c r="U105" s="16"/>
      <c r="V105" s="14"/>
      <c r="W105" s="14"/>
      <c r="X105" s="14"/>
      <c r="Y105" s="14"/>
      <c r="Z105" s="14"/>
      <c r="AA105" s="14"/>
      <c r="AB105" s="14"/>
      <c r="AC105" s="14"/>
      <c r="AD105" s="14"/>
      <c r="AE105" s="14"/>
      <c r="AF105" s="14"/>
      <c r="AG105" s="14"/>
    </row>
    <row r="106" spans="1:33" s="4" customFormat="1" outlineLevel="1">
      <c r="A106" s="93"/>
      <c r="B106" s="101"/>
      <c r="C106" s="103"/>
      <c r="D106" s="104"/>
      <c r="E106" s="105"/>
      <c r="F106" s="106"/>
      <c r="G106" s="18"/>
      <c r="H106" s="18"/>
      <c r="I106" s="40"/>
      <c r="J106" s="40"/>
      <c r="K106" s="40"/>
      <c r="L106" s="40"/>
      <c r="M106" s="40"/>
      <c r="N106" s="18"/>
      <c r="O106" s="18"/>
      <c r="P106" s="18"/>
      <c r="Q106" s="18"/>
      <c r="R106" s="11"/>
      <c r="S106" s="16"/>
      <c r="T106" s="16"/>
      <c r="U106" s="16"/>
      <c r="V106" s="14"/>
      <c r="W106" s="14"/>
      <c r="X106" s="14"/>
      <c r="Y106" s="14"/>
      <c r="Z106" s="14"/>
      <c r="AA106" s="14"/>
      <c r="AB106" s="14"/>
      <c r="AC106" s="14"/>
      <c r="AD106" s="14"/>
      <c r="AE106" s="14"/>
      <c r="AF106" s="14"/>
      <c r="AG106" s="14"/>
    </row>
    <row r="107" spans="1:33" s="4" customFormat="1" outlineLevel="1">
      <c r="A107" s="170" t="s">
        <v>140</v>
      </c>
      <c r="B107" s="94" t="s">
        <v>141</v>
      </c>
      <c r="C107" s="103"/>
      <c r="D107" s="104"/>
      <c r="E107" s="105"/>
      <c r="F107" s="106"/>
      <c r="G107" s="18"/>
      <c r="H107" s="18"/>
      <c r="I107" s="40"/>
      <c r="J107" s="40"/>
      <c r="K107" s="40"/>
      <c r="L107" s="40"/>
      <c r="M107" s="40"/>
      <c r="N107" s="18"/>
      <c r="O107" s="18"/>
      <c r="P107" s="18"/>
      <c r="Q107" s="18"/>
      <c r="R107" s="11"/>
      <c r="S107" s="16"/>
      <c r="T107" s="16"/>
      <c r="U107" s="16"/>
      <c r="V107" s="14"/>
      <c r="W107" s="14"/>
      <c r="X107" s="14"/>
      <c r="Y107" s="14"/>
      <c r="Z107" s="14"/>
      <c r="AA107" s="14"/>
      <c r="AB107" s="14"/>
      <c r="AC107" s="14"/>
      <c r="AD107" s="14"/>
      <c r="AE107" s="14"/>
      <c r="AF107" s="14"/>
      <c r="AG107" s="14"/>
    </row>
    <row r="108" spans="1:33" s="7" customFormat="1" ht="40.5" customHeight="1" outlineLevel="1">
      <c r="A108" s="158"/>
      <c r="B108" s="168" t="s">
        <v>142</v>
      </c>
      <c r="C108" s="109"/>
      <c r="D108" s="156"/>
      <c r="E108" s="123"/>
      <c r="F108" s="157"/>
      <c r="G108" s="19"/>
      <c r="H108" s="19"/>
      <c r="I108" s="42"/>
      <c r="J108" s="42"/>
      <c r="K108" s="42"/>
      <c r="L108" s="42"/>
      <c r="M108" s="42"/>
      <c r="N108" s="19"/>
      <c r="O108" s="19"/>
      <c r="P108" s="19"/>
      <c r="Q108" s="19"/>
      <c r="R108" s="169"/>
      <c r="S108" s="17"/>
      <c r="T108" s="17"/>
      <c r="U108" s="17"/>
      <c r="V108" s="15"/>
      <c r="W108" s="15"/>
      <c r="X108" s="15"/>
      <c r="Y108" s="15"/>
      <c r="Z108" s="15"/>
      <c r="AA108" s="15"/>
      <c r="AB108" s="15"/>
      <c r="AC108" s="15"/>
      <c r="AD108" s="15"/>
      <c r="AE108" s="15"/>
      <c r="AF108" s="15"/>
      <c r="AG108" s="15"/>
    </row>
    <row r="109" spans="1:33" s="4" customFormat="1" outlineLevel="1">
      <c r="A109" s="158" t="s">
        <v>27</v>
      </c>
      <c r="B109" s="101" t="s">
        <v>143</v>
      </c>
      <c r="C109" s="109" t="s">
        <v>144</v>
      </c>
      <c r="D109" s="156">
        <v>19</v>
      </c>
      <c r="E109" s="105"/>
      <c r="F109" s="106"/>
      <c r="G109" s="18"/>
      <c r="H109" s="18"/>
      <c r="I109" s="40"/>
      <c r="J109" s="40"/>
      <c r="K109" s="40"/>
      <c r="L109" s="40"/>
      <c r="M109" s="40"/>
      <c r="N109" s="18"/>
      <c r="O109" s="18"/>
      <c r="P109" s="18"/>
      <c r="Q109" s="18"/>
      <c r="R109" s="11"/>
      <c r="S109" s="16"/>
      <c r="T109" s="16"/>
      <c r="U109" s="16"/>
      <c r="V109" s="14"/>
      <c r="W109" s="14"/>
      <c r="X109" s="14"/>
      <c r="Y109" s="14"/>
      <c r="Z109" s="14"/>
      <c r="AA109" s="14"/>
      <c r="AB109" s="14"/>
      <c r="AC109" s="14"/>
      <c r="AD109" s="14"/>
      <c r="AE109" s="14"/>
      <c r="AF109" s="14"/>
      <c r="AG109" s="14"/>
    </row>
    <row r="110" spans="1:33" s="4" customFormat="1" outlineLevel="1">
      <c r="A110" s="99" t="s">
        <v>28</v>
      </c>
      <c r="B110" s="101" t="s">
        <v>145</v>
      </c>
      <c r="C110" s="103"/>
      <c r="D110" s="104"/>
      <c r="E110" s="105"/>
      <c r="F110" s="106"/>
      <c r="G110" s="18"/>
      <c r="H110" s="18"/>
      <c r="I110" s="40"/>
      <c r="J110" s="40"/>
      <c r="K110" s="40"/>
      <c r="L110" s="40"/>
      <c r="M110" s="40"/>
      <c r="N110" s="18"/>
      <c r="O110" s="18"/>
      <c r="P110" s="18"/>
      <c r="Q110" s="18"/>
      <c r="R110" s="11"/>
      <c r="S110" s="16"/>
      <c r="T110" s="16"/>
      <c r="U110" s="16"/>
      <c r="V110" s="14"/>
      <c r="W110" s="14"/>
      <c r="X110" s="14"/>
      <c r="Y110" s="14"/>
      <c r="Z110" s="14"/>
      <c r="AA110" s="14"/>
      <c r="AB110" s="14"/>
      <c r="AC110" s="14"/>
      <c r="AD110" s="14"/>
      <c r="AE110" s="14"/>
      <c r="AF110" s="14"/>
      <c r="AG110" s="14"/>
    </row>
    <row r="111" spans="1:33" s="4" customFormat="1" outlineLevel="1">
      <c r="A111" s="99" t="s">
        <v>146</v>
      </c>
      <c r="B111" s="101" t="s">
        <v>149</v>
      </c>
      <c r="C111" s="109" t="s">
        <v>144</v>
      </c>
      <c r="D111" s="104">
        <v>43</v>
      </c>
      <c r="E111" s="105"/>
      <c r="F111" s="106"/>
      <c r="G111" s="18"/>
      <c r="H111" s="18"/>
      <c r="I111" s="40"/>
      <c r="J111" s="40"/>
      <c r="K111" s="40"/>
      <c r="L111" s="40"/>
      <c r="M111" s="40"/>
      <c r="N111" s="18"/>
      <c r="O111" s="18"/>
      <c r="P111" s="18"/>
      <c r="Q111" s="18"/>
      <c r="R111" s="11"/>
      <c r="S111" s="16"/>
      <c r="T111" s="16"/>
      <c r="U111" s="16"/>
      <c r="V111" s="14"/>
      <c r="W111" s="14"/>
      <c r="X111" s="14"/>
      <c r="Y111" s="14"/>
      <c r="Z111" s="14"/>
      <c r="AA111" s="14"/>
      <c r="AB111" s="14"/>
      <c r="AC111" s="14"/>
      <c r="AD111" s="14"/>
      <c r="AE111" s="14"/>
      <c r="AF111" s="14"/>
      <c r="AG111" s="14"/>
    </row>
    <row r="112" spans="1:33" s="4" customFormat="1" outlineLevel="1">
      <c r="A112" s="99" t="s">
        <v>147</v>
      </c>
      <c r="B112" s="101" t="s">
        <v>150</v>
      </c>
      <c r="C112" s="109" t="s">
        <v>144</v>
      </c>
      <c r="D112" s="104">
        <v>39.5</v>
      </c>
      <c r="E112" s="105"/>
      <c r="F112" s="106"/>
      <c r="G112" s="18"/>
      <c r="H112" s="18"/>
      <c r="I112" s="40"/>
      <c r="J112" s="40"/>
      <c r="K112" s="40"/>
      <c r="L112" s="40"/>
      <c r="M112" s="40"/>
      <c r="N112" s="18"/>
      <c r="O112" s="18"/>
      <c r="P112" s="18"/>
      <c r="Q112" s="18"/>
      <c r="R112" s="11"/>
      <c r="S112" s="16"/>
      <c r="T112" s="16"/>
      <c r="U112" s="16"/>
      <c r="V112" s="14"/>
      <c r="W112" s="14"/>
      <c r="X112" s="14"/>
      <c r="Y112" s="14"/>
      <c r="Z112" s="14"/>
      <c r="AA112" s="14"/>
      <c r="AB112" s="14"/>
      <c r="AC112" s="14"/>
      <c r="AD112" s="14"/>
      <c r="AE112" s="14"/>
      <c r="AF112" s="14"/>
      <c r="AG112" s="14"/>
    </row>
    <row r="113" spans="1:33" s="4" customFormat="1" outlineLevel="1">
      <c r="A113" s="99" t="s">
        <v>148</v>
      </c>
      <c r="B113" s="101" t="s">
        <v>151</v>
      </c>
      <c r="C113" s="109" t="s">
        <v>129</v>
      </c>
      <c r="D113" s="104">
        <v>39.99</v>
      </c>
      <c r="E113" s="105"/>
      <c r="F113" s="106"/>
      <c r="G113" s="18"/>
      <c r="H113" s="18"/>
      <c r="I113" s="40"/>
      <c r="J113" s="40"/>
      <c r="K113" s="40"/>
      <c r="L113" s="40"/>
      <c r="M113" s="40"/>
      <c r="N113" s="18"/>
      <c r="O113" s="18"/>
      <c r="P113" s="18"/>
      <c r="Q113" s="18"/>
      <c r="R113" s="11"/>
      <c r="S113" s="16"/>
      <c r="T113" s="16"/>
      <c r="U113" s="16"/>
      <c r="V113" s="14"/>
      <c r="W113" s="14"/>
      <c r="X113" s="14"/>
      <c r="Y113" s="14"/>
      <c r="Z113" s="14"/>
      <c r="AA113" s="14"/>
      <c r="AB113" s="14"/>
      <c r="AC113" s="14"/>
      <c r="AD113" s="14"/>
      <c r="AE113" s="14"/>
      <c r="AF113" s="14"/>
      <c r="AG113" s="14"/>
    </row>
    <row r="114" spans="1:33" s="4" customFormat="1" outlineLevel="1">
      <c r="A114" s="99" t="s">
        <v>81</v>
      </c>
      <c r="B114" s="101" t="s">
        <v>152</v>
      </c>
      <c r="C114" s="103" t="s">
        <v>20</v>
      </c>
      <c r="D114" s="104">
        <v>27.2</v>
      </c>
      <c r="E114" s="105"/>
      <c r="F114" s="106"/>
      <c r="G114" s="18"/>
      <c r="H114" s="18"/>
      <c r="I114" s="40"/>
      <c r="J114" s="40"/>
      <c r="K114" s="40"/>
      <c r="L114" s="40"/>
      <c r="M114" s="40"/>
      <c r="N114" s="18"/>
      <c r="O114" s="18"/>
      <c r="P114" s="18"/>
      <c r="Q114" s="18"/>
      <c r="R114" s="11"/>
      <c r="S114" s="16"/>
      <c r="T114" s="16"/>
      <c r="U114" s="16"/>
      <c r="V114" s="14"/>
      <c r="W114" s="14"/>
      <c r="X114" s="14"/>
      <c r="Y114" s="14"/>
      <c r="Z114" s="14"/>
      <c r="AA114" s="14"/>
      <c r="AB114" s="14"/>
      <c r="AC114" s="14"/>
      <c r="AD114" s="14"/>
      <c r="AE114" s="14"/>
      <c r="AF114" s="14"/>
      <c r="AG114" s="14"/>
    </row>
    <row r="115" spans="1:33" s="4" customFormat="1" outlineLevel="1">
      <c r="A115" s="93"/>
      <c r="B115" s="101"/>
      <c r="C115" s="103"/>
      <c r="D115" s="104"/>
      <c r="E115" s="105"/>
      <c r="F115" s="106"/>
      <c r="G115" s="18"/>
      <c r="H115" s="18"/>
      <c r="I115" s="40"/>
      <c r="J115" s="40"/>
      <c r="K115" s="40"/>
      <c r="L115" s="40"/>
      <c r="M115" s="40"/>
      <c r="N115" s="18"/>
      <c r="O115" s="18"/>
      <c r="P115" s="18"/>
      <c r="Q115" s="18"/>
      <c r="R115" s="11"/>
      <c r="S115" s="16"/>
      <c r="T115" s="16"/>
      <c r="U115" s="16"/>
      <c r="V115" s="14"/>
      <c r="W115" s="14"/>
      <c r="X115" s="14"/>
      <c r="Y115" s="14"/>
      <c r="Z115" s="14"/>
      <c r="AA115" s="14"/>
      <c r="AB115" s="14"/>
      <c r="AC115" s="14"/>
      <c r="AD115" s="14"/>
      <c r="AE115" s="14"/>
      <c r="AF115" s="14"/>
      <c r="AG115" s="14"/>
    </row>
    <row r="116" spans="1:33" s="4" customFormat="1" outlineLevel="1">
      <c r="A116" s="170" t="s">
        <v>153</v>
      </c>
      <c r="B116" s="94" t="s">
        <v>154</v>
      </c>
      <c r="C116" s="103"/>
      <c r="D116" s="104"/>
      <c r="E116" s="105"/>
      <c r="F116" s="106"/>
      <c r="G116" s="18"/>
      <c r="H116" s="18"/>
      <c r="I116" s="40"/>
      <c r="J116" s="40"/>
      <c r="K116" s="40"/>
      <c r="L116" s="40"/>
      <c r="M116" s="40"/>
      <c r="N116" s="18"/>
      <c r="O116" s="18"/>
      <c r="P116" s="18"/>
      <c r="Q116" s="18"/>
      <c r="R116" s="11"/>
      <c r="S116" s="16"/>
      <c r="T116" s="16"/>
      <c r="U116" s="16"/>
      <c r="V116" s="14"/>
      <c r="W116" s="14"/>
      <c r="X116" s="14"/>
      <c r="Y116" s="14"/>
      <c r="Z116" s="14"/>
      <c r="AA116" s="14"/>
      <c r="AB116" s="14"/>
      <c r="AC116" s="14"/>
      <c r="AD116" s="14"/>
      <c r="AE116" s="14"/>
      <c r="AF116" s="14"/>
      <c r="AG116" s="14"/>
    </row>
    <row r="117" spans="1:33" s="7" customFormat="1" ht="51.75" customHeight="1" outlineLevel="1">
      <c r="A117" s="158"/>
      <c r="B117" s="168" t="s">
        <v>155</v>
      </c>
      <c r="C117" s="109"/>
      <c r="D117" s="156"/>
      <c r="E117" s="123"/>
      <c r="F117" s="157"/>
      <c r="G117" s="19"/>
      <c r="H117" s="19"/>
      <c r="I117" s="42"/>
      <c r="J117" s="42"/>
      <c r="K117" s="42"/>
      <c r="L117" s="42"/>
      <c r="M117" s="42"/>
      <c r="N117" s="19"/>
      <c r="O117" s="19"/>
      <c r="P117" s="19"/>
      <c r="Q117" s="19"/>
      <c r="R117" s="169"/>
      <c r="S117" s="17"/>
      <c r="T117" s="17"/>
      <c r="U117" s="17"/>
      <c r="V117" s="15"/>
      <c r="W117" s="15"/>
      <c r="X117" s="15"/>
      <c r="Y117" s="15"/>
      <c r="Z117" s="15"/>
      <c r="AA117" s="15"/>
      <c r="AB117" s="15"/>
      <c r="AC117" s="15"/>
      <c r="AD117" s="15"/>
      <c r="AE117" s="15"/>
      <c r="AF117" s="15"/>
      <c r="AG117" s="15"/>
    </row>
    <row r="118" spans="1:33" s="4" customFormat="1" ht="38.25" outlineLevel="1">
      <c r="A118" s="158"/>
      <c r="B118" s="101" t="s">
        <v>156</v>
      </c>
      <c r="C118" s="109"/>
      <c r="D118" s="156"/>
      <c r="E118" s="105"/>
      <c r="F118" s="106"/>
      <c r="G118" s="18"/>
      <c r="H118" s="18"/>
      <c r="I118" s="40"/>
      <c r="J118" s="40"/>
      <c r="K118" s="40"/>
      <c r="L118" s="40"/>
      <c r="M118" s="40"/>
      <c r="N118" s="18"/>
      <c r="O118" s="18"/>
      <c r="P118" s="18"/>
      <c r="Q118" s="18"/>
      <c r="R118" s="11"/>
      <c r="S118" s="16"/>
      <c r="T118" s="16"/>
      <c r="U118" s="16"/>
      <c r="V118" s="14"/>
      <c r="W118" s="14"/>
      <c r="X118" s="14"/>
      <c r="Y118" s="14"/>
      <c r="Z118" s="14"/>
      <c r="AA118" s="14"/>
      <c r="AB118" s="14"/>
      <c r="AC118" s="14"/>
      <c r="AD118" s="14"/>
      <c r="AE118" s="14"/>
      <c r="AF118" s="14"/>
      <c r="AG118" s="14"/>
    </row>
    <row r="119" spans="1:33" s="4" customFormat="1" ht="38.25" outlineLevel="1">
      <c r="A119" s="99"/>
      <c r="B119" s="101" t="s">
        <v>157</v>
      </c>
      <c r="C119" s="103"/>
      <c r="D119" s="104"/>
      <c r="E119" s="105"/>
      <c r="F119" s="106"/>
      <c r="G119" s="18"/>
      <c r="H119" s="18"/>
      <c r="I119" s="40"/>
      <c r="J119" s="40"/>
      <c r="K119" s="40"/>
      <c r="L119" s="40"/>
      <c r="M119" s="40"/>
      <c r="N119" s="18"/>
      <c r="O119" s="18"/>
      <c r="P119" s="18"/>
      <c r="Q119" s="18"/>
      <c r="R119" s="11"/>
      <c r="S119" s="16"/>
      <c r="T119" s="16"/>
      <c r="U119" s="16"/>
      <c r="V119" s="14"/>
      <c r="W119" s="14"/>
      <c r="X119" s="14"/>
      <c r="Y119" s="14"/>
      <c r="Z119" s="14"/>
      <c r="AA119" s="14"/>
      <c r="AB119" s="14"/>
      <c r="AC119" s="14"/>
      <c r="AD119" s="14"/>
      <c r="AE119" s="14"/>
      <c r="AF119" s="14"/>
      <c r="AG119" s="14"/>
    </row>
    <row r="120" spans="1:33" s="4" customFormat="1" outlineLevel="1">
      <c r="A120" s="99" t="s">
        <v>27</v>
      </c>
      <c r="B120" s="101" t="s">
        <v>158</v>
      </c>
      <c r="C120" s="103" t="s">
        <v>20</v>
      </c>
      <c r="D120" s="104">
        <v>130.75</v>
      </c>
      <c r="E120" s="105"/>
      <c r="F120" s="106"/>
      <c r="G120" s="18"/>
      <c r="H120" s="18"/>
      <c r="I120" s="40"/>
      <c r="J120" s="40"/>
      <c r="K120" s="40"/>
      <c r="L120" s="40"/>
      <c r="M120" s="40"/>
      <c r="N120" s="18"/>
      <c r="O120" s="18"/>
      <c r="P120" s="18"/>
      <c r="Q120" s="18"/>
      <c r="R120" s="11"/>
      <c r="S120" s="16"/>
      <c r="T120" s="16"/>
      <c r="U120" s="16"/>
      <c r="V120" s="14"/>
      <c r="W120" s="14"/>
      <c r="X120" s="14"/>
      <c r="Y120" s="14"/>
      <c r="Z120" s="14"/>
      <c r="AA120" s="14"/>
      <c r="AB120" s="14"/>
      <c r="AC120" s="14"/>
      <c r="AD120" s="14"/>
      <c r="AE120" s="14"/>
      <c r="AF120" s="14"/>
      <c r="AG120" s="14"/>
    </row>
    <row r="121" spans="1:33" s="4" customFormat="1" outlineLevel="1">
      <c r="A121" s="99"/>
      <c r="B121" s="101"/>
      <c r="C121" s="109"/>
      <c r="D121" s="104"/>
      <c r="E121" s="105"/>
      <c r="F121" s="106"/>
      <c r="G121" s="18"/>
      <c r="H121" s="18"/>
      <c r="I121" s="40"/>
      <c r="J121" s="40"/>
      <c r="K121" s="40"/>
      <c r="L121" s="40"/>
      <c r="M121" s="40"/>
      <c r="N121" s="18"/>
      <c r="O121" s="18"/>
      <c r="P121" s="18"/>
      <c r="Q121" s="18"/>
      <c r="R121" s="11"/>
      <c r="S121" s="16"/>
      <c r="T121" s="16"/>
      <c r="U121" s="16"/>
      <c r="V121" s="14"/>
      <c r="W121" s="14"/>
      <c r="X121" s="14"/>
      <c r="Y121" s="14"/>
      <c r="Z121" s="14"/>
      <c r="AA121" s="14"/>
      <c r="AB121" s="14"/>
      <c r="AC121" s="14"/>
      <c r="AD121" s="14"/>
      <c r="AE121" s="14"/>
      <c r="AF121" s="14"/>
      <c r="AG121" s="14"/>
    </row>
    <row r="122" spans="1:33" s="4" customFormat="1" outlineLevel="1">
      <c r="A122" s="170" t="s">
        <v>159</v>
      </c>
      <c r="B122" s="94" t="s">
        <v>169</v>
      </c>
      <c r="C122" s="103"/>
      <c r="D122" s="104"/>
      <c r="E122" s="105"/>
      <c r="F122" s="106"/>
      <c r="G122" s="18"/>
      <c r="H122" s="18"/>
      <c r="I122" s="40"/>
      <c r="J122" s="40"/>
      <c r="K122" s="40"/>
      <c r="L122" s="40"/>
      <c r="M122" s="40"/>
      <c r="N122" s="18"/>
      <c r="O122" s="18"/>
      <c r="P122" s="18"/>
      <c r="Q122" s="18"/>
      <c r="R122" s="11"/>
      <c r="S122" s="16"/>
      <c r="T122" s="16"/>
      <c r="U122" s="16"/>
      <c r="V122" s="14"/>
      <c r="W122" s="14"/>
      <c r="X122" s="14"/>
      <c r="Y122" s="14"/>
      <c r="Z122" s="14"/>
      <c r="AA122" s="14"/>
      <c r="AB122" s="14"/>
      <c r="AC122" s="14"/>
      <c r="AD122" s="14"/>
      <c r="AE122" s="14"/>
      <c r="AF122" s="14"/>
      <c r="AG122" s="14"/>
    </row>
    <row r="123" spans="1:33" s="7" customFormat="1" ht="51.75" customHeight="1" outlineLevel="1">
      <c r="A123" s="158"/>
      <c r="B123" s="168" t="s">
        <v>160</v>
      </c>
      <c r="C123" s="109"/>
      <c r="D123" s="156"/>
      <c r="E123" s="123"/>
      <c r="F123" s="157"/>
      <c r="G123" s="19"/>
      <c r="H123" s="19"/>
      <c r="I123" s="42"/>
      <c r="J123" s="42"/>
      <c r="K123" s="42"/>
      <c r="L123" s="42"/>
      <c r="M123" s="42"/>
      <c r="N123" s="19"/>
      <c r="O123" s="19"/>
      <c r="P123" s="19"/>
      <c r="Q123" s="19"/>
      <c r="R123" s="169"/>
      <c r="S123" s="17"/>
      <c r="T123" s="17"/>
      <c r="U123" s="17"/>
      <c r="V123" s="15"/>
      <c r="W123" s="15"/>
      <c r="X123" s="15"/>
      <c r="Y123" s="15"/>
      <c r="Z123" s="15"/>
      <c r="AA123" s="15"/>
      <c r="AB123" s="15"/>
      <c r="AC123" s="15"/>
      <c r="AD123" s="15"/>
      <c r="AE123" s="15"/>
      <c r="AF123" s="15"/>
      <c r="AG123" s="15"/>
    </row>
    <row r="124" spans="1:33" s="4" customFormat="1" ht="25.5" outlineLevel="1">
      <c r="A124" s="158"/>
      <c r="B124" s="101" t="s">
        <v>161</v>
      </c>
      <c r="C124" s="109"/>
      <c r="D124" s="156"/>
      <c r="E124" s="105"/>
      <c r="F124" s="106"/>
      <c r="G124" s="18"/>
      <c r="H124" s="18"/>
      <c r="I124" s="40"/>
      <c r="J124" s="40"/>
      <c r="K124" s="40"/>
      <c r="L124" s="40"/>
      <c r="M124" s="40"/>
      <c r="N124" s="18"/>
      <c r="O124" s="18"/>
      <c r="P124" s="18"/>
      <c r="Q124" s="18"/>
      <c r="R124" s="11"/>
      <c r="S124" s="16"/>
      <c r="T124" s="16"/>
      <c r="U124" s="16"/>
      <c r="V124" s="14"/>
      <c r="W124" s="14"/>
      <c r="X124" s="14"/>
      <c r="Y124" s="14"/>
      <c r="Z124" s="14"/>
      <c r="AA124" s="14"/>
      <c r="AB124" s="14"/>
      <c r="AC124" s="14"/>
      <c r="AD124" s="14"/>
      <c r="AE124" s="14"/>
      <c r="AF124" s="14"/>
      <c r="AG124" s="14"/>
    </row>
    <row r="125" spans="1:33" s="4" customFormat="1" outlineLevel="1">
      <c r="A125" s="158"/>
      <c r="B125" s="101"/>
      <c r="C125" s="109"/>
      <c r="D125" s="156"/>
      <c r="E125" s="105"/>
      <c r="F125" s="106"/>
      <c r="G125" s="18"/>
      <c r="H125" s="18"/>
      <c r="I125" s="40"/>
      <c r="J125" s="40"/>
      <c r="K125" s="40"/>
      <c r="L125" s="40"/>
      <c r="M125" s="40"/>
      <c r="N125" s="18"/>
      <c r="O125" s="18"/>
      <c r="P125" s="18"/>
      <c r="Q125" s="18"/>
      <c r="R125" s="11"/>
      <c r="S125" s="16"/>
      <c r="T125" s="16"/>
      <c r="U125" s="16"/>
      <c r="V125" s="14"/>
      <c r="W125" s="14"/>
      <c r="X125" s="14"/>
      <c r="Y125" s="14"/>
      <c r="Z125" s="14"/>
      <c r="AA125" s="14"/>
      <c r="AB125" s="14"/>
      <c r="AC125" s="14"/>
      <c r="AD125" s="14"/>
      <c r="AE125" s="14"/>
      <c r="AF125" s="14"/>
      <c r="AG125" s="14"/>
    </row>
    <row r="126" spans="1:33" s="4" customFormat="1" outlineLevel="1">
      <c r="A126" s="170" t="s">
        <v>170</v>
      </c>
      <c r="B126" s="94" t="s">
        <v>171</v>
      </c>
      <c r="C126" s="103"/>
      <c r="D126" s="104"/>
      <c r="E126" s="105"/>
      <c r="F126" s="106"/>
      <c r="G126" s="18"/>
      <c r="H126" s="18"/>
      <c r="I126" s="40"/>
      <c r="J126" s="40"/>
      <c r="K126" s="40"/>
      <c r="L126" s="40"/>
      <c r="M126" s="40"/>
      <c r="N126" s="18"/>
      <c r="O126" s="18"/>
      <c r="P126" s="18"/>
      <c r="Q126" s="18"/>
      <c r="R126" s="11"/>
      <c r="S126" s="16"/>
      <c r="T126" s="16"/>
      <c r="U126" s="16"/>
      <c r="V126" s="14"/>
      <c r="W126" s="14"/>
      <c r="X126" s="14"/>
      <c r="Y126" s="14"/>
      <c r="Z126" s="14"/>
      <c r="AA126" s="14"/>
      <c r="AB126" s="14"/>
      <c r="AC126" s="14"/>
      <c r="AD126" s="14"/>
      <c r="AE126" s="14"/>
      <c r="AF126" s="14"/>
      <c r="AG126" s="14"/>
    </row>
    <row r="127" spans="1:33" s="4" customFormat="1" outlineLevel="1">
      <c r="A127" s="99" t="s">
        <v>27</v>
      </c>
      <c r="B127" s="101" t="s">
        <v>163</v>
      </c>
      <c r="C127" s="103" t="s">
        <v>144</v>
      </c>
      <c r="D127" s="104">
        <v>28.8</v>
      </c>
      <c r="E127" s="105"/>
      <c r="F127" s="106"/>
      <c r="G127" s="18"/>
      <c r="H127" s="18"/>
      <c r="I127" s="40"/>
      <c r="J127" s="40"/>
      <c r="K127" s="40"/>
      <c r="L127" s="40"/>
      <c r="M127" s="40"/>
      <c r="N127" s="18"/>
      <c r="O127" s="18"/>
      <c r="P127" s="18"/>
      <c r="Q127" s="18"/>
      <c r="R127" s="11"/>
      <c r="S127" s="16"/>
      <c r="T127" s="16"/>
      <c r="U127" s="16"/>
      <c r="V127" s="14"/>
      <c r="W127" s="14"/>
      <c r="X127" s="14"/>
      <c r="Y127" s="14"/>
      <c r="Z127" s="14"/>
      <c r="AA127" s="14"/>
      <c r="AB127" s="14"/>
      <c r="AC127" s="14"/>
      <c r="AD127" s="14"/>
      <c r="AE127" s="14"/>
      <c r="AF127" s="14"/>
      <c r="AG127" s="14"/>
    </row>
    <row r="128" spans="1:33" s="4" customFormat="1" outlineLevel="1">
      <c r="A128" s="99" t="s">
        <v>28</v>
      </c>
      <c r="B128" s="101" t="s">
        <v>164</v>
      </c>
      <c r="C128" s="103" t="s">
        <v>144</v>
      </c>
      <c r="D128" s="104">
        <v>69</v>
      </c>
      <c r="E128" s="105"/>
      <c r="F128" s="106"/>
      <c r="G128" s="18"/>
      <c r="H128" s="18"/>
      <c r="I128" s="40"/>
      <c r="J128" s="40"/>
      <c r="K128" s="40"/>
      <c r="L128" s="40"/>
      <c r="M128" s="40"/>
      <c r="N128" s="18"/>
      <c r="O128" s="18"/>
      <c r="P128" s="18"/>
      <c r="Q128" s="18"/>
      <c r="R128" s="11"/>
      <c r="S128" s="16"/>
      <c r="T128" s="16"/>
      <c r="U128" s="16"/>
      <c r="V128" s="14"/>
      <c r="W128" s="14"/>
      <c r="X128" s="14"/>
      <c r="Y128" s="14"/>
      <c r="Z128" s="14"/>
      <c r="AA128" s="14"/>
      <c r="AB128" s="14"/>
      <c r="AC128" s="14"/>
      <c r="AD128" s="14"/>
      <c r="AE128" s="14"/>
      <c r="AF128" s="14"/>
      <c r="AG128" s="14"/>
    </row>
    <row r="129" spans="1:33" s="4" customFormat="1" outlineLevel="1">
      <c r="A129" s="99" t="s">
        <v>79</v>
      </c>
      <c r="B129" s="101" t="s">
        <v>165</v>
      </c>
      <c r="C129" s="103" t="s">
        <v>20</v>
      </c>
      <c r="D129" s="104">
        <v>48.6</v>
      </c>
      <c r="E129" s="105"/>
      <c r="F129" s="106"/>
      <c r="G129" s="18"/>
      <c r="H129" s="18"/>
      <c r="I129" s="40"/>
      <c r="J129" s="40"/>
      <c r="K129" s="40"/>
      <c r="L129" s="40"/>
      <c r="M129" s="40"/>
      <c r="N129" s="18"/>
      <c r="O129" s="18"/>
      <c r="P129" s="18"/>
      <c r="Q129" s="18"/>
      <c r="R129" s="11"/>
      <c r="S129" s="16"/>
      <c r="T129" s="16"/>
      <c r="U129" s="16"/>
      <c r="V129" s="14"/>
      <c r="W129" s="14"/>
      <c r="X129" s="14"/>
      <c r="Y129" s="14"/>
      <c r="Z129" s="14"/>
      <c r="AA129" s="14"/>
      <c r="AB129" s="14"/>
      <c r="AC129" s="14"/>
      <c r="AD129" s="14"/>
      <c r="AE129" s="14"/>
      <c r="AF129" s="14"/>
      <c r="AG129" s="14"/>
    </row>
    <row r="130" spans="1:33" s="4" customFormat="1" outlineLevel="1">
      <c r="A130" s="99" t="s">
        <v>162</v>
      </c>
      <c r="B130" s="101" t="s">
        <v>166</v>
      </c>
      <c r="C130" s="103" t="s">
        <v>144</v>
      </c>
      <c r="D130" s="104">
        <v>21.5</v>
      </c>
      <c r="E130" s="105"/>
      <c r="F130" s="106"/>
      <c r="G130" s="18"/>
      <c r="H130" s="18"/>
      <c r="I130" s="40"/>
      <c r="J130" s="40"/>
      <c r="K130" s="40"/>
      <c r="L130" s="40"/>
      <c r="M130" s="40"/>
      <c r="N130" s="18"/>
      <c r="O130" s="18"/>
      <c r="P130" s="18"/>
      <c r="Q130" s="18"/>
      <c r="R130" s="11"/>
      <c r="S130" s="16"/>
      <c r="T130" s="16"/>
      <c r="U130" s="16"/>
      <c r="V130" s="14"/>
      <c r="W130" s="14"/>
      <c r="X130" s="14"/>
      <c r="Y130" s="14"/>
      <c r="Z130" s="14"/>
      <c r="AA130" s="14"/>
      <c r="AB130" s="14"/>
      <c r="AC130" s="14"/>
      <c r="AD130" s="14"/>
      <c r="AE130" s="14"/>
      <c r="AF130" s="14"/>
      <c r="AG130" s="14"/>
    </row>
    <row r="131" spans="1:33" s="4" customFormat="1" outlineLevel="1">
      <c r="A131" s="99" t="s">
        <v>30</v>
      </c>
      <c r="B131" s="101" t="s">
        <v>167</v>
      </c>
      <c r="C131" s="103" t="s">
        <v>144</v>
      </c>
      <c r="D131" s="104">
        <v>21.5</v>
      </c>
      <c r="E131" s="105"/>
      <c r="F131" s="106"/>
      <c r="G131" s="18"/>
      <c r="H131" s="18"/>
      <c r="I131" s="40"/>
      <c r="J131" s="40"/>
      <c r="K131" s="40"/>
      <c r="L131" s="40"/>
      <c r="M131" s="40"/>
      <c r="N131" s="18"/>
      <c r="O131" s="18"/>
      <c r="P131" s="18"/>
      <c r="Q131" s="18"/>
      <c r="R131" s="11"/>
      <c r="S131" s="16"/>
      <c r="T131" s="16"/>
      <c r="U131" s="16"/>
      <c r="V131" s="14"/>
      <c r="W131" s="14"/>
      <c r="X131" s="14"/>
      <c r="Y131" s="14"/>
      <c r="Z131" s="14"/>
      <c r="AA131" s="14"/>
      <c r="AB131" s="14"/>
      <c r="AC131" s="14"/>
      <c r="AD131" s="14"/>
      <c r="AE131" s="14"/>
      <c r="AF131" s="14"/>
      <c r="AG131" s="14"/>
    </row>
    <row r="132" spans="1:33" s="4" customFormat="1" outlineLevel="1">
      <c r="A132" s="99" t="s">
        <v>172</v>
      </c>
      <c r="B132" s="101" t="s">
        <v>168</v>
      </c>
      <c r="C132" s="103" t="s">
        <v>20</v>
      </c>
      <c r="D132" s="104">
        <v>24.94</v>
      </c>
      <c r="E132" s="105"/>
      <c r="F132" s="106"/>
      <c r="G132" s="18"/>
      <c r="H132" s="18"/>
      <c r="I132" s="40"/>
      <c r="J132" s="40"/>
      <c r="K132" s="40"/>
      <c r="L132" s="40"/>
      <c r="M132" s="40"/>
      <c r="N132" s="18"/>
      <c r="O132" s="18"/>
      <c r="P132" s="18"/>
      <c r="Q132" s="18"/>
      <c r="R132" s="11"/>
      <c r="S132" s="16"/>
      <c r="T132" s="16"/>
      <c r="U132" s="16"/>
      <c r="V132" s="14"/>
      <c r="W132" s="14"/>
      <c r="X132" s="14"/>
      <c r="Y132" s="14"/>
      <c r="Z132" s="14"/>
      <c r="AA132" s="14"/>
      <c r="AB132" s="14"/>
      <c r="AC132" s="14"/>
      <c r="AD132" s="14"/>
      <c r="AE132" s="14"/>
      <c r="AF132" s="14"/>
      <c r="AG132" s="14"/>
    </row>
    <row r="133" spans="1:33" s="4" customFormat="1" outlineLevel="1">
      <c r="A133" s="99"/>
      <c r="B133" s="101"/>
      <c r="C133" s="109"/>
      <c r="D133" s="104"/>
      <c r="E133" s="105"/>
      <c r="F133" s="106"/>
      <c r="G133" s="18"/>
      <c r="H133" s="18"/>
      <c r="I133" s="40"/>
      <c r="J133" s="40"/>
      <c r="K133" s="40"/>
      <c r="L133" s="40"/>
      <c r="M133" s="40"/>
      <c r="N133" s="18"/>
      <c r="O133" s="18"/>
      <c r="P133" s="18"/>
      <c r="Q133" s="18"/>
      <c r="R133" s="11"/>
      <c r="S133" s="16"/>
      <c r="T133" s="16"/>
      <c r="U133" s="16"/>
      <c r="V133" s="14"/>
      <c r="W133" s="14"/>
      <c r="X133" s="14"/>
      <c r="Y133" s="14"/>
      <c r="Z133" s="14"/>
      <c r="AA133" s="14"/>
      <c r="AB133" s="14"/>
      <c r="AC133" s="14"/>
      <c r="AD133" s="14"/>
      <c r="AE133" s="14"/>
      <c r="AF133" s="14"/>
      <c r="AG133" s="14"/>
    </row>
    <row r="134" spans="1:33" s="4" customFormat="1" outlineLevel="1">
      <c r="A134" s="170" t="s">
        <v>173</v>
      </c>
      <c r="B134" s="94" t="s">
        <v>174</v>
      </c>
      <c r="C134" s="103"/>
      <c r="D134" s="104"/>
      <c r="E134" s="105"/>
      <c r="F134" s="106"/>
      <c r="G134" s="18"/>
      <c r="H134" s="18"/>
      <c r="I134" s="40"/>
      <c r="J134" s="40"/>
      <c r="K134" s="40"/>
      <c r="L134" s="40"/>
      <c r="M134" s="40"/>
      <c r="N134" s="18"/>
      <c r="O134" s="18"/>
      <c r="P134" s="18"/>
      <c r="Q134" s="18"/>
      <c r="R134" s="11"/>
      <c r="S134" s="16"/>
      <c r="T134" s="16"/>
      <c r="U134" s="16"/>
      <c r="V134" s="14"/>
      <c r="W134" s="14"/>
      <c r="X134" s="14"/>
      <c r="Y134" s="14"/>
      <c r="Z134" s="14"/>
      <c r="AA134" s="14"/>
      <c r="AB134" s="14"/>
      <c r="AC134" s="14"/>
      <c r="AD134" s="14"/>
      <c r="AE134" s="14"/>
      <c r="AF134" s="14"/>
      <c r="AG134" s="14"/>
    </row>
    <row r="135" spans="1:33" s="4" customFormat="1" outlineLevel="1">
      <c r="A135" s="99" t="s">
        <v>27</v>
      </c>
      <c r="B135" s="101" t="s">
        <v>175</v>
      </c>
      <c r="C135" s="103" t="s">
        <v>144</v>
      </c>
      <c r="D135" s="104">
        <v>30</v>
      </c>
      <c r="E135" s="105"/>
      <c r="F135" s="106"/>
      <c r="G135" s="18"/>
      <c r="H135" s="18"/>
      <c r="I135" s="40"/>
      <c r="J135" s="40"/>
      <c r="K135" s="40"/>
      <c r="L135" s="40"/>
      <c r="M135" s="40"/>
      <c r="N135" s="18"/>
      <c r="O135" s="18"/>
      <c r="P135" s="18"/>
      <c r="Q135" s="18"/>
      <c r="R135" s="11"/>
      <c r="S135" s="16"/>
      <c r="T135" s="16"/>
      <c r="U135" s="16"/>
      <c r="V135" s="14"/>
      <c r="W135" s="14"/>
      <c r="X135" s="14"/>
      <c r="Y135" s="14"/>
      <c r="Z135" s="14"/>
      <c r="AA135" s="14"/>
      <c r="AB135" s="14"/>
      <c r="AC135" s="14"/>
      <c r="AD135" s="14"/>
      <c r="AE135" s="14"/>
      <c r="AF135" s="14"/>
      <c r="AG135" s="14"/>
    </row>
    <row r="136" spans="1:33" s="4" customFormat="1" outlineLevel="1">
      <c r="A136" s="99" t="s">
        <v>28</v>
      </c>
      <c r="B136" s="101" t="s">
        <v>176</v>
      </c>
      <c r="C136" s="103" t="s">
        <v>144</v>
      </c>
      <c r="D136" s="104">
        <v>180.51</v>
      </c>
      <c r="E136" s="105"/>
      <c r="F136" s="106"/>
      <c r="G136" s="18"/>
      <c r="H136" s="18"/>
      <c r="I136" s="40"/>
      <c r="J136" s="40"/>
      <c r="K136" s="40"/>
      <c r="L136" s="40"/>
      <c r="M136" s="40"/>
      <c r="N136" s="18"/>
      <c r="O136" s="18"/>
      <c r="P136" s="18"/>
      <c r="Q136" s="18"/>
      <c r="R136" s="11"/>
      <c r="S136" s="16"/>
      <c r="T136" s="16"/>
      <c r="U136" s="16"/>
      <c r="V136" s="14"/>
      <c r="W136" s="14"/>
      <c r="X136" s="14"/>
      <c r="Y136" s="14"/>
      <c r="Z136" s="14"/>
      <c r="AA136" s="14"/>
      <c r="AB136" s="14"/>
      <c r="AC136" s="14"/>
      <c r="AD136" s="14"/>
      <c r="AE136" s="14"/>
      <c r="AF136" s="14"/>
      <c r="AG136" s="14"/>
    </row>
    <row r="137" spans="1:33" s="4" customFormat="1" outlineLevel="1">
      <c r="A137" s="99" t="s">
        <v>79</v>
      </c>
      <c r="B137" s="101" t="s">
        <v>165</v>
      </c>
      <c r="C137" s="103" t="s">
        <v>20</v>
      </c>
      <c r="D137" s="104">
        <v>90.25</v>
      </c>
      <c r="E137" s="105"/>
      <c r="F137" s="106"/>
      <c r="G137" s="18"/>
      <c r="H137" s="18"/>
      <c r="I137" s="40"/>
      <c r="J137" s="40"/>
      <c r="K137" s="40"/>
      <c r="L137" s="40"/>
      <c r="M137" s="40"/>
      <c r="N137" s="18"/>
      <c r="O137" s="18"/>
      <c r="P137" s="18"/>
      <c r="Q137" s="18"/>
      <c r="R137" s="11"/>
      <c r="S137" s="16"/>
      <c r="T137" s="16"/>
      <c r="U137" s="16"/>
      <c r="V137" s="14"/>
      <c r="W137" s="14"/>
      <c r="X137" s="14"/>
      <c r="Y137" s="14"/>
      <c r="Z137" s="14"/>
      <c r="AA137" s="14"/>
      <c r="AB137" s="14"/>
      <c r="AC137" s="14"/>
      <c r="AD137" s="14"/>
      <c r="AE137" s="14"/>
      <c r="AF137" s="14"/>
      <c r="AG137" s="14"/>
    </row>
    <row r="138" spans="1:33" s="4" customFormat="1" outlineLevel="1">
      <c r="A138" s="99" t="s">
        <v>162</v>
      </c>
      <c r="B138" s="101" t="s">
        <v>166</v>
      </c>
      <c r="C138" s="103" t="s">
        <v>144</v>
      </c>
      <c r="D138" s="104">
        <v>60.17</v>
      </c>
      <c r="E138" s="105"/>
      <c r="F138" s="106"/>
      <c r="G138" s="18"/>
      <c r="H138" s="18"/>
      <c r="I138" s="40"/>
      <c r="J138" s="40"/>
      <c r="K138" s="40"/>
      <c r="L138" s="40"/>
      <c r="M138" s="40"/>
      <c r="N138" s="18"/>
      <c r="O138" s="18"/>
      <c r="P138" s="18"/>
      <c r="Q138" s="18"/>
      <c r="R138" s="11"/>
      <c r="S138" s="16"/>
      <c r="T138" s="16"/>
      <c r="U138" s="16"/>
      <c r="V138" s="14"/>
      <c r="W138" s="14"/>
      <c r="X138" s="14"/>
      <c r="Y138" s="14"/>
      <c r="Z138" s="14"/>
      <c r="AA138" s="14"/>
      <c r="AB138" s="14"/>
      <c r="AC138" s="14"/>
      <c r="AD138" s="14"/>
      <c r="AE138" s="14"/>
      <c r="AF138" s="14"/>
      <c r="AG138" s="14"/>
    </row>
    <row r="139" spans="1:33" s="4" customFormat="1" outlineLevel="1">
      <c r="A139" s="99" t="s">
        <v>30</v>
      </c>
      <c r="B139" s="101" t="s">
        <v>167</v>
      </c>
      <c r="C139" s="103" t="s">
        <v>144</v>
      </c>
      <c r="D139" s="104">
        <v>60.17</v>
      </c>
      <c r="E139" s="105"/>
      <c r="F139" s="106"/>
      <c r="G139" s="18"/>
      <c r="H139" s="18"/>
      <c r="I139" s="40"/>
      <c r="J139" s="40"/>
      <c r="K139" s="40"/>
      <c r="L139" s="40"/>
      <c r="M139" s="40"/>
      <c r="N139" s="18"/>
      <c r="O139" s="18"/>
      <c r="P139" s="18"/>
      <c r="Q139" s="18"/>
      <c r="R139" s="11"/>
      <c r="S139" s="16"/>
      <c r="T139" s="16"/>
      <c r="U139" s="16"/>
      <c r="V139" s="14"/>
      <c r="W139" s="14"/>
      <c r="X139" s="14"/>
      <c r="Y139" s="14"/>
      <c r="Z139" s="14"/>
      <c r="AA139" s="14"/>
      <c r="AB139" s="14"/>
      <c r="AC139" s="14"/>
      <c r="AD139" s="14"/>
      <c r="AE139" s="14"/>
      <c r="AF139" s="14"/>
      <c r="AG139" s="14"/>
    </row>
    <row r="140" spans="1:33" s="4" customFormat="1" outlineLevel="1">
      <c r="A140" s="99" t="s">
        <v>172</v>
      </c>
      <c r="B140" s="101" t="s">
        <v>168</v>
      </c>
      <c r="C140" s="103" t="s">
        <v>20</v>
      </c>
      <c r="D140" s="104">
        <v>51.75</v>
      </c>
      <c r="E140" s="105"/>
      <c r="F140" s="106"/>
      <c r="G140" s="18"/>
      <c r="H140" s="18"/>
      <c r="I140" s="40"/>
      <c r="J140" s="40"/>
      <c r="K140" s="40"/>
      <c r="L140" s="40"/>
      <c r="M140" s="40"/>
      <c r="N140" s="18"/>
      <c r="O140" s="18"/>
      <c r="P140" s="18"/>
      <c r="Q140" s="18"/>
      <c r="R140" s="11"/>
      <c r="S140" s="16"/>
      <c r="T140" s="16"/>
      <c r="U140" s="16"/>
      <c r="V140" s="14"/>
      <c r="W140" s="14"/>
      <c r="X140" s="14"/>
      <c r="Y140" s="14"/>
      <c r="Z140" s="14"/>
      <c r="AA140" s="14"/>
      <c r="AB140" s="14"/>
      <c r="AC140" s="14"/>
      <c r="AD140" s="14"/>
      <c r="AE140" s="14"/>
      <c r="AF140" s="14"/>
      <c r="AG140" s="14"/>
    </row>
    <row r="141" spans="1:33" s="4" customFormat="1" outlineLevel="1">
      <c r="A141" s="99"/>
      <c r="B141" s="101"/>
      <c r="C141" s="109"/>
      <c r="D141" s="104"/>
      <c r="E141" s="105"/>
      <c r="F141" s="106"/>
      <c r="G141" s="18"/>
      <c r="H141" s="18"/>
      <c r="I141" s="40"/>
      <c r="J141" s="40"/>
      <c r="K141" s="40"/>
      <c r="L141" s="40"/>
      <c r="M141" s="40"/>
      <c r="N141" s="18"/>
      <c r="O141" s="18"/>
      <c r="P141" s="18"/>
      <c r="Q141" s="18"/>
      <c r="R141" s="11"/>
      <c r="S141" s="16"/>
      <c r="T141" s="16"/>
      <c r="U141" s="16"/>
      <c r="V141" s="14"/>
      <c r="W141" s="14"/>
      <c r="X141" s="14"/>
      <c r="Y141" s="14"/>
      <c r="Z141" s="14"/>
      <c r="AA141" s="14"/>
      <c r="AB141" s="14"/>
      <c r="AC141" s="14"/>
      <c r="AD141" s="14"/>
      <c r="AE141" s="14"/>
      <c r="AF141" s="14"/>
      <c r="AG141" s="14"/>
    </row>
    <row r="142" spans="1:33" s="4" customFormat="1" outlineLevel="1">
      <c r="A142" s="170" t="s">
        <v>177</v>
      </c>
      <c r="B142" s="94" t="s">
        <v>178</v>
      </c>
      <c r="C142" s="103"/>
      <c r="D142" s="104"/>
      <c r="E142" s="105"/>
      <c r="F142" s="106"/>
      <c r="G142" s="18"/>
      <c r="H142" s="18"/>
      <c r="I142" s="40"/>
      <c r="J142" s="40"/>
      <c r="K142" s="40"/>
      <c r="L142" s="40"/>
      <c r="M142" s="40"/>
      <c r="N142" s="18"/>
      <c r="O142" s="18"/>
      <c r="P142" s="18"/>
      <c r="Q142" s="18"/>
      <c r="R142" s="11"/>
      <c r="S142" s="16"/>
      <c r="T142" s="16"/>
      <c r="U142" s="16"/>
      <c r="V142" s="14"/>
      <c r="W142" s="14"/>
      <c r="X142" s="14"/>
      <c r="Y142" s="14"/>
      <c r="Z142" s="14"/>
      <c r="AA142" s="14"/>
      <c r="AB142" s="14"/>
      <c r="AC142" s="14"/>
      <c r="AD142" s="14"/>
      <c r="AE142" s="14"/>
      <c r="AF142" s="14"/>
      <c r="AG142" s="14"/>
    </row>
    <row r="143" spans="1:33" s="7" customFormat="1" ht="51.75" customHeight="1" outlineLevel="1">
      <c r="A143" s="158"/>
      <c r="B143" s="172" t="s">
        <v>179</v>
      </c>
      <c r="C143" s="109"/>
      <c r="D143" s="156"/>
      <c r="E143" s="123"/>
      <c r="F143" s="157"/>
      <c r="G143" s="19"/>
      <c r="H143" s="19"/>
      <c r="I143" s="42"/>
      <c r="J143" s="42"/>
      <c r="K143" s="42"/>
      <c r="L143" s="42"/>
      <c r="M143" s="42"/>
      <c r="N143" s="19"/>
      <c r="O143" s="19"/>
      <c r="P143" s="19"/>
      <c r="Q143" s="19"/>
      <c r="R143" s="169"/>
      <c r="S143" s="17"/>
      <c r="T143" s="17"/>
      <c r="U143" s="17"/>
      <c r="V143" s="15"/>
      <c r="W143" s="15"/>
      <c r="X143" s="15"/>
      <c r="Y143" s="15"/>
      <c r="Z143" s="15"/>
      <c r="AA143" s="15"/>
      <c r="AB143" s="15"/>
      <c r="AC143" s="15"/>
      <c r="AD143" s="15"/>
      <c r="AE143" s="15"/>
      <c r="AF143" s="15"/>
      <c r="AG143" s="15"/>
    </row>
    <row r="144" spans="1:33" s="4" customFormat="1" outlineLevel="1">
      <c r="A144" s="99" t="s">
        <v>27</v>
      </c>
      <c r="B144" s="101" t="s">
        <v>180</v>
      </c>
      <c r="C144" s="103" t="s">
        <v>20</v>
      </c>
      <c r="D144" s="104">
        <v>41.65</v>
      </c>
      <c r="E144" s="105"/>
      <c r="F144" s="106"/>
      <c r="G144" s="18"/>
      <c r="H144" s="18"/>
      <c r="I144" s="40"/>
      <c r="J144" s="40"/>
      <c r="K144" s="40"/>
      <c r="L144" s="40"/>
      <c r="M144" s="40"/>
      <c r="N144" s="18"/>
      <c r="O144" s="18"/>
      <c r="P144" s="18"/>
      <c r="Q144" s="18"/>
      <c r="R144" s="11"/>
      <c r="S144" s="16"/>
      <c r="T144" s="16"/>
      <c r="U144" s="16"/>
      <c r="V144" s="14"/>
      <c r="W144" s="14"/>
      <c r="X144" s="14"/>
      <c r="Y144" s="14"/>
      <c r="Z144" s="14"/>
      <c r="AA144" s="14"/>
      <c r="AB144" s="14"/>
      <c r="AC144" s="14"/>
      <c r="AD144" s="14"/>
      <c r="AE144" s="14"/>
      <c r="AF144" s="14"/>
      <c r="AG144" s="14"/>
    </row>
    <row r="145" spans="1:33" s="4" customFormat="1" outlineLevel="1">
      <c r="A145" s="93"/>
      <c r="B145" s="101"/>
      <c r="C145" s="103"/>
      <c r="D145" s="104"/>
      <c r="E145" s="105"/>
      <c r="F145" s="106"/>
      <c r="G145" s="18"/>
      <c r="H145" s="18"/>
      <c r="I145" s="40"/>
      <c r="J145" s="40"/>
      <c r="K145" s="40"/>
      <c r="L145" s="40"/>
      <c r="M145" s="40"/>
      <c r="N145" s="18"/>
      <c r="O145" s="18"/>
      <c r="P145" s="18"/>
      <c r="Q145" s="18"/>
      <c r="R145" s="11"/>
      <c r="S145" s="16"/>
      <c r="T145" s="16"/>
      <c r="U145" s="16"/>
      <c r="V145" s="14"/>
      <c r="W145" s="14"/>
      <c r="X145" s="14"/>
      <c r="Y145" s="14"/>
      <c r="Z145" s="14"/>
      <c r="AA145" s="14"/>
      <c r="AB145" s="14"/>
      <c r="AC145" s="14"/>
      <c r="AD145" s="14"/>
      <c r="AE145" s="14"/>
      <c r="AF145" s="14"/>
      <c r="AG145" s="14"/>
    </row>
    <row r="146" spans="1:33" s="4" customFormat="1" outlineLevel="1">
      <c r="A146" s="93"/>
      <c r="B146" s="101"/>
      <c r="C146" s="103"/>
      <c r="D146" s="104"/>
      <c r="E146" s="105"/>
      <c r="F146" s="106"/>
      <c r="G146" s="18"/>
      <c r="H146" s="18"/>
      <c r="I146" s="40"/>
      <c r="J146" s="40"/>
      <c r="K146" s="40"/>
      <c r="L146" s="40"/>
      <c r="M146" s="40"/>
      <c r="N146" s="18"/>
      <c r="O146" s="18"/>
      <c r="P146" s="18"/>
      <c r="Q146" s="18"/>
      <c r="R146" s="11"/>
      <c r="S146" s="16"/>
      <c r="T146" s="16"/>
      <c r="U146" s="16"/>
      <c r="V146" s="14"/>
      <c r="W146" s="14"/>
      <c r="X146" s="14"/>
      <c r="Y146" s="14"/>
      <c r="Z146" s="14"/>
      <c r="AA146" s="14"/>
      <c r="AB146" s="14"/>
      <c r="AC146" s="14"/>
      <c r="AD146" s="14"/>
      <c r="AE146" s="14"/>
      <c r="AF146" s="14"/>
      <c r="AG146" s="14"/>
    </row>
    <row r="147" spans="1:33" s="4" customFormat="1" outlineLevel="1">
      <c r="A147" s="93"/>
      <c r="B147" s="101"/>
      <c r="C147" s="103"/>
      <c r="D147" s="104"/>
      <c r="E147" s="105"/>
      <c r="F147" s="106"/>
      <c r="G147" s="18"/>
      <c r="H147" s="18"/>
      <c r="I147" s="40"/>
      <c r="J147" s="40"/>
      <c r="K147" s="40"/>
      <c r="L147" s="40"/>
      <c r="M147" s="40"/>
      <c r="N147" s="18"/>
      <c r="O147" s="18"/>
      <c r="P147" s="18"/>
      <c r="Q147" s="18"/>
      <c r="R147" s="11"/>
      <c r="S147" s="16"/>
      <c r="T147" s="16"/>
      <c r="U147" s="16"/>
      <c r="V147" s="14"/>
      <c r="W147" s="14"/>
      <c r="X147" s="14"/>
      <c r="Y147" s="14"/>
      <c r="Z147" s="14"/>
      <c r="AA147" s="14"/>
      <c r="AB147" s="14"/>
      <c r="AC147" s="14"/>
      <c r="AD147" s="14"/>
      <c r="AE147" s="14"/>
      <c r="AF147" s="14"/>
      <c r="AG147" s="14"/>
    </row>
    <row r="148" spans="1:33" s="4" customFormat="1" outlineLevel="1">
      <c r="A148" s="93"/>
      <c r="B148" s="101"/>
      <c r="C148" s="103"/>
      <c r="D148" s="104"/>
      <c r="E148" s="105"/>
      <c r="F148" s="106"/>
      <c r="G148" s="18"/>
      <c r="H148" s="18"/>
      <c r="I148" s="40"/>
      <c r="J148" s="40"/>
      <c r="K148" s="40"/>
      <c r="L148" s="40"/>
      <c r="M148" s="40"/>
      <c r="N148" s="18"/>
      <c r="O148" s="18"/>
      <c r="P148" s="18"/>
      <c r="Q148" s="18"/>
      <c r="R148" s="11"/>
      <c r="S148" s="16"/>
      <c r="T148" s="16"/>
      <c r="U148" s="16"/>
      <c r="V148" s="14"/>
      <c r="W148" s="14"/>
      <c r="X148" s="14"/>
      <c r="Y148" s="14"/>
      <c r="Z148" s="14"/>
      <c r="AA148" s="14"/>
      <c r="AB148" s="14"/>
      <c r="AC148" s="14"/>
      <c r="AD148" s="14"/>
      <c r="AE148" s="14"/>
      <c r="AF148" s="14"/>
      <c r="AG148" s="14"/>
    </row>
    <row r="149" spans="1:33" s="4" customFormat="1" outlineLevel="1">
      <c r="A149" s="93"/>
      <c r="B149" s="101"/>
      <c r="C149" s="103"/>
      <c r="D149" s="104"/>
      <c r="E149" s="105"/>
      <c r="F149" s="106"/>
      <c r="G149" s="18"/>
      <c r="H149" s="18"/>
      <c r="I149" s="40"/>
      <c r="J149" s="40"/>
      <c r="K149" s="40"/>
      <c r="L149" s="40"/>
      <c r="M149" s="40"/>
      <c r="N149" s="18"/>
      <c r="O149" s="18"/>
      <c r="P149" s="18"/>
      <c r="Q149" s="18"/>
      <c r="R149" s="11"/>
      <c r="S149" s="16"/>
      <c r="T149" s="16"/>
      <c r="U149" s="16"/>
      <c r="V149" s="14"/>
      <c r="W149" s="14"/>
      <c r="X149" s="14"/>
      <c r="Y149" s="14"/>
      <c r="Z149" s="14"/>
      <c r="AA149" s="14"/>
      <c r="AB149" s="14"/>
      <c r="AC149" s="14"/>
      <c r="AD149" s="14"/>
      <c r="AE149" s="14"/>
      <c r="AF149" s="14"/>
      <c r="AG149" s="14"/>
    </row>
    <row r="150" spans="1:33" s="4" customFormat="1" outlineLevel="1">
      <c r="A150" s="93"/>
      <c r="B150" s="101"/>
      <c r="C150" s="103"/>
      <c r="D150" s="104"/>
      <c r="E150" s="105"/>
      <c r="F150" s="106"/>
      <c r="G150" s="18"/>
      <c r="H150" s="18"/>
      <c r="I150" s="40"/>
      <c r="J150" s="40"/>
      <c r="K150" s="40"/>
      <c r="L150" s="40"/>
      <c r="M150" s="40"/>
      <c r="N150" s="18"/>
      <c r="O150" s="18"/>
      <c r="P150" s="18"/>
      <c r="Q150" s="18"/>
      <c r="R150" s="11"/>
      <c r="S150" s="16"/>
      <c r="T150" s="16"/>
      <c r="U150" s="16"/>
      <c r="V150" s="14"/>
      <c r="W150" s="14"/>
      <c r="X150" s="14"/>
      <c r="Y150" s="14"/>
      <c r="Z150" s="14"/>
      <c r="AA150" s="14"/>
      <c r="AB150" s="14"/>
      <c r="AC150" s="14"/>
      <c r="AD150" s="14"/>
      <c r="AE150" s="14"/>
      <c r="AF150" s="14"/>
      <c r="AG150" s="14"/>
    </row>
    <row r="151" spans="1:33" s="4" customFormat="1" outlineLevel="1">
      <c r="A151" s="93"/>
      <c r="B151" s="101"/>
      <c r="C151" s="103"/>
      <c r="D151" s="104"/>
      <c r="E151" s="105"/>
      <c r="F151" s="106"/>
      <c r="G151" s="18"/>
      <c r="H151" s="18"/>
      <c r="I151" s="40"/>
      <c r="J151" s="40"/>
      <c r="K151" s="40"/>
      <c r="L151" s="40"/>
      <c r="M151" s="40"/>
      <c r="N151" s="18"/>
      <c r="O151" s="18"/>
      <c r="P151" s="18"/>
      <c r="Q151" s="18"/>
      <c r="R151" s="11"/>
      <c r="S151" s="16"/>
      <c r="T151" s="16"/>
      <c r="U151" s="16"/>
      <c r="V151" s="14"/>
      <c r="W151" s="14"/>
      <c r="X151" s="14"/>
      <c r="Y151" s="14"/>
      <c r="Z151" s="14"/>
      <c r="AA151" s="14"/>
      <c r="AB151" s="14"/>
      <c r="AC151" s="14"/>
      <c r="AD151" s="14"/>
      <c r="AE151" s="14"/>
      <c r="AF151" s="14"/>
      <c r="AG151" s="14"/>
    </row>
    <row r="152" spans="1:33" s="4" customFormat="1" outlineLevel="1">
      <c r="A152" s="93"/>
      <c r="B152" s="101"/>
      <c r="C152" s="103"/>
      <c r="D152" s="104"/>
      <c r="E152" s="105"/>
      <c r="F152" s="106"/>
      <c r="G152" s="18"/>
      <c r="H152" s="18"/>
      <c r="I152" s="40"/>
      <c r="J152" s="40"/>
      <c r="K152" s="40"/>
      <c r="L152" s="40"/>
      <c r="M152" s="40"/>
      <c r="N152" s="18"/>
      <c r="O152" s="18"/>
      <c r="P152" s="18"/>
      <c r="Q152" s="18"/>
      <c r="R152" s="11"/>
      <c r="S152" s="16"/>
      <c r="T152" s="16"/>
      <c r="U152" s="16"/>
      <c r="V152" s="14"/>
      <c r="W152" s="14"/>
      <c r="X152" s="14"/>
      <c r="Y152" s="14"/>
      <c r="Z152" s="14"/>
      <c r="AA152" s="14"/>
      <c r="AB152" s="14"/>
      <c r="AC152" s="14"/>
      <c r="AD152" s="14"/>
      <c r="AE152" s="14"/>
      <c r="AF152" s="14"/>
      <c r="AG152" s="14"/>
    </row>
    <row r="153" spans="1:33" s="4" customFormat="1" outlineLevel="1">
      <c r="A153" s="93"/>
      <c r="B153" s="101"/>
      <c r="C153" s="103"/>
      <c r="D153" s="104"/>
      <c r="E153" s="105"/>
      <c r="F153" s="106"/>
      <c r="G153" s="18"/>
      <c r="H153" s="18"/>
      <c r="I153" s="40"/>
      <c r="J153" s="40"/>
      <c r="K153" s="40"/>
      <c r="L153" s="40"/>
      <c r="M153" s="40"/>
      <c r="N153" s="18"/>
      <c r="O153" s="18"/>
      <c r="P153" s="18"/>
      <c r="Q153" s="18"/>
      <c r="R153" s="11"/>
      <c r="S153" s="16"/>
      <c r="T153" s="16"/>
      <c r="U153" s="16"/>
      <c r="V153" s="14"/>
      <c r="W153" s="14"/>
      <c r="X153" s="14"/>
      <c r="Y153" s="14"/>
      <c r="Z153" s="14"/>
      <c r="AA153" s="14"/>
      <c r="AB153" s="14"/>
      <c r="AC153" s="14"/>
      <c r="AD153" s="14"/>
      <c r="AE153" s="14"/>
      <c r="AF153" s="14"/>
      <c r="AG153" s="14"/>
    </row>
    <row r="154" spans="1:33" s="4" customFormat="1" outlineLevel="1">
      <c r="A154" s="93"/>
      <c r="B154" s="101"/>
      <c r="C154" s="103"/>
      <c r="D154" s="104"/>
      <c r="E154" s="105"/>
      <c r="F154" s="106"/>
      <c r="G154" s="18"/>
      <c r="H154" s="18"/>
      <c r="I154" s="40"/>
      <c r="J154" s="40"/>
      <c r="K154" s="40"/>
      <c r="L154" s="40"/>
      <c r="M154" s="40"/>
      <c r="N154" s="18"/>
      <c r="O154" s="18"/>
      <c r="P154" s="18"/>
      <c r="Q154" s="18"/>
      <c r="R154" s="11"/>
      <c r="S154" s="16"/>
      <c r="T154" s="16"/>
      <c r="U154" s="16"/>
      <c r="V154" s="14"/>
      <c r="W154" s="14"/>
      <c r="X154" s="14"/>
      <c r="Y154" s="14"/>
      <c r="Z154" s="14"/>
      <c r="AA154" s="14"/>
      <c r="AB154" s="14"/>
      <c r="AC154" s="14"/>
      <c r="AD154" s="14"/>
      <c r="AE154" s="14"/>
      <c r="AF154" s="14"/>
      <c r="AG154" s="14"/>
    </row>
    <row r="155" spans="1:33" s="4" customFormat="1" outlineLevel="1">
      <c r="A155" s="93"/>
      <c r="B155" s="101"/>
      <c r="C155" s="103"/>
      <c r="D155" s="104"/>
      <c r="E155" s="105"/>
      <c r="F155" s="106"/>
      <c r="G155" s="18"/>
      <c r="H155" s="18"/>
      <c r="I155" s="40"/>
      <c r="J155" s="40"/>
      <c r="K155" s="40"/>
      <c r="L155" s="40"/>
      <c r="M155" s="40"/>
      <c r="N155" s="18"/>
      <c r="O155" s="18"/>
      <c r="P155" s="18"/>
      <c r="Q155" s="18"/>
      <c r="R155" s="11"/>
      <c r="S155" s="16"/>
      <c r="T155" s="16"/>
      <c r="U155" s="16"/>
      <c r="V155" s="14"/>
      <c r="W155" s="14"/>
      <c r="X155" s="14"/>
      <c r="Y155" s="14"/>
      <c r="Z155" s="14"/>
      <c r="AA155" s="14"/>
      <c r="AB155" s="14"/>
      <c r="AC155" s="14"/>
      <c r="AD155" s="14"/>
      <c r="AE155" s="14"/>
      <c r="AF155" s="14"/>
      <c r="AG155" s="14"/>
    </row>
    <row r="156" spans="1:33" s="4" customFormat="1" outlineLevel="1">
      <c r="A156" s="93"/>
      <c r="B156" s="101"/>
      <c r="C156" s="103"/>
      <c r="D156" s="104"/>
      <c r="E156" s="105"/>
      <c r="F156" s="106"/>
      <c r="G156" s="18"/>
      <c r="H156" s="18"/>
      <c r="I156" s="40"/>
      <c r="J156" s="40"/>
      <c r="K156" s="40"/>
      <c r="L156" s="40"/>
      <c r="M156" s="40"/>
      <c r="N156" s="18"/>
      <c r="O156" s="18"/>
      <c r="P156" s="18"/>
      <c r="Q156" s="18"/>
      <c r="R156" s="11"/>
      <c r="S156" s="16"/>
      <c r="T156" s="16"/>
      <c r="U156" s="16"/>
      <c r="V156" s="14"/>
      <c r="W156" s="14"/>
      <c r="X156" s="14"/>
      <c r="Y156" s="14"/>
      <c r="Z156" s="14"/>
      <c r="AA156" s="14"/>
      <c r="AB156" s="14"/>
      <c r="AC156" s="14"/>
      <c r="AD156" s="14"/>
      <c r="AE156" s="14"/>
      <c r="AF156" s="14"/>
      <c r="AG156" s="14"/>
    </row>
    <row r="157" spans="1:33" s="4" customFormat="1" outlineLevel="1">
      <c r="A157" s="93"/>
      <c r="B157" s="101"/>
      <c r="C157" s="103"/>
      <c r="D157" s="104"/>
      <c r="E157" s="105"/>
      <c r="F157" s="106"/>
      <c r="G157" s="18"/>
      <c r="H157" s="18"/>
      <c r="I157" s="40"/>
      <c r="J157" s="40"/>
      <c r="K157" s="40"/>
      <c r="L157" s="40"/>
      <c r="M157" s="40"/>
      <c r="N157" s="18"/>
      <c r="O157" s="18"/>
      <c r="P157" s="18"/>
      <c r="Q157" s="18"/>
      <c r="R157" s="11"/>
      <c r="S157" s="16"/>
      <c r="T157" s="16"/>
      <c r="U157" s="16"/>
      <c r="V157" s="14"/>
      <c r="W157" s="14"/>
      <c r="X157" s="14"/>
      <c r="Y157" s="14"/>
      <c r="Z157" s="14"/>
      <c r="AA157" s="14"/>
      <c r="AB157" s="14"/>
      <c r="AC157" s="14"/>
      <c r="AD157" s="14"/>
      <c r="AE157" s="14"/>
      <c r="AF157" s="14"/>
      <c r="AG157" s="14"/>
    </row>
    <row r="158" spans="1:33" s="4" customFormat="1" outlineLevel="1">
      <c r="A158" s="93"/>
      <c r="B158" s="101"/>
      <c r="C158" s="103"/>
      <c r="D158" s="104"/>
      <c r="E158" s="105"/>
      <c r="F158" s="106"/>
      <c r="G158" s="18"/>
      <c r="H158" s="18"/>
      <c r="I158" s="40"/>
      <c r="J158" s="40"/>
      <c r="K158" s="40"/>
      <c r="L158" s="40"/>
      <c r="M158" s="40"/>
      <c r="N158" s="18"/>
      <c r="O158" s="18"/>
      <c r="P158" s="18"/>
      <c r="Q158" s="18"/>
      <c r="R158" s="11"/>
      <c r="S158" s="16"/>
      <c r="T158" s="16"/>
      <c r="U158" s="16"/>
      <c r="V158" s="14"/>
      <c r="W158" s="14"/>
      <c r="X158" s="14"/>
      <c r="Y158" s="14"/>
      <c r="Z158" s="14"/>
      <c r="AA158" s="14"/>
      <c r="AB158" s="14"/>
      <c r="AC158" s="14"/>
      <c r="AD158" s="14"/>
      <c r="AE158" s="14"/>
      <c r="AF158" s="14"/>
      <c r="AG158" s="14"/>
    </row>
    <row r="159" spans="1:33" s="4" customFormat="1" outlineLevel="1">
      <c r="A159" s="93"/>
      <c r="B159" s="101"/>
      <c r="C159" s="103"/>
      <c r="D159" s="104"/>
      <c r="E159" s="105"/>
      <c r="F159" s="106"/>
      <c r="G159" s="18"/>
      <c r="H159" s="18"/>
      <c r="I159" s="40"/>
      <c r="J159" s="40"/>
      <c r="K159" s="40"/>
      <c r="L159" s="40"/>
      <c r="M159" s="40"/>
      <c r="N159" s="18"/>
      <c r="O159" s="18"/>
      <c r="P159" s="18"/>
      <c r="Q159" s="18"/>
      <c r="R159" s="11"/>
      <c r="S159" s="16"/>
      <c r="T159" s="16"/>
      <c r="U159" s="16"/>
      <c r="V159" s="14"/>
      <c r="W159" s="14"/>
      <c r="X159" s="14"/>
      <c r="Y159" s="14"/>
      <c r="Z159" s="14"/>
      <c r="AA159" s="14"/>
      <c r="AB159" s="14"/>
      <c r="AC159" s="14"/>
      <c r="AD159" s="14"/>
      <c r="AE159" s="14"/>
      <c r="AF159" s="14"/>
      <c r="AG159" s="14"/>
    </row>
    <row r="160" spans="1:33" s="4" customFormat="1" outlineLevel="1">
      <c r="A160" s="93"/>
      <c r="B160" s="101"/>
      <c r="C160" s="103"/>
      <c r="D160" s="104"/>
      <c r="E160" s="105"/>
      <c r="F160" s="106"/>
      <c r="G160" s="18"/>
      <c r="H160" s="18"/>
      <c r="I160" s="40"/>
      <c r="J160" s="40"/>
      <c r="K160" s="40"/>
      <c r="L160" s="40"/>
      <c r="M160" s="40"/>
      <c r="N160" s="18"/>
      <c r="O160" s="18"/>
      <c r="P160" s="18"/>
      <c r="Q160" s="18"/>
      <c r="R160" s="11"/>
      <c r="S160" s="16"/>
      <c r="T160" s="16"/>
      <c r="U160" s="16"/>
      <c r="V160" s="14"/>
      <c r="W160" s="14"/>
      <c r="X160" s="14"/>
      <c r="Y160" s="14"/>
      <c r="Z160" s="14"/>
      <c r="AA160" s="14"/>
      <c r="AB160" s="14"/>
      <c r="AC160" s="14"/>
      <c r="AD160" s="14"/>
      <c r="AE160" s="14"/>
      <c r="AF160" s="14"/>
      <c r="AG160" s="14"/>
    </row>
    <row r="161" spans="1:33" s="4" customFormat="1" outlineLevel="1">
      <c r="A161" s="93"/>
      <c r="B161" s="101"/>
      <c r="C161" s="103"/>
      <c r="D161" s="104"/>
      <c r="E161" s="105"/>
      <c r="F161" s="106"/>
      <c r="G161" s="18"/>
      <c r="H161" s="18"/>
      <c r="I161" s="40"/>
      <c r="J161" s="40"/>
      <c r="K161" s="40"/>
      <c r="L161" s="40"/>
      <c r="M161" s="40"/>
      <c r="N161" s="18"/>
      <c r="O161" s="18"/>
      <c r="P161" s="18"/>
      <c r="Q161" s="18"/>
      <c r="R161" s="11"/>
      <c r="S161" s="16"/>
      <c r="T161" s="16"/>
      <c r="U161" s="16"/>
      <c r="V161" s="14"/>
      <c r="W161" s="14"/>
      <c r="X161" s="14"/>
      <c r="Y161" s="14"/>
      <c r="Z161" s="14"/>
      <c r="AA161" s="14"/>
      <c r="AB161" s="14"/>
      <c r="AC161" s="14"/>
      <c r="AD161" s="14"/>
      <c r="AE161" s="14"/>
      <c r="AF161" s="14"/>
      <c r="AG161" s="14"/>
    </row>
    <row r="162" spans="1:33" s="4" customFormat="1" outlineLevel="1">
      <c r="A162" s="93"/>
      <c r="B162" s="101"/>
      <c r="C162" s="103"/>
      <c r="D162" s="104"/>
      <c r="E162" s="105"/>
      <c r="F162" s="106"/>
      <c r="G162" s="18"/>
      <c r="H162" s="18"/>
      <c r="I162" s="40"/>
      <c r="J162" s="40"/>
      <c r="K162" s="40"/>
      <c r="L162" s="40"/>
      <c r="M162" s="40"/>
      <c r="N162" s="18"/>
      <c r="O162" s="18"/>
      <c r="P162" s="18"/>
      <c r="Q162" s="18"/>
      <c r="R162" s="11"/>
      <c r="S162" s="16"/>
      <c r="T162" s="16"/>
      <c r="U162" s="16"/>
      <c r="V162" s="14"/>
      <c r="W162" s="14"/>
      <c r="X162" s="14"/>
      <c r="Y162" s="14"/>
      <c r="Z162" s="14"/>
      <c r="AA162" s="14"/>
      <c r="AB162" s="14"/>
      <c r="AC162" s="14"/>
      <c r="AD162" s="14"/>
      <c r="AE162" s="14"/>
      <c r="AF162" s="14"/>
      <c r="AG162" s="14"/>
    </row>
    <row r="163" spans="1:33" s="4" customFormat="1" outlineLevel="1">
      <c r="A163" s="93"/>
      <c r="B163" s="101"/>
      <c r="C163" s="103"/>
      <c r="D163" s="104"/>
      <c r="E163" s="105"/>
      <c r="F163" s="106"/>
      <c r="G163" s="18"/>
      <c r="H163" s="18"/>
      <c r="I163" s="40"/>
      <c r="J163" s="40"/>
      <c r="K163" s="40"/>
      <c r="L163" s="40"/>
      <c r="M163" s="40"/>
      <c r="N163" s="18"/>
      <c r="O163" s="18"/>
      <c r="P163" s="18"/>
      <c r="Q163" s="18"/>
      <c r="R163" s="11"/>
      <c r="S163" s="16"/>
      <c r="T163" s="16"/>
      <c r="U163" s="16"/>
      <c r="V163" s="14"/>
      <c r="W163" s="14"/>
      <c r="X163" s="14"/>
      <c r="Y163" s="14"/>
      <c r="Z163" s="14"/>
      <c r="AA163" s="14"/>
      <c r="AB163" s="14"/>
      <c r="AC163" s="14"/>
      <c r="AD163" s="14"/>
      <c r="AE163" s="14"/>
      <c r="AF163" s="14"/>
      <c r="AG163" s="14"/>
    </row>
    <row r="164" spans="1:33" s="4" customFormat="1" outlineLevel="1">
      <c r="A164" s="93"/>
      <c r="B164" s="101"/>
      <c r="C164" s="103"/>
      <c r="D164" s="104"/>
      <c r="E164" s="105"/>
      <c r="F164" s="106"/>
      <c r="G164" s="18"/>
      <c r="H164" s="18"/>
      <c r="I164" s="40"/>
      <c r="J164" s="40"/>
      <c r="K164" s="40"/>
      <c r="L164" s="40"/>
      <c r="M164" s="40"/>
      <c r="N164" s="18"/>
      <c r="O164" s="18"/>
      <c r="P164" s="18"/>
      <c r="Q164" s="18"/>
      <c r="R164" s="11"/>
      <c r="S164" s="16"/>
      <c r="T164" s="16"/>
      <c r="U164" s="16"/>
      <c r="V164" s="14"/>
      <c r="W164" s="14"/>
      <c r="X164" s="14"/>
      <c r="Y164" s="14"/>
      <c r="Z164" s="14"/>
      <c r="AA164" s="14"/>
      <c r="AB164" s="14"/>
      <c r="AC164" s="14"/>
      <c r="AD164" s="14"/>
      <c r="AE164" s="14"/>
      <c r="AF164" s="14"/>
      <c r="AG164" s="14"/>
    </row>
    <row r="165" spans="1:33" s="4" customFormat="1" outlineLevel="1">
      <c r="A165" s="93"/>
      <c r="B165" s="101"/>
      <c r="C165" s="103"/>
      <c r="D165" s="104"/>
      <c r="E165" s="105"/>
      <c r="F165" s="106"/>
      <c r="G165" s="18"/>
      <c r="H165" s="18"/>
      <c r="I165" s="40"/>
      <c r="J165" s="40"/>
      <c r="K165" s="40"/>
      <c r="L165" s="40"/>
      <c r="M165" s="40"/>
      <c r="N165" s="18"/>
      <c r="O165" s="18"/>
      <c r="P165" s="18"/>
      <c r="Q165" s="18"/>
      <c r="R165" s="11"/>
      <c r="S165" s="16"/>
      <c r="T165" s="16"/>
      <c r="U165" s="16"/>
      <c r="V165" s="14"/>
      <c r="W165" s="14"/>
      <c r="X165" s="14"/>
      <c r="Y165" s="14"/>
      <c r="Z165" s="14"/>
      <c r="AA165" s="14"/>
      <c r="AB165" s="14"/>
      <c r="AC165" s="14"/>
      <c r="AD165" s="14"/>
      <c r="AE165" s="14"/>
      <c r="AF165" s="14"/>
      <c r="AG165" s="14"/>
    </row>
    <row r="166" spans="1:33" s="4" customFormat="1" outlineLevel="1">
      <c r="A166" s="93"/>
      <c r="B166" s="101"/>
      <c r="C166" s="103"/>
      <c r="D166" s="104"/>
      <c r="E166" s="105"/>
      <c r="F166" s="106"/>
      <c r="G166" s="18"/>
      <c r="H166" s="18"/>
      <c r="I166" s="40"/>
      <c r="J166" s="40"/>
      <c r="K166" s="40"/>
      <c r="L166" s="40"/>
      <c r="M166" s="40"/>
      <c r="N166" s="18"/>
      <c r="O166" s="18"/>
      <c r="P166" s="18"/>
      <c r="Q166" s="18"/>
      <c r="R166" s="11"/>
      <c r="S166" s="16"/>
      <c r="T166" s="16"/>
      <c r="U166" s="16"/>
      <c r="V166" s="14"/>
      <c r="W166" s="14"/>
      <c r="X166" s="14"/>
      <c r="Y166" s="14"/>
      <c r="Z166" s="14"/>
      <c r="AA166" s="14"/>
      <c r="AB166" s="14"/>
      <c r="AC166" s="14"/>
      <c r="AD166" s="14"/>
      <c r="AE166" s="14"/>
      <c r="AF166" s="14"/>
      <c r="AG166" s="14"/>
    </row>
    <row r="167" spans="1:33" s="4" customFormat="1" outlineLevel="1">
      <c r="A167" s="93"/>
      <c r="B167" s="101"/>
      <c r="C167" s="103"/>
      <c r="D167" s="104"/>
      <c r="E167" s="105"/>
      <c r="F167" s="106"/>
      <c r="G167" s="18"/>
      <c r="H167" s="18"/>
      <c r="I167" s="40"/>
      <c r="J167" s="40"/>
      <c r="K167" s="40"/>
      <c r="L167" s="40"/>
      <c r="M167" s="40"/>
      <c r="N167" s="18"/>
      <c r="O167" s="18"/>
      <c r="P167" s="18"/>
      <c r="Q167" s="18"/>
      <c r="R167" s="11"/>
      <c r="S167" s="16"/>
      <c r="T167" s="16"/>
      <c r="U167" s="16"/>
      <c r="V167" s="14"/>
      <c r="W167" s="14"/>
      <c r="X167" s="14"/>
      <c r="Y167" s="14"/>
      <c r="Z167" s="14"/>
      <c r="AA167" s="14"/>
      <c r="AB167" s="14"/>
      <c r="AC167" s="14"/>
      <c r="AD167" s="14"/>
      <c r="AE167" s="14"/>
      <c r="AF167" s="14"/>
      <c r="AG167" s="14"/>
    </row>
    <row r="168" spans="1:33" s="4" customFormat="1" outlineLevel="1">
      <c r="A168" s="93"/>
      <c r="B168" s="101"/>
      <c r="C168" s="103"/>
      <c r="D168" s="104"/>
      <c r="E168" s="105"/>
      <c r="F168" s="106"/>
      <c r="G168" s="18"/>
      <c r="H168" s="18"/>
      <c r="I168" s="40"/>
      <c r="J168" s="40"/>
      <c r="K168" s="40"/>
      <c r="L168" s="40"/>
      <c r="M168" s="40"/>
      <c r="N168" s="18"/>
      <c r="O168" s="18"/>
      <c r="P168" s="18"/>
      <c r="Q168" s="18"/>
      <c r="R168" s="11"/>
      <c r="S168" s="16"/>
      <c r="T168" s="16"/>
      <c r="U168" s="16"/>
      <c r="V168" s="14"/>
      <c r="W168" s="14"/>
      <c r="X168" s="14"/>
      <c r="Y168" s="14"/>
      <c r="Z168" s="14"/>
      <c r="AA168" s="14"/>
      <c r="AB168" s="14"/>
      <c r="AC168" s="14"/>
      <c r="AD168" s="14"/>
      <c r="AE168" s="14"/>
      <c r="AF168" s="14"/>
      <c r="AG168" s="14"/>
    </row>
    <row r="169" spans="1:33" s="4" customFormat="1" outlineLevel="1">
      <c r="A169" s="93"/>
      <c r="B169" s="101"/>
      <c r="C169" s="103"/>
      <c r="D169" s="104"/>
      <c r="E169" s="105"/>
      <c r="F169" s="106"/>
      <c r="G169" s="18"/>
      <c r="H169" s="18"/>
      <c r="I169" s="40"/>
      <c r="J169" s="40"/>
      <c r="K169" s="40"/>
      <c r="L169" s="40"/>
      <c r="M169" s="40"/>
      <c r="N169" s="18"/>
      <c r="O169" s="18"/>
      <c r="P169" s="18"/>
      <c r="Q169" s="18"/>
      <c r="R169" s="11"/>
      <c r="S169" s="16"/>
      <c r="T169" s="16"/>
      <c r="U169" s="16"/>
      <c r="V169" s="14"/>
      <c r="W169" s="14"/>
      <c r="X169" s="14"/>
      <c r="Y169" s="14"/>
      <c r="Z169" s="14"/>
      <c r="AA169" s="14"/>
      <c r="AB169" s="14"/>
      <c r="AC169" s="14"/>
      <c r="AD169" s="14"/>
      <c r="AE169" s="14"/>
      <c r="AF169" s="14"/>
      <c r="AG169" s="14"/>
    </row>
    <row r="170" spans="1:33" s="4" customFormat="1" outlineLevel="1">
      <c r="A170" s="93"/>
      <c r="B170" s="101"/>
      <c r="C170" s="103"/>
      <c r="D170" s="104"/>
      <c r="E170" s="105"/>
      <c r="F170" s="106"/>
      <c r="G170" s="18"/>
      <c r="H170" s="18"/>
      <c r="I170" s="40"/>
      <c r="J170" s="40"/>
      <c r="K170" s="40"/>
      <c r="L170" s="40"/>
      <c r="M170" s="40"/>
      <c r="N170" s="18"/>
      <c r="O170" s="18"/>
      <c r="P170" s="18"/>
      <c r="Q170" s="18"/>
      <c r="R170" s="11"/>
      <c r="S170" s="16"/>
      <c r="T170" s="16"/>
      <c r="U170" s="16"/>
      <c r="V170" s="14"/>
      <c r="W170" s="14"/>
      <c r="X170" s="14"/>
      <c r="Y170" s="14"/>
      <c r="Z170" s="14"/>
      <c r="AA170" s="14"/>
      <c r="AB170" s="14"/>
      <c r="AC170" s="14"/>
      <c r="AD170" s="14"/>
      <c r="AE170" s="14"/>
      <c r="AF170" s="14"/>
      <c r="AG170" s="14"/>
    </row>
    <row r="171" spans="1:33" s="4" customFormat="1" outlineLevel="1">
      <c r="A171" s="93"/>
      <c r="B171" s="101"/>
      <c r="C171" s="103"/>
      <c r="D171" s="104"/>
      <c r="E171" s="105"/>
      <c r="F171" s="106"/>
      <c r="G171" s="18"/>
      <c r="H171" s="18"/>
      <c r="I171" s="40"/>
      <c r="J171" s="40"/>
      <c r="K171" s="40"/>
      <c r="L171" s="40"/>
      <c r="M171" s="40"/>
      <c r="N171" s="18"/>
      <c r="O171" s="18"/>
      <c r="P171" s="18"/>
      <c r="Q171" s="18"/>
      <c r="R171" s="11"/>
      <c r="S171" s="16"/>
      <c r="T171" s="16"/>
      <c r="U171" s="16"/>
      <c r="V171" s="14"/>
      <c r="W171" s="14"/>
      <c r="X171" s="14"/>
      <c r="Y171" s="14"/>
      <c r="Z171" s="14"/>
      <c r="AA171" s="14"/>
      <c r="AB171" s="14"/>
      <c r="AC171" s="14"/>
      <c r="AD171" s="14"/>
      <c r="AE171" s="14"/>
      <c r="AF171" s="14"/>
      <c r="AG171" s="14"/>
    </row>
    <row r="172" spans="1:33" s="4" customFormat="1" outlineLevel="1">
      <c r="A172" s="93"/>
      <c r="B172" s="101"/>
      <c r="C172" s="103"/>
      <c r="D172" s="104"/>
      <c r="E172" s="105"/>
      <c r="F172" s="106"/>
      <c r="G172" s="18"/>
      <c r="H172" s="18"/>
      <c r="I172" s="40"/>
      <c r="J172" s="40"/>
      <c r="K172" s="40"/>
      <c r="L172" s="40"/>
      <c r="M172" s="40"/>
      <c r="N172" s="18"/>
      <c r="O172" s="18"/>
      <c r="P172" s="18"/>
      <c r="Q172" s="18"/>
      <c r="R172" s="11"/>
      <c r="S172" s="16"/>
      <c r="T172" s="16"/>
      <c r="U172" s="16"/>
      <c r="V172" s="14"/>
      <c r="W172" s="14"/>
      <c r="X172" s="14"/>
      <c r="Y172" s="14"/>
      <c r="Z172" s="14"/>
      <c r="AA172" s="14"/>
      <c r="AB172" s="14"/>
      <c r="AC172" s="14"/>
      <c r="AD172" s="14"/>
      <c r="AE172" s="14"/>
      <c r="AF172" s="14"/>
      <c r="AG172" s="14"/>
    </row>
    <row r="173" spans="1:33" s="4" customFormat="1" outlineLevel="1">
      <c r="A173" s="93"/>
      <c r="B173" s="101"/>
      <c r="C173" s="103"/>
      <c r="D173" s="104"/>
      <c r="E173" s="105"/>
      <c r="F173" s="106"/>
      <c r="G173" s="18"/>
      <c r="H173" s="18"/>
      <c r="I173" s="40"/>
      <c r="J173" s="40"/>
      <c r="K173" s="40"/>
      <c r="L173" s="40"/>
      <c r="M173" s="40"/>
      <c r="N173" s="18"/>
      <c r="O173" s="18"/>
      <c r="P173" s="18"/>
      <c r="Q173" s="18"/>
      <c r="R173" s="11"/>
      <c r="S173" s="16"/>
      <c r="T173" s="16"/>
      <c r="U173" s="16"/>
      <c r="V173" s="14"/>
      <c r="W173" s="14"/>
      <c r="X173" s="14"/>
      <c r="Y173" s="14"/>
      <c r="Z173" s="14"/>
      <c r="AA173" s="14"/>
      <c r="AB173" s="14"/>
      <c r="AC173" s="14"/>
      <c r="AD173" s="14"/>
      <c r="AE173" s="14"/>
      <c r="AF173" s="14"/>
      <c r="AG173" s="14"/>
    </row>
    <row r="174" spans="1:33" s="4" customFormat="1" outlineLevel="1">
      <c r="A174" s="99"/>
      <c r="B174" s="107"/>
      <c r="C174" s="103"/>
      <c r="D174" s="104"/>
      <c r="E174" s="105"/>
      <c r="F174" s="106"/>
      <c r="G174" s="18"/>
      <c r="H174" s="18"/>
      <c r="I174" s="40"/>
      <c r="J174" s="40"/>
      <c r="K174" s="40"/>
      <c r="L174" s="40"/>
      <c r="M174" s="40"/>
      <c r="N174" s="18"/>
      <c r="O174" s="18"/>
      <c r="P174" s="18"/>
      <c r="Q174" s="18"/>
      <c r="R174" s="11"/>
      <c r="S174" s="16"/>
      <c r="T174" s="16"/>
      <c r="U174" s="16"/>
      <c r="V174" s="14"/>
      <c r="W174" s="14"/>
      <c r="X174" s="14"/>
      <c r="Y174" s="14"/>
      <c r="Z174" s="14"/>
      <c r="AA174" s="14"/>
      <c r="AB174" s="14"/>
      <c r="AC174" s="14"/>
      <c r="AD174" s="14"/>
      <c r="AE174" s="14"/>
      <c r="AF174" s="14"/>
      <c r="AG174" s="14"/>
    </row>
    <row r="175" spans="1:33" s="4" customFormat="1" outlineLevel="1">
      <c r="A175" s="99"/>
      <c r="B175" s="107"/>
      <c r="C175" s="103"/>
      <c r="D175" s="104"/>
      <c r="E175" s="105"/>
      <c r="F175" s="106"/>
      <c r="G175" s="18"/>
      <c r="H175" s="18"/>
      <c r="I175" s="40"/>
      <c r="J175" s="40"/>
      <c r="K175" s="40"/>
      <c r="L175" s="40"/>
      <c r="M175" s="40"/>
      <c r="N175" s="18"/>
      <c r="O175" s="18"/>
      <c r="P175" s="18"/>
      <c r="Q175" s="18"/>
      <c r="R175" s="11"/>
      <c r="S175" s="16"/>
      <c r="T175" s="16"/>
      <c r="U175" s="16"/>
      <c r="V175" s="14"/>
      <c r="W175" s="14"/>
      <c r="X175" s="14"/>
      <c r="Y175" s="14"/>
      <c r="Z175" s="14"/>
      <c r="AA175" s="14"/>
      <c r="AB175" s="14"/>
      <c r="AC175" s="14"/>
      <c r="AD175" s="14"/>
      <c r="AE175" s="14"/>
      <c r="AF175" s="14"/>
      <c r="AG175" s="14"/>
    </row>
    <row r="176" spans="1:33" s="4" customFormat="1" outlineLevel="1">
      <c r="A176" s="124"/>
      <c r="B176" s="107"/>
      <c r="C176" s="103"/>
      <c r="D176" s="104"/>
      <c r="E176" s="105"/>
      <c r="F176" s="106"/>
      <c r="G176" s="18"/>
      <c r="H176" s="18"/>
      <c r="I176" s="40"/>
      <c r="J176" s="40"/>
      <c r="K176" s="40"/>
      <c r="L176" s="40"/>
      <c r="M176" s="40"/>
      <c r="N176" s="18"/>
      <c r="O176" s="18"/>
      <c r="P176" s="18"/>
      <c r="Q176" s="18"/>
      <c r="R176" s="11"/>
      <c r="S176" s="16"/>
      <c r="T176" s="16"/>
      <c r="U176" s="16"/>
      <c r="V176" s="14"/>
      <c r="W176" s="14"/>
      <c r="X176" s="14"/>
      <c r="Y176" s="14"/>
      <c r="Z176" s="14"/>
      <c r="AA176" s="14"/>
      <c r="AB176" s="14"/>
      <c r="AC176" s="14"/>
      <c r="AD176" s="14"/>
      <c r="AE176" s="14"/>
      <c r="AF176" s="14"/>
      <c r="AG176" s="14"/>
    </row>
    <row r="177" spans="1:34" s="4" customFormat="1" outlineLevel="1">
      <c r="A177" s="125"/>
      <c r="B177" s="126"/>
      <c r="C177" s="113"/>
      <c r="D177" s="114"/>
      <c r="E177" s="115"/>
      <c r="F177" s="116"/>
      <c r="G177" s="18"/>
      <c r="H177" s="18"/>
      <c r="I177" s="40"/>
      <c r="J177" s="40"/>
      <c r="K177" s="40"/>
      <c r="L177" s="40"/>
      <c r="M177" s="40"/>
      <c r="N177" s="18"/>
      <c r="O177" s="18"/>
      <c r="P177" s="18"/>
      <c r="Q177" s="18"/>
      <c r="R177" s="16"/>
      <c r="S177" s="16"/>
      <c r="T177" s="16"/>
      <c r="U177" s="16"/>
      <c r="V177" s="14"/>
      <c r="W177" s="14"/>
      <c r="X177" s="14"/>
      <c r="Y177" s="14"/>
      <c r="Z177" s="14"/>
      <c r="AA177" s="14"/>
      <c r="AB177" s="14"/>
      <c r="AC177" s="14"/>
      <c r="AD177" s="14"/>
      <c r="AE177" s="14"/>
      <c r="AF177" s="14"/>
      <c r="AG177" s="14"/>
    </row>
    <row r="178" spans="1:34" s="53" customFormat="1">
      <c r="A178" s="86"/>
      <c r="B178" s="87" t="s">
        <v>75</v>
      </c>
      <c r="C178" s="88"/>
      <c r="D178" s="89"/>
      <c r="E178" s="90"/>
      <c r="F178" s="91">
        <f>SUM(F174:F176)</f>
        <v>0</v>
      </c>
      <c r="G178" s="18"/>
      <c r="H178" s="40"/>
      <c r="I178" s="41"/>
      <c r="J178" s="40"/>
      <c r="K178" s="40"/>
      <c r="L178" s="40"/>
      <c r="M178" s="40"/>
      <c r="N178" s="18"/>
      <c r="O178" s="18"/>
      <c r="P178" s="18"/>
      <c r="Q178" s="18"/>
      <c r="R178" s="16"/>
      <c r="S178" s="16"/>
      <c r="T178" s="16"/>
      <c r="U178" s="16"/>
      <c r="V178" s="11"/>
      <c r="W178" s="11"/>
      <c r="X178" s="11"/>
      <c r="Y178" s="11"/>
      <c r="Z178" s="11"/>
      <c r="AA178" s="11"/>
      <c r="AB178" s="11"/>
      <c r="AC178" s="11"/>
      <c r="AD178" s="11"/>
      <c r="AE178" s="11"/>
      <c r="AF178" s="11"/>
      <c r="AG178" s="11"/>
    </row>
    <row r="179" spans="1:34" s="4" customFormat="1">
      <c r="A179" s="61"/>
      <c r="B179" s="151" t="s">
        <v>94</v>
      </c>
      <c r="C179" s="142"/>
      <c r="D179" s="144"/>
      <c r="E179" s="142"/>
      <c r="F179" s="141"/>
      <c r="G179" s="18"/>
      <c r="H179" s="40"/>
      <c r="I179" s="40"/>
      <c r="J179" s="40"/>
      <c r="K179" s="40"/>
      <c r="L179" s="40"/>
      <c r="M179" s="40"/>
      <c r="N179" s="18"/>
      <c r="O179" s="18"/>
      <c r="P179" s="18"/>
      <c r="Q179" s="18"/>
      <c r="R179" s="16"/>
      <c r="S179" s="16"/>
      <c r="T179" s="16"/>
      <c r="U179" s="16"/>
      <c r="V179" s="11"/>
      <c r="W179" s="11"/>
      <c r="X179" s="11"/>
      <c r="Y179" s="11"/>
      <c r="Z179" s="11"/>
      <c r="AA179" s="11"/>
      <c r="AB179" s="11"/>
      <c r="AC179" s="11"/>
      <c r="AD179" s="11"/>
      <c r="AE179" s="11"/>
      <c r="AF179" s="11"/>
      <c r="AG179" s="11"/>
      <c r="AH179" s="53"/>
    </row>
    <row r="180" spans="1:34" s="4" customFormat="1">
      <c r="A180" s="131"/>
      <c r="B180" s="132"/>
      <c r="C180" s="133"/>
      <c r="D180" s="134"/>
      <c r="E180" s="133"/>
      <c r="F180" s="135"/>
      <c r="G180" s="18"/>
      <c r="H180" s="40"/>
      <c r="I180" s="40"/>
      <c r="J180" s="40"/>
      <c r="K180" s="40"/>
      <c r="L180" s="40"/>
      <c r="M180" s="40"/>
      <c r="N180" s="18"/>
      <c r="O180" s="18"/>
      <c r="P180" s="18"/>
      <c r="Q180" s="18"/>
      <c r="R180" s="16"/>
      <c r="S180" s="16"/>
      <c r="T180" s="16"/>
      <c r="U180" s="16"/>
      <c r="V180" s="11"/>
      <c r="W180" s="11"/>
      <c r="X180" s="11"/>
      <c r="Y180" s="11"/>
      <c r="Z180" s="11"/>
      <c r="AA180" s="11"/>
      <c r="AB180" s="11"/>
      <c r="AC180" s="11"/>
      <c r="AD180" s="11"/>
      <c r="AE180" s="11"/>
      <c r="AF180" s="11"/>
      <c r="AG180" s="11"/>
      <c r="AH180" s="53"/>
    </row>
    <row r="181" spans="1:34" s="25" customFormat="1">
      <c r="A181" s="93">
        <v>3.1</v>
      </c>
      <c r="B181" s="136" t="s">
        <v>23</v>
      </c>
      <c r="C181" s="133"/>
      <c r="D181" s="134"/>
      <c r="E181" s="133"/>
      <c r="F181" s="135"/>
      <c r="G181" s="40"/>
      <c r="H181" s="40"/>
      <c r="I181" s="40"/>
      <c r="J181" s="40"/>
      <c r="K181" s="40"/>
      <c r="L181" s="40"/>
      <c r="M181" s="40"/>
      <c r="N181" s="40"/>
      <c r="O181" s="40"/>
      <c r="P181" s="40"/>
      <c r="Q181" s="40"/>
      <c r="R181" s="38"/>
      <c r="S181" s="38"/>
      <c r="T181" s="38"/>
      <c r="U181" s="38"/>
      <c r="V181" s="62"/>
      <c r="W181" s="62"/>
      <c r="X181" s="62"/>
      <c r="Y181" s="62"/>
      <c r="Z181" s="62"/>
      <c r="AA181" s="62"/>
      <c r="AB181" s="62"/>
      <c r="AC181" s="62"/>
      <c r="AD181" s="62"/>
      <c r="AE181" s="62"/>
      <c r="AF181" s="62"/>
      <c r="AG181" s="62"/>
      <c r="AH181" s="65"/>
    </row>
    <row r="182" spans="1:34" s="25" customFormat="1">
      <c r="A182" s="137">
        <v>1</v>
      </c>
      <c r="B182" s="128" t="s">
        <v>24</v>
      </c>
      <c r="C182" s="129"/>
      <c r="D182" s="130"/>
      <c r="E182" s="138"/>
      <c r="F182" s="139"/>
      <c r="G182" s="40"/>
      <c r="H182" s="40"/>
      <c r="I182" s="40"/>
      <c r="J182" s="40"/>
      <c r="K182" s="40"/>
      <c r="L182" s="40"/>
      <c r="M182" s="40"/>
      <c r="N182" s="40"/>
      <c r="O182" s="40"/>
      <c r="P182" s="40"/>
      <c r="Q182" s="40"/>
      <c r="R182" s="38"/>
      <c r="S182" s="38"/>
      <c r="T182" s="38"/>
      <c r="U182" s="38"/>
      <c r="V182" s="37"/>
      <c r="W182" s="37"/>
      <c r="X182" s="37"/>
      <c r="Y182" s="37"/>
      <c r="Z182" s="37"/>
      <c r="AA182" s="37"/>
      <c r="AB182" s="37"/>
      <c r="AC182" s="37"/>
      <c r="AD182" s="37"/>
      <c r="AE182" s="37"/>
      <c r="AF182" s="37"/>
      <c r="AG182" s="37"/>
    </row>
    <row r="183" spans="1:34" s="25" customFormat="1">
      <c r="A183" s="137">
        <v>2</v>
      </c>
      <c r="B183" s="128" t="s">
        <v>181</v>
      </c>
      <c r="C183" s="129"/>
      <c r="D183" s="130"/>
      <c r="E183" s="138"/>
      <c r="F183" s="139"/>
      <c r="G183" s="40"/>
      <c r="H183" s="40"/>
      <c r="I183" s="40"/>
      <c r="J183" s="40"/>
      <c r="K183" s="40"/>
      <c r="L183" s="40"/>
      <c r="M183" s="40"/>
      <c r="N183" s="40"/>
      <c r="O183" s="40"/>
      <c r="P183" s="40"/>
      <c r="Q183" s="40"/>
      <c r="R183" s="38"/>
      <c r="S183" s="38"/>
      <c r="T183" s="38"/>
      <c r="U183" s="38"/>
      <c r="V183" s="37"/>
      <c r="W183" s="37"/>
      <c r="X183" s="37"/>
      <c r="Y183" s="37"/>
      <c r="Z183" s="37"/>
      <c r="AA183" s="37"/>
      <c r="AB183" s="37"/>
      <c r="AC183" s="37"/>
      <c r="AD183" s="37"/>
      <c r="AE183" s="37"/>
      <c r="AF183" s="37"/>
      <c r="AG183" s="37"/>
    </row>
    <row r="184" spans="1:34" s="25" customFormat="1">
      <c r="A184" s="127"/>
      <c r="B184" s="140" t="s">
        <v>26</v>
      </c>
      <c r="C184" s="129"/>
      <c r="D184" s="130"/>
      <c r="E184" s="138"/>
      <c r="F184" s="139"/>
      <c r="G184" s="40"/>
      <c r="H184" s="40"/>
      <c r="I184" s="40"/>
      <c r="J184" s="40"/>
      <c r="K184" s="40"/>
      <c r="L184" s="40"/>
      <c r="M184" s="40"/>
      <c r="N184" s="40"/>
      <c r="O184" s="40"/>
      <c r="P184" s="40"/>
      <c r="Q184" s="40"/>
      <c r="R184" s="38"/>
      <c r="S184" s="38"/>
      <c r="T184" s="38"/>
      <c r="U184" s="38"/>
      <c r="V184" s="37"/>
      <c r="W184" s="37"/>
      <c r="X184" s="37"/>
      <c r="Y184" s="37"/>
      <c r="Z184" s="37"/>
      <c r="AA184" s="37"/>
      <c r="AB184" s="37"/>
      <c r="AC184" s="37"/>
      <c r="AD184" s="37"/>
      <c r="AE184" s="37"/>
      <c r="AF184" s="37"/>
      <c r="AG184" s="37"/>
    </row>
    <row r="185" spans="1:34" s="25" customFormat="1">
      <c r="A185" s="127"/>
      <c r="B185" s="132"/>
      <c r="C185" s="129"/>
      <c r="D185" s="130"/>
      <c r="E185" s="138"/>
      <c r="F185" s="139"/>
      <c r="G185" s="40"/>
      <c r="H185" s="40"/>
      <c r="I185" s="40"/>
      <c r="J185" s="40"/>
      <c r="K185" s="40"/>
      <c r="L185" s="40"/>
      <c r="M185" s="40"/>
      <c r="N185" s="40"/>
      <c r="O185" s="40"/>
      <c r="P185" s="40"/>
      <c r="Q185" s="40"/>
      <c r="R185" s="38"/>
      <c r="S185" s="38"/>
      <c r="T185" s="38"/>
      <c r="U185" s="38"/>
      <c r="V185" s="37"/>
      <c r="W185" s="37"/>
      <c r="X185" s="37"/>
      <c r="Y185" s="37"/>
      <c r="Z185" s="37"/>
      <c r="AA185" s="37"/>
      <c r="AB185" s="37"/>
      <c r="AC185" s="37"/>
      <c r="AD185" s="37"/>
      <c r="AE185" s="37"/>
      <c r="AF185" s="37"/>
      <c r="AG185" s="37"/>
    </row>
    <row r="186" spans="1:34" s="25" customFormat="1">
      <c r="A186" s="93">
        <v>3.2</v>
      </c>
      <c r="B186" s="136" t="s">
        <v>25</v>
      </c>
      <c r="C186" s="133"/>
      <c r="D186" s="134"/>
      <c r="E186" s="133"/>
      <c r="F186" s="135"/>
      <c r="G186" s="40"/>
      <c r="H186" s="40"/>
      <c r="I186" s="40"/>
      <c r="J186" s="40"/>
      <c r="K186" s="40"/>
      <c r="L186" s="40"/>
      <c r="M186" s="40"/>
      <c r="N186" s="40"/>
      <c r="O186" s="40"/>
      <c r="P186" s="40"/>
      <c r="Q186" s="40"/>
      <c r="R186" s="38"/>
      <c r="S186" s="38"/>
      <c r="T186" s="38"/>
      <c r="U186" s="38"/>
      <c r="V186" s="37"/>
      <c r="W186" s="37"/>
      <c r="X186" s="37"/>
      <c r="Y186" s="37"/>
      <c r="Z186" s="37"/>
      <c r="AA186" s="37"/>
      <c r="AB186" s="37"/>
      <c r="AC186" s="37"/>
      <c r="AD186" s="37"/>
      <c r="AE186" s="37"/>
      <c r="AF186" s="37"/>
      <c r="AG186" s="37"/>
    </row>
    <row r="187" spans="1:34" s="25" customFormat="1">
      <c r="A187" s="137">
        <v>1</v>
      </c>
      <c r="B187" s="128" t="s">
        <v>24</v>
      </c>
      <c r="C187" s="129"/>
      <c r="D187" s="130"/>
      <c r="E187" s="138"/>
      <c r="F187" s="139"/>
      <c r="G187" s="40"/>
      <c r="H187" s="40"/>
      <c r="I187" s="40"/>
      <c r="J187" s="40"/>
      <c r="K187" s="40"/>
      <c r="L187" s="40"/>
      <c r="M187" s="40"/>
      <c r="N187" s="40"/>
      <c r="O187" s="40"/>
      <c r="P187" s="40"/>
      <c r="Q187" s="40"/>
      <c r="R187" s="38"/>
      <c r="S187" s="38"/>
      <c r="T187" s="38"/>
      <c r="U187" s="38"/>
      <c r="V187" s="37"/>
      <c r="W187" s="37"/>
      <c r="X187" s="37"/>
      <c r="Y187" s="37"/>
      <c r="Z187" s="37"/>
      <c r="AA187" s="37"/>
      <c r="AB187" s="37"/>
      <c r="AC187" s="37"/>
      <c r="AD187" s="37"/>
      <c r="AE187" s="37"/>
      <c r="AF187" s="37"/>
      <c r="AG187" s="37"/>
    </row>
    <row r="188" spans="1:34" s="25" customFormat="1">
      <c r="A188" s="137">
        <v>2</v>
      </c>
      <c r="B188" s="128" t="s">
        <v>181</v>
      </c>
      <c r="C188" s="129"/>
      <c r="D188" s="130"/>
      <c r="E188" s="138"/>
      <c r="F188" s="139"/>
      <c r="G188" s="40"/>
      <c r="H188" s="40"/>
      <c r="I188" s="40"/>
      <c r="J188" s="40"/>
      <c r="K188" s="40"/>
      <c r="L188" s="40"/>
      <c r="M188" s="40"/>
      <c r="N188" s="40"/>
      <c r="O188" s="40"/>
      <c r="P188" s="40"/>
      <c r="Q188" s="40"/>
      <c r="R188" s="38"/>
      <c r="S188" s="38"/>
      <c r="T188" s="38"/>
      <c r="U188" s="38"/>
      <c r="V188" s="37"/>
      <c r="W188" s="37"/>
      <c r="X188" s="37"/>
      <c r="Y188" s="37"/>
      <c r="Z188" s="37"/>
      <c r="AA188" s="37"/>
      <c r="AB188" s="37"/>
      <c r="AC188" s="37"/>
      <c r="AD188" s="37"/>
      <c r="AE188" s="37"/>
      <c r="AF188" s="37"/>
      <c r="AG188" s="37"/>
    </row>
    <row r="189" spans="1:34" s="25" customFormat="1">
      <c r="A189" s="137"/>
      <c r="B189" s="140" t="s">
        <v>26</v>
      </c>
      <c r="C189" s="129"/>
      <c r="D189" s="130"/>
      <c r="E189" s="138"/>
      <c r="F189" s="139"/>
      <c r="G189" s="40"/>
      <c r="H189" s="40"/>
      <c r="I189" s="40"/>
      <c r="J189" s="40"/>
      <c r="K189" s="40"/>
      <c r="L189" s="40"/>
      <c r="M189" s="40"/>
      <c r="N189" s="40"/>
      <c r="O189" s="40"/>
      <c r="P189" s="40"/>
      <c r="Q189" s="40"/>
      <c r="R189" s="38"/>
      <c r="S189" s="38"/>
      <c r="T189" s="38"/>
      <c r="U189" s="38"/>
      <c r="V189" s="37"/>
      <c r="W189" s="37"/>
      <c r="X189" s="37"/>
      <c r="Y189" s="37"/>
      <c r="Z189" s="37"/>
      <c r="AA189" s="37"/>
      <c r="AB189" s="37"/>
      <c r="AC189" s="37"/>
      <c r="AD189" s="37"/>
      <c r="AE189" s="37"/>
      <c r="AF189" s="37"/>
      <c r="AG189" s="37"/>
    </row>
    <row r="190" spans="1:34" s="25" customFormat="1">
      <c r="A190" s="137"/>
      <c r="B190" s="128"/>
      <c r="C190" s="129"/>
      <c r="D190" s="130"/>
      <c r="E190" s="138"/>
      <c r="F190" s="139"/>
      <c r="G190" s="40"/>
      <c r="H190" s="40"/>
      <c r="I190" s="40"/>
      <c r="J190" s="40"/>
      <c r="K190" s="40"/>
      <c r="L190" s="40"/>
      <c r="M190" s="40"/>
      <c r="N190" s="40"/>
      <c r="O190" s="40"/>
      <c r="P190" s="40"/>
      <c r="Q190" s="40"/>
      <c r="R190" s="38"/>
      <c r="S190" s="38"/>
      <c r="T190" s="38"/>
      <c r="U190" s="38"/>
      <c r="V190" s="37"/>
      <c r="W190" s="37"/>
      <c r="X190" s="37"/>
      <c r="Y190" s="37"/>
      <c r="Z190" s="37"/>
      <c r="AA190" s="37"/>
      <c r="AB190" s="37"/>
      <c r="AC190" s="37"/>
      <c r="AD190" s="37"/>
      <c r="AE190" s="37"/>
      <c r="AF190" s="37"/>
      <c r="AG190" s="37"/>
    </row>
    <row r="191" spans="1:34" s="25" customFormat="1">
      <c r="A191" s="137"/>
      <c r="B191" s="128"/>
      <c r="C191" s="129"/>
      <c r="D191" s="130"/>
      <c r="E191" s="138"/>
      <c r="F191" s="139"/>
      <c r="G191" s="40"/>
      <c r="H191" s="40"/>
      <c r="I191" s="40"/>
      <c r="J191" s="40"/>
      <c r="K191" s="40"/>
      <c r="L191" s="40"/>
      <c r="M191" s="40"/>
      <c r="N191" s="40"/>
      <c r="O191" s="40"/>
      <c r="P191" s="40"/>
      <c r="Q191" s="40"/>
      <c r="R191" s="38"/>
      <c r="S191" s="38"/>
      <c r="T191" s="38"/>
      <c r="U191" s="38"/>
      <c r="V191" s="37"/>
      <c r="W191" s="37"/>
      <c r="X191" s="37"/>
      <c r="Y191" s="37"/>
      <c r="Z191" s="37"/>
      <c r="AA191" s="37"/>
      <c r="AB191" s="37"/>
      <c r="AC191" s="37"/>
      <c r="AD191" s="37"/>
      <c r="AE191" s="37"/>
      <c r="AF191" s="37"/>
      <c r="AG191" s="37"/>
    </row>
    <row r="192" spans="1:34" s="25" customFormat="1">
      <c r="A192" s="137"/>
      <c r="B192" s="128"/>
      <c r="C192" s="129"/>
      <c r="D192" s="130"/>
      <c r="E192" s="138"/>
      <c r="F192" s="139"/>
      <c r="G192" s="40"/>
      <c r="H192" s="40"/>
      <c r="I192" s="40"/>
      <c r="J192" s="40"/>
      <c r="K192" s="40"/>
      <c r="L192" s="40"/>
      <c r="M192" s="40"/>
      <c r="N192" s="40"/>
      <c r="O192" s="40"/>
      <c r="P192" s="40"/>
      <c r="Q192" s="40"/>
      <c r="R192" s="38"/>
      <c r="S192" s="38"/>
      <c r="T192" s="38"/>
      <c r="U192" s="38"/>
      <c r="V192" s="37"/>
      <c r="W192" s="37"/>
      <c r="X192" s="37"/>
      <c r="Y192" s="37"/>
      <c r="Z192" s="37"/>
      <c r="AA192" s="37"/>
      <c r="AB192" s="37"/>
      <c r="AC192" s="37"/>
      <c r="AD192" s="37"/>
      <c r="AE192" s="37"/>
      <c r="AF192" s="37"/>
      <c r="AG192" s="37"/>
    </row>
    <row r="193" spans="1:33" s="25" customFormat="1">
      <c r="A193" s="137"/>
      <c r="B193" s="128"/>
      <c r="C193" s="129"/>
      <c r="D193" s="130"/>
      <c r="E193" s="138"/>
      <c r="F193" s="139"/>
      <c r="G193" s="40"/>
      <c r="H193" s="40"/>
      <c r="I193" s="40"/>
      <c r="J193" s="40"/>
      <c r="K193" s="40"/>
      <c r="L193" s="40"/>
      <c r="M193" s="40"/>
      <c r="N193" s="40"/>
      <c r="O193" s="40"/>
      <c r="P193" s="40"/>
      <c r="Q193" s="40"/>
      <c r="R193" s="38"/>
      <c r="S193" s="38"/>
      <c r="T193" s="38"/>
      <c r="U193" s="38"/>
      <c r="V193" s="37"/>
      <c r="W193" s="37"/>
      <c r="X193" s="37"/>
      <c r="Y193" s="37"/>
      <c r="Z193" s="37"/>
      <c r="AA193" s="37"/>
      <c r="AB193" s="37"/>
      <c r="AC193" s="37"/>
      <c r="AD193" s="37"/>
      <c r="AE193" s="37"/>
      <c r="AF193" s="37"/>
      <c r="AG193" s="37"/>
    </row>
    <row r="194" spans="1:33" s="25" customFormat="1">
      <c r="A194" s="137"/>
      <c r="B194" s="128"/>
      <c r="C194" s="129"/>
      <c r="D194" s="130"/>
      <c r="E194" s="138"/>
      <c r="F194" s="139"/>
      <c r="G194" s="40"/>
      <c r="H194" s="40"/>
      <c r="I194" s="40"/>
      <c r="J194" s="40"/>
      <c r="K194" s="40"/>
      <c r="L194" s="40"/>
      <c r="M194" s="40"/>
      <c r="N194" s="40"/>
      <c r="O194" s="40"/>
      <c r="P194" s="40"/>
      <c r="Q194" s="40"/>
      <c r="R194" s="38"/>
      <c r="S194" s="38"/>
      <c r="T194" s="38"/>
      <c r="U194" s="38"/>
      <c r="V194" s="37"/>
      <c r="W194" s="37"/>
      <c r="X194" s="37"/>
      <c r="Y194" s="37"/>
      <c r="Z194" s="37"/>
      <c r="AA194" s="37"/>
      <c r="AB194" s="37"/>
      <c r="AC194" s="37"/>
      <c r="AD194" s="37"/>
      <c r="AE194" s="37"/>
      <c r="AF194" s="37"/>
      <c r="AG194" s="37"/>
    </row>
    <row r="195" spans="1:33" s="25" customFormat="1">
      <c r="A195" s="137"/>
      <c r="B195" s="128"/>
      <c r="C195" s="129"/>
      <c r="D195" s="130"/>
      <c r="E195" s="138"/>
      <c r="F195" s="139"/>
      <c r="G195" s="40"/>
      <c r="H195" s="40"/>
      <c r="I195" s="40"/>
      <c r="J195" s="40"/>
      <c r="K195" s="40"/>
      <c r="L195" s="40"/>
      <c r="M195" s="40"/>
      <c r="N195" s="40"/>
      <c r="O195" s="40"/>
      <c r="P195" s="40"/>
      <c r="Q195" s="40"/>
      <c r="R195" s="38"/>
      <c r="S195" s="38"/>
      <c r="T195" s="38"/>
      <c r="U195" s="38"/>
      <c r="V195" s="37"/>
      <c r="W195" s="37"/>
      <c r="X195" s="37"/>
      <c r="Y195" s="37"/>
      <c r="Z195" s="37"/>
      <c r="AA195" s="37"/>
      <c r="AB195" s="37"/>
      <c r="AC195" s="37"/>
      <c r="AD195" s="37"/>
      <c r="AE195" s="37"/>
      <c r="AF195" s="37"/>
      <c r="AG195" s="37"/>
    </row>
    <row r="196" spans="1:33" s="25" customFormat="1">
      <c r="A196" s="137"/>
      <c r="B196" s="128"/>
      <c r="C196" s="129"/>
      <c r="D196" s="130"/>
      <c r="E196" s="138"/>
      <c r="F196" s="139"/>
      <c r="G196" s="40"/>
      <c r="H196" s="40"/>
      <c r="I196" s="40"/>
      <c r="J196" s="40"/>
      <c r="K196" s="40"/>
      <c r="L196" s="40"/>
      <c r="M196" s="40"/>
      <c r="N196" s="40"/>
      <c r="O196" s="40"/>
      <c r="P196" s="40"/>
      <c r="Q196" s="40"/>
      <c r="R196" s="38"/>
      <c r="S196" s="38"/>
      <c r="T196" s="38"/>
      <c r="U196" s="38"/>
      <c r="V196" s="37"/>
      <c r="W196" s="37"/>
      <c r="X196" s="37"/>
      <c r="Y196" s="37"/>
      <c r="Z196" s="37"/>
      <c r="AA196" s="37"/>
      <c r="AB196" s="37"/>
      <c r="AC196" s="37"/>
      <c r="AD196" s="37"/>
      <c r="AE196" s="37"/>
      <c r="AF196" s="37"/>
      <c r="AG196" s="37"/>
    </row>
    <row r="197" spans="1:33" s="25" customFormat="1">
      <c r="A197" s="137"/>
      <c r="B197" s="128"/>
      <c r="C197" s="129"/>
      <c r="D197" s="130"/>
      <c r="E197" s="138"/>
      <c r="F197" s="139"/>
      <c r="G197" s="40"/>
      <c r="H197" s="40"/>
      <c r="I197" s="40"/>
      <c r="J197" s="40"/>
      <c r="K197" s="40"/>
      <c r="L197" s="40"/>
      <c r="M197" s="40"/>
      <c r="N197" s="40"/>
      <c r="O197" s="40"/>
      <c r="P197" s="40"/>
      <c r="Q197" s="40"/>
      <c r="R197" s="38"/>
      <c r="S197" s="38"/>
      <c r="T197" s="38"/>
      <c r="U197" s="38"/>
      <c r="V197" s="37"/>
      <c r="W197" s="37"/>
      <c r="X197" s="37"/>
      <c r="Y197" s="37"/>
      <c r="Z197" s="37"/>
      <c r="AA197" s="37"/>
      <c r="AB197" s="37"/>
      <c r="AC197" s="37"/>
      <c r="AD197" s="37"/>
      <c r="AE197" s="37"/>
      <c r="AF197" s="37"/>
      <c r="AG197" s="37"/>
    </row>
    <row r="198" spans="1:33" s="25" customFormat="1">
      <c r="A198" s="137"/>
      <c r="B198" s="128"/>
      <c r="C198" s="129"/>
      <c r="D198" s="130"/>
      <c r="E198" s="138"/>
      <c r="F198" s="139"/>
      <c r="G198" s="40"/>
      <c r="H198" s="40"/>
      <c r="I198" s="40"/>
      <c r="J198" s="40"/>
      <c r="K198" s="40"/>
      <c r="L198" s="40"/>
      <c r="M198" s="40"/>
      <c r="N198" s="40"/>
      <c r="O198" s="40"/>
      <c r="P198" s="40"/>
      <c r="Q198" s="40"/>
      <c r="R198" s="38"/>
      <c r="S198" s="38"/>
      <c r="T198" s="38"/>
      <c r="U198" s="38"/>
      <c r="V198" s="37"/>
      <c r="W198" s="37"/>
      <c r="X198" s="37"/>
      <c r="Y198" s="37"/>
      <c r="Z198" s="37"/>
      <c r="AA198" s="37"/>
      <c r="AB198" s="37"/>
      <c r="AC198" s="37"/>
      <c r="AD198" s="37"/>
      <c r="AE198" s="37"/>
      <c r="AF198" s="37"/>
      <c r="AG198" s="37"/>
    </row>
    <row r="199" spans="1:33" s="25" customFormat="1">
      <c r="A199" s="137"/>
      <c r="B199" s="128"/>
      <c r="C199" s="129"/>
      <c r="D199" s="130"/>
      <c r="E199" s="138"/>
      <c r="F199" s="139"/>
      <c r="G199" s="40"/>
      <c r="H199" s="40"/>
      <c r="I199" s="40"/>
      <c r="J199" s="40"/>
      <c r="K199" s="40"/>
      <c r="L199" s="40"/>
      <c r="M199" s="40"/>
      <c r="N199" s="40"/>
      <c r="O199" s="40"/>
      <c r="P199" s="40"/>
      <c r="Q199" s="40"/>
      <c r="R199" s="38"/>
      <c r="S199" s="38"/>
      <c r="T199" s="38"/>
      <c r="U199" s="38"/>
      <c r="V199" s="37"/>
      <c r="W199" s="37"/>
      <c r="X199" s="37"/>
      <c r="Y199" s="37"/>
      <c r="Z199" s="37"/>
      <c r="AA199" s="37"/>
      <c r="AB199" s="37"/>
      <c r="AC199" s="37"/>
      <c r="AD199" s="37"/>
      <c r="AE199" s="37"/>
      <c r="AF199" s="37"/>
      <c r="AG199" s="37"/>
    </row>
    <row r="200" spans="1:33" s="25" customFormat="1">
      <c r="A200" s="137"/>
      <c r="B200" s="128"/>
      <c r="C200" s="129"/>
      <c r="D200" s="130"/>
      <c r="E200" s="138"/>
      <c r="F200" s="139"/>
      <c r="G200" s="40"/>
      <c r="H200" s="40"/>
      <c r="I200" s="40"/>
      <c r="J200" s="40"/>
      <c r="K200" s="40"/>
      <c r="L200" s="40"/>
      <c r="M200" s="40"/>
      <c r="N200" s="40"/>
      <c r="O200" s="40"/>
      <c r="P200" s="40"/>
      <c r="Q200" s="40"/>
      <c r="R200" s="38"/>
      <c r="S200" s="38"/>
      <c r="T200" s="38"/>
      <c r="U200" s="38"/>
      <c r="V200" s="37"/>
      <c r="W200" s="37"/>
      <c r="X200" s="37"/>
      <c r="Y200" s="37"/>
      <c r="Z200" s="37"/>
      <c r="AA200" s="37"/>
      <c r="AB200" s="37"/>
      <c r="AC200" s="37"/>
      <c r="AD200" s="37"/>
      <c r="AE200" s="37"/>
      <c r="AF200" s="37"/>
      <c r="AG200" s="37"/>
    </row>
    <row r="201" spans="1:33" s="25" customFormat="1">
      <c r="A201" s="137"/>
      <c r="B201" s="128"/>
      <c r="C201" s="129"/>
      <c r="D201" s="130"/>
      <c r="E201" s="138"/>
      <c r="F201" s="139"/>
      <c r="G201" s="40"/>
      <c r="H201" s="40"/>
      <c r="I201" s="40"/>
      <c r="J201" s="40"/>
      <c r="K201" s="40"/>
      <c r="L201" s="40"/>
      <c r="M201" s="40"/>
      <c r="N201" s="40"/>
      <c r="O201" s="40"/>
      <c r="P201" s="40"/>
      <c r="Q201" s="40"/>
      <c r="R201" s="38"/>
      <c r="S201" s="38"/>
      <c r="T201" s="38"/>
      <c r="U201" s="38"/>
      <c r="V201" s="37"/>
      <c r="W201" s="37"/>
      <c r="X201" s="37"/>
      <c r="Y201" s="37"/>
      <c r="Z201" s="37"/>
      <c r="AA201" s="37"/>
      <c r="AB201" s="37"/>
      <c r="AC201" s="37"/>
      <c r="AD201" s="37"/>
      <c r="AE201" s="37"/>
      <c r="AF201" s="37"/>
      <c r="AG201" s="37"/>
    </row>
    <row r="202" spans="1:33" s="25" customFormat="1">
      <c r="A202" s="137"/>
      <c r="B202" s="128"/>
      <c r="C202" s="129"/>
      <c r="D202" s="130"/>
      <c r="E202" s="138"/>
      <c r="F202" s="139"/>
      <c r="G202" s="40"/>
      <c r="H202" s="40"/>
      <c r="I202" s="40"/>
      <c r="J202" s="40"/>
      <c r="K202" s="40"/>
      <c r="L202" s="40"/>
      <c r="M202" s="40"/>
      <c r="N202" s="40"/>
      <c r="O202" s="40"/>
      <c r="P202" s="40"/>
      <c r="Q202" s="40"/>
      <c r="R202" s="38"/>
      <c r="S202" s="38"/>
      <c r="T202" s="38"/>
      <c r="U202" s="38"/>
      <c r="V202" s="37"/>
      <c r="W202" s="37"/>
      <c r="X202" s="37"/>
      <c r="Y202" s="37"/>
      <c r="Z202" s="37"/>
      <c r="AA202" s="37"/>
      <c r="AB202" s="37"/>
      <c r="AC202" s="37"/>
      <c r="AD202" s="37"/>
      <c r="AE202" s="37"/>
      <c r="AF202" s="37"/>
      <c r="AG202" s="37"/>
    </row>
    <row r="203" spans="1:33" s="25" customFormat="1">
      <c r="A203" s="137"/>
      <c r="B203" s="128"/>
      <c r="C203" s="129"/>
      <c r="D203" s="130"/>
      <c r="E203" s="138"/>
      <c r="F203" s="139"/>
      <c r="G203" s="40"/>
      <c r="H203" s="40"/>
      <c r="I203" s="40"/>
      <c r="J203" s="40"/>
      <c r="K203" s="40"/>
      <c r="L203" s="40"/>
      <c r="M203" s="40"/>
      <c r="N203" s="40"/>
      <c r="O203" s="40"/>
      <c r="P203" s="40"/>
      <c r="Q203" s="40"/>
      <c r="R203" s="38"/>
      <c r="S203" s="38"/>
      <c r="T203" s="38"/>
      <c r="U203" s="38"/>
      <c r="V203" s="37"/>
      <c r="W203" s="37"/>
      <c r="X203" s="37"/>
      <c r="Y203" s="37"/>
      <c r="Z203" s="37"/>
      <c r="AA203" s="37"/>
      <c r="AB203" s="37"/>
      <c r="AC203" s="37"/>
      <c r="AD203" s="37"/>
      <c r="AE203" s="37"/>
      <c r="AF203" s="37"/>
      <c r="AG203" s="37"/>
    </row>
    <row r="204" spans="1:33" s="25" customFormat="1">
      <c r="A204" s="137"/>
      <c r="B204" s="128"/>
      <c r="C204" s="129"/>
      <c r="D204" s="130"/>
      <c r="E204" s="138"/>
      <c r="F204" s="139"/>
      <c r="G204" s="40"/>
      <c r="H204" s="40"/>
      <c r="I204" s="40"/>
      <c r="J204" s="40"/>
      <c r="K204" s="40"/>
      <c r="L204" s="40"/>
      <c r="M204" s="40"/>
      <c r="N204" s="40"/>
      <c r="O204" s="40"/>
      <c r="P204" s="40"/>
      <c r="Q204" s="40"/>
      <c r="R204" s="38"/>
      <c r="S204" s="38"/>
      <c r="T204" s="38"/>
      <c r="U204" s="38"/>
      <c r="V204" s="37"/>
      <c r="W204" s="37"/>
      <c r="X204" s="37"/>
      <c r="Y204" s="37"/>
      <c r="Z204" s="37"/>
      <c r="AA204" s="37"/>
      <c r="AB204" s="37"/>
      <c r="AC204" s="37"/>
      <c r="AD204" s="37"/>
      <c r="AE204" s="37"/>
      <c r="AF204" s="37"/>
      <c r="AG204" s="37"/>
    </row>
    <row r="205" spans="1:33" s="25" customFormat="1">
      <c r="A205" s="137"/>
      <c r="B205" s="128"/>
      <c r="C205" s="129"/>
      <c r="D205" s="130"/>
      <c r="E205" s="138"/>
      <c r="F205" s="139"/>
      <c r="G205" s="40"/>
      <c r="H205" s="40"/>
      <c r="I205" s="40"/>
      <c r="J205" s="40"/>
      <c r="K205" s="40"/>
      <c r="L205" s="40"/>
      <c r="M205" s="40"/>
      <c r="N205" s="40"/>
      <c r="O205" s="40"/>
      <c r="P205" s="40"/>
      <c r="Q205" s="40"/>
      <c r="R205" s="38"/>
      <c r="S205" s="38"/>
      <c r="T205" s="38"/>
      <c r="U205" s="38"/>
      <c r="V205" s="37"/>
      <c r="W205" s="37"/>
      <c r="X205" s="37"/>
      <c r="Y205" s="37"/>
      <c r="Z205" s="37"/>
      <c r="AA205" s="37"/>
      <c r="AB205" s="37"/>
      <c r="AC205" s="37"/>
      <c r="AD205" s="37"/>
      <c r="AE205" s="37"/>
      <c r="AF205" s="37"/>
      <c r="AG205" s="37"/>
    </row>
    <row r="206" spans="1:33" s="25" customFormat="1">
      <c r="A206" s="137"/>
      <c r="B206" s="128"/>
      <c r="C206" s="129"/>
      <c r="D206" s="130"/>
      <c r="E206" s="138"/>
      <c r="F206" s="139"/>
      <c r="G206" s="40"/>
      <c r="H206" s="40"/>
      <c r="I206" s="40"/>
      <c r="J206" s="40"/>
      <c r="K206" s="40"/>
      <c r="L206" s="40"/>
      <c r="M206" s="40"/>
      <c r="N206" s="40"/>
      <c r="O206" s="40"/>
      <c r="P206" s="40"/>
      <c r="Q206" s="40"/>
      <c r="R206" s="38"/>
      <c r="S206" s="38"/>
      <c r="T206" s="38"/>
      <c r="U206" s="38"/>
      <c r="V206" s="37"/>
      <c r="W206" s="37"/>
      <c r="X206" s="37"/>
      <c r="Y206" s="37"/>
      <c r="Z206" s="37"/>
      <c r="AA206" s="37"/>
      <c r="AB206" s="37"/>
      <c r="AC206" s="37"/>
      <c r="AD206" s="37"/>
      <c r="AE206" s="37"/>
      <c r="AF206" s="37"/>
      <c r="AG206" s="37"/>
    </row>
    <row r="207" spans="1:33" s="25" customFormat="1">
      <c r="A207" s="137"/>
      <c r="B207" s="128"/>
      <c r="C207" s="129"/>
      <c r="D207" s="130"/>
      <c r="E207" s="138"/>
      <c r="F207" s="139"/>
      <c r="G207" s="40"/>
      <c r="H207" s="40"/>
      <c r="I207" s="40"/>
      <c r="J207" s="40"/>
      <c r="K207" s="40"/>
      <c r="L207" s="40"/>
      <c r="M207" s="40"/>
      <c r="N207" s="40"/>
      <c r="O207" s="40"/>
      <c r="P207" s="40"/>
      <c r="Q207" s="40"/>
      <c r="R207" s="38"/>
      <c r="S207" s="38"/>
      <c r="T207" s="38"/>
      <c r="U207" s="38"/>
      <c r="V207" s="37"/>
      <c r="W207" s="37"/>
      <c r="X207" s="37"/>
      <c r="Y207" s="37"/>
      <c r="Z207" s="37"/>
      <c r="AA207" s="37"/>
      <c r="AB207" s="37"/>
      <c r="AC207" s="37"/>
      <c r="AD207" s="37"/>
      <c r="AE207" s="37"/>
      <c r="AF207" s="37"/>
      <c r="AG207" s="37"/>
    </row>
    <row r="208" spans="1:33" s="25" customFormat="1">
      <c r="A208" s="137"/>
      <c r="B208" s="128"/>
      <c r="C208" s="129"/>
      <c r="D208" s="130"/>
      <c r="E208" s="138"/>
      <c r="F208" s="139"/>
      <c r="G208" s="40"/>
      <c r="H208" s="40"/>
      <c r="I208" s="40"/>
      <c r="J208" s="40"/>
      <c r="K208" s="40"/>
      <c r="L208" s="40"/>
      <c r="M208" s="40"/>
      <c r="N208" s="40"/>
      <c r="O208" s="40"/>
      <c r="P208" s="40"/>
      <c r="Q208" s="40"/>
      <c r="R208" s="38"/>
      <c r="S208" s="38"/>
      <c r="T208" s="38"/>
      <c r="U208" s="38"/>
      <c r="V208" s="37"/>
      <c r="W208" s="37"/>
      <c r="X208" s="37"/>
      <c r="Y208" s="37"/>
      <c r="Z208" s="37"/>
      <c r="AA208" s="37"/>
      <c r="AB208" s="37"/>
      <c r="AC208" s="37"/>
      <c r="AD208" s="37"/>
      <c r="AE208" s="37"/>
      <c r="AF208" s="37"/>
      <c r="AG208" s="37"/>
    </row>
    <row r="209" spans="1:33" s="25" customFormat="1">
      <c r="A209" s="137"/>
      <c r="B209" s="128"/>
      <c r="C209" s="129"/>
      <c r="D209" s="130"/>
      <c r="E209" s="138"/>
      <c r="F209" s="139"/>
      <c r="G209" s="40"/>
      <c r="H209" s="40"/>
      <c r="I209" s="40"/>
      <c r="J209" s="40"/>
      <c r="K209" s="40"/>
      <c r="L209" s="40"/>
      <c r="M209" s="40"/>
      <c r="N209" s="40"/>
      <c r="O209" s="40"/>
      <c r="P209" s="40"/>
      <c r="Q209" s="40"/>
      <c r="R209" s="38"/>
      <c r="S209" s="38"/>
      <c r="T209" s="38"/>
      <c r="U209" s="38"/>
      <c r="V209" s="37"/>
      <c r="W209" s="37"/>
      <c r="X209" s="37"/>
      <c r="Y209" s="37"/>
      <c r="Z209" s="37"/>
      <c r="AA209" s="37"/>
      <c r="AB209" s="37"/>
      <c r="AC209" s="37"/>
      <c r="AD209" s="37"/>
      <c r="AE209" s="37"/>
      <c r="AF209" s="37"/>
      <c r="AG209" s="37"/>
    </row>
    <row r="210" spans="1:33" s="25" customFormat="1">
      <c r="A210" s="137"/>
      <c r="B210" s="128"/>
      <c r="C210" s="129"/>
      <c r="D210" s="130"/>
      <c r="E210" s="138"/>
      <c r="F210" s="139"/>
      <c r="G210" s="40"/>
      <c r="H210" s="40"/>
      <c r="I210" s="40"/>
      <c r="J210" s="40"/>
      <c r="K210" s="40"/>
      <c r="L210" s="40"/>
      <c r="M210" s="40"/>
      <c r="N210" s="40"/>
      <c r="O210" s="40"/>
      <c r="P210" s="40"/>
      <c r="Q210" s="40"/>
      <c r="R210" s="38"/>
      <c r="S210" s="38"/>
      <c r="T210" s="38"/>
      <c r="U210" s="38"/>
      <c r="V210" s="37"/>
      <c r="W210" s="37"/>
      <c r="X210" s="37"/>
      <c r="Y210" s="37"/>
      <c r="Z210" s="37"/>
      <c r="AA210" s="37"/>
      <c r="AB210" s="37"/>
      <c r="AC210" s="37"/>
      <c r="AD210" s="37"/>
      <c r="AE210" s="37"/>
      <c r="AF210" s="37"/>
      <c r="AG210" s="37"/>
    </row>
    <row r="211" spans="1:33" s="25" customFormat="1">
      <c r="A211" s="137"/>
      <c r="B211" s="128"/>
      <c r="C211" s="129"/>
      <c r="D211" s="130"/>
      <c r="E211" s="138"/>
      <c r="F211" s="139"/>
      <c r="G211" s="40"/>
      <c r="H211" s="40"/>
      <c r="I211" s="40"/>
      <c r="J211" s="40"/>
      <c r="K211" s="40"/>
      <c r="L211" s="40"/>
      <c r="M211" s="40"/>
      <c r="N211" s="40"/>
      <c r="O211" s="40"/>
      <c r="P211" s="40"/>
      <c r="Q211" s="40"/>
      <c r="R211" s="38"/>
      <c r="S211" s="38"/>
      <c r="T211" s="38"/>
      <c r="U211" s="38"/>
      <c r="V211" s="37"/>
      <c r="W211" s="37"/>
      <c r="X211" s="37"/>
      <c r="Y211" s="37"/>
      <c r="Z211" s="37"/>
      <c r="AA211" s="37"/>
      <c r="AB211" s="37"/>
      <c r="AC211" s="37"/>
      <c r="AD211" s="37"/>
      <c r="AE211" s="37"/>
      <c r="AF211" s="37"/>
      <c r="AG211" s="37"/>
    </row>
    <row r="212" spans="1:33" s="25" customFormat="1">
      <c r="A212" s="137"/>
      <c r="B212" s="128"/>
      <c r="C212" s="129"/>
      <c r="D212" s="130"/>
      <c r="E212" s="138"/>
      <c r="F212" s="139"/>
      <c r="G212" s="40"/>
      <c r="H212" s="40"/>
      <c r="I212" s="40"/>
      <c r="J212" s="40"/>
      <c r="K212" s="40"/>
      <c r="L212" s="40"/>
      <c r="M212" s="40"/>
      <c r="N212" s="40"/>
      <c r="O212" s="40"/>
      <c r="P212" s="40"/>
      <c r="Q212" s="40"/>
      <c r="R212" s="38"/>
      <c r="S212" s="38"/>
      <c r="T212" s="38"/>
      <c r="U212" s="38"/>
      <c r="V212" s="37"/>
      <c r="W212" s="37"/>
      <c r="X212" s="37"/>
      <c r="Y212" s="37"/>
      <c r="Z212" s="37"/>
      <c r="AA212" s="37"/>
      <c r="AB212" s="37"/>
      <c r="AC212" s="37"/>
      <c r="AD212" s="37"/>
      <c r="AE212" s="37"/>
      <c r="AF212" s="37"/>
      <c r="AG212" s="37"/>
    </row>
    <row r="213" spans="1:33" s="25" customFormat="1">
      <c r="A213" s="137"/>
      <c r="B213" s="128"/>
      <c r="C213" s="129"/>
      <c r="D213" s="130"/>
      <c r="E213" s="138"/>
      <c r="F213" s="139"/>
      <c r="G213" s="40"/>
      <c r="H213" s="40"/>
      <c r="I213" s="40"/>
      <c r="J213" s="40"/>
      <c r="K213" s="40"/>
      <c r="L213" s="40"/>
      <c r="M213" s="40"/>
      <c r="N213" s="40"/>
      <c r="O213" s="40"/>
      <c r="P213" s="40"/>
      <c r="Q213" s="40"/>
      <c r="R213" s="38"/>
      <c r="S213" s="38"/>
      <c r="T213" s="38"/>
      <c r="U213" s="38"/>
      <c r="V213" s="37"/>
      <c r="W213" s="37"/>
      <c r="X213" s="37"/>
      <c r="Y213" s="37"/>
      <c r="Z213" s="37"/>
      <c r="AA213" s="37"/>
      <c r="AB213" s="37"/>
      <c r="AC213" s="37"/>
      <c r="AD213" s="37"/>
      <c r="AE213" s="37"/>
      <c r="AF213" s="37"/>
      <c r="AG213" s="37"/>
    </row>
    <row r="214" spans="1:33" s="25" customFormat="1">
      <c r="A214" s="137"/>
      <c r="B214" s="128"/>
      <c r="C214" s="129"/>
      <c r="D214" s="130"/>
      <c r="E214" s="138"/>
      <c r="F214" s="139"/>
      <c r="G214" s="40"/>
      <c r="H214" s="40"/>
      <c r="I214" s="40"/>
      <c r="J214" s="40"/>
      <c r="K214" s="40"/>
      <c r="L214" s="40"/>
      <c r="M214" s="40"/>
      <c r="N214" s="40"/>
      <c r="O214" s="40"/>
      <c r="P214" s="40"/>
      <c r="Q214" s="40"/>
      <c r="R214" s="38"/>
      <c r="S214" s="38"/>
      <c r="T214" s="38"/>
      <c r="U214" s="38"/>
      <c r="V214" s="37"/>
      <c r="W214" s="37"/>
      <c r="X214" s="37"/>
      <c r="Y214" s="37"/>
      <c r="Z214" s="37"/>
      <c r="AA214" s="37"/>
      <c r="AB214" s="37"/>
      <c r="AC214" s="37"/>
      <c r="AD214" s="37"/>
      <c r="AE214" s="37"/>
      <c r="AF214" s="37"/>
      <c r="AG214" s="37"/>
    </row>
    <row r="215" spans="1:33" s="25" customFormat="1">
      <c r="A215" s="137"/>
      <c r="B215" s="128"/>
      <c r="C215" s="129"/>
      <c r="D215" s="130"/>
      <c r="E215" s="138"/>
      <c r="F215" s="139"/>
      <c r="G215" s="40"/>
      <c r="H215" s="40"/>
      <c r="I215" s="40"/>
      <c r="J215" s="40"/>
      <c r="K215" s="40"/>
      <c r="L215" s="40"/>
      <c r="M215" s="40"/>
      <c r="N215" s="40"/>
      <c r="O215" s="40"/>
      <c r="P215" s="40"/>
      <c r="Q215" s="40"/>
      <c r="R215" s="38"/>
      <c r="S215" s="38"/>
      <c r="T215" s="38"/>
      <c r="U215" s="38"/>
      <c r="V215" s="37"/>
      <c r="W215" s="37"/>
      <c r="X215" s="37"/>
      <c r="Y215" s="37"/>
      <c r="Z215" s="37"/>
      <c r="AA215" s="37"/>
      <c r="AB215" s="37"/>
      <c r="AC215" s="37"/>
      <c r="AD215" s="37"/>
      <c r="AE215" s="37"/>
      <c r="AF215" s="37"/>
      <c r="AG215" s="37"/>
    </row>
    <row r="216" spans="1:33" s="25" customFormat="1">
      <c r="A216" s="137"/>
      <c r="B216" s="128"/>
      <c r="C216" s="129"/>
      <c r="D216" s="130"/>
      <c r="E216" s="138"/>
      <c r="F216" s="139"/>
      <c r="G216" s="40"/>
      <c r="H216" s="40"/>
      <c r="I216" s="40"/>
      <c r="J216" s="40"/>
      <c r="K216" s="40"/>
      <c r="L216" s="40"/>
      <c r="M216" s="40"/>
      <c r="N216" s="40"/>
      <c r="O216" s="40"/>
      <c r="P216" s="40"/>
      <c r="Q216" s="40"/>
      <c r="R216" s="38"/>
      <c r="S216" s="38"/>
      <c r="T216" s="38"/>
      <c r="U216" s="38"/>
      <c r="V216" s="37"/>
      <c r="W216" s="37"/>
      <c r="X216" s="37"/>
      <c r="Y216" s="37"/>
      <c r="Z216" s="37"/>
      <c r="AA216" s="37"/>
      <c r="AB216" s="37"/>
      <c r="AC216" s="37"/>
      <c r="AD216" s="37"/>
      <c r="AE216" s="37"/>
      <c r="AF216" s="37"/>
      <c r="AG216" s="37"/>
    </row>
    <row r="217" spans="1:33" s="25" customFormat="1">
      <c r="A217" s="137"/>
      <c r="B217" s="128"/>
      <c r="C217" s="129"/>
      <c r="D217" s="130"/>
      <c r="E217" s="138"/>
      <c r="F217" s="139"/>
      <c r="G217" s="40"/>
      <c r="H217" s="40"/>
      <c r="I217" s="40"/>
      <c r="J217" s="40"/>
      <c r="K217" s="40"/>
      <c r="L217" s="40"/>
      <c r="M217" s="40"/>
      <c r="N217" s="40"/>
      <c r="O217" s="40"/>
      <c r="P217" s="40"/>
      <c r="Q217" s="40"/>
      <c r="R217" s="38"/>
      <c r="S217" s="38"/>
      <c r="T217" s="38"/>
      <c r="U217" s="38"/>
      <c r="V217" s="37"/>
      <c r="W217" s="37"/>
      <c r="X217" s="37"/>
      <c r="Y217" s="37"/>
      <c r="Z217" s="37"/>
      <c r="AA217" s="37"/>
      <c r="AB217" s="37"/>
      <c r="AC217" s="37"/>
      <c r="AD217" s="37"/>
      <c r="AE217" s="37"/>
      <c r="AF217" s="37"/>
      <c r="AG217" s="37"/>
    </row>
    <row r="218" spans="1:33" s="25" customFormat="1">
      <c r="A218" s="137"/>
      <c r="B218" s="128"/>
      <c r="C218" s="129"/>
      <c r="D218" s="130"/>
      <c r="E218" s="138"/>
      <c r="F218" s="139"/>
      <c r="G218" s="40"/>
      <c r="H218" s="40"/>
      <c r="I218" s="40"/>
      <c r="J218" s="40"/>
      <c r="K218" s="40"/>
      <c r="L218" s="40"/>
      <c r="M218" s="40"/>
      <c r="N218" s="40"/>
      <c r="O218" s="40"/>
      <c r="P218" s="40"/>
      <c r="Q218" s="40"/>
      <c r="R218" s="38"/>
      <c r="S218" s="38"/>
      <c r="T218" s="38"/>
      <c r="U218" s="38"/>
      <c r="V218" s="37"/>
      <c r="W218" s="37"/>
      <c r="X218" s="37"/>
      <c r="Y218" s="37"/>
      <c r="Z218" s="37"/>
      <c r="AA218" s="37"/>
      <c r="AB218" s="37"/>
      <c r="AC218" s="37"/>
      <c r="AD218" s="37"/>
      <c r="AE218" s="37"/>
      <c r="AF218" s="37"/>
      <c r="AG218" s="37"/>
    </row>
    <row r="219" spans="1:33" s="25" customFormat="1">
      <c r="A219" s="137"/>
      <c r="B219" s="128"/>
      <c r="C219" s="129"/>
      <c r="D219" s="130"/>
      <c r="E219" s="138"/>
      <c r="F219" s="139"/>
      <c r="G219" s="40"/>
      <c r="H219" s="40"/>
      <c r="I219" s="40"/>
      <c r="J219" s="40"/>
      <c r="K219" s="40"/>
      <c r="L219" s="40"/>
      <c r="M219" s="40"/>
      <c r="N219" s="40"/>
      <c r="O219" s="40"/>
      <c r="P219" s="40"/>
      <c r="Q219" s="40"/>
      <c r="R219" s="38"/>
      <c r="S219" s="38"/>
      <c r="T219" s="38"/>
      <c r="U219" s="38"/>
      <c r="V219" s="37"/>
      <c r="W219" s="37"/>
      <c r="X219" s="37"/>
      <c r="Y219" s="37"/>
      <c r="Z219" s="37"/>
      <c r="AA219" s="37"/>
      <c r="AB219" s="37"/>
      <c r="AC219" s="37"/>
      <c r="AD219" s="37"/>
      <c r="AE219" s="37"/>
      <c r="AF219" s="37"/>
      <c r="AG219" s="37"/>
    </row>
    <row r="220" spans="1:33" s="25" customFormat="1">
      <c r="A220" s="137"/>
      <c r="B220" s="128"/>
      <c r="C220" s="129"/>
      <c r="D220" s="130"/>
      <c r="E220" s="138"/>
      <c r="F220" s="139"/>
      <c r="G220" s="40"/>
      <c r="H220" s="40"/>
      <c r="I220" s="40"/>
      <c r="J220" s="40"/>
      <c r="K220" s="40"/>
      <c r="L220" s="40"/>
      <c r="M220" s="40"/>
      <c r="N220" s="40"/>
      <c r="O220" s="40"/>
      <c r="P220" s="40"/>
      <c r="Q220" s="40"/>
      <c r="R220" s="38"/>
      <c r="S220" s="38"/>
      <c r="T220" s="38"/>
      <c r="U220" s="38"/>
      <c r="V220" s="37"/>
      <c r="W220" s="37"/>
      <c r="X220" s="37"/>
      <c r="Y220" s="37"/>
      <c r="Z220" s="37"/>
      <c r="AA220" s="37"/>
      <c r="AB220" s="37"/>
      <c r="AC220" s="37"/>
      <c r="AD220" s="37"/>
      <c r="AE220" s="37"/>
      <c r="AF220" s="37"/>
      <c r="AG220" s="37"/>
    </row>
    <row r="221" spans="1:33" s="25" customFormat="1">
      <c r="A221" s="137"/>
      <c r="B221" s="128"/>
      <c r="C221" s="129"/>
      <c r="D221" s="130"/>
      <c r="E221" s="138"/>
      <c r="F221" s="139"/>
      <c r="G221" s="40"/>
      <c r="H221" s="40"/>
      <c r="I221" s="40"/>
      <c r="J221" s="40"/>
      <c r="K221" s="40"/>
      <c r="L221" s="40"/>
      <c r="M221" s="40"/>
      <c r="N221" s="40"/>
      <c r="O221" s="40"/>
      <c r="P221" s="40"/>
      <c r="Q221" s="40"/>
      <c r="R221" s="38"/>
      <c r="S221" s="38"/>
      <c r="T221" s="38"/>
      <c r="U221" s="38"/>
      <c r="V221" s="37"/>
      <c r="W221" s="37"/>
      <c r="X221" s="37"/>
      <c r="Y221" s="37"/>
      <c r="Z221" s="37"/>
      <c r="AA221" s="37"/>
      <c r="AB221" s="37"/>
      <c r="AC221" s="37"/>
      <c r="AD221" s="37"/>
      <c r="AE221" s="37"/>
      <c r="AF221" s="37"/>
      <c r="AG221" s="37"/>
    </row>
    <row r="222" spans="1:33" s="25" customFormat="1">
      <c r="A222" s="137"/>
      <c r="B222" s="128"/>
      <c r="C222" s="129"/>
      <c r="D222" s="130"/>
      <c r="E222" s="138"/>
      <c r="F222" s="139"/>
      <c r="G222" s="40"/>
      <c r="H222" s="40"/>
      <c r="I222" s="40"/>
      <c r="J222" s="40"/>
      <c r="K222" s="40"/>
      <c r="L222" s="40"/>
      <c r="M222" s="40"/>
      <c r="N222" s="40"/>
      <c r="O222" s="40"/>
      <c r="P222" s="40"/>
      <c r="Q222" s="40"/>
      <c r="R222" s="38"/>
      <c r="S222" s="38"/>
      <c r="T222" s="38"/>
      <c r="U222" s="38"/>
      <c r="V222" s="37"/>
      <c r="W222" s="37"/>
      <c r="X222" s="37"/>
      <c r="Y222" s="37"/>
      <c r="Z222" s="37"/>
      <c r="AA222" s="37"/>
      <c r="AB222" s="37"/>
      <c r="AC222" s="37"/>
      <c r="AD222" s="37"/>
      <c r="AE222" s="37"/>
      <c r="AF222" s="37"/>
      <c r="AG222" s="37"/>
    </row>
    <row r="223" spans="1:33" s="25" customFormat="1">
      <c r="A223" s="137"/>
      <c r="B223" s="128"/>
      <c r="C223" s="129"/>
      <c r="D223" s="130"/>
      <c r="E223" s="138"/>
      <c r="F223" s="139"/>
      <c r="G223" s="40"/>
      <c r="H223" s="40"/>
      <c r="I223" s="40"/>
      <c r="J223" s="40"/>
      <c r="K223" s="40"/>
      <c r="L223" s="40"/>
      <c r="M223" s="40"/>
      <c r="N223" s="40"/>
      <c r="O223" s="40"/>
      <c r="P223" s="40"/>
      <c r="Q223" s="40"/>
      <c r="R223" s="38"/>
      <c r="S223" s="38"/>
      <c r="T223" s="38"/>
      <c r="U223" s="38"/>
      <c r="V223" s="37"/>
      <c r="W223" s="37"/>
      <c r="X223" s="37"/>
      <c r="Y223" s="37"/>
      <c r="Z223" s="37"/>
      <c r="AA223" s="37"/>
      <c r="AB223" s="37"/>
      <c r="AC223" s="37"/>
      <c r="AD223" s="37"/>
      <c r="AE223" s="37"/>
      <c r="AF223" s="37"/>
      <c r="AG223" s="37"/>
    </row>
    <row r="224" spans="1:33" s="25" customFormat="1">
      <c r="A224" s="137"/>
      <c r="B224" s="128"/>
      <c r="C224" s="129"/>
      <c r="D224" s="130"/>
      <c r="E224" s="138"/>
      <c r="F224" s="139"/>
      <c r="G224" s="40"/>
      <c r="H224" s="40"/>
      <c r="I224" s="40"/>
      <c r="J224" s="40"/>
      <c r="K224" s="40"/>
      <c r="L224" s="40"/>
      <c r="M224" s="40"/>
      <c r="N224" s="40"/>
      <c r="O224" s="40"/>
      <c r="P224" s="40"/>
      <c r="Q224" s="40"/>
      <c r="R224" s="38"/>
      <c r="S224" s="38"/>
      <c r="T224" s="38"/>
      <c r="U224" s="38"/>
      <c r="V224" s="37"/>
      <c r="W224" s="37"/>
      <c r="X224" s="37"/>
      <c r="Y224" s="37"/>
      <c r="Z224" s="37"/>
      <c r="AA224" s="37"/>
      <c r="AB224" s="37"/>
      <c r="AC224" s="37"/>
      <c r="AD224" s="37"/>
      <c r="AE224" s="37"/>
      <c r="AF224" s="37"/>
      <c r="AG224" s="37"/>
    </row>
    <row r="225" spans="1:106" s="25" customFormat="1">
      <c r="A225" s="137"/>
      <c r="B225" s="128"/>
      <c r="C225" s="129"/>
      <c r="D225" s="130"/>
      <c r="E225" s="138"/>
      <c r="F225" s="139"/>
      <c r="G225" s="40"/>
      <c r="H225" s="40"/>
      <c r="I225" s="40"/>
      <c r="J225" s="40"/>
      <c r="K225" s="40"/>
      <c r="L225" s="40"/>
      <c r="M225" s="40"/>
      <c r="N225" s="40"/>
      <c r="O225" s="40"/>
      <c r="P225" s="40"/>
      <c r="Q225" s="40"/>
      <c r="R225" s="38"/>
      <c r="S225" s="38"/>
      <c r="T225" s="38"/>
      <c r="U225" s="38"/>
      <c r="V225" s="37"/>
      <c r="W225" s="37"/>
      <c r="X225" s="37"/>
      <c r="Y225" s="37"/>
      <c r="Z225" s="37"/>
      <c r="AA225" s="37"/>
      <c r="AB225" s="37"/>
      <c r="AC225" s="37"/>
      <c r="AD225" s="37"/>
      <c r="AE225" s="37"/>
      <c r="AF225" s="37"/>
      <c r="AG225" s="37"/>
    </row>
    <row r="226" spans="1:106" s="25" customFormat="1">
      <c r="A226" s="137"/>
      <c r="B226" s="128"/>
      <c r="C226" s="129"/>
      <c r="D226" s="130"/>
      <c r="E226" s="138"/>
      <c r="F226" s="139"/>
      <c r="G226" s="40"/>
      <c r="H226" s="40"/>
      <c r="I226" s="40"/>
      <c r="J226" s="40"/>
      <c r="K226" s="40"/>
      <c r="L226" s="40"/>
      <c r="M226" s="40"/>
      <c r="N226" s="40"/>
      <c r="O226" s="40"/>
      <c r="P226" s="40"/>
      <c r="Q226" s="40"/>
      <c r="R226" s="38"/>
      <c r="S226" s="38"/>
      <c r="T226" s="38"/>
      <c r="U226" s="38"/>
      <c r="V226" s="37"/>
      <c r="W226" s="37"/>
      <c r="X226" s="37"/>
      <c r="Y226" s="37"/>
      <c r="Z226" s="37"/>
      <c r="AA226" s="37"/>
      <c r="AB226" s="37"/>
      <c r="AC226" s="37"/>
      <c r="AD226" s="37"/>
      <c r="AE226" s="37"/>
      <c r="AF226" s="37"/>
      <c r="AG226" s="37"/>
    </row>
    <row r="227" spans="1:106" s="25" customFormat="1">
      <c r="A227" s="137"/>
      <c r="B227" s="128"/>
      <c r="C227" s="129"/>
      <c r="D227" s="130"/>
      <c r="E227" s="138"/>
      <c r="F227" s="139"/>
      <c r="G227" s="40"/>
      <c r="H227" s="40"/>
      <c r="I227" s="40"/>
      <c r="J227" s="40"/>
      <c r="K227" s="40"/>
      <c r="L227" s="40"/>
      <c r="M227" s="40"/>
      <c r="N227" s="40"/>
      <c r="O227" s="40"/>
      <c r="P227" s="40"/>
      <c r="Q227" s="40"/>
      <c r="R227" s="38"/>
      <c r="S227" s="38"/>
      <c r="T227" s="38"/>
      <c r="U227" s="38"/>
      <c r="V227" s="37"/>
      <c r="W227" s="37"/>
      <c r="X227" s="37"/>
      <c r="Y227" s="37"/>
      <c r="Z227" s="37"/>
      <c r="AA227" s="37"/>
      <c r="AB227" s="37"/>
      <c r="AC227" s="37"/>
      <c r="AD227" s="37"/>
      <c r="AE227" s="37"/>
      <c r="AF227" s="37"/>
      <c r="AG227" s="37"/>
    </row>
    <row r="228" spans="1:106" s="25" customFormat="1">
      <c r="A228" s="137"/>
      <c r="B228" s="128"/>
      <c r="C228" s="129"/>
      <c r="D228" s="130"/>
      <c r="E228" s="138"/>
      <c r="F228" s="139"/>
      <c r="G228" s="40"/>
      <c r="H228" s="40"/>
      <c r="I228" s="40"/>
      <c r="J228" s="40"/>
      <c r="K228" s="40"/>
      <c r="L228" s="40"/>
      <c r="M228" s="40"/>
      <c r="N228" s="40"/>
      <c r="O228" s="40"/>
      <c r="P228" s="40"/>
      <c r="Q228" s="40"/>
      <c r="R228" s="38"/>
      <c r="S228" s="38"/>
      <c r="T228" s="38"/>
      <c r="U228" s="38"/>
      <c r="V228" s="37"/>
      <c r="W228" s="37"/>
      <c r="X228" s="37"/>
      <c r="Y228" s="37"/>
      <c r="Z228" s="37"/>
      <c r="AA228" s="37"/>
      <c r="AB228" s="37"/>
      <c r="AC228" s="37"/>
      <c r="AD228" s="37"/>
      <c r="AE228" s="37"/>
      <c r="AF228" s="37"/>
      <c r="AG228" s="37"/>
    </row>
    <row r="229" spans="1:106" s="25" customFormat="1">
      <c r="A229" s="137"/>
      <c r="B229" s="128"/>
      <c r="C229" s="129"/>
      <c r="D229" s="130"/>
      <c r="E229" s="138"/>
      <c r="F229" s="139"/>
      <c r="G229" s="40"/>
      <c r="H229" s="40"/>
      <c r="I229" s="40"/>
      <c r="J229" s="40"/>
      <c r="K229" s="40"/>
      <c r="L229" s="40"/>
      <c r="M229" s="40"/>
      <c r="N229" s="40"/>
      <c r="O229" s="40"/>
      <c r="P229" s="40"/>
      <c r="Q229" s="40"/>
      <c r="R229" s="38"/>
      <c r="S229" s="38"/>
      <c r="T229" s="38"/>
      <c r="U229" s="38"/>
      <c r="V229" s="37"/>
      <c r="W229" s="37"/>
      <c r="X229" s="37"/>
      <c r="Y229" s="37"/>
      <c r="Z229" s="37"/>
      <c r="AA229" s="37"/>
      <c r="AB229" s="37"/>
      <c r="AC229" s="37"/>
      <c r="AD229" s="37"/>
      <c r="AE229" s="37"/>
      <c r="AF229" s="37"/>
      <c r="AG229" s="37"/>
    </row>
    <row r="230" spans="1:106" s="25" customFormat="1">
      <c r="A230" s="137"/>
      <c r="B230" s="128"/>
      <c r="C230" s="129"/>
      <c r="D230" s="130"/>
      <c r="E230" s="138"/>
      <c r="F230" s="139"/>
      <c r="G230" s="40"/>
      <c r="H230" s="40"/>
      <c r="I230" s="40"/>
      <c r="J230" s="40"/>
      <c r="K230" s="40"/>
      <c r="L230" s="40"/>
      <c r="M230" s="40"/>
      <c r="N230" s="40"/>
      <c r="O230" s="40"/>
      <c r="P230" s="40"/>
      <c r="Q230" s="40"/>
      <c r="R230" s="38"/>
      <c r="S230" s="38"/>
      <c r="T230" s="38"/>
      <c r="U230" s="38"/>
      <c r="V230" s="37"/>
      <c r="W230" s="37"/>
      <c r="X230" s="37"/>
      <c r="Y230" s="37"/>
      <c r="Z230" s="37"/>
      <c r="AA230" s="37"/>
      <c r="AB230" s="37"/>
      <c r="AC230" s="37"/>
      <c r="AD230" s="37"/>
      <c r="AE230" s="37"/>
      <c r="AF230" s="37"/>
      <c r="AG230" s="37"/>
    </row>
    <row r="231" spans="1:106" s="25" customFormat="1">
      <c r="A231" s="137"/>
      <c r="B231" s="128"/>
      <c r="C231" s="129"/>
      <c r="D231" s="130"/>
      <c r="E231" s="138"/>
      <c r="F231" s="139"/>
      <c r="G231" s="40"/>
      <c r="H231" s="40"/>
      <c r="I231" s="40"/>
      <c r="J231" s="40"/>
      <c r="K231" s="40"/>
      <c r="L231" s="40"/>
      <c r="M231" s="40"/>
      <c r="N231" s="40"/>
      <c r="O231" s="40"/>
      <c r="P231" s="40"/>
      <c r="Q231" s="40"/>
      <c r="R231" s="38"/>
      <c r="S231" s="38"/>
      <c r="T231" s="38"/>
      <c r="U231" s="38"/>
      <c r="V231" s="37"/>
      <c r="W231" s="37"/>
      <c r="X231" s="37"/>
      <c r="Y231" s="37"/>
      <c r="Z231" s="37"/>
      <c r="AA231" s="37"/>
      <c r="AB231" s="37"/>
      <c r="AC231" s="37"/>
      <c r="AD231" s="37"/>
      <c r="AE231" s="37"/>
      <c r="AF231" s="37"/>
      <c r="AG231" s="37"/>
    </row>
    <row r="232" spans="1:106" s="25" customFormat="1">
      <c r="A232" s="127"/>
      <c r="B232" s="140"/>
      <c r="C232" s="129"/>
      <c r="D232" s="130"/>
      <c r="E232" s="138"/>
      <c r="F232" s="139"/>
      <c r="G232" s="40"/>
      <c r="H232" s="40"/>
      <c r="I232" s="40"/>
      <c r="J232" s="40"/>
      <c r="K232" s="40"/>
      <c r="L232" s="40"/>
      <c r="M232" s="40"/>
      <c r="N232" s="40"/>
      <c r="O232" s="40"/>
      <c r="P232" s="40"/>
      <c r="Q232" s="40"/>
      <c r="R232" s="38"/>
      <c r="S232" s="38"/>
      <c r="T232" s="38"/>
      <c r="U232" s="38"/>
      <c r="V232" s="37"/>
      <c r="W232" s="37"/>
      <c r="X232" s="37"/>
      <c r="Y232" s="37"/>
      <c r="Z232" s="37"/>
      <c r="AA232" s="37"/>
      <c r="AB232" s="37"/>
      <c r="AC232" s="37"/>
      <c r="AD232" s="37"/>
      <c r="AE232" s="37"/>
      <c r="AF232" s="37"/>
      <c r="AG232" s="37"/>
    </row>
    <row r="233" spans="1:106" s="25" customFormat="1">
      <c r="A233" s="127"/>
      <c r="B233" s="140"/>
      <c r="C233" s="129"/>
      <c r="D233" s="130"/>
      <c r="E233" s="138"/>
      <c r="F233" s="139"/>
      <c r="G233" s="40"/>
      <c r="H233" s="40"/>
      <c r="I233" s="40"/>
      <c r="J233" s="40"/>
      <c r="K233" s="40"/>
      <c r="L233" s="40"/>
      <c r="M233" s="40"/>
      <c r="N233" s="40"/>
      <c r="O233" s="40"/>
      <c r="P233" s="40"/>
      <c r="Q233" s="40"/>
      <c r="R233" s="38"/>
      <c r="S233" s="38"/>
      <c r="T233" s="38"/>
      <c r="U233" s="38"/>
      <c r="V233" s="37"/>
      <c r="W233" s="37"/>
      <c r="X233" s="37"/>
      <c r="Y233" s="37"/>
      <c r="Z233" s="37"/>
      <c r="AA233" s="37"/>
      <c r="AB233" s="37"/>
      <c r="AC233" s="37"/>
      <c r="AD233" s="37"/>
      <c r="AE233" s="37"/>
      <c r="AF233" s="37"/>
      <c r="AG233" s="37"/>
    </row>
    <row r="234" spans="1:106" s="25" customFormat="1">
      <c r="A234" s="127"/>
      <c r="B234" s="140"/>
      <c r="C234" s="129"/>
      <c r="D234" s="130"/>
      <c r="E234" s="138"/>
      <c r="F234" s="139"/>
      <c r="G234" s="40"/>
      <c r="H234" s="40"/>
      <c r="I234" s="40"/>
      <c r="J234" s="40"/>
      <c r="K234" s="40"/>
      <c r="L234" s="40"/>
      <c r="M234" s="40"/>
      <c r="N234" s="40"/>
      <c r="O234" s="40"/>
      <c r="P234" s="40"/>
      <c r="Q234" s="40"/>
      <c r="R234" s="38"/>
      <c r="S234" s="38"/>
      <c r="T234" s="38"/>
      <c r="U234" s="38"/>
      <c r="V234" s="37"/>
      <c r="W234" s="37"/>
      <c r="X234" s="37"/>
      <c r="Y234" s="37"/>
      <c r="Z234" s="37"/>
      <c r="AA234" s="37"/>
      <c r="AB234" s="37"/>
      <c r="AC234" s="37"/>
      <c r="AD234" s="37"/>
      <c r="AE234" s="37"/>
      <c r="AF234" s="37"/>
      <c r="AG234" s="37"/>
    </row>
    <row r="235" spans="1:106" s="25" customFormat="1">
      <c r="A235" s="127"/>
      <c r="B235" s="140"/>
      <c r="C235" s="129"/>
      <c r="D235" s="130"/>
      <c r="E235" s="138"/>
      <c r="F235" s="139"/>
      <c r="G235" s="40"/>
      <c r="H235" s="40"/>
      <c r="I235" s="40"/>
      <c r="J235" s="40"/>
      <c r="K235" s="40"/>
      <c r="L235" s="40"/>
      <c r="M235" s="40"/>
      <c r="N235" s="40"/>
      <c r="O235" s="40"/>
      <c r="P235" s="40"/>
      <c r="Q235" s="40"/>
      <c r="R235" s="38"/>
      <c r="S235" s="38"/>
      <c r="T235" s="38"/>
      <c r="U235" s="38"/>
      <c r="V235" s="37"/>
      <c r="W235" s="37"/>
      <c r="X235" s="37"/>
      <c r="Y235" s="37"/>
      <c r="Z235" s="37"/>
      <c r="AA235" s="37"/>
      <c r="AB235" s="37"/>
      <c r="AC235" s="37"/>
      <c r="AD235" s="37"/>
      <c r="AE235" s="37"/>
      <c r="AF235" s="37"/>
      <c r="AG235" s="37"/>
    </row>
    <row r="236" spans="1:106" s="25" customFormat="1">
      <c r="A236" s="127"/>
      <c r="B236" s="140"/>
      <c r="C236" s="129"/>
      <c r="D236" s="130"/>
      <c r="E236" s="138"/>
      <c r="F236" s="139"/>
      <c r="G236" s="40"/>
      <c r="H236" s="18"/>
      <c r="I236" s="40"/>
      <c r="J236" s="40"/>
      <c r="K236" s="40"/>
      <c r="L236" s="40"/>
      <c r="M236" s="40"/>
      <c r="N236" s="40"/>
      <c r="O236" s="40"/>
      <c r="P236" s="40"/>
      <c r="Q236" s="40"/>
      <c r="R236" s="38"/>
      <c r="S236" s="38"/>
      <c r="T236" s="38"/>
      <c r="U236" s="38"/>
      <c r="V236" s="37"/>
      <c r="W236" s="37"/>
      <c r="X236" s="37"/>
      <c r="Y236" s="37"/>
      <c r="Z236" s="37"/>
      <c r="AA236" s="37"/>
      <c r="AB236" s="37"/>
      <c r="AC236" s="37"/>
      <c r="AD236" s="37"/>
      <c r="AE236" s="37"/>
      <c r="AF236" s="37"/>
      <c r="AG236" s="37"/>
    </row>
    <row r="237" spans="1:106" s="25" customFormat="1">
      <c r="A237" s="127"/>
      <c r="B237" s="140"/>
      <c r="C237" s="129"/>
      <c r="D237" s="130"/>
      <c r="E237" s="138"/>
      <c r="F237" s="139"/>
      <c r="G237" s="40"/>
      <c r="H237" s="18"/>
      <c r="I237" s="40"/>
      <c r="J237" s="40"/>
      <c r="K237" s="40"/>
      <c r="L237" s="40"/>
      <c r="M237" s="40"/>
      <c r="N237" s="40"/>
      <c r="O237" s="40"/>
      <c r="P237" s="40"/>
      <c r="Q237" s="40"/>
      <c r="R237" s="38"/>
      <c r="S237" s="38"/>
      <c r="T237" s="38"/>
      <c r="U237" s="38"/>
      <c r="V237" s="37"/>
      <c r="W237" s="37"/>
      <c r="X237" s="37"/>
      <c r="Y237" s="37"/>
      <c r="Z237" s="37"/>
      <c r="AA237" s="37"/>
      <c r="AB237" s="37"/>
      <c r="AC237" s="37"/>
      <c r="AD237" s="37"/>
      <c r="AE237" s="37"/>
      <c r="AF237" s="37"/>
      <c r="AG237" s="37"/>
    </row>
    <row r="238" spans="1:106" s="25" customFormat="1">
      <c r="A238" s="127"/>
      <c r="B238" s="140"/>
      <c r="C238" s="129"/>
      <c r="D238" s="130"/>
      <c r="E238" s="138"/>
      <c r="F238" s="139"/>
      <c r="G238" s="40"/>
      <c r="H238" s="18"/>
      <c r="I238" s="40"/>
      <c r="J238" s="40"/>
      <c r="K238" s="40"/>
      <c r="L238" s="40"/>
      <c r="M238" s="40"/>
      <c r="N238" s="40"/>
      <c r="O238" s="40"/>
      <c r="P238" s="40"/>
      <c r="Q238" s="40"/>
      <c r="R238" s="38"/>
      <c r="S238" s="38"/>
      <c r="T238" s="38"/>
      <c r="U238" s="38"/>
      <c r="V238" s="62"/>
      <c r="W238" s="62"/>
      <c r="X238" s="62"/>
      <c r="Y238" s="62"/>
      <c r="Z238" s="62"/>
      <c r="AA238" s="62"/>
      <c r="AB238" s="62"/>
      <c r="AC238" s="62"/>
      <c r="AD238" s="62"/>
      <c r="AE238" s="62"/>
      <c r="AF238" s="62"/>
      <c r="AG238" s="62"/>
      <c r="AH238" s="65"/>
      <c r="AI238" s="65"/>
      <c r="AJ238" s="65"/>
      <c r="AK238" s="65"/>
      <c r="AL238" s="65"/>
      <c r="AM238" s="65"/>
      <c r="AN238" s="65"/>
      <c r="AO238" s="65"/>
      <c r="AP238" s="65"/>
      <c r="AQ238" s="65"/>
      <c r="AR238" s="65"/>
      <c r="AS238" s="65"/>
      <c r="AT238" s="65"/>
      <c r="AU238" s="65"/>
      <c r="AV238" s="65"/>
      <c r="AW238" s="65"/>
      <c r="AX238" s="65"/>
      <c r="AY238" s="65"/>
      <c r="AZ238" s="65"/>
      <c r="BA238" s="65"/>
      <c r="BB238" s="65"/>
      <c r="BC238" s="65"/>
      <c r="BD238" s="65"/>
      <c r="BE238" s="65"/>
      <c r="BF238" s="65"/>
      <c r="BG238" s="65"/>
      <c r="BH238" s="65"/>
      <c r="BI238" s="65"/>
      <c r="BJ238" s="65"/>
      <c r="BK238" s="65"/>
      <c r="BL238" s="65"/>
      <c r="BM238" s="65"/>
      <c r="BN238" s="65"/>
      <c r="BO238" s="65"/>
      <c r="BP238" s="65"/>
      <c r="BQ238" s="65"/>
      <c r="BR238" s="65"/>
      <c r="BS238" s="65"/>
      <c r="BT238" s="65"/>
      <c r="BU238" s="65"/>
      <c r="BV238" s="65"/>
      <c r="BW238" s="65"/>
      <c r="BX238" s="65"/>
      <c r="BY238" s="65"/>
      <c r="BZ238" s="65"/>
      <c r="CA238" s="65"/>
      <c r="CB238" s="65"/>
      <c r="CC238" s="65"/>
      <c r="CD238" s="65"/>
      <c r="CE238" s="65"/>
      <c r="CF238" s="65"/>
      <c r="CG238" s="65"/>
      <c r="CH238" s="65"/>
      <c r="CI238" s="65"/>
      <c r="CJ238" s="65"/>
      <c r="CK238" s="65"/>
      <c r="CL238" s="65"/>
      <c r="CM238" s="65"/>
      <c r="CN238" s="65"/>
      <c r="CO238" s="65"/>
      <c r="CP238" s="65"/>
      <c r="CQ238" s="65"/>
      <c r="CR238" s="65"/>
      <c r="CS238" s="65"/>
      <c r="CT238" s="65"/>
      <c r="CU238" s="65"/>
      <c r="CV238" s="65"/>
      <c r="CW238" s="65"/>
      <c r="CX238" s="65"/>
      <c r="CY238" s="65"/>
      <c r="CZ238" s="65"/>
      <c r="DA238" s="65"/>
      <c r="DB238" s="65"/>
    </row>
    <row r="239" spans="1:106" s="25" customFormat="1">
      <c r="A239" s="127"/>
      <c r="B239" s="132"/>
      <c r="C239" s="129"/>
      <c r="D239" s="130"/>
      <c r="E239" s="138"/>
      <c r="F239" s="139"/>
      <c r="G239" s="40"/>
      <c r="H239" s="18"/>
      <c r="I239" s="40"/>
      <c r="J239" s="40"/>
      <c r="K239" s="40"/>
      <c r="L239" s="40"/>
      <c r="M239" s="40"/>
      <c r="N239" s="40"/>
      <c r="O239" s="40"/>
      <c r="P239" s="40"/>
      <c r="Q239" s="40"/>
      <c r="R239" s="38"/>
      <c r="S239" s="38"/>
      <c r="T239" s="38"/>
      <c r="U239" s="38"/>
      <c r="V239" s="62"/>
      <c r="W239" s="62"/>
      <c r="X239" s="62"/>
      <c r="Y239" s="62"/>
      <c r="Z239" s="62"/>
      <c r="AA239" s="62"/>
      <c r="AB239" s="62"/>
      <c r="AC239" s="62"/>
      <c r="AD239" s="62"/>
      <c r="AE239" s="62"/>
      <c r="AF239" s="62"/>
      <c r="AG239" s="62"/>
      <c r="AH239" s="65"/>
      <c r="AI239" s="65"/>
      <c r="AJ239" s="65"/>
      <c r="AK239" s="65"/>
      <c r="AL239" s="65"/>
      <c r="AM239" s="65"/>
      <c r="AN239" s="65"/>
      <c r="AO239" s="65"/>
      <c r="AP239" s="65"/>
      <c r="AQ239" s="65"/>
      <c r="AR239" s="65"/>
      <c r="AS239" s="65"/>
      <c r="AT239" s="65"/>
      <c r="AU239" s="65"/>
      <c r="AV239" s="65"/>
      <c r="AW239" s="65"/>
      <c r="AX239" s="65"/>
      <c r="AY239" s="65"/>
      <c r="AZ239" s="65"/>
      <c r="BA239" s="65"/>
      <c r="BB239" s="65"/>
      <c r="BC239" s="65"/>
      <c r="BD239" s="65"/>
      <c r="BE239" s="65"/>
      <c r="BF239" s="65"/>
      <c r="BG239" s="65"/>
      <c r="BH239" s="65"/>
      <c r="BI239" s="65"/>
      <c r="BJ239" s="65"/>
      <c r="BK239" s="65"/>
      <c r="BL239" s="65"/>
      <c r="BM239" s="65"/>
      <c r="BN239" s="65"/>
      <c r="BO239" s="65"/>
      <c r="BP239" s="65"/>
      <c r="BQ239" s="65"/>
      <c r="BR239" s="65"/>
      <c r="BS239" s="65"/>
      <c r="BT239" s="65"/>
      <c r="BU239" s="65"/>
      <c r="BV239" s="65"/>
      <c r="BW239" s="65"/>
      <c r="BX239" s="65"/>
      <c r="BY239" s="65"/>
      <c r="BZ239" s="65"/>
      <c r="CA239" s="65"/>
      <c r="CB239" s="65"/>
      <c r="CC239" s="65"/>
      <c r="CD239" s="65"/>
      <c r="CE239" s="65"/>
      <c r="CF239" s="65"/>
      <c r="CG239" s="65"/>
      <c r="CH239" s="65"/>
      <c r="CI239" s="65"/>
      <c r="CJ239" s="65"/>
      <c r="CK239" s="65"/>
      <c r="CL239" s="65"/>
      <c r="CM239" s="65"/>
      <c r="CN239" s="65"/>
      <c r="CO239" s="65"/>
      <c r="CP239" s="65"/>
      <c r="CQ239" s="65"/>
      <c r="CR239" s="65"/>
      <c r="CS239" s="65"/>
      <c r="CT239" s="65"/>
      <c r="CU239" s="65"/>
      <c r="CV239" s="65"/>
      <c r="CW239" s="65"/>
      <c r="CX239" s="65"/>
      <c r="CY239" s="65"/>
      <c r="CZ239" s="65"/>
      <c r="DA239" s="65"/>
      <c r="DB239" s="65"/>
    </row>
    <row r="240" spans="1:106" s="36" customFormat="1">
      <c r="A240" s="28"/>
      <c r="B240" s="26" t="s">
        <v>93</v>
      </c>
      <c r="C240" s="27"/>
      <c r="D240" s="92"/>
      <c r="E240" s="35"/>
      <c r="F240" s="39">
        <f>SUM(F181:F237)</f>
        <v>0</v>
      </c>
      <c r="G240" s="40"/>
      <c r="H240" s="18"/>
      <c r="I240" s="40"/>
      <c r="J240" s="40"/>
      <c r="K240" s="40"/>
      <c r="L240" s="40"/>
      <c r="M240" s="40"/>
      <c r="N240" s="40"/>
      <c r="O240" s="40"/>
      <c r="P240" s="40"/>
      <c r="Q240" s="40"/>
      <c r="R240" s="38"/>
      <c r="S240" s="38"/>
      <c r="T240" s="38"/>
      <c r="U240" s="38"/>
      <c r="V240" s="62"/>
      <c r="W240" s="62"/>
      <c r="X240" s="62"/>
      <c r="Y240" s="62"/>
      <c r="Z240" s="62"/>
      <c r="AA240" s="62"/>
      <c r="AB240" s="62"/>
      <c r="AC240" s="62"/>
      <c r="AD240" s="62"/>
      <c r="AE240" s="62"/>
      <c r="AF240" s="62"/>
      <c r="AG240" s="62"/>
      <c r="AH240" s="65"/>
      <c r="AI240" s="65"/>
      <c r="AJ240" s="65"/>
      <c r="AK240" s="65"/>
      <c r="AL240" s="65"/>
      <c r="AM240" s="65"/>
      <c r="AN240" s="65"/>
      <c r="AO240" s="65"/>
      <c r="AP240" s="65"/>
      <c r="AQ240" s="65"/>
      <c r="AR240" s="65"/>
      <c r="AS240" s="65"/>
      <c r="AT240" s="65"/>
      <c r="AU240" s="65"/>
      <c r="AV240" s="65"/>
      <c r="AW240" s="65"/>
      <c r="AX240" s="65"/>
      <c r="AY240" s="65"/>
      <c r="AZ240" s="65"/>
      <c r="BA240" s="65"/>
      <c r="BB240" s="65"/>
      <c r="BC240" s="65"/>
      <c r="BD240" s="65"/>
      <c r="BE240" s="65"/>
      <c r="BF240" s="65"/>
      <c r="BG240" s="65"/>
      <c r="BH240" s="65"/>
      <c r="BI240" s="65"/>
      <c r="BJ240" s="65"/>
      <c r="BK240" s="65"/>
      <c r="BL240" s="65"/>
      <c r="BM240" s="65"/>
      <c r="BN240" s="65"/>
      <c r="BO240" s="65"/>
      <c r="BP240" s="65"/>
      <c r="BQ240" s="65"/>
      <c r="BR240" s="65"/>
      <c r="BS240" s="65"/>
      <c r="BT240" s="65"/>
      <c r="BU240" s="65"/>
      <c r="BV240" s="65"/>
      <c r="BW240" s="65"/>
      <c r="BX240" s="65"/>
      <c r="BY240" s="65"/>
      <c r="BZ240" s="65"/>
      <c r="CA240" s="65"/>
      <c r="CB240" s="65"/>
      <c r="CC240" s="65"/>
      <c r="CD240" s="65"/>
      <c r="CE240" s="65"/>
      <c r="CF240" s="65"/>
      <c r="CG240" s="65"/>
      <c r="CH240" s="65"/>
      <c r="CI240" s="65"/>
      <c r="CJ240" s="65"/>
      <c r="CK240" s="65"/>
      <c r="CL240" s="65"/>
      <c r="CM240" s="65"/>
      <c r="CN240" s="65"/>
      <c r="CO240" s="65"/>
      <c r="CP240" s="65"/>
      <c r="CQ240" s="65"/>
      <c r="CR240" s="65"/>
      <c r="CS240" s="65"/>
      <c r="CT240" s="65"/>
      <c r="CU240" s="65"/>
      <c r="CV240" s="65"/>
      <c r="CW240" s="65"/>
      <c r="CX240" s="65"/>
      <c r="CY240" s="65"/>
      <c r="CZ240" s="65"/>
      <c r="DA240" s="65"/>
      <c r="DB240" s="65"/>
    </row>
    <row r="241" spans="4:106" s="4" customFormat="1">
      <c r="D241" s="34"/>
      <c r="E241" s="34"/>
      <c r="F241" s="12"/>
      <c r="G241" s="18"/>
      <c r="H241" s="18"/>
      <c r="I241" s="40"/>
      <c r="J241" s="40"/>
      <c r="K241" s="40"/>
      <c r="L241" s="40"/>
      <c r="M241" s="40"/>
      <c r="N241" s="18"/>
      <c r="O241" s="18"/>
      <c r="P241" s="18"/>
      <c r="Q241" s="18"/>
      <c r="R241" s="16"/>
      <c r="S241" s="16"/>
      <c r="T241" s="16"/>
      <c r="U241" s="16"/>
      <c r="V241" s="11"/>
      <c r="W241" s="11"/>
      <c r="X241" s="11"/>
      <c r="Y241" s="11"/>
      <c r="Z241" s="11"/>
      <c r="AA241" s="11"/>
      <c r="AB241" s="11"/>
      <c r="AC241" s="11"/>
      <c r="AD241" s="11"/>
      <c r="AE241" s="11"/>
      <c r="AF241" s="11"/>
      <c r="AG241" s="11"/>
      <c r="AH241" s="53"/>
      <c r="AI241" s="53"/>
      <c r="AJ241" s="53"/>
      <c r="AK241" s="53"/>
      <c r="AL241" s="53"/>
      <c r="AM241" s="53"/>
      <c r="AN241" s="53"/>
      <c r="AO241" s="53"/>
      <c r="AP241" s="53"/>
      <c r="AQ241" s="53"/>
      <c r="AR241" s="53"/>
      <c r="AS241" s="53"/>
      <c r="AT241" s="53"/>
      <c r="AU241" s="53"/>
      <c r="AV241" s="53"/>
      <c r="AW241" s="53"/>
      <c r="AX241" s="53"/>
      <c r="AY241" s="53"/>
      <c r="AZ241" s="53"/>
      <c r="BA241" s="53"/>
      <c r="BB241" s="53"/>
      <c r="BC241" s="53"/>
      <c r="BD241" s="53"/>
      <c r="BE241" s="53"/>
      <c r="BF241" s="53"/>
      <c r="BG241" s="53"/>
      <c r="BH241" s="53"/>
      <c r="BI241" s="53"/>
      <c r="BJ241" s="53"/>
      <c r="BK241" s="53"/>
      <c r="BL241" s="53"/>
      <c r="BM241" s="53"/>
      <c r="BN241" s="53"/>
      <c r="BO241" s="53"/>
      <c r="BP241" s="53"/>
      <c r="BQ241" s="53"/>
      <c r="BR241" s="53"/>
      <c r="BS241" s="53"/>
      <c r="BT241" s="53"/>
      <c r="BU241" s="53"/>
      <c r="BV241" s="53"/>
      <c r="BW241" s="53"/>
      <c r="BX241" s="53"/>
      <c r="BY241" s="53"/>
      <c r="BZ241" s="53"/>
      <c r="CA241" s="53"/>
      <c r="CB241" s="53"/>
      <c r="CC241" s="53"/>
      <c r="CD241" s="53"/>
      <c r="CE241" s="53"/>
      <c r="CF241" s="53"/>
      <c r="CG241" s="53"/>
      <c r="CH241" s="53"/>
      <c r="CI241" s="53"/>
      <c r="CJ241" s="53"/>
      <c r="CK241" s="53"/>
      <c r="CL241" s="53"/>
      <c r="CM241" s="53"/>
      <c r="CN241" s="53"/>
      <c r="CO241" s="53"/>
      <c r="CP241" s="53"/>
      <c r="CQ241" s="53"/>
      <c r="CR241" s="53"/>
      <c r="CS241" s="53"/>
      <c r="CT241" s="53"/>
      <c r="CU241" s="53"/>
      <c r="CV241" s="53"/>
      <c r="CW241" s="53"/>
      <c r="CX241" s="53"/>
      <c r="CY241" s="53"/>
      <c r="CZ241" s="53"/>
      <c r="DA241" s="53"/>
      <c r="DB241" s="53"/>
    </row>
    <row r="242" spans="4:106" s="4" customFormat="1">
      <c r="D242" s="34"/>
      <c r="E242" s="34"/>
      <c r="F242" s="12"/>
      <c r="G242" s="18"/>
      <c r="H242" s="18"/>
      <c r="I242" s="40"/>
      <c r="J242" s="40"/>
      <c r="K242" s="40"/>
      <c r="L242" s="40"/>
      <c r="M242" s="40"/>
      <c r="N242" s="18"/>
      <c r="O242" s="18"/>
      <c r="P242" s="18"/>
      <c r="Q242" s="18"/>
      <c r="R242" s="16"/>
      <c r="S242" s="16"/>
      <c r="T242" s="16"/>
      <c r="U242" s="16"/>
      <c r="V242" s="11"/>
      <c r="W242" s="11"/>
      <c r="X242" s="11"/>
      <c r="Y242" s="11"/>
      <c r="Z242" s="11"/>
      <c r="AA242" s="11"/>
      <c r="AB242" s="11"/>
      <c r="AC242" s="11"/>
      <c r="AD242" s="11"/>
      <c r="AE242" s="11"/>
      <c r="AF242" s="11"/>
      <c r="AG242" s="11"/>
      <c r="AH242" s="53"/>
      <c r="AI242" s="53"/>
      <c r="AJ242" s="53"/>
      <c r="AK242" s="53"/>
      <c r="AL242" s="53"/>
      <c r="AM242" s="53"/>
      <c r="AN242" s="53"/>
      <c r="AO242" s="53"/>
      <c r="AP242" s="53"/>
      <c r="AQ242" s="53"/>
      <c r="AR242" s="53"/>
      <c r="AS242" s="53"/>
      <c r="AT242" s="53"/>
      <c r="AU242" s="53"/>
      <c r="AV242" s="53"/>
      <c r="AW242" s="53"/>
      <c r="AX242" s="53"/>
      <c r="AY242" s="53"/>
      <c r="AZ242" s="53"/>
      <c r="BA242" s="53"/>
      <c r="BB242" s="53"/>
      <c r="BC242" s="53"/>
      <c r="BD242" s="53"/>
      <c r="BE242" s="53"/>
      <c r="BF242" s="53"/>
      <c r="BG242" s="53"/>
      <c r="BH242" s="53"/>
      <c r="BI242" s="53"/>
      <c r="BJ242" s="53"/>
      <c r="BK242" s="53"/>
      <c r="BL242" s="53"/>
      <c r="BM242" s="53"/>
      <c r="BN242" s="53"/>
      <c r="BO242" s="53"/>
      <c r="BP242" s="53"/>
      <c r="BQ242" s="53"/>
      <c r="BR242" s="53"/>
      <c r="BS242" s="53"/>
      <c r="BT242" s="53"/>
      <c r="BU242" s="53"/>
      <c r="BV242" s="53"/>
      <c r="BW242" s="53"/>
      <c r="BX242" s="53"/>
      <c r="BY242" s="53"/>
      <c r="BZ242" s="53"/>
      <c r="CA242" s="53"/>
      <c r="CB242" s="53"/>
      <c r="CC242" s="53"/>
      <c r="CD242" s="53"/>
      <c r="CE242" s="53"/>
      <c r="CF242" s="53"/>
      <c r="CG242" s="53"/>
      <c r="CH242" s="53"/>
      <c r="CI242" s="53"/>
      <c r="CJ242" s="53"/>
      <c r="CK242" s="53"/>
      <c r="CL242" s="53"/>
      <c r="CM242" s="53"/>
      <c r="CN242" s="53"/>
      <c r="CO242" s="53"/>
      <c r="CP242" s="53"/>
      <c r="CQ242" s="53"/>
      <c r="CR242" s="53"/>
      <c r="CS242" s="53"/>
      <c r="CT242" s="53"/>
      <c r="CU242" s="53"/>
      <c r="CV242" s="53"/>
      <c r="CW242" s="53"/>
      <c r="CX242" s="53"/>
      <c r="CY242" s="53"/>
      <c r="CZ242" s="53"/>
      <c r="DA242" s="53"/>
      <c r="DB242" s="53"/>
    </row>
    <row r="243" spans="4:106" s="4" customFormat="1">
      <c r="D243" s="34"/>
      <c r="E243" s="34"/>
      <c r="F243" s="12"/>
      <c r="G243" s="18"/>
      <c r="H243" s="18"/>
      <c r="I243" s="40"/>
      <c r="J243" s="40"/>
      <c r="K243" s="40"/>
      <c r="L243" s="40"/>
      <c r="M243" s="40"/>
      <c r="N243" s="18"/>
      <c r="O243" s="18"/>
      <c r="P243" s="18"/>
      <c r="Q243" s="18"/>
      <c r="R243" s="16"/>
      <c r="S243" s="16"/>
      <c r="T243" s="16"/>
      <c r="U243" s="16"/>
      <c r="V243" s="14"/>
      <c r="W243" s="14"/>
      <c r="X243" s="14"/>
      <c r="Y243" s="14"/>
      <c r="Z243" s="14"/>
      <c r="AA243" s="14"/>
      <c r="AB243" s="14"/>
      <c r="AC243" s="14"/>
      <c r="AD243" s="14"/>
      <c r="AE243" s="14"/>
      <c r="AF243" s="14"/>
      <c r="AG243" s="14"/>
    </row>
    <row r="244" spans="4:106" s="4" customFormat="1">
      <c r="D244" s="34"/>
      <c r="E244" s="34"/>
      <c r="F244" s="12"/>
      <c r="G244" s="18"/>
      <c r="H244" s="18"/>
      <c r="I244" s="40"/>
      <c r="J244" s="40"/>
      <c r="K244" s="40"/>
      <c r="L244" s="40"/>
      <c r="M244" s="40"/>
      <c r="N244" s="18"/>
      <c r="O244" s="18"/>
      <c r="P244" s="18"/>
      <c r="Q244" s="18"/>
      <c r="R244" s="16"/>
      <c r="S244" s="16"/>
      <c r="T244" s="16"/>
      <c r="U244" s="16"/>
      <c r="V244" s="14"/>
      <c r="W244" s="14"/>
      <c r="X244" s="14"/>
      <c r="Y244" s="14"/>
      <c r="Z244" s="14"/>
      <c r="AA244" s="14"/>
      <c r="AB244" s="14"/>
      <c r="AC244" s="14"/>
      <c r="AD244" s="14"/>
      <c r="AE244" s="14"/>
      <c r="AF244" s="14"/>
      <c r="AG244" s="14"/>
    </row>
    <row r="245" spans="4:106" s="4" customFormat="1">
      <c r="D245" s="34"/>
      <c r="E245" s="34"/>
      <c r="F245" s="12"/>
      <c r="G245" s="18"/>
      <c r="H245" s="18"/>
      <c r="I245" s="40"/>
      <c r="J245" s="40"/>
      <c r="K245" s="40"/>
      <c r="L245" s="40"/>
      <c r="M245" s="40"/>
      <c r="N245" s="18"/>
      <c r="O245" s="18"/>
      <c r="P245" s="18"/>
      <c r="Q245" s="18"/>
      <c r="R245" s="16"/>
      <c r="S245" s="16"/>
      <c r="T245" s="16"/>
      <c r="U245" s="16"/>
      <c r="V245" s="14"/>
      <c r="W245" s="14"/>
      <c r="X245" s="14"/>
      <c r="Y245" s="14"/>
      <c r="Z245" s="14"/>
      <c r="AA245" s="14"/>
      <c r="AB245" s="14"/>
      <c r="AC245" s="14"/>
      <c r="AD245" s="14"/>
      <c r="AE245" s="14"/>
      <c r="AF245" s="14"/>
      <c r="AG245" s="14"/>
    </row>
    <row r="246" spans="4:106" s="4" customFormat="1">
      <c r="D246" s="34"/>
      <c r="E246" s="34"/>
      <c r="F246" s="12"/>
      <c r="G246" s="18"/>
      <c r="H246" s="18"/>
      <c r="I246" s="40"/>
      <c r="J246" s="40"/>
      <c r="K246" s="40"/>
      <c r="L246" s="40"/>
      <c r="M246" s="40"/>
      <c r="N246" s="18"/>
      <c r="O246" s="18"/>
      <c r="P246" s="18"/>
      <c r="Q246" s="18"/>
      <c r="R246" s="16"/>
      <c r="S246" s="16"/>
      <c r="T246" s="16"/>
      <c r="U246" s="16"/>
      <c r="V246" s="14"/>
      <c r="W246" s="14"/>
      <c r="X246" s="14"/>
      <c r="Y246" s="14"/>
      <c r="Z246" s="14"/>
      <c r="AA246" s="14"/>
      <c r="AB246" s="14"/>
      <c r="AC246" s="14"/>
      <c r="AD246" s="14"/>
      <c r="AE246" s="14"/>
      <c r="AF246" s="14"/>
      <c r="AG246" s="14"/>
    </row>
    <row r="247" spans="4:106" s="4" customFormat="1">
      <c r="D247" s="34"/>
      <c r="E247" s="34"/>
      <c r="F247" s="12"/>
      <c r="G247" s="18"/>
      <c r="H247" s="18"/>
      <c r="I247" s="40"/>
      <c r="J247" s="40"/>
      <c r="K247" s="40"/>
      <c r="L247" s="40"/>
      <c r="M247" s="40"/>
      <c r="N247" s="18"/>
      <c r="O247" s="18"/>
      <c r="P247" s="18"/>
      <c r="Q247" s="18"/>
      <c r="R247" s="16"/>
      <c r="S247" s="16"/>
      <c r="T247" s="16"/>
      <c r="U247" s="16"/>
      <c r="V247" s="14"/>
      <c r="W247" s="14"/>
      <c r="X247" s="14"/>
      <c r="Y247" s="14"/>
      <c r="Z247" s="14"/>
      <c r="AA247" s="14"/>
      <c r="AB247" s="14"/>
      <c r="AC247" s="14"/>
      <c r="AD247" s="14"/>
      <c r="AE247" s="14"/>
      <c r="AF247" s="14"/>
      <c r="AG247" s="14"/>
    </row>
    <row r="248" spans="4:106" s="4" customFormat="1">
      <c r="D248" s="34"/>
      <c r="E248" s="34"/>
      <c r="F248" s="12"/>
      <c r="G248" s="18"/>
      <c r="H248" s="18"/>
      <c r="I248" s="40"/>
      <c r="J248" s="40"/>
      <c r="K248" s="40"/>
      <c r="L248" s="40"/>
      <c r="M248" s="40"/>
      <c r="N248" s="18"/>
      <c r="O248" s="18"/>
      <c r="P248" s="18"/>
      <c r="Q248" s="18"/>
      <c r="R248" s="16"/>
      <c r="S248" s="16"/>
      <c r="T248" s="16"/>
      <c r="U248" s="16"/>
      <c r="V248" s="14"/>
      <c r="W248" s="14"/>
      <c r="X248" s="14"/>
      <c r="Y248" s="14"/>
      <c r="Z248" s="14"/>
      <c r="AA248" s="14"/>
      <c r="AB248" s="14"/>
      <c r="AC248" s="14"/>
      <c r="AD248" s="14"/>
      <c r="AE248" s="14"/>
      <c r="AF248" s="14"/>
      <c r="AG248" s="14"/>
    </row>
    <row r="249" spans="4:106" s="4" customFormat="1">
      <c r="D249" s="34"/>
      <c r="E249" s="34"/>
      <c r="F249" s="12"/>
      <c r="G249" s="18"/>
      <c r="H249" s="18"/>
      <c r="I249" s="40"/>
      <c r="J249" s="40"/>
      <c r="K249" s="40"/>
      <c r="L249" s="40"/>
      <c r="M249" s="40"/>
      <c r="N249" s="18"/>
      <c r="O249" s="18"/>
      <c r="P249" s="18"/>
      <c r="Q249" s="18"/>
      <c r="R249" s="16"/>
      <c r="S249" s="16"/>
      <c r="T249" s="16"/>
      <c r="U249" s="16"/>
      <c r="V249" s="14"/>
      <c r="W249" s="14"/>
      <c r="X249" s="14"/>
      <c r="Y249" s="14"/>
      <c r="Z249" s="14"/>
      <c r="AA249" s="14"/>
      <c r="AB249" s="14"/>
      <c r="AC249" s="14"/>
      <c r="AD249" s="14"/>
      <c r="AE249" s="14"/>
      <c r="AF249" s="14"/>
      <c r="AG249" s="14"/>
    </row>
    <row r="250" spans="4:106" s="4" customFormat="1">
      <c r="D250" s="34"/>
      <c r="E250" s="34"/>
      <c r="F250" s="12"/>
      <c r="G250" s="18"/>
      <c r="H250" s="18"/>
      <c r="I250" s="40"/>
      <c r="J250" s="40"/>
      <c r="K250" s="40"/>
      <c r="L250" s="40"/>
      <c r="M250" s="40"/>
      <c r="N250" s="18"/>
      <c r="O250" s="18"/>
      <c r="P250" s="18"/>
      <c r="Q250" s="18"/>
      <c r="R250" s="16"/>
      <c r="S250" s="16"/>
      <c r="T250" s="16"/>
      <c r="U250" s="16"/>
      <c r="V250" s="14"/>
      <c r="W250" s="14"/>
      <c r="X250" s="14"/>
      <c r="Y250" s="14"/>
      <c r="Z250" s="14"/>
      <c r="AA250" s="14"/>
      <c r="AB250" s="14"/>
      <c r="AC250" s="14"/>
      <c r="AD250" s="14"/>
      <c r="AE250" s="14"/>
      <c r="AF250" s="14"/>
      <c r="AG250" s="14"/>
    </row>
    <row r="251" spans="4:106" s="4" customFormat="1">
      <c r="D251" s="34"/>
      <c r="E251" s="34"/>
      <c r="F251" s="12"/>
      <c r="G251" s="18"/>
      <c r="H251" s="18"/>
      <c r="I251" s="40"/>
      <c r="J251" s="40"/>
      <c r="K251" s="40"/>
      <c r="L251" s="40"/>
      <c r="M251" s="40"/>
      <c r="N251" s="18"/>
      <c r="O251" s="18"/>
      <c r="P251" s="18"/>
      <c r="Q251" s="18"/>
      <c r="R251" s="16"/>
      <c r="S251" s="16"/>
      <c r="T251" s="16"/>
      <c r="U251" s="16"/>
      <c r="V251" s="14"/>
      <c r="W251" s="14"/>
      <c r="X251" s="14"/>
      <c r="Y251" s="14"/>
      <c r="Z251" s="14"/>
      <c r="AA251" s="14"/>
      <c r="AB251" s="14"/>
      <c r="AC251" s="14"/>
      <c r="AD251" s="14"/>
      <c r="AE251" s="14"/>
      <c r="AF251" s="14"/>
      <c r="AG251" s="14"/>
    </row>
    <row r="252" spans="4:106" s="4" customFormat="1">
      <c r="D252" s="34"/>
      <c r="E252" s="34"/>
      <c r="F252" s="12"/>
      <c r="G252" s="18"/>
      <c r="H252" s="18"/>
      <c r="I252" s="40"/>
      <c r="J252" s="40"/>
      <c r="K252" s="40"/>
      <c r="L252" s="40"/>
      <c r="M252" s="40"/>
      <c r="N252" s="18"/>
      <c r="O252" s="18"/>
      <c r="P252" s="18"/>
      <c r="Q252" s="18"/>
      <c r="R252" s="16"/>
      <c r="S252" s="16"/>
      <c r="T252" s="16"/>
      <c r="U252" s="16"/>
      <c r="V252" s="14"/>
      <c r="W252" s="14"/>
      <c r="X252" s="14"/>
      <c r="Y252" s="14"/>
      <c r="Z252" s="14"/>
      <c r="AA252" s="14"/>
      <c r="AB252" s="14"/>
      <c r="AC252" s="14"/>
      <c r="AD252" s="14"/>
      <c r="AE252" s="14"/>
      <c r="AF252" s="14"/>
      <c r="AG252" s="14"/>
    </row>
    <row r="253" spans="4:106" s="4" customFormat="1">
      <c r="D253" s="34"/>
      <c r="E253" s="34"/>
      <c r="F253" s="12"/>
      <c r="G253" s="18"/>
      <c r="H253" s="18"/>
      <c r="I253" s="40"/>
      <c r="J253" s="40"/>
      <c r="K253" s="40"/>
      <c r="L253" s="40"/>
      <c r="M253" s="40"/>
      <c r="N253" s="18"/>
      <c r="O253" s="18"/>
      <c r="P253" s="18"/>
      <c r="Q253" s="18"/>
      <c r="R253" s="16"/>
      <c r="S253" s="16"/>
      <c r="T253" s="16"/>
      <c r="U253" s="16"/>
      <c r="V253" s="14"/>
      <c r="W253" s="14"/>
      <c r="X253" s="14"/>
      <c r="Y253" s="14"/>
      <c r="Z253" s="14"/>
      <c r="AA253" s="14"/>
      <c r="AB253" s="14"/>
      <c r="AC253" s="14"/>
      <c r="AD253" s="14"/>
      <c r="AE253" s="14"/>
      <c r="AF253" s="14"/>
      <c r="AG253" s="14"/>
    </row>
    <row r="254" spans="4:106" s="4" customFormat="1">
      <c r="D254" s="34"/>
      <c r="E254" s="34"/>
      <c r="F254" s="12"/>
      <c r="G254" s="18"/>
      <c r="H254" s="18"/>
      <c r="I254" s="40"/>
      <c r="J254" s="40"/>
      <c r="K254" s="40"/>
      <c r="L254" s="40"/>
      <c r="M254" s="40"/>
      <c r="N254" s="18"/>
      <c r="O254" s="18"/>
      <c r="P254" s="18"/>
      <c r="Q254" s="18"/>
      <c r="R254" s="16"/>
      <c r="S254" s="16"/>
      <c r="T254" s="16"/>
      <c r="U254" s="16"/>
      <c r="V254" s="14"/>
      <c r="W254" s="14"/>
      <c r="X254" s="14"/>
      <c r="Y254" s="14"/>
      <c r="Z254" s="14"/>
      <c r="AA254" s="14"/>
      <c r="AB254" s="14"/>
      <c r="AC254" s="14"/>
      <c r="AD254" s="14"/>
      <c r="AE254" s="14"/>
      <c r="AF254" s="14"/>
      <c r="AG254" s="14"/>
    </row>
    <row r="255" spans="4:106" s="4" customFormat="1">
      <c r="D255" s="34"/>
      <c r="E255" s="34"/>
      <c r="F255" s="12"/>
      <c r="G255" s="18"/>
      <c r="H255" s="18"/>
      <c r="I255" s="40"/>
      <c r="J255" s="40"/>
      <c r="K255" s="40"/>
      <c r="L255" s="40"/>
      <c r="M255" s="40"/>
      <c r="N255" s="18"/>
      <c r="O255" s="18"/>
      <c r="P255" s="18"/>
      <c r="Q255" s="18"/>
      <c r="R255" s="16"/>
      <c r="S255" s="16"/>
      <c r="T255" s="16"/>
      <c r="U255" s="16"/>
      <c r="V255" s="14"/>
      <c r="W255" s="14"/>
      <c r="X255" s="14"/>
      <c r="Y255" s="14"/>
      <c r="Z255" s="14"/>
      <c r="AA255" s="14"/>
      <c r="AB255" s="14"/>
      <c r="AC255" s="14"/>
      <c r="AD255" s="14"/>
      <c r="AE255" s="14"/>
      <c r="AF255" s="14"/>
      <c r="AG255" s="14"/>
    </row>
    <row r="256" spans="4:106" s="4" customFormat="1">
      <c r="D256" s="34"/>
      <c r="E256" s="34"/>
      <c r="F256" s="12"/>
      <c r="G256" s="18"/>
      <c r="H256" s="18"/>
      <c r="I256" s="40"/>
      <c r="J256" s="40"/>
      <c r="K256" s="40"/>
      <c r="L256" s="40"/>
      <c r="M256" s="40"/>
      <c r="N256" s="18"/>
      <c r="O256" s="18"/>
      <c r="P256" s="18"/>
      <c r="Q256" s="18"/>
      <c r="R256" s="16"/>
      <c r="S256" s="16"/>
      <c r="T256" s="16"/>
      <c r="U256" s="16"/>
      <c r="V256" s="14"/>
      <c r="W256" s="14"/>
      <c r="X256" s="14"/>
      <c r="Y256" s="14"/>
      <c r="Z256" s="14"/>
      <c r="AA256" s="14"/>
      <c r="AB256" s="14"/>
      <c r="AC256" s="14"/>
      <c r="AD256" s="14"/>
      <c r="AE256" s="14"/>
      <c r="AF256" s="14"/>
      <c r="AG256" s="14"/>
    </row>
    <row r="257" spans="1:33" s="4" customFormat="1">
      <c r="D257" s="34"/>
      <c r="E257" s="34"/>
      <c r="F257" s="12"/>
      <c r="G257" s="18"/>
      <c r="H257" s="18"/>
      <c r="I257" s="40"/>
      <c r="J257" s="40"/>
      <c r="K257" s="40"/>
      <c r="L257" s="40"/>
      <c r="M257" s="40"/>
      <c r="N257" s="18"/>
      <c r="O257" s="18"/>
      <c r="P257" s="18"/>
      <c r="Q257" s="18"/>
      <c r="R257" s="16"/>
      <c r="S257" s="16"/>
      <c r="T257" s="16"/>
      <c r="U257" s="16"/>
      <c r="V257" s="14"/>
      <c r="W257" s="14"/>
      <c r="X257" s="14"/>
      <c r="Y257" s="14"/>
      <c r="Z257" s="14"/>
      <c r="AA257" s="14"/>
      <c r="AB257" s="14"/>
      <c r="AC257" s="14"/>
      <c r="AD257" s="14"/>
      <c r="AE257" s="14"/>
      <c r="AF257" s="14"/>
      <c r="AG257" s="14"/>
    </row>
    <row r="258" spans="1:33" s="4" customFormat="1">
      <c r="D258" s="34"/>
      <c r="E258" s="34"/>
      <c r="F258" s="12"/>
      <c r="G258" s="18"/>
      <c r="H258" s="18"/>
      <c r="I258" s="40"/>
      <c r="J258" s="40"/>
      <c r="K258" s="40"/>
      <c r="L258" s="40"/>
      <c r="M258" s="40"/>
      <c r="N258" s="18"/>
      <c r="O258" s="18"/>
      <c r="P258" s="18"/>
      <c r="Q258" s="18"/>
      <c r="R258" s="16"/>
      <c r="S258" s="16"/>
      <c r="T258" s="16"/>
      <c r="U258" s="16"/>
      <c r="V258" s="14"/>
      <c r="W258" s="14"/>
      <c r="X258" s="14"/>
      <c r="Y258" s="14"/>
      <c r="Z258" s="14"/>
      <c r="AA258" s="14"/>
      <c r="AB258" s="14"/>
      <c r="AC258" s="14"/>
      <c r="AD258" s="14"/>
      <c r="AE258" s="14"/>
      <c r="AF258" s="14"/>
      <c r="AG258" s="14"/>
    </row>
    <row r="259" spans="1:33" s="4" customFormat="1">
      <c r="A259" s="5"/>
      <c r="B259" s="5"/>
      <c r="C259" s="5"/>
      <c r="D259" s="25"/>
      <c r="E259" s="25"/>
      <c r="F259" s="13"/>
      <c r="G259" s="18"/>
      <c r="H259" s="18"/>
      <c r="I259" s="40"/>
      <c r="J259" s="40"/>
      <c r="K259" s="40"/>
      <c r="L259" s="40"/>
      <c r="M259" s="40"/>
      <c r="N259" s="18"/>
      <c r="O259" s="18"/>
      <c r="P259" s="18"/>
      <c r="Q259" s="18"/>
      <c r="R259" s="16"/>
      <c r="S259" s="16"/>
      <c r="T259" s="16"/>
      <c r="U259" s="16"/>
      <c r="V259" s="14"/>
      <c r="W259" s="14"/>
      <c r="X259" s="14"/>
      <c r="Y259" s="14"/>
      <c r="Z259" s="14"/>
      <c r="AA259" s="14"/>
      <c r="AB259" s="14"/>
      <c r="AC259" s="14"/>
      <c r="AD259" s="14"/>
      <c r="AE259" s="14"/>
      <c r="AF259" s="14"/>
      <c r="AG259" s="14"/>
    </row>
  </sheetData>
  <protectedRanges>
    <protectedRange sqref="E1:F64821" name="Range3_12"/>
    <protectedRange password="C716" sqref="E1:F64821" name="Range1_12"/>
  </protectedRanges>
  <printOptions horizontalCentered="1"/>
  <pageMargins left="0.51181102362204722" right="0.51181102362204722" top="0.94488188976377963" bottom="0.74803149606299213" header="0.31496062992125984" footer="0.31496062992125984"/>
  <pageSetup paperSize="9" scale="88" orientation="portrait" r:id="rId1"/>
  <headerFooter alignWithMargins="0">
    <oddHeader>&amp;L&amp;"Times New Roman,Regular"Construction of Walkway - S. Hithadhoo Regional Hospital Project (100 bed)
&amp;R&amp;"Times New Roman,Regular"BILL  OF QUANTITIES</oddHeader>
    <oddFooter>&amp;C&amp;P</oddFooter>
  </headerFooter>
  <rowBreaks count="4" manualBreakCount="4">
    <brk id="52" max="5" man="1"/>
    <brk id="85" max="5" man="1"/>
    <brk id="121" max="5" man="1"/>
    <brk id="17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COVER</vt:lpstr>
      <vt:lpstr>Summary</vt:lpstr>
      <vt:lpstr>BOQ</vt:lpstr>
      <vt:lpstr>BOQ!Print_Area</vt:lpstr>
      <vt:lpstr>COVER!Print_Area</vt:lpstr>
      <vt:lpstr>Summary!Print_Area</vt:lpstr>
      <vt:lpstr>BOQ!Print_Titles</vt:lpstr>
      <vt:lpstr>Summary!Print_Titles</vt:lpstr>
    </vt:vector>
  </TitlesOfParts>
  <Company>la mer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hussain zahir</dc:creator>
  <cp:lastModifiedBy>Mohamed Moosa Didi.1</cp:lastModifiedBy>
  <cp:lastPrinted>2019-06-27T04:19:22Z</cp:lastPrinted>
  <dcterms:created xsi:type="dcterms:W3CDTF">2000-10-12T03:55:03Z</dcterms:created>
  <dcterms:modified xsi:type="dcterms:W3CDTF">2019-06-27T04:21:36Z</dcterms:modified>
</cp:coreProperties>
</file>