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13_ncr:1_{5DD18358-7C0C-440F-A19E-39B19BDB035B}" xr6:coauthVersionLast="36" xr6:coauthVersionMax="36" xr10:uidLastSave="{00000000-0000-0000-0000-000000000000}"/>
  <bookViews>
    <workbookView xWindow="0" yWindow="0" windowWidth="19200" windowHeight="6910" activeTab="2" xr2:uid="{9EB1939E-83C3-4635-87AB-F4CAA0F28F49}"/>
  </bookViews>
  <sheets>
    <sheet name="BA_Budget" sheetId="1" r:id="rId1"/>
    <sheet name="PSIP" sheetId="2" r:id="rId2"/>
    <sheet name="NPI" sheetId="3" r:id="rId3"/>
  </sheets>
  <definedNames>
    <definedName name="_xlnm._FilterDatabase" localSheetId="2" hidden="1">NPI!$A$5:$H$11</definedName>
    <definedName name="_xlnm._FilterDatabase" localSheetId="1" hidden="1">PSIP!$A$2:$P$12</definedName>
    <definedName name="EPMWorkbookOptions_2" hidden="1">"9F3OxBOtzB60hFONCeryveGHd9WJr+7iO45h/1l2AQAA"</definedName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3" l="1"/>
  <c r="H10" i="3" s="1"/>
  <c r="H11" i="3" s="1"/>
  <c r="C8" i="3"/>
  <c r="B8" i="3"/>
  <c r="A8" i="3"/>
  <c r="H7" i="3"/>
  <c r="C6" i="3"/>
  <c r="B6" i="3"/>
  <c r="A6" i="3"/>
  <c r="C2" i="2" l="1"/>
  <c r="B2" i="2"/>
  <c r="A2" i="2"/>
  <c r="F265" i="1" l="1"/>
  <c r="F34" i="1" s="1"/>
  <c r="E265" i="1"/>
  <c r="E34" i="1" s="1"/>
  <c r="D265" i="1"/>
  <c r="D34" i="1" s="1"/>
  <c r="C265" i="1"/>
  <c r="C34" i="1" s="1"/>
  <c r="B265" i="1"/>
  <c r="B34" i="1" s="1"/>
  <c r="E255" i="1"/>
  <c r="E33" i="1" s="1"/>
  <c r="D255" i="1"/>
  <c r="D33" i="1" s="1"/>
  <c r="C255" i="1"/>
  <c r="C33" i="1" s="1"/>
  <c r="B255" i="1"/>
  <c r="B33" i="1" s="1"/>
  <c r="F255" i="1"/>
  <c r="F249" i="1"/>
  <c r="F32" i="1" s="1"/>
  <c r="E249" i="1"/>
  <c r="E32" i="1" s="1"/>
  <c r="D249" i="1"/>
  <c r="D32" i="1" s="1"/>
  <c r="C249" i="1"/>
  <c r="C32" i="1" s="1"/>
  <c r="B249" i="1"/>
  <c r="D232" i="1"/>
  <c r="D31" i="1" s="1"/>
  <c r="C232" i="1"/>
  <c r="C31" i="1" s="1"/>
  <c r="F232" i="1"/>
  <c r="F31" i="1" s="1"/>
  <c r="B232" i="1"/>
  <c r="B31" i="1" s="1"/>
  <c r="E232" i="1"/>
  <c r="C224" i="1"/>
  <c r="C30" i="1" s="1"/>
  <c r="E224" i="1"/>
  <c r="E30" i="1" s="1"/>
  <c r="D224" i="1"/>
  <c r="D30" i="1" s="1"/>
  <c r="B224" i="1"/>
  <c r="B30" i="1" s="1"/>
  <c r="F224" i="1"/>
  <c r="D219" i="1"/>
  <c r="D29" i="1" s="1"/>
  <c r="F219" i="1"/>
  <c r="F29" i="1" s="1"/>
  <c r="C219" i="1"/>
  <c r="C29" i="1" s="1"/>
  <c r="E219" i="1"/>
  <c r="B219" i="1"/>
  <c r="F216" i="1"/>
  <c r="F28" i="1" s="1"/>
  <c r="E216" i="1"/>
  <c r="E28" i="1" s="1"/>
  <c r="D216" i="1"/>
  <c r="D28" i="1" s="1"/>
  <c r="B216" i="1"/>
  <c r="B28" i="1" s="1"/>
  <c r="C216" i="1"/>
  <c r="E212" i="1"/>
  <c r="E27" i="1" s="1"/>
  <c r="D212" i="1"/>
  <c r="D27" i="1" s="1"/>
  <c r="B212" i="1"/>
  <c r="B27" i="1" s="1"/>
  <c r="B26" i="1" s="1"/>
  <c r="B10" i="1" s="1"/>
  <c r="F212" i="1"/>
  <c r="C212" i="1"/>
  <c r="F205" i="1"/>
  <c r="F24" i="1" s="1"/>
  <c r="E205" i="1"/>
  <c r="E24" i="1" s="1"/>
  <c r="D205" i="1"/>
  <c r="D24" i="1" s="1"/>
  <c r="B205" i="1"/>
  <c r="B24" i="1" s="1"/>
  <c r="C205" i="1"/>
  <c r="F177" i="1"/>
  <c r="F23" i="1" s="1"/>
  <c r="E177" i="1"/>
  <c r="E23" i="1" s="1"/>
  <c r="D177" i="1"/>
  <c r="D23" i="1" s="1"/>
  <c r="B177" i="1"/>
  <c r="B23" i="1" s="1"/>
  <c r="C177" i="1"/>
  <c r="F171" i="1"/>
  <c r="F22" i="1" s="1"/>
  <c r="E171" i="1"/>
  <c r="E22" i="1" s="1"/>
  <c r="C171" i="1"/>
  <c r="C22" i="1" s="1"/>
  <c r="B171" i="1"/>
  <c r="B22" i="1" s="1"/>
  <c r="D171" i="1"/>
  <c r="C151" i="1"/>
  <c r="C21" i="1" s="1"/>
  <c r="F151" i="1"/>
  <c r="F21" i="1" s="1"/>
  <c r="E151" i="1"/>
  <c r="E21" i="1" s="1"/>
  <c r="D151" i="1"/>
  <c r="D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B136" i="1"/>
  <c r="B19" i="1" s="1"/>
  <c r="F136" i="1"/>
  <c r="F19" i="1" s="1"/>
  <c r="E136" i="1"/>
  <c r="E19" i="1" s="1"/>
  <c r="D136" i="1"/>
  <c r="D19" i="1" s="1"/>
  <c r="C136" i="1"/>
  <c r="E108" i="1"/>
  <c r="E18" i="1" s="1"/>
  <c r="C108" i="1"/>
  <c r="C18" i="1" s="1"/>
  <c r="B108" i="1"/>
  <c r="B18" i="1" s="1"/>
  <c r="F108" i="1"/>
  <c r="D108" i="1"/>
  <c r="B94" i="1"/>
  <c r="B17" i="1" s="1"/>
  <c r="F94" i="1"/>
  <c r="F17" i="1" s="1"/>
  <c r="E94" i="1"/>
  <c r="E17" i="1" s="1"/>
  <c r="C94" i="1"/>
  <c r="C17" i="1" s="1"/>
  <c r="D94" i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D44" i="1"/>
  <c r="D38" i="1" s="1"/>
  <c r="C44" i="1"/>
  <c r="C38" i="1" s="1"/>
  <c r="F44" i="1"/>
  <c r="F38" i="1" s="1"/>
  <c r="E44" i="1"/>
  <c r="E38" i="1" s="1"/>
  <c r="B44" i="1"/>
  <c r="B38" i="1" s="1"/>
  <c r="F40" i="1"/>
  <c r="F37" i="1" s="1"/>
  <c r="E40" i="1"/>
  <c r="E37" i="1" s="1"/>
  <c r="D40" i="1"/>
  <c r="D37" i="1" s="1"/>
  <c r="D36" i="1" s="1"/>
  <c r="D14" i="1" s="1"/>
  <c r="C40" i="1"/>
  <c r="C37" i="1" s="1"/>
  <c r="B40" i="1"/>
  <c r="B37" i="1" s="1"/>
  <c r="F33" i="1"/>
  <c r="B32" i="1"/>
  <c r="E31" i="1"/>
  <c r="F30" i="1"/>
  <c r="E29" i="1"/>
  <c r="B29" i="1"/>
  <c r="C28" i="1"/>
  <c r="F27" i="1"/>
  <c r="C27" i="1"/>
  <c r="C24" i="1"/>
  <c r="C23" i="1"/>
  <c r="D22" i="1"/>
  <c r="C19" i="1"/>
  <c r="F18" i="1"/>
  <c r="D18" i="1"/>
  <c r="D17" i="1"/>
  <c r="F26" i="1" l="1"/>
  <c r="F10" i="1" s="1"/>
  <c r="D26" i="1"/>
  <c r="D10" i="1" s="1"/>
  <c r="B36" i="1"/>
  <c r="B14" i="1" s="1"/>
  <c r="B13" i="1" s="1"/>
  <c r="B9" i="1" s="1"/>
  <c r="B11" i="1" s="1"/>
  <c r="E26" i="1"/>
  <c r="E10" i="1" s="1"/>
  <c r="C36" i="1"/>
  <c r="C14" i="1" s="1"/>
  <c r="C13" i="1" s="1"/>
  <c r="C9" i="1" s="1"/>
  <c r="C26" i="1"/>
  <c r="C10" i="1" s="1"/>
  <c r="E36" i="1"/>
  <c r="E14" i="1" s="1"/>
  <c r="E13" i="1" s="1"/>
  <c r="E9" i="1" s="1"/>
  <c r="E11" i="1" s="1"/>
  <c r="D13" i="1"/>
  <c r="D9" i="1" s="1"/>
  <c r="D11" i="1" s="1"/>
  <c r="F36" i="1"/>
  <c r="F14" i="1" s="1"/>
  <c r="F13" i="1" s="1"/>
  <c r="F9" i="1" s="1"/>
  <c r="F11" i="1" s="1"/>
  <c r="C11" i="1" l="1"/>
</calcChain>
</file>

<file path=xl/sharedStrings.xml><?xml version="1.0" encoding="utf-8"?>
<sst xmlns="http://schemas.openxmlformats.org/spreadsheetml/2006/main" count="383" uniqueCount="295">
  <si>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</si>
  <si>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</si>
  <si>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</si>
  <si>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</si>
  <si>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</si>
  <si>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</si>
  <si>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</si>
  <si>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</si>
  <si>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</si>
  <si>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</si>
  <si>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</si>
  <si>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</si>
  <si>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</si>
  <si>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</si>
  <si>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</si>
  <si>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</si>
  <si>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</si>
  <si>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</si>
  <si>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</si>
  <si>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</si>
  <si>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</si>
  <si>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</si>
  <si>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</si>
  <si>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</si>
  <si>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</si>
  <si>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</si>
  <si>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</si>
  <si>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</si>
  <si>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</si>
  <si>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</si>
  <si>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</si>
  <si>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</si>
  <si>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</si>
  <si>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</si>
  <si>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</si>
  <si>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</si>
  <si>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</si>
  <si>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</si>
  <si>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</si>
  <si>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</si>
  <si>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</si>
  <si>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</si>
  <si>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</si>
  <si>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</si>
  <si>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</si>
  <si>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</si>
  <si>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</si>
  <si>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</si>
  <si>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</si>
  <si>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</si>
  <si>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</si>
  <si>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</si>
  <si>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</si>
  <si>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</si>
  <si>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</si>
  <si>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</si>
  <si>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</si>
  <si>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</si>
  <si>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</si>
  <si>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</si>
  <si>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</si>
  <si>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</si>
  <si>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</si>
  <si>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</si>
  <si>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</si>
  <si>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</si>
  <si>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</si>
  <si>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</si>
  <si>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</si>
  <si>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</si>
  <si>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</si>
  <si>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</si>
  <si>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</si>
  <si>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</si>
  <si>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</si>
  <si>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</si>
  <si>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</si>
  <si>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</si>
  <si>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</si>
  <si>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</si>
  <si>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</si>
  <si>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</si>
  <si>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</si>
  <si>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</si>
  <si>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</si>
  <si>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</si>
  <si>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</si>
  <si>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</si>
  <si>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</si>
  <si>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</si>
  <si>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</si>
  <si>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</si>
  <si>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</si>
  <si>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</si>
  <si>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</si>
  <si>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</si>
  <si>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</si>
  <si>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</si>
  <si>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</si>
  <si>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</si>
  <si>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</si>
  <si>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</si>
  <si>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</si>
  <si>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</si>
  <si>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</si>
  <si>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</si>
  <si>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</si>
  <si>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</si>
  <si>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</si>
  <si>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</si>
  <si>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</si>
  <si>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</si>
  <si>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</si>
  <si>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</si>
  <si>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</si>
  <si>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</si>
  <si>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</si>
  <si>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</si>
  <si>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</si>
  <si>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</si>
  <si>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</si>
  <si>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</si>
  <si>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</si>
  <si>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</si>
  <si>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</si>
  <si>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</si>
  <si>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</si>
  <si>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</si>
  <si>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</si>
  <si>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</si>
  <si>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</si>
  <si>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</si>
  <si>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</si>
  <si>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</si>
  <si>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</si>
  <si>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</si>
  <si>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</si>
  <si>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</si>
  <si>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</si>
  <si>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</si>
  <si>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</si>
  <si>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</si>
  <si>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</si>
  <si>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</si>
  <si>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</si>
  <si>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</si>
  <si>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</si>
  <si>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</si>
  <si>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</si>
  <si>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</si>
  <si>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</si>
  <si>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</si>
  <si>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</si>
  <si>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</si>
  <si>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</si>
  <si>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</si>
  <si>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</si>
  <si>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</si>
  <si>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</si>
  <si>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</si>
  <si>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</si>
  <si>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</si>
  <si>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</si>
  <si>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</si>
  <si>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</si>
  <si>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</si>
  <si>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</si>
  <si>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</si>
  <si>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</si>
  <si>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</si>
  <si>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</si>
  <si>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</si>
  <si>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</si>
  <si>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</si>
  <si>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</si>
  <si>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</si>
  <si>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</si>
  <si>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</si>
  <si>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</si>
  <si>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</si>
  <si>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</si>
  <si>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</si>
  <si>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</si>
  <si>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</si>
  <si>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</si>
  <si>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</si>
  <si>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</si>
  <si>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</si>
  <si>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</si>
  <si>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</si>
  <si>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</si>
  <si>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</si>
  <si>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</si>
  <si>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</si>
  <si>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</si>
  <si>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</si>
  <si>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</si>
  <si>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</si>
  <si>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</si>
  <si>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</si>
  <si>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</si>
  <si>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</si>
  <si>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</si>
  <si>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</si>
  <si>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</si>
  <si>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</si>
  <si>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</si>
  <si>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</si>
  <si>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</si>
  <si>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</si>
  <si>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</si>
  <si>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</si>
  <si>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</si>
  <si>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</si>
  <si>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</si>
  <si>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</si>
  <si>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</si>
  <si>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</si>
  <si>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</si>
  <si>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</si>
  <si>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</si>
  <si>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</si>
  <si>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</si>
  <si>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</si>
  <si>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1264 - Department of Judicial Administration</t>
  </si>
  <si>
    <t>ޑިޕާޓްމަންޓް އޮފް ޖުޑީޝަލް އެޑްމިނިސްޓްރޭޝަން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</si>
  <si>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</si>
  <si>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</si>
  <si>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</si>
  <si>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</si>
  <si>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</si>
  <si>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</si>
  <si>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</si>
  <si>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</si>
  <si>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</si>
  <si>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</si>
  <si>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</si>
  <si>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</si>
  <si>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</si>
  <si>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</si>
  <si>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ހިނގަމުންދާ</t>
  </si>
  <si>
    <t>މާލެ  ދާއިރާތައް</t>
  </si>
  <si>
    <t>އަލަށްފަށާ</t>
  </si>
  <si>
    <t>P-GOM</t>
  </si>
  <si>
    <t>ޑޮމެސްޓިކް</t>
  </si>
  <si>
    <t>އެކިރަށްތަކުގައި</t>
  </si>
  <si>
    <t>އެކި ދާއިރާތައް</t>
  </si>
  <si>
    <t xml:space="preserve">މާލެ </t>
  </si>
  <si>
    <t>ޕްރީޓެންޑަރިންގ</t>
  </si>
  <si>
    <t>އަލިފުށި ދާއިރާ</t>
  </si>
  <si>
    <t>ގައްދޫ ދާއިރާ</t>
  </si>
  <si>
    <t>ޓެންޑަރިންގ</t>
  </si>
  <si>
    <t>ތުލުސްދޫ ދާއިރާ</t>
  </si>
  <si>
    <t>ދިއްގަރު ދާއިރާ</t>
  </si>
  <si>
    <t>ބާރަށު ދާއިރާ</t>
  </si>
  <si>
    <t>ސ.ހިތަދޫ</t>
  </si>
  <si>
    <t>ހިތަދޫ ދާއިރާތައް</t>
  </si>
  <si>
    <t>މާލޭ ކޯޓު ކޮމްޕްލެކްސް އިމާރާތްކުރުން</t>
  </si>
  <si>
    <t>P-CRT004-001</t>
  </si>
  <si>
    <t>ކޯޓް ޢިމާރާތްކުރުން</t>
  </si>
  <si>
    <t>S004-001-001-002-001</t>
  </si>
  <si>
    <t>ރ.އަނގޮޅިތީމު</t>
  </si>
  <si>
    <t>ތ.ގުރައިދޫ ދާއިރާ</t>
  </si>
  <si>
    <t>ގދ.ވާދޫ</t>
  </si>
  <si>
    <t>މ.ވޭވަށް</t>
  </si>
  <si>
    <t>އައްޑޫސިޓީ ޑިސްޓްރިކްޓް ކޯޓު އިމާރާތްކުރުން</t>
  </si>
  <si>
    <t>P-JAS001-023</t>
  </si>
  <si>
    <t>ތ.ގުރައިދޫ</t>
  </si>
  <si>
    <t>ކ.ހުރާ</t>
  </si>
  <si>
    <t>ދިވެހިރާއްޖޭގެ ސުޕްރީމް ކޯޓު އިމާރާތް</t>
  </si>
  <si>
    <t>P-JAS002-004</t>
  </si>
  <si>
    <t>ހއ.ބާރަށް</t>
  </si>
  <si>
    <t>ތ.ގުރައިދޫ މެޖިސްޓްރޭޓް ކޯޓުގެ އައު އިމާރާތް</t>
  </si>
  <si>
    <t>P-CRT001-001</t>
  </si>
  <si>
    <t xml:space="preserve">ގދ.ވާދޫ މެޖިސްޓްރޭޓް ކޯޓުގެ އައު ޢިމާރާތުގެ މަސައްކަތް </t>
  </si>
  <si>
    <t>P-CRT005-001</t>
  </si>
  <si>
    <t>ހއ.ބާރަށު މެޖިސްޓްރޭޓް ކޯޓުގެ އައު އިމާރާތް</t>
  </si>
  <si>
    <t>P-CRT002-001</t>
  </si>
  <si>
    <t>މ.ވޭވަށު މެޖިސްޓްރޭޓް ކޯޓުގެ އައު އިމާރާތް</t>
  </si>
  <si>
    <t>P-CRT006-001</t>
  </si>
  <si>
    <t>ކ.ހުރާ މެޖިސްޓްރޭޓް ކޯޓުގެ އައު އިމާރާތް</t>
  </si>
  <si>
    <t>P-CRT003-001</t>
  </si>
  <si>
    <t>ރ.އަނގޮޅިތީމު މެޖިސްޓްރޭޓް ކޯޓުގެ އައު އިމާރާތް</t>
  </si>
  <si>
    <t>P-CRT007-001</t>
  </si>
  <si>
    <t>އެކިރަށްތަކުގައި ކޯޓު އިމާރާތްކުރުން</t>
  </si>
  <si>
    <t>P-CRT008-001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</si>
  <si>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</si>
  <si>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ތިރީގައިވާ ޕްރޮގްރާމްތަކުގެ ތެރެއިން ޑޮމެސްޓިކް ޕްރޮގްރާމްތައް ވާނީ ބަޖެޓު ޝީޓުގައި ހިމެނިފައެވެ.</t>
  </si>
  <si>
    <t>ޖީއެލްކޯޑު</t>
  </si>
  <si>
    <t>ޕްރޮގްރާމް/ޕްރޮޖެކްޓް ކޯޑު</t>
  </si>
  <si>
    <t>ބިޒްނަސް އޭރިއާ</t>
  </si>
  <si>
    <t>C-GOM</t>
  </si>
  <si>
    <t>ވިޓްނަސް ޕްރޮޓެކްޝަން ސިސްޓަމް</t>
  </si>
  <si>
    <t>S004-001-001-007-001</t>
  </si>
  <si>
    <t>މެޖިސްޓްރޭޓް ކޯޓުތަކަށް ލީގަލް އޮފިސަރުން ހޯދުން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</si>
</sst>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42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5" fillId="0" borderId="0" xfId="4" applyFont="1" applyFill="1" applyAlignment="1">
      <alignment horizontal="center" vertical="center"/>
    </xf>
    <xf numFmtId="0" fontId="26" fillId="0" borderId="11" xfId="2" applyFont="1" applyBorder="1" applyAlignment="1">
      <alignment vertical="center" wrapText="1"/>
    </xf>
    <xf numFmtId="0" fontId="26" fillId="0" borderId="10" xfId="2" applyFont="1" applyBorder="1" applyAlignment="1">
      <alignment vertical="center" wrapText="1"/>
    </xf>
    <xf numFmtId="0" fontId="25" fillId="0" borderId="0" xfId="4" applyFont="1" applyFill="1" applyBorder="1" applyAlignment="1">
      <alignment horizontal="left" vertical="center"/>
    </xf>
    <xf numFmtId="164" fontId="27" fillId="0" borderId="12" xfId="6" applyNumberFormat="1" applyFont="1" applyFill="1" applyBorder="1" applyAlignment="1">
      <alignment vertical="center"/>
    </xf>
    <xf numFmtId="164" fontId="27" fillId="0" borderId="13" xfId="6" applyNumberFormat="1" applyFont="1" applyFill="1" applyBorder="1" applyAlignment="1">
      <alignment vertical="center"/>
    </xf>
    <xf numFmtId="0" fontId="27" fillId="0" borderId="10" xfId="2" applyFont="1" applyBorder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  <xf numFmtId="164" fontId="28" fillId="0" borderId="14" xfId="7" applyNumberFormat="1" applyFont="1" applyFill="1" applyBorder="1" applyAlignment="1">
      <alignment horizontal="right" vertical="center"/>
    </xf>
    <xf numFmtId="1" fontId="28" fillId="0" borderId="14" xfId="7" applyNumberFormat="1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30" fillId="0" borderId="14" xfId="2" applyFont="1" applyFill="1" applyBorder="1" applyAlignment="1">
      <alignment vertical="center"/>
    </xf>
    <xf numFmtId="0" fontId="2" fillId="0" borderId="0" xfId="2" applyAlignment="1">
      <alignment vertical="center"/>
    </xf>
    <xf numFmtId="164" fontId="28" fillId="0" borderId="0" xfId="7" applyNumberFormat="1" applyFont="1" applyFill="1" applyBorder="1" applyAlignment="1">
      <alignment horizontal="right" vertical="center"/>
    </xf>
    <xf numFmtId="1" fontId="28" fillId="0" borderId="0" xfId="7" applyNumberFormat="1" applyFont="1" applyFill="1" applyBorder="1" applyAlignment="1">
      <alignment horizontal="center" vertical="center"/>
    </xf>
    <xf numFmtId="0" fontId="29" fillId="0" borderId="0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0" fontId="31" fillId="0" borderId="0" xfId="2" applyFont="1" applyBorder="1" applyAlignment="1">
      <alignment vertical="center" readingOrder="2"/>
    </xf>
    <xf numFmtId="0" fontId="33" fillId="0" borderId="0" xfId="2" applyFont="1" applyBorder="1" applyAlignment="1">
      <alignment horizontal="right" vertical="top" readingOrder="2"/>
    </xf>
    <xf numFmtId="0" fontId="34" fillId="4" borderId="15" xfId="2" applyFont="1" applyFill="1" applyBorder="1" applyAlignment="1">
      <alignment horizontal="center" vertical="center" wrapText="1"/>
    </xf>
    <xf numFmtId="1" fontId="35" fillId="4" borderId="15" xfId="2" applyNumberFormat="1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center" vertical="center"/>
    </xf>
    <xf numFmtId="0" fontId="35" fillId="4" borderId="15" xfId="2" applyFont="1" applyFill="1" applyBorder="1" applyAlignment="1">
      <alignment horizontal="right" vertical="center" indent="2"/>
    </xf>
    <xf numFmtId="166" fontId="37" fillId="0" borderId="7" xfId="2" applyNumberFormat="1" applyFont="1" applyBorder="1" applyAlignment="1">
      <alignment vertical="center"/>
    </xf>
    <xf numFmtId="0" fontId="37" fillId="0" borderId="7" xfId="2" applyFont="1" applyBorder="1" applyAlignment="1">
      <alignment horizontal="center" vertical="center"/>
    </xf>
    <xf numFmtId="0" fontId="40" fillId="0" borderId="7" xfId="2" applyFont="1" applyBorder="1" applyAlignment="1">
      <alignment horizontal="right" vertical="center" indent="2"/>
    </xf>
    <xf numFmtId="0" fontId="41" fillId="0" borderId="7" xfId="2" applyFont="1" applyBorder="1" applyAlignment="1">
      <alignment horizontal="center" vertical="center"/>
    </xf>
    <xf numFmtId="166" fontId="36" fillId="5" borderId="7" xfId="7" applyNumberFormat="1" applyFont="1" applyFill="1" applyBorder="1" applyAlignment="1">
      <alignment vertical="center"/>
    </xf>
    <xf numFmtId="0" fontId="37" fillId="5" borderId="7" xfId="2" applyFont="1" applyFill="1" applyBorder="1" applyAlignment="1">
      <alignment horizontal="center" vertical="center"/>
    </xf>
    <xf numFmtId="0" fontId="38" fillId="5" borderId="7" xfId="2" applyFont="1" applyFill="1" applyBorder="1" applyAlignment="1">
      <alignment horizontal="center" vertical="center"/>
    </xf>
    <xf numFmtId="0" fontId="39" fillId="5" borderId="7" xfId="2" applyFont="1" applyFill="1" applyBorder="1" applyAlignment="1">
      <alignment horizontal="right" vertical="center" indent="2"/>
    </xf>
    <xf numFmtId="166" fontId="37" fillId="0" borderId="7" xfId="7" applyNumberFormat="1" applyFont="1" applyBorder="1" applyAlignment="1">
      <alignment vertical="center"/>
    </xf>
    <xf numFmtId="166" fontId="0" fillId="0" borderId="0" xfId="7" applyNumberFormat="1" applyFont="1" applyAlignment="1">
      <alignment vertical="center"/>
    </xf>
    <xf numFmtId="0" fontId="2" fillId="0" borderId="0" xfId="2" applyAlignment="1">
      <alignment horizontal="center" vertical="center"/>
    </xf>
    <xf numFmtId="0" fontId="29" fillId="0" borderId="0" xfId="2" applyFont="1" applyAlignment="1">
      <alignment horizontal="center" vertical="center"/>
    </xf>
  </cellXfs>
  <cellStyles count="8">
    <cellStyle name="Comma" xfId="1" builtinId="3"/>
    <cellStyle name="Comma 2" xfId="5" xr:uid="{71D52600-6A04-4105-A286-B73B6288D618}"/>
    <cellStyle name="Comma 3" xfId="6" xr:uid="{6B19F824-AB35-48CD-B4DB-23BE29A43D54}"/>
    <cellStyle name="Comma 4" xfId="7" xr:uid="{9CF05F09-5750-4261-9EAC-49BDEA61B252}"/>
    <cellStyle name="Normal" xfId="0" builtinId="0"/>
    <cellStyle name="Normal 2" xfId="2" xr:uid="{331A942B-704F-41C6-8179-5509AA4F74F6}"/>
    <cellStyle name="Normal 2 2" xfId="3" xr:uid="{B75113B3-9F7D-494A-8540-5013CE19BED4}"/>
    <cellStyle name="Normal 2 3" xfId="4" xr:uid="{EE37F8A8-8B02-4B7B-B7CF-16AF7CB2BA4C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1417F005-FBFD-4BC3-AB26-3A38661099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4779E-ADCF-40C5-BCB9-EB727DCAFB50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G2" sqref="G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1264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88970715</v>
      </c>
      <c r="C9" s="17">
        <f t="shared" si="0"/>
        <v>87224152</v>
      </c>
      <c r="D9" s="18">
        <f t="shared" si="0"/>
        <v>85528457</v>
      </c>
      <c r="E9" s="17">
        <f t="shared" si="0"/>
        <v>47081739</v>
      </c>
      <c r="F9" s="17">
        <f>F13</f>
        <v>47049152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7396107</v>
      </c>
      <c r="C10" s="21">
        <f t="shared" si="1"/>
        <v>7180686</v>
      </c>
      <c r="D10" s="22">
        <f t="shared" si="1"/>
        <v>8251540</v>
      </c>
      <c r="E10" s="21">
        <f t="shared" si="1"/>
        <v>9933468</v>
      </c>
      <c r="F10" s="21">
        <f>F26</f>
        <v>148834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96366822</v>
      </c>
      <c r="C11" s="25">
        <f t="shared" si="2"/>
        <v>94404838</v>
      </c>
      <c r="D11" s="26">
        <f t="shared" si="2"/>
        <v>93779997</v>
      </c>
      <c r="E11" s="25">
        <f t="shared" si="2"/>
        <v>57015207</v>
      </c>
      <c r="F11" s="25">
        <f>SUM(F9:F10)</f>
        <v>47197986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88970715</v>
      </c>
      <c r="C13" s="25">
        <f t="shared" si="3"/>
        <v>87224152</v>
      </c>
      <c r="D13" s="26">
        <f t="shared" si="3"/>
        <v>85528457</v>
      </c>
      <c r="E13" s="25">
        <f t="shared" si="3"/>
        <v>47081739</v>
      </c>
      <c r="F13" s="25">
        <f>SUM(F14:F24)</f>
        <v>47049152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28223209</v>
      </c>
      <c r="C14" s="32">
        <f t="shared" si="4"/>
        <v>28223209</v>
      </c>
      <c r="D14" s="33">
        <f t="shared" si="4"/>
        <v>28223209</v>
      </c>
      <c r="E14" s="32">
        <f t="shared" si="4"/>
        <v>22031578</v>
      </c>
      <c r="F14" s="32">
        <f>F36</f>
        <v>25042825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782115</v>
      </c>
      <c r="C15" s="36">
        <f t="shared" si="5"/>
        <v>782115</v>
      </c>
      <c r="D15" s="37">
        <f t="shared" si="5"/>
        <v>782115</v>
      </c>
      <c r="E15" s="36">
        <f t="shared" si="5"/>
        <v>609861</v>
      </c>
      <c r="F15" s="36">
        <f>F78</f>
        <v>673639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403143</v>
      </c>
      <c r="C16" s="36">
        <f t="shared" si="6"/>
        <v>391400</v>
      </c>
      <c r="D16" s="37">
        <f t="shared" si="6"/>
        <v>380000</v>
      </c>
      <c r="E16" s="36">
        <f t="shared" si="6"/>
        <v>110000</v>
      </c>
      <c r="F16" s="36">
        <f>F86</f>
        <v>48021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727035</v>
      </c>
      <c r="C17" s="36">
        <f t="shared" si="7"/>
        <v>705859</v>
      </c>
      <c r="D17" s="37">
        <f t="shared" si="7"/>
        <v>685300</v>
      </c>
      <c r="E17" s="36">
        <f t="shared" si="7"/>
        <v>925000</v>
      </c>
      <c r="F17" s="36">
        <f>F94</f>
        <v>483750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50528935</v>
      </c>
      <c r="C18" s="36">
        <f t="shared" si="8"/>
        <v>49057222</v>
      </c>
      <c r="D18" s="37">
        <f t="shared" si="8"/>
        <v>47628370</v>
      </c>
      <c r="E18" s="36">
        <f t="shared" si="8"/>
        <v>19972840</v>
      </c>
      <c r="F18" s="36">
        <f>F108</f>
        <v>20183045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2121800</v>
      </c>
      <c r="C20" s="36">
        <f t="shared" si="10"/>
        <v>2060000</v>
      </c>
      <c r="D20" s="37">
        <f t="shared" si="10"/>
        <v>2000000</v>
      </c>
      <c r="E20" s="36">
        <f t="shared" si="10"/>
        <v>2022460</v>
      </c>
      <c r="F20" s="36">
        <f>F143</f>
        <v>302207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6184478</v>
      </c>
      <c r="C21" s="36">
        <f t="shared" si="11"/>
        <v>6004347</v>
      </c>
      <c r="D21" s="37">
        <f t="shared" si="11"/>
        <v>5829463</v>
      </c>
      <c r="E21" s="36">
        <f t="shared" si="11"/>
        <v>1410000</v>
      </c>
      <c r="F21" s="36">
        <f>F151</f>
        <v>305056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10609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7396107</v>
      </c>
      <c r="C26" s="25">
        <f t="shared" si="15"/>
        <v>7180686</v>
      </c>
      <c r="D26" s="26">
        <f t="shared" si="15"/>
        <v>8251540</v>
      </c>
      <c r="E26" s="25">
        <f t="shared" si="15"/>
        <v>9933468</v>
      </c>
      <c r="F26" s="25">
        <f>SUM(F27:F34)</f>
        <v>148834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7396107</v>
      </c>
      <c r="C31" s="36">
        <f t="shared" si="20"/>
        <v>7180686</v>
      </c>
      <c r="D31" s="37">
        <f t="shared" si="20"/>
        <v>8251540</v>
      </c>
      <c r="E31" s="36">
        <f t="shared" si="20"/>
        <v>9933468</v>
      </c>
      <c r="F31" s="36">
        <f>F232</f>
        <v>148834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28223209</v>
      </c>
      <c r="C36" s="25">
        <f t="shared" si="24"/>
        <v>28223209</v>
      </c>
      <c r="D36" s="26">
        <f t="shared" si="24"/>
        <v>28223209</v>
      </c>
      <c r="E36" s="25">
        <f t="shared" si="24"/>
        <v>22031578</v>
      </c>
      <c r="F36" s="25">
        <f>SUM(F37:F38)</f>
        <v>25042825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15654547</v>
      </c>
      <c r="C37" s="32">
        <f t="shared" si="25"/>
        <v>15654547</v>
      </c>
      <c r="D37" s="33">
        <f t="shared" si="25"/>
        <v>15654547</v>
      </c>
      <c r="E37" s="32">
        <f t="shared" si="25"/>
        <v>10690647</v>
      </c>
      <c r="F37" s="32">
        <f>F40</f>
        <v>12575606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12568662</v>
      </c>
      <c r="C38" s="36">
        <f t="shared" si="26"/>
        <v>12568662</v>
      </c>
      <c r="D38" s="37">
        <f t="shared" si="26"/>
        <v>12568662</v>
      </c>
      <c r="E38" s="36">
        <f t="shared" si="26"/>
        <v>11340931</v>
      </c>
      <c r="F38" s="36">
        <f>F44</f>
        <v>12467219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15654547</v>
      </c>
      <c r="C40" s="25">
        <f t="shared" si="27"/>
        <v>15654547</v>
      </c>
      <c r="D40" s="26">
        <f t="shared" si="27"/>
        <v>15654547</v>
      </c>
      <c r="E40" s="25">
        <f t="shared" si="27"/>
        <v>10690647</v>
      </c>
      <c r="F40" s="25">
        <f>SUM(F41:F42)</f>
        <v>12575606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13673080</v>
      </c>
      <c r="C41" s="32">
        <v>13673080</v>
      </c>
      <c r="D41" s="33">
        <v>13673080</v>
      </c>
      <c r="E41" s="32">
        <v>8732814</v>
      </c>
      <c r="F41" s="32">
        <v>10598270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1981467</v>
      </c>
      <c r="C42" s="36">
        <v>1981467</v>
      </c>
      <c r="D42" s="37">
        <v>1981467</v>
      </c>
      <c r="E42" s="36">
        <v>1957833</v>
      </c>
      <c r="F42" s="36">
        <v>1977336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12568662</v>
      </c>
      <c r="C44" s="25">
        <f t="shared" si="28"/>
        <v>12568662</v>
      </c>
      <c r="D44" s="26">
        <f t="shared" si="28"/>
        <v>12568662</v>
      </c>
      <c r="E44" s="25">
        <f t="shared" si="28"/>
        <v>11340931</v>
      </c>
      <c r="F44" s="25">
        <f>SUM(F45:F76)</f>
        <v>12467219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369000</v>
      </c>
      <c r="C48" s="36">
        <v>369000</v>
      </c>
      <c r="D48" s="37">
        <v>369000</v>
      </c>
      <c r="E48" s="36">
        <v>327900</v>
      </c>
      <c r="F48" s="36">
        <v>363000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24000</v>
      </c>
      <c r="C52" s="36">
        <v>24000</v>
      </c>
      <c r="D52" s="37">
        <v>24000</v>
      </c>
      <c r="E52" s="36">
        <v>24000</v>
      </c>
      <c r="F52" s="36">
        <v>24000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74976</v>
      </c>
      <c r="C56" s="36">
        <v>74976</v>
      </c>
      <c r="D56" s="37">
        <v>74976</v>
      </c>
      <c r="E56" s="36">
        <v>74976</v>
      </c>
      <c r="F56" s="36">
        <v>93345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4576800</v>
      </c>
      <c r="C57" s="36">
        <v>4576800</v>
      </c>
      <c r="D57" s="37">
        <v>4576800</v>
      </c>
      <c r="E57" s="36">
        <v>4149600</v>
      </c>
      <c r="F57" s="36">
        <v>4473200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94500</v>
      </c>
      <c r="C58" s="36">
        <v>94500</v>
      </c>
      <c r="D58" s="37">
        <v>94500</v>
      </c>
      <c r="E58" s="36">
        <v>45682</v>
      </c>
      <c r="F58" s="36">
        <v>61188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13795</v>
      </c>
      <c r="F60" s="36">
        <v>90253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4689186</v>
      </c>
      <c r="C66" s="36">
        <v>4689186</v>
      </c>
      <c r="D66" s="37">
        <v>4689186</v>
      </c>
      <c r="E66" s="36">
        <v>4208378</v>
      </c>
      <c r="F66" s="36">
        <v>4680330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151800</v>
      </c>
      <c r="C67" s="36">
        <v>151800</v>
      </c>
      <c r="D67" s="37">
        <v>151800</v>
      </c>
      <c r="E67" s="36">
        <v>148800</v>
      </c>
      <c r="F67" s="36">
        <v>171720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216000</v>
      </c>
      <c r="C68" s="36">
        <v>216000</v>
      </c>
      <c r="D68" s="37">
        <v>216000</v>
      </c>
      <c r="E68" s="36">
        <v>252000</v>
      </c>
      <c r="F68" s="36">
        <v>252000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2372400</v>
      </c>
      <c r="C70" s="36">
        <v>2372400</v>
      </c>
      <c r="D70" s="37">
        <v>2372400</v>
      </c>
      <c r="E70" s="36">
        <v>2095800</v>
      </c>
      <c r="F70" s="36">
        <v>2297316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0</v>
      </c>
      <c r="F76" s="36">
        <v>-39133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782115</v>
      </c>
      <c r="C78" s="25">
        <f t="shared" si="29"/>
        <v>782115</v>
      </c>
      <c r="D78" s="26">
        <f t="shared" si="29"/>
        <v>782115</v>
      </c>
      <c r="E78" s="25">
        <f t="shared" si="29"/>
        <v>609861</v>
      </c>
      <c r="F78" s="25">
        <f>SUM(F79:F84)</f>
        <v>673639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782115</v>
      </c>
      <c r="C84" s="36">
        <v>782115</v>
      </c>
      <c r="D84" s="37">
        <v>782115</v>
      </c>
      <c r="E84" s="36">
        <v>609861</v>
      </c>
      <c r="F84" s="36">
        <v>673639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403143</v>
      </c>
      <c r="C86" s="25">
        <f t="shared" si="30"/>
        <v>391400</v>
      </c>
      <c r="D86" s="26">
        <f t="shared" si="30"/>
        <v>380000</v>
      </c>
      <c r="E86" s="25">
        <f t="shared" si="30"/>
        <v>110000</v>
      </c>
      <c r="F86" s="25">
        <f>SUM(F87:F92)</f>
        <v>48021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53046</v>
      </c>
      <c r="C87" s="32">
        <v>51500</v>
      </c>
      <c r="D87" s="33">
        <v>50000</v>
      </c>
      <c r="E87" s="32">
        <v>35000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84872</v>
      </c>
      <c r="C89" s="36">
        <v>82400</v>
      </c>
      <c r="D89" s="37">
        <v>80000</v>
      </c>
      <c r="E89" s="36">
        <v>75000</v>
      </c>
      <c r="F89" s="36">
        <v>43856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265225</v>
      </c>
      <c r="C90" s="36">
        <v>257500</v>
      </c>
      <c r="D90" s="37">
        <v>250000</v>
      </c>
      <c r="E90" s="36">
        <v>0</v>
      </c>
      <c r="F90" s="36">
        <v>4165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727035</v>
      </c>
      <c r="C94" s="25">
        <f t="shared" si="31"/>
        <v>705859</v>
      </c>
      <c r="D94" s="26">
        <f t="shared" si="31"/>
        <v>685300</v>
      </c>
      <c r="E94" s="25">
        <f t="shared" si="31"/>
        <v>925000</v>
      </c>
      <c r="F94" s="25">
        <f>SUM(F95:F106)</f>
        <v>483750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466798</v>
      </c>
      <c r="C95" s="32">
        <v>453200</v>
      </c>
      <c r="D95" s="33">
        <v>440000</v>
      </c>
      <c r="E95" s="32">
        <v>700000</v>
      </c>
      <c r="F95" s="32">
        <v>279720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66838</v>
      </c>
      <c r="C96" s="36">
        <v>64890</v>
      </c>
      <c r="D96" s="37">
        <v>63000</v>
      </c>
      <c r="E96" s="36">
        <v>50000</v>
      </c>
      <c r="F96" s="36">
        <v>39522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0</v>
      </c>
      <c r="C97" s="36">
        <v>0</v>
      </c>
      <c r="D97" s="37">
        <v>0</v>
      </c>
      <c r="E97" s="36">
        <v>3000</v>
      </c>
      <c r="F97" s="36">
        <v>4154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35857</v>
      </c>
      <c r="C98" s="36">
        <v>34814</v>
      </c>
      <c r="D98" s="37">
        <v>33800</v>
      </c>
      <c r="E98" s="36">
        <v>20000</v>
      </c>
      <c r="F98" s="36">
        <v>13342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82855</v>
      </c>
      <c r="C99" s="36">
        <v>80443</v>
      </c>
      <c r="D99" s="37">
        <v>78100</v>
      </c>
      <c r="E99" s="36">
        <v>75000</v>
      </c>
      <c r="F99" s="36">
        <v>55308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74687</v>
      </c>
      <c r="C102" s="36">
        <v>72512</v>
      </c>
      <c r="D102" s="37">
        <v>70400</v>
      </c>
      <c r="E102" s="36">
        <v>75000</v>
      </c>
      <c r="F102" s="36">
        <v>87582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0</v>
      </c>
      <c r="C103" s="36">
        <v>0</v>
      </c>
      <c r="D103" s="37">
        <v>0</v>
      </c>
      <c r="E103" s="36">
        <v>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0</v>
      </c>
      <c r="C106" s="36">
        <v>0</v>
      </c>
      <c r="D106" s="37">
        <v>0</v>
      </c>
      <c r="E106" s="36">
        <v>2000</v>
      </c>
      <c r="F106" s="36">
        <v>4122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50528935</v>
      </c>
      <c r="C108" s="25">
        <f t="shared" si="32"/>
        <v>49057222</v>
      </c>
      <c r="D108" s="26">
        <f t="shared" si="32"/>
        <v>47628370</v>
      </c>
      <c r="E108" s="25">
        <f t="shared" si="32"/>
        <v>19972840</v>
      </c>
      <c r="F108" s="25">
        <f>SUM(F109:F134)</f>
        <v>20183045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0</v>
      </c>
      <c r="C109" s="32">
        <v>0</v>
      </c>
      <c r="D109" s="33">
        <v>0</v>
      </c>
      <c r="E109" s="32">
        <v>3175000</v>
      </c>
      <c r="F109" s="32">
        <v>2311382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5455784</v>
      </c>
      <c r="C110" s="36">
        <v>5296878</v>
      </c>
      <c r="D110" s="37">
        <v>5142600</v>
      </c>
      <c r="E110" s="36">
        <v>5040000</v>
      </c>
      <c r="F110" s="36">
        <v>4013587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1695318</v>
      </c>
      <c r="C111" s="36">
        <v>1645940</v>
      </c>
      <c r="D111" s="37">
        <v>1598000</v>
      </c>
      <c r="E111" s="36">
        <v>1200000</v>
      </c>
      <c r="F111" s="36">
        <v>1419238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30766100</v>
      </c>
      <c r="C112" s="36">
        <v>29870000</v>
      </c>
      <c r="D112" s="37">
        <v>29000000</v>
      </c>
      <c r="E112" s="36">
        <v>0</v>
      </c>
      <c r="F112" s="36">
        <v>1890567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67840</v>
      </c>
      <c r="F115" s="36">
        <v>776114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605668</v>
      </c>
      <c r="C116" s="36">
        <v>588027</v>
      </c>
      <c r="D116" s="37">
        <v>570900</v>
      </c>
      <c r="E116" s="36">
        <v>650000</v>
      </c>
      <c r="F116" s="36">
        <v>373168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2971</v>
      </c>
      <c r="C117" s="36">
        <v>2884</v>
      </c>
      <c r="D117" s="37">
        <v>2800</v>
      </c>
      <c r="E117" s="36">
        <v>10000</v>
      </c>
      <c r="F117" s="36">
        <v>984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7851</v>
      </c>
      <c r="C118" s="36">
        <v>7622</v>
      </c>
      <c r="D118" s="37">
        <v>7400</v>
      </c>
      <c r="E118" s="36">
        <v>10000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33629</v>
      </c>
      <c r="C119" s="36">
        <v>32651</v>
      </c>
      <c r="D119" s="37">
        <v>31700</v>
      </c>
      <c r="E119" s="36">
        <v>25000</v>
      </c>
      <c r="F119" s="36">
        <v>15416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692768</v>
      </c>
      <c r="C120" s="36">
        <v>672590</v>
      </c>
      <c r="D120" s="37">
        <v>653000</v>
      </c>
      <c r="E120" s="36">
        <v>0</v>
      </c>
      <c r="F120" s="36">
        <v>363115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636540</v>
      </c>
      <c r="C124" s="36">
        <v>618000</v>
      </c>
      <c r="D124" s="37">
        <v>600000</v>
      </c>
      <c r="E124" s="36">
        <v>250000</v>
      </c>
      <c r="F124" s="36">
        <v>16800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36813</v>
      </c>
      <c r="C127" s="36">
        <v>35741</v>
      </c>
      <c r="D127" s="37">
        <v>34700</v>
      </c>
      <c r="E127" s="36">
        <v>35000</v>
      </c>
      <c r="F127" s="36">
        <v>10278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88055</v>
      </c>
      <c r="C128" s="36">
        <v>85490</v>
      </c>
      <c r="D128" s="37">
        <v>83000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925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10502910</v>
      </c>
      <c r="C133" s="36">
        <v>10197000</v>
      </c>
      <c r="D133" s="37">
        <v>9900000</v>
      </c>
      <c r="E133" s="36">
        <v>9500000</v>
      </c>
      <c r="F133" s="36">
        <v>8989958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4528</v>
      </c>
      <c r="C134" s="36">
        <v>4399</v>
      </c>
      <c r="D134" s="37">
        <v>4270</v>
      </c>
      <c r="E134" s="36">
        <v>10000</v>
      </c>
      <c r="F134" s="36">
        <v>1513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2121800</v>
      </c>
      <c r="C143" s="25">
        <f t="shared" si="34"/>
        <v>2060000</v>
      </c>
      <c r="D143" s="26">
        <f t="shared" si="34"/>
        <v>2000000</v>
      </c>
      <c r="E143" s="25">
        <f t="shared" si="34"/>
        <v>2022460</v>
      </c>
      <c r="F143" s="25">
        <f>SUM(F144:F149)</f>
        <v>302207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48496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2121800</v>
      </c>
      <c r="C149" s="36">
        <v>2060000</v>
      </c>
      <c r="D149" s="37">
        <v>2000000</v>
      </c>
      <c r="E149" s="36">
        <v>2022460</v>
      </c>
      <c r="F149" s="36">
        <v>253711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6184478</v>
      </c>
      <c r="C151" s="25">
        <f t="shared" si="35"/>
        <v>6004347</v>
      </c>
      <c r="D151" s="26">
        <f t="shared" si="35"/>
        <v>5829463</v>
      </c>
      <c r="E151" s="25">
        <f t="shared" si="35"/>
        <v>1410000</v>
      </c>
      <c r="F151" s="25">
        <f>SUM(F152:F169)</f>
        <v>305056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5892120</v>
      </c>
      <c r="C153" s="36">
        <v>5720505</v>
      </c>
      <c r="D153" s="37">
        <v>5553888</v>
      </c>
      <c r="E153" s="36">
        <v>1202498</v>
      </c>
      <c r="F153" s="36">
        <v>237449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154441</v>
      </c>
      <c r="C161" s="36">
        <v>149942</v>
      </c>
      <c r="D161" s="37">
        <v>145575</v>
      </c>
      <c r="E161" s="36">
        <v>50000</v>
      </c>
      <c r="F161" s="36">
        <v>34398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84872</v>
      </c>
      <c r="C165" s="36">
        <v>82400</v>
      </c>
      <c r="D165" s="37">
        <v>80000</v>
      </c>
      <c r="E165" s="36">
        <v>30000</v>
      </c>
      <c r="F165" s="36">
        <v>10918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53045</v>
      </c>
      <c r="C167" s="36">
        <v>51500</v>
      </c>
      <c r="D167" s="37">
        <v>50000</v>
      </c>
      <c r="E167" s="36">
        <v>127502</v>
      </c>
      <c r="F167" s="36">
        <v>22291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10609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10609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7396107</v>
      </c>
      <c r="C232" s="25">
        <f t="shared" si="43"/>
        <v>7180686</v>
      </c>
      <c r="D232" s="26">
        <f t="shared" si="43"/>
        <v>8251540</v>
      </c>
      <c r="E232" s="25">
        <f t="shared" si="43"/>
        <v>9933468</v>
      </c>
      <c r="F232" s="25">
        <f>SUM(F233:F247)</f>
        <v>148834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75897</v>
      </c>
      <c r="C233" s="32">
        <v>73686</v>
      </c>
      <c r="D233" s="33">
        <v>171540</v>
      </c>
      <c r="E233" s="32">
        <v>50000</v>
      </c>
      <c r="F233" s="32">
        <v>13791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1273080</v>
      </c>
      <c r="C234" s="36">
        <v>1236000</v>
      </c>
      <c r="D234" s="37">
        <v>1700000</v>
      </c>
      <c r="E234" s="36">
        <v>300000</v>
      </c>
      <c r="F234" s="36">
        <v>70540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5274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35000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6047130</v>
      </c>
      <c r="C240" s="36">
        <v>5871000</v>
      </c>
      <c r="D240" s="37">
        <v>6380000</v>
      </c>
      <c r="E240" s="36">
        <v>9548468</v>
      </c>
      <c r="F240" s="36">
        <v>59229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AF87A-23E2-4F8C-B09E-FC168459DC34}">
  <sheetPr>
    <tabColor theme="7" tint="0.79998168889431442"/>
  </sheetPr>
  <dimension ref="A1:P20"/>
  <sheetViews>
    <sheetView zoomScale="85" zoomScaleNormal="85" workbookViewId="0">
      <pane ySplit="2" topLeftCell="A3" activePane="bottomLeft" state="frozen"/>
      <selection pane="bottomLeft" activeCell="G3" sqref="G3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67" customWidth="1"/>
    <col min="6" max="6" width="12.23046875" style="60" customWidth="1"/>
    <col min="7" max="7" width="6.53515625" style="69" customWidth="1"/>
    <col min="8" max="8" width="7.765625" style="60" customWidth="1"/>
    <col min="9" max="9" width="9.921875" style="60" customWidth="1"/>
    <col min="10" max="10" width="21.53515625" style="67" customWidth="1"/>
    <col min="11" max="11" width="12.23046875" style="67" customWidth="1"/>
    <col min="12" max="12" width="15.23046875" style="67" customWidth="1"/>
    <col min="13" max="13" width="10.84375" style="60" customWidth="1"/>
    <col min="14" max="14" width="9.07421875" style="60" customWidth="1"/>
    <col min="15" max="15" width="16.07421875" style="67" customWidth="1"/>
    <col min="16" max="16" width="17.61328125" style="60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SUBTOTAL(9,A3:A48)</f>
        <v>78220469</v>
      </c>
      <c r="B2" s="48">
        <f>SUBTOTAL(9,B3:B48)</f>
        <v>38257944</v>
      </c>
      <c r="C2" s="48">
        <f>SUBTOTAL(9,C3:C48)</f>
        <v>19148734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44821745</v>
      </c>
      <c r="B3" s="53">
        <v>8978013</v>
      </c>
      <c r="C3" s="53">
        <v>5000000</v>
      </c>
      <c r="D3" s="54" t="s">
        <v>251</v>
      </c>
      <c r="E3" s="54" t="s">
        <v>257</v>
      </c>
      <c r="F3" s="55" t="s">
        <v>258</v>
      </c>
      <c r="G3" s="56">
        <v>1264</v>
      </c>
      <c r="H3" s="55" t="s">
        <v>243</v>
      </c>
      <c r="I3" s="57" t="s">
        <v>244</v>
      </c>
      <c r="J3" s="54" t="s">
        <v>225</v>
      </c>
      <c r="K3" s="54" t="s">
        <v>247</v>
      </c>
      <c r="L3" s="54" t="s">
        <v>259</v>
      </c>
      <c r="M3" s="55">
        <v>421003</v>
      </c>
      <c r="N3" s="55">
        <v>7033</v>
      </c>
      <c r="O3" s="54" t="s">
        <v>241</v>
      </c>
      <c r="P3" s="58" t="s">
        <v>260</v>
      </c>
    </row>
    <row r="4" spans="1:16" ht="22.5" customHeight="1">
      <c r="A4" s="53">
        <v>6812310</v>
      </c>
      <c r="B4" s="53">
        <v>6848696</v>
      </c>
      <c r="C4" s="53">
        <v>3622500</v>
      </c>
      <c r="D4" s="54" t="s">
        <v>248</v>
      </c>
      <c r="E4" s="54" t="s">
        <v>265</v>
      </c>
      <c r="F4" s="55" t="s">
        <v>266</v>
      </c>
      <c r="G4" s="56">
        <v>1264</v>
      </c>
      <c r="H4" s="55" t="s">
        <v>243</v>
      </c>
      <c r="I4" s="57" t="s">
        <v>244</v>
      </c>
      <c r="J4" s="54" t="s">
        <v>225</v>
      </c>
      <c r="K4" s="54" t="s">
        <v>255</v>
      </c>
      <c r="L4" s="54" t="s">
        <v>259</v>
      </c>
      <c r="M4" s="55">
        <v>421003</v>
      </c>
      <c r="N4" s="55">
        <v>7033</v>
      </c>
      <c r="O4" s="54" t="s">
        <v>256</v>
      </c>
      <c r="P4" s="58" t="s">
        <v>260</v>
      </c>
    </row>
    <row r="5" spans="1:16" ht="22.5" customHeight="1">
      <c r="A5" s="53">
        <v>14142311</v>
      </c>
      <c r="B5" s="53">
        <v>10102890</v>
      </c>
      <c r="C5" s="53">
        <v>1500000</v>
      </c>
      <c r="D5" s="54" t="s">
        <v>248</v>
      </c>
      <c r="E5" s="54" t="s">
        <v>269</v>
      </c>
      <c r="F5" s="55" t="s">
        <v>270</v>
      </c>
      <c r="G5" s="56">
        <v>1264</v>
      </c>
      <c r="H5" s="55" t="s">
        <v>243</v>
      </c>
      <c r="I5" s="57" t="s">
        <v>244</v>
      </c>
      <c r="J5" s="54" t="s">
        <v>225</v>
      </c>
      <c r="K5" s="54" t="s">
        <v>247</v>
      </c>
      <c r="L5" s="54" t="s">
        <v>259</v>
      </c>
      <c r="M5" s="55">
        <v>421003</v>
      </c>
      <c r="N5" s="55">
        <v>7033</v>
      </c>
      <c r="O5" s="54" t="s">
        <v>241</v>
      </c>
      <c r="P5" s="58" t="s">
        <v>260</v>
      </c>
    </row>
    <row r="6" spans="1:16" ht="22.5" customHeight="1">
      <c r="A6" s="53">
        <v>0</v>
      </c>
      <c r="B6" s="53">
        <v>83288</v>
      </c>
      <c r="C6" s="53">
        <v>1210456</v>
      </c>
      <c r="D6" s="54" t="s">
        <v>240</v>
      </c>
      <c r="E6" s="54" t="s">
        <v>272</v>
      </c>
      <c r="F6" s="55" t="s">
        <v>273</v>
      </c>
      <c r="G6" s="56">
        <v>1264</v>
      </c>
      <c r="H6" s="55" t="s">
        <v>243</v>
      </c>
      <c r="I6" s="57" t="s">
        <v>244</v>
      </c>
      <c r="J6" s="54" t="s">
        <v>225</v>
      </c>
      <c r="K6" s="54" t="s">
        <v>267</v>
      </c>
      <c r="L6" s="54" t="s">
        <v>259</v>
      </c>
      <c r="M6" s="55">
        <v>421003</v>
      </c>
      <c r="N6" s="55">
        <v>7033</v>
      </c>
      <c r="O6" s="54" t="s">
        <v>262</v>
      </c>
      <c r="P6" s="58" t="s">
        <v>260</v>
      </c>
    </row>
    <row r="7" spans="1:16" ht="22.5" customHeight="1">
      <c r="A7" s="53">
        <v>0</v>
      </c>
      <c r="B7" s="53">
        <v>83378</v>
      </c>
      <c r="C7" s="53">
        <v>1210456</v>
      </c>
      <c r="D7" s="54" t="s">
        <v>240</v>
      </c>
      <c r="E7" s="54" t="s">
        <v>274</v>
      </c>
      <c r="F7" s="55" t="s">
        <v>275</v>
      </c>
      <c r="G7" s="56">
        <v>1264</v>
      </c>
      <c r="H7" s="55" t="s">
        <v>243</v>
      </c>
      <c r="I7" s="57" t="s">
        <v>244</v>
      </c>
      <c r="J7" s="54" t="s">
        <v>225</v>
      </c>
      <c r="K7" s="54" t="s">
        <v>263</v>
      </c>
      <c r="L7" s="54" t="s">
        <v>259</v>
      </c>
      <c r="M7" s="55">
        <v>421003</v>
      </c>
      <c r="N7" s="55">
        <v>7033</v>
      </c>
      <c r="O7" s="54" t="s">
        <v>250</v>
      </c>
      <c r="P7" s="58" t="s">
        <v>260</v>
      </c>
    </row>
    <row r="8" spans="1:16" ht="22.5" customHeight="1">
      <c r="A8" s="53">
        <v>118712</v>
      </c>
      <c r="B8" s="53">
        <v>440447</v>
      </c>
      <c r="C8" s="53">
        <v>685322</v>
      </c>
      <c r="D8" s="54" t="s">
        <v>240</v>
      </c>
      <c r="E8" s="54" t="s">
        <v>276</v>
      </c>
      <c r="F8" s="55" t="s">
        <v>277</v>
      </c>
      <c r="G8" s="56">
        <v>1264</v>
      </c>
      <c r="H8" s="55" t="s">
        <v>243</v>
      </c>
      <c r="I8" s="57" t="s">
        <v>244</v>
      </c>
      <c r="J8" s="54" t="s">
        <v>225</v>
      </c>
      <c r="K8" s="54" t="s">
        <v>271</v>
      </c>
      <c r="L8" s="54" t="s">
        <v>259</v>
      </c>
      <c r="M8" s="55">
        <v>421003</v>
      </c>
      <c r="N8" s="55">
        <v>7033</v>
      </c>
      <c r="O8" s="54" t="s">
        <v>254</v>
      </c>
      <c r="P8" s="58" t="s">
        <v>260</v>
      </c>
    </row>
    <row r="9" spans="1:16" ht="22.5" customHeight="1">
      <c r="A9" s="53">
        <v>677000</v>
      </c>
      <c r="B9" s="53">
        <v>680616</v>
      </c>
      <c r="C9" s="53">
        <v>360000</v>
      </c>
      <c r="D9" s="54" t="s">
        <v>248</v>
      </c>
      <c r="E9" s="54" t="s">
        <v>278</v>
      </c>
      <c r="F9" s="55" t="s">
        <v>279</v>
      </c>
      <c r="G9" s="56">
        <v>1264</v>
      </c>
      <c r="H9" s="55" t="s">
        <v>243</v>
      </c>
      <c r="I9" s="57" t="s">
        <v>244</v>
      </c>
      <c r="J9" s="54" t="s">
        <v>225</v>
      </c>
      <c r="K9" s="54" t="s">
        <v>264</v>
      </c>
      <c r="L9" s="54" t="s">
        <v>259</v>
      </c>
      <c r="M9" s="55">
        <v>421003</v>
      </c>
      <c r="N9" s="55">
        <v>7033</v>
      </c>
      <c r="O9" s="54" t="s">
        <v>253</v>
      </c>
      <c r="P9" s="58" t="s">
        <v>260</v>
      </c>
    </row>
    <row r="10" spans="1:16" ht="22.5" customHeight="1">
      <c r="A10" s="53">
        <v>677000</v>
      </c>
      <c r="B10" s="53">
        <v>680616</v>
      </c>
      <c r="C10" s="53">
        <v>360000</v>
      </c>
      <c r="D10" s="54" t="s">
        <v>251</v>
      </c>
      <c r="E10" s="54" t="s">
        <v>280</v>
      </c>
      <c r="F10" s="55" t="s">
        <v>281</v>
      </c>
      <c r="G10" s="56">
        <v>1264</v>
      </c>
      <c r="H10" s="55" t="s">
        <v>243</v>
      </c>
      <c r="I10" s="57" t="s">
        <v>244</v>
      </c>
      <c r="J10" s="54" t="s">
        <v>225</v>
      </c>
      <c r="K10" s="54" t="s">
        <v>268</v>
      </c>
      <c r="L10" s="54" t="s">
        <v>259</v>
      </c>
      <c r="M10" s="55">
        <v>421003</v>
      </c>
      <c r="N10" s="55">
        <v>7033</v>
      </c>
      <c r="O10" s="54" t="s">
        <v>252</v>
      </c>
      <c r="P10" s="58" t="s">
        <v>260</v>
      </c>
    </row>
    <row r="11" spans="1:16" ht="22.5" customHeight="1">
      <c r="A11" s="53">
        <v>971391</v>
      </c>
      <c r="B11" s="53">
        <v>360000</v>
      </c>
      <c r="C11" s="53">
        <v>200000</v>
      </c>
      <c r="D11" s="54" t="s">
        <v>248</v>
      </c>
      <c r="E11" s="54" t="s">
        <v>282</v>
      </c>
      <c r="F11" s="55" t="s">
        <v>283</v>
      </c>
      <c r="G11" s="56">
        <v>1264</v>
      </c>
      <c r="H11" s="55" t="s">
        <v>243</v>
      </c>
      <c r="I11" s="57" t="s">
        <v>244</v>
      </c>
      <c r="J11" s="54" t="s">
        <v>225</v>
      </c>
      <c r="K11" s="54" t="s">
        <v>261</v>
      </c>
      <c r="L11" s="54" t="s">
        <v>259</v>
      </c>
      <c r="M11" s="55">
        <v>421003</v>
      </c>
      <c r="N11" s="55">
        <v>7033</v>
      </c>
      <c r="O11" s="54" t="s">
        <v>249</v>
      </c>
      <c r="P11" s="58" t="s">
        <v>260</v>
      </c>
    </row>
    <row r="12" spans="1:16" ht="22.5" customHeight="1">
      <c r="A12" s="64">
        <v>10000000</v>
      </c>
      <c r="B12" s="65">
        <v>10000000</v>
      </c>
      <c r="C12" s="53">
        <v>5000000</v>
      </c>
      <c r="D12" s="54" t="s">
        <v>242</v>
      </c>
      <c r="E12" s="62" t="s">
        <v>284</v>
      </c>
      <c r="F12" s="55" t="s">
        <v>285</v>
      </c>
      <c r="G12" s="66">
        <v>1264</v>
      </c>
      <c r="H12" s="55" t="s">
        <v>243</v>
      </c>
      <c r="I12" s="61" t="s">
        <v>244</v>
      </c>
      <c r="J12" s="54" t="s">
        <v>225</v>
      </c>
      <c r="K12" s="62" t="s">
        <v>245</v>
      </c>
      <c r="L12" s="54" t="s">
        <v>259</v>
      </c>
      <c r="M12" s="55">
        <v>421003</v>
      </c>
      <c r="N12" s="55">
        <v>7033</v>
      </c>
      <c r="O12" s="67" t="s">
        <v>246</v>
      </c>
      <c r="P12" s="63" t="s">
        <v>260</v>
      </c>
    </row>
    <row r="13" spans="1:16" ht="22.5" customHeight="1">
      <c r="C13" s="68"/>
    </row>
    <row r="14" spans="1:16" ht="22.5" customHeight="1">
      <c r="C14" s="68"/>
    </row>
    <row r="15" spans="1:16" ht="22.5" customHeight="1">
      <c r="C15" s="68"/>
    </row>
    <row r="18" spans="5:6" ht="22.5" customHeight="1">
      <c r="E18" s="70"/>
      <c r="F18" s="71"/>
    </row>
    <row r="20" spans="5:6" ht="22.5" customHeight="1">
      <c r="E20" s="70"/>
      <c r="F20" s="70"/>
    </row>
  </sheetData>
  <conditionalFormatting sqref="F13:F19 F1:F11 F21:F1048576">
    <cfRule type="duplicateValues" dxfId="3" priority="6"/>
  </conditionalFormatting>
  <conditionalFormatting sqref="F12">
    <cfRule type="duplicateValues" dxfId="2" priority="1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F7497-7881-4730-A90B-A0355B98FB39}">
  <sheetPr>
    <tabColor theme="4"/>
  </sheetPr>
  <dimension ref="A1:H14"/>
  <sheetViews>
    <sheetView showGridLines="0" tabSelected="1" zoomScaleNormal="100" workbookViewId="0">
      <selection activeCell="I3" sqref="I3"/>
    </sheetView>
  </sheetViews>
  <sheetFormatPr defaultColWidth="7.765625" defaultRowHeight="14.5"/>
  <cols>
    <col min="1" max="3" width="11.15234375" style="76" customWidth="1"/>
    <col min="4" max="4" width="9.07421875" style="97" customWidth="1"/>
    <col min="5" max="5" width="18.3046875" style="98" customWidth="1"/>
    <col min="6" max="6" width="6.765625" style="97" bestFit="1" customWidth="1"/>
    <col min="7" max="7" width="41.765625" style="76" customWidth="1"/>
    <col min="8" max="8" width="10.15234375" style="97" customWidth="1"/>
    <col min="9" max="9" width="11.23046875" style="76" bestFit="1" customWidth="1"/>
    <col min="10" max="16384" width="7.765625" style="76"/>
  </cols>
  <sheetData>
    <row r="1" spans="1:8" ht="7.5" customHeight="1">
      <c r="A1" s="72"/>
      <c r="B1" s="72"/>
      <c r="C1" s="72"/>
      <c r="D1" s="73"/>
      <c r="E1" s="74"/>
      <c r="F1" s="73"/>
      <c r="G1" s="75"/>
      <c r="H1" s="73"/>
    </row>
    <row r="2" spans="1:8" ht="48">
      <c r="A2" s="77"/>
      <c r="B2" s="77"/>
      <c r="C2" s="77"/>
      <c r="D2" s="78"/>
      <c r="E2" s="79"/>
      <c r="F2" s="78"/>
      <c r="G2" s="80"/>
      <c r="H2" s="81" t="s">
        <v>286</v>
      </c>
    </row>
    <row r="3" spans="1:8" ht="20" customHeight="1">
      <c r="A3" s="77"/>
      <c r="B3" s="77"/>
      <c r="C3" s="77"/>
      <c r="D3" s="78"/>
      <c r="E3" s="79"/>
      <c r="F3" s="78"/>
      <c r="G3" s="80"/>
      <c r="H3" s="82" t="s">
        <v>287</v>
      </c>
    </row>
    <row r="4" spans="1:8" ht="7.5" customHeight="1">
      <c r="A4" s="77"/>
      <c r="B4" s="77"/>
      <c r="C4" s="77"/>
      <c r="D4" s="78"/>
      <c r="E4" s="79"/>
      <c r="F4" s="78"/>
      <c r="G4" s="80"/>
      <c r="H4" s="78"/>
    </row>
    <row r="5" spans="1:8" ht="27.75" customHeight="1">
      <c r="A5" s="83">
        <v>2024</v>
      </c>
      <c r="B5" s="83">
        <v>2023</v>
      </c>
      <c r="C5" s="83">
        <v>2022</v>
      </c>
      <c r="D5" s="84" t="s">
        <v>288</v>
      </c>
      <c r="E5" s="85" t="s">
        <v>289</v>
      </c>
      <c r="F5" s="84" t="s">
        <v>230</v>
      </c>
      <c r="G5" s="86" t="s">
        <v>227</v>
      </c>
      <c r="H5" s="84" t="s">
        <v>290</v>
      </c>
    </row>
    <row r="6" spans="1:8" ht="22.5" customHeight="1">
      <c r="A6" s="91">
        <f t="shared" ref="A6" si="0">SUM(A7)</f>
        <v>0</v>
      </c>
      <c r="B6" s="91">
        <f>SUM(B7)</f>
        <v>0</v>
      </c>
      <c r="C6" s="91">
        <f>SUM(C7)</f>
        <v>500000</v>
      </c>
      <c r="D6" s="92"/>
      <c r="E6" s="93"/>
      <c r="F6" s="92"/>
      <c r="G6" s="94" t="s">
        <v>292</v>
      </c>
      <c r="H6" s="92">
        <v>1264</v>
      </c>
    </row>
    <row r="7" spans="1:8" ht="22.5" customHeight="1">
      <c r="A7" s="87">
        <v>0</v>
      </c>
      <c r="B7" s="87">
        <v>0</v>
      </c>
      <c r="C7" s="87">
        <v>500000</v>
      </c>
      <c r="D7" s="88">
        <v>423002</v>
      </c>
      <c r="E7" s="88" t="s">
        <v>293</v>
      </c>
      <c r="F7" s="88" t="s">
        <v>291</v>
      </c>
      <c r="G7" s="89"/>
      <c r="H7" s="90">
        <f>H6</f>
        <v>1264</v>
      </c>
    </row>
    <row r="8" spans="1:8" ht="22.5" customHeight="1">
      <c r="A8" s="91">
        <f t="shared" ref="A8" si="1">SUM(A9:A11)</f>
        <v>2500000</v>
      </c>
      <c r="B8" s="91">
        <f>SUM(B9:B11)</f>
        <v>2500000</v>
      </c>
      <c r="C8" s="91">
        <f>SUM(C9:C11)</f>
        <v>2780000</v>
      </c>
      <c r="D8" s="92"/>
      <c r="E8" s="93"/>
      <c r="F8" s="92"/>
      <c r="G8" s="94" t="s">
        <v>294</v>
      </c>
      <c r="H8" s="92">
        <v>1264</v>
      </c>
    </row>
    <row r="9" spans="1:8" ht="22.5" customHeight="1">
      <c r="A9" s="87">
        <v>2500000</v>
      </c>
      <c r="B9" s="87">
        <v>2500000</v>
      </c>
      <c r="C9" s="87">
        <v>2500000</v>
      </c>
      <c r="D9" s="88">
        <v>211001</v>
      </c>
      <c r="E9" s="88" t="s">
        <v>293</v>
      </c>
      <c r="F9" s="88" t="s">
        <v>291</v>
      </c>
      <c r="G9" s="89"/>
      <c r="H9" s="90">
        <f t="shared" ref="H9:H11" si="2">H8</f>
        <v>1264</v>
      </c>
    </row>
    <row r="10" spans="1:8" ht="22.5" customHeight="1">
      <c r="A10" s="95">
        <v>0</v>
      </c>
      <c r="B10" s="95">
        <v>0</v>
      </c>
      <c r="C10" s="87">
        <v>100000</v>
      </c>
      <c r="D10" s="88">
        <v>423001</v>
      </c>
      <c r="E10" s="88" t="s">
        <v>293</v>
      </c>
      <c r="F10" s="88" t="s">
        <v>291</v>
      </c>
      <c r="G10" s="89"/>
      <c r="H10" s="90">
        <f t="shared" si="2"/>
        <v>1264</v>
      </c>
    </row>
    <row r="11" spans="1:8" ht="22.5" customHeight="1">
      <c r="A11" s="95">
        <v>0</v>
      </c>
      <c r="B11" s="95">
        <v>0</v>
      </c>
      <c r="C11" s="87">
        <v>180000</v>
      </c>
      <c r="D11" s="88">
        <v>423008</v>
      </c>
      <c r="E11" s="88" t="s">
        <v>293</v>
      </c>
      <c r="F11" s="88" t="s">
        <v>291</v>
      </c>
      <c r="G11" s="89"/>
      <c r="H11" s="90">
        <f t="shared" si="2"/>
        <v>1264</v>
      </c>
    </row>
    <row r="12" spans="1:8" ht="15.5">
      <c r="A12" s="96"/>
      <c r="B12" s="96"/>
      <c r="C12" s="96"/>
    </row>
    <row r="13" spans="1:8" ht="15.5">
      <c r="A13" s="96"/>
      <c r="B13" s="96"/>
      <c r="C13" s="96"/>
    </row>
    <row r="14" spans="1:8" ht="15.5">
      <c r="A14" s="96"/>
      <c r="B14" s="96"/>
      <c r="C14" s="96"/>
    </row>
  </sheetData>
  <conditionalFormatting sqref="H2">
    <cfRule type="duplicateValues" dxfId="1" priority="2"/>
  </conditionalFormatting>
  <conditionalFormatting sqref="H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BA_Budget</vt:lpstr>
      <vt:lpstr>PSIP</vt:lpstr>
      <vt:lpstr>NPI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2021-11-28T08:44:01Z</dcterms:created>
  <dcterms:modified xsi:type="dcterms:W3CDTF">2021-11-29T09:37:13Z</dcterms:modified>
</cp:coreProperties>
</file>