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Proposed Budget Tables\"/>
    </mc:Choice>
  </mc:AlternateContent>
  <bookViews>
    <workbookView xWindow="0" yWindow="0" windowWidth="28800" windowHeight="14025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Report!$A$6:$H$78</definedName>
    <definedName name="_xlnm.Print_Titles" localSheetId="0">Report!$6:$8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D78" i="1"/>
  <c r="C78" i="1"/>
  <c r="B78" i="1"/>
  <c r="A78" i="1"/>
  <c r="E77" i="1"/>
  <c r="D77" i="1"/>
  <c r="C77" i="1"/>
  <c r="B77" i="1"/>
  <c r="A77" i="1"/>
  <c r="E76" i="1"/>
  <c r="D76" i="1"/>
  <c r="C76" i="1"/>
  <c r="B76" i="1"/>
  <c r="A76" i="1"/>
  <c r="E66" i="1"/>
  <c r="E75" i="1" s="1"/>
  <c r="D66" i="1"/>
  <c r="D75" i="1" s="1"/>
  <c r="C66" i="1"/>
  <c r="C75" i="1" s="1"/>
  <c r="B66" i="1"/>
  <c r="B75" i="1" s="1"/>
  <c r="A66" i="1"/>
  <c r="A75" i="1" s="1"/>
  <c r="B60" i="1"/>
  <c r="B59" i="1"/>
  <c r="A59" i="1"/>
  <c r="E57" i="1"/>
  <c r="C55" i="1"/>
  <c r="D51" i="1"/>
  <c r="A51" i="1"/>
  <c r="E51" i="1"/>
  <c r="C51" i="1"/>
  <c r="B51" i="1"/>
  <c r="C48" i="1"/>
  <c r="B48" i="1"/>
  <c r="B44" i="1"/>
  <c r="E60" i="1"/>
  <c r="D60" i="1"/>
  <c r="C60" i="1"/>
  <c r="A60" i="1"/>
  <c r="E59" i="1"/>
  <c r="D59" i="1"/>
  <c r="C59" i="1"/>
  <c r="E49" i="1"/>
  <c r="D49" i="1"/>
  <c r="C49" i="1"/>
  <c r="B49" i="1"/>
  <c r="A49" i="1"/>
  <c r="D57" i="1"/>
  <c r="C57" i="1"/>
  <c r="B57" i="1"/>
  <c r="A57" i="1"/>
  <c r="E27" i="1"/>
  <c r="B27" i="1"/>
  <c r="C27" i="1"/>
  <c r="D27" i="1"/>
  <c r="A27" i="1"/>
  <c r="E16" i="1"/>
  <c r="B16" i="1"/>
  <c r="D16" i="1"/>
  <c r="C16" i="1"/>
  <c r="A16" i="1"/>
  <c r="E13" i="1"/>
  <c r="E55" i="1"/>
  <c r="D55" i="1"/>
  <c r="B55" i="1"/>
  <c r="A55" i="1"/>
  <c r="D13" i="1"/>
  <c r="C13" i="1"/>
  <c r="B13" i="1"/>
  <c r="A13" i="1"/>
  <c r="C44" i="1" l="1"/>
  <c r="A18" i="1"/>
  <c r="C18" i="1"/>
  <c r="C35" i="1" s="1"/>
  <c r="D18" i="1"/>
  <c r="D35" i="1" s="1"/>
  <c r="E18" i="1"/>
  <c r="E35" i="1" s="1"/>
  <c r="B50" i="1"/>
  <c r="B61" i="1" s="1"/>
  <c r="B32" i="1"/>
  <c r="E32" i="1"/>
  <c r="D50" i="1"/>
  <c r="A32" i="1"/>
  <c r="E44" i="1"/>
  <c r="A44" i="1"/>
  <c r="C50" i="1"/>
  <c r="C61" i="1" s="1"/>
  <c r="E50" i="1"/>
  <c r="A35" i="1"/>
  <c r="C32" i="1"/>
  <c r="D32" i="1"/>
  <c r="A50" i="1"/>
  <c r="B18" i="1"/>
  <c r="D44" i="1"/>
  <c r="A61" i="1" l="1"/>
  <c r="D36" i="1"/>
  <c r="D37" i="1" s="1"/>
  <c r="D72" i="1"/>
  <c r="C72" i="1"/>
  <c r="C36" i="1"/>
  <c r="C37" i="1" s="1"/>
  <c r="D71" i="1"/>
  <c r="D61" i="1"/>
  <c r="A72" i="1"/>
  <c r="A36" i="1"/>
  <c r="A37" i="1" s="1"/>
  <c r="E71" i="1"/>
  <c r="E36" i="1"/>
  <c r="E37" i="1" s="1"/>
  <c r="E72" i="1"/>
  <c r="B72" i="1"/>
  <c r="B36" i="1"/>
  <c r="A71" i="1"/>
  <c r="C71" i="1"/>
  <c r="B35" i="1"/>
  <c r="E61" i="1"/>
  <c r="D40" i="1" l="1"/>
  <c r="D39" i="1" s="1"/>
  <c r="D74" i="1" s="1"/>
  <c r="D73" i="1"/>
  <c r="E73" i="1"/>
  <c r="E40" i="1"/>
  <c r="E39" i="1" s="1"/>
  <c r="E74" i="1" s="1"/>
  <c r="A40" i="1"/>
  <c r="A39" i="1" s="1"/>
  <c r="A74" i="1" s="1"/>
  <c r="A73" i="1"/>
  <c r="B37" i="1"/>
  <c r="B71" i="1"/>
  <c r="C40" i="1"/>
  <c r="C39" i="1" s="1"/>
  <c r="C74" i="1" s="1"/>
  <c r="C73" i="1"/>
  <c r="B40" i="1" l="1"/>
  <c r="B39" i="1" s="1"/>
  <c r="B74" i="1" s="1"/>
  <c r="B73" i="1"/>
</calcChain>
</file>

<file path=xl/sharedStrings.xml><?xml version="1.0" encoding="utf-8"?>
<sst xmlns="http://schemas.openxmlformats.org/spreadsheetml/2006/main" count="71" uniqueCount="56">
  <si>
    <t>ދައުލަތުގެ ބަޖެޓުގެ ޚުލާސާ</t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</si>
  <si>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</si>
  <si>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</si>
  <si>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</si>
  <si>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</si>
  <si>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</si>
  <si>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</si>
  <si>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</si>
  <si>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</si>
  <si>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</si>
  <si>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</si>
  <si>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</si>
  <si>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</si>
  <si>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</si>
  <si>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</si>
  <si>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</si>
  <si>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</si>
  <si>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</si>
  <si>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</si>
  <si>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</si>
  <si>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</si>
  <si>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</si>
  <si>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</si>
  <si>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</si>
  <si>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</si>
  <si>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</si>
  <si>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</si>
  <si>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</si>
  <si>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</si>
  <si>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</si>
  <si>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</si>
  <si>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</si>
  <si>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</si>
  <si>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</si>
  <si>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</si>
  <si>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</si>
  <si>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</si>
  <si>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</si>
  <si>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ލޯނު އަނބުރާދެއްކުން (ފޮރިން)</t>
  </si>
  <si>
    <t>ރާއްޖޭގެ ފަރާތްތަކުން</t>
  </si>
  <si>
    <t>ޑޮމެސްޓިކް ސެކިއުރިޓީޒް</t>
  </si>
  <si>
    <t>ޓީ-ބިލް</t>
  </si>
  <si>
    <t>ޑޮމެސްޓިކް ލޯނާއި އެހެނިހެން</t>
  </si>
  <si>
    <t>ސޮވްރިން ޑިވެލޮޕްމަންޓް ފަންޑުން ޓްރާންސްފަރ ކުރާ</t>
  </si>
  <si>
    <t>ސަބްސިޑިއަރީ ލޯނު ތަކުން އަނބުރާ ލިބޭ</t>
  </si>
  <si>
    <t>ސަރުކާރުން ދޫކޮށްފައިވާ ލޯނުތަކުން އަނބުރާ ލިބޭ</t>
  </si>
  <si>
    <t>ސޮވްރިން ޑިވެލޮޕްމަންޓް ފަންޑަށް ޓްރާންސްފަރ ކުރާ</t>
  </si>
  <si>
    <t>ޖުމުލަ ފައިނޭންސިންގ</t>
  </si>
  <si>
    <t>މެމޮރެންޑަމް އައިޓަމް</t>
  </si>
  <si>
    <t>ނޮމިނަލް ޖީޑީޕީ</t>
  </si>
  <si>
    <t>ރިއަލް ޖީޑީޕީ</t>
  </si>
  <si>
    <t>ޖުމުލަ ދަރަނި</t>
  </si>
  <si>
    <t>ބޭރުގެ ދަރަނި</t>
  </si>
  <si>
    <t>އެތެރޭގެ ދަރަނި</t>
  </si>
  <si>
    <t>ގެރެންޓީދީފައިވާ ދަރަނި</t>
  </si>
  <si>
    <t>ޖީޑީޕީގެ އިންސައްތައިން: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</si>
</sst>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#,##0.0_);\(#,##0.0\)"/>
    <numFmt numFmtId="166" formatCode="_(* #,##0_);_(* \(#,##0\);_(* &quot;-&quot;??_);_(@_)"/>
    <numFmt numFmtId="167" formatCode="_-* #,##0_-;\-* #,##0_-;_-* &quot;-&quot;??_-;_-@_-"/>
    <numFmt numFmtId="168" formatCode="0.0%"/>
    <numFmt numFmtId="169" formatCode="_-* #,##0.0_-;\-* #,##0.0_-;_-* &quot;-&quot;??_-;_-@_-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A30184"/>
      <name val="Roboto Condensed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b/>
      <sz val="12"/>
      <color theme="1"/>
      <name val="Faruma"/>
      <family val="3"/>
    </font>
    <font>
      <sz val="12"/>
      <color rgb="FFA30184"/>
      <name val="Century Gothic"/>
      <family val="2"/>
    </font>
    <font>
      <sz val="20"/>
      <color rgb="FF595959"/>
      <name val="Mv Eamaan XP"/>
      <family val="3"/>
    </font>
    <font>
      <sz val="20"/>
      <color rgb="FFA30184"/>
      <name val="Mv Eamaan XP"/>
      <family val="3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30184"/>
      <name val="Roboto Condensed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name val="Faruma"/>
      <family val="3"/>
    </font>
    <font>
      <sz val="10"/>
      <color rgb="FF595959"/>
      <name val="Mv Eamaan XP"/>
      <family val="3"/>
    </font>
    <font>
      <sz val="10"/>
      <color rgb="FFA30184"/>
      <name val="Mv Eamaan XP"/>
      <family val="3"/>
    </font>
    <font>
      <sz val="11"/>
      <color rgb="FF454545"/>
      <name val="MV Typewriter"/>
    </font>
  </fonts>
  <fills count="4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A30184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0" fontId="7" fillId="0" borderId="0" xfId="4" applyNumberFormat="1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9" fillId="0" borderId="0" xfId="5" applyFont="1" applyFill="1" applyBorder="1" applyAlignment="1">
      <alignment horizontal="center" vertical="center" readingOrder="2"/>
    </xf>
    <xf numFmtId="0" fontId="10" fillId="2" borderId="0" xfId="5" applyFont="1" applyFill="1" applyBorder="1" applyAlignment="1">
      <alignment horizontal="center" vertical="center" readingOrder="2"/>
    </xf>
    <xf numFmtId="0" fontId="11" fillId="0" borderId="0" xfId="0" applyFont="1" applyFill="1" applyBorder="1" applyAlignment="1">
      <alignment horizontal="centerContinuous" vertical="center"/>
    </xf>
    <xf numFmtId="0" fontId="12" fillId="0" borderId="1" xfId="5" applyFont="1" applyFill="1" applyBorder="1" applyAlignment="1">
      <alignment horizontal="centerContinuous" vertical="center" readingOrder="2"/>
    </xf>
    <xf numFmtId="0" fontId="13" fillId="2" borderId="1" xfId="5" applyFont="1" applyFill="1" applyBorder="1" applyAlignment="1">
      <alignment horizontal="center" vertical="center" readingOrder="2"/>
    </xf>
    <xf numFmtId="0" fontId="12" fillId="0" borderId="1" xfId="5" applyFont="1" applyFill="1" applyBorder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0" fontId="15" fillId="2" borderId="0" xfId="0" applyFont="1" applyFill="1" applyAlignment="1">
      <alignment vertical="center"/>
    </xf>
    <xf numFmtId="165" fontId="16" fillId="0" borderId="0" xfId="1" applyNumberFormat="1" applyFont="1" applyFill="1" applyBorder="1" applyAlignment="1">
      <alignment horizontal="right" vertical="center"/>
    </xf>
    <xf numFmtId="165" fontId="17" fillId="2" borderId="0" xfId="1" applyNumberFormat="1" applyFont="1" applyFill="1" applyBorder="1" applyAlignment="1">
      <alignment horizontal="right" vertical="center"/>
    </xf>
    <xf numFmtId="166" fontId="19" fillId="0" borderId="2" xfId="1" applyNumberFormat="1" applyFont="1" applyFill="1" applyBorder="1" applyAlignment="1">
      <alignment horizontal="right" vertical="center"/>
    </xf>
    <xf numFmtId="166" fontId="20" fillId="2" borderId="2" xfId="1" applyNumberFormat="1" applyFont="1" applyFill="1" applyBorder="1" applyAlignment="1">
      <alignment horizontal="right" vertical="center"/>
    </xf>
    <xf numFmtId="165" fontId="8" fillId="0" borderId="2" xfId="1" applyNumberFormat="1" applyFont="1" applyFill="1" applyBorder="1" applyAlignment="1">
      <alignment horizontal="right" vertical="center" indent="2"/>
    </xf>
    <xf numFmtId="166" fontId="0" fillId="0" borderId="0" xfId="0" applyNumberFormat="1" applyAlignment="1">
      <alignment vertical="center"/>
    </xf>
    <xf numFmtId="166" fontId="19" fillId="0" borderId="3" xfId="1" applyNumberFormat="1" applyFont="1" applyFill="1" applyBorder="1" applyAlignment="1">
      <alignment horizontal="right" vertical="center"/>
    </xf>
    <xf numFmtId="166" fontId="20" fillId="2" borderId="3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 indent="2"/>
    </xf>
    <xf numFmtId="166" fontId="19" fillId="0" borderId="0" xfId="1" applyNumberFormat="1" applyFont="1" applyFill="1" applyBorder="1" applyAlignment="1">
      <alignment horizontal="right" vertical="center"/>
    </xf>
    <xf numFmtId="166" fontId="20" fillId="2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 indent="2"/>
    </xf>
    <xf numFmtId="166" fontId="21" fillId="0" borderId="4" xfId="1" applyNumberFormat="1" applyFont="1" applyFill="1" applyBorder="1" applyAlignment="1">
      <alignment horizontal="right" vertical="center"/>
    </xf>
    <xf numFmtId="166" fontId="22" fillId="2" borderId="4" xfId="1" applyNumberFormat="1" applyFont="1" applyFill="1" applyBorder="1" applyAlignment="1">
      <alignment horizontal="right" vertical="center"/>
    </xf>
    <xf numFmtId="166" fontId="23" fillId="0" borderId="4" xfId="1" applyNumberFormat="1" applyFont="1" applyFill="1" applyBorder="1" applyAlignment="1">
      <alignment horizontal="right" vertical="center"/>
    </xf>
    <xf numFmtId="166" fontId="23" fillId="0" borderId="0" xfId="1" applyNumberFormat="1" applyFont="1" applyFill="1" applyBorder="1" applyAlignment="1">
      <alignment horizontal="right" vertical="center"/>
    </xf>
    <xf numFmtId="166" fontId="22" fillId="2" borderId="0" xfId="1" applyNumberFormat="1" applyFont="1" applyFill="1" applyBorder="1" applyAlignment="1">
      <alignment horizontal="right" vertical="center"/>
    </xf>
    <xf numFmtId="165" fontId="25" fillId="0" borderId="0" xfId="1" applyNumberFormat="1" applyFont="1" applyFill="1" applyBorder="1" applyAlignment="1">
      <alignment horizontal="left" vertical="center" indent="2"/>
    </xf>
    <xf numFmtId="164" fontId="0" fillId="0" borderId="0" xfId="1" applyFont="1" applyAlignment="1">
      <alignment vertical="center"/>
    </xf>
    <xf numFmtId="166" fontId="19" fillId="0" borderId="5" xfId="1" applyNumberFormat="1" applyFont="1" applyFill="1" applyBorder="1" applyAlignment="1">
      <alignment horizontal="right" vertical="center"/>
    </xf>
    <xf numFmtId="166" fontId="20" fillId="2" borderId="5" xfId="1" applyNumberFormat="1" applyFont="1" applyFill="1" applyBorder="1" applyAlignment="1">
      <alignment horizontal="right" vertical="center"/>
    </xf>
    <xf numFmtId="165" fontId="8" fillId="0" borderId="5" xfId="1" applyNumberFormat="1" applyFont="1" applyFill="1" applyBorder="1" applyAlignment="1">
      <alignment horizontal="right" vertical="center" indent="2"/>
    </xf>
    <xf numFmtId="165" fontId="26" fillId="0" borderId="0" xfId="1" applyNumberFormat="1" applyFont="1" applyFill="1" applyBorder="1" applyAlignment="1">
      <alignment horizontal="right" vertical="center"/>
    </xf>
    <xf numFmtId="165" fontId="27" fillId="2" borderId="0" xfId="1" applyNumberFormat="1" applyFont="1" applyFill="1" applyBorder="1" applyAlignment="1">
      <alignment horizontal="right" vertical="center"/>
    </xf>
    <xf numFmtId="166" fontId="21" fillId="0" borderId="6" xfId="1" applyNumberFormat="1" applyFont="1" applyFill="1" applyBorder="1" applyAlignment="1">
      <alignment horizontal="right" vertical="center"/>
    </xf>
    <xf numFmtId="166" fontId="22" fillId="2" borderId="6" xfId="1" applyNumberFormat="1" applyFont="1" applyFill="1" applyBorder="1" applyAlignment="1">
      <alignment horizontal="right" vertical="center"/>
    </xf>
    <xf numFmtId="165" fontId="24" fillId="0" borderId="6" xfId="1" applyNumberFormat="1" applyFont="1" applyFill="1" applyBorder="1" applyAlignment="1">
      <alignment horizontal="right" vertical="center" indent="1"/>
    </xf>
    <xf numFmtId="166" fontId="19" fillId="0" borderId="7" xfId="1" applyNumberFormat="1" applyFont="1" applyFill="1" applyBorder="1" applyAlignment="1">
      <alignment horizontal="right" vertical="center"/>
    </xf>
    <xf numFmtId="166" fontId="20" fillId="2" borderId="7" xfId="1" applyNumberFormat="1" applyFont="1" applyFill="1" applyBorder="1" applyAlignment="1">
      <alignment horizontal="right" vertical="center"/>
    </xf>
    <xf numFmtId="165" fontId="8" fillId="0" borderId="7" xfId="1" applyNumberFormat="1" applyFont="1" applyFill="1" applyBorder="1" applyAlignment="1">
      <alignment horizontal="right" vertical="center" indent="4"/>
    </xf>
    <xf numFmtId="165" fontId="8" fillId="0" borderId="3" xfId="1" applyNumberFormat="1" applyFont="1" applyFill="1" applyBorder="1" applyAlignment="1">
      <alignment horizontal="right" vertical="center" indent="4"/>
    </xf>
    <xf numFmtId="166" fontId="19" fillId="3" borderId="3" xfId="1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 indent="4"/>
    </xf>
    <xf numFmtId="165" fontId="8" fillId="0" borderId="0" xfId="1" applyNumberFormat="1" applyFont="1" applyFill="1" applyBorder="1" applyAlignment="1">
      <alignment horizontal="right" vertical="center" indent="4"/>
    </xf>
    <xf numFmtId="165" fontId="8" fillId="0" borderId="2" xfId="1" applyNumberFormat="1" applyFont="1" applyFill="1" applyBorder="1" applyAlignment="1">
      <alignment horizontal="right" vertical="center" indent="4"/>
    </xf>
    <xf numFmtId="0" fontId="8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2" readingOrder="2"/>
    </xf>
    <xf numFmtId="167" fontId="21" fillId="0" borderId="8" xfId="1" applyNumberFormat="1" applyFont="1" applyFill="1" applyBorder="1" applyAlignment="1">
      <alignment vertical="center"/>
    </xf>
    <xf numFmtId="167" fontId="22" fillId="2" borderId="8" xfId="1" applyNumberFormat="1" applyFont="1" applyFill="1" applyBorder="1" applyAlignment="1">
      <alignment vertical="center"/>
    </xf>
    <xf numFmtId="0" fontId="24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4" readingOrder="2"/>
    </xf>
    <xf numFmtId="0" fontId="8" fillId="0" borderId="0" xfId="1" applyNumberFormat="1" applyFont="1" applyBorder="1" applyAlignment="1">
      <alignment horizontal="right" vertical="center" indent="4"/>
    </xf>
    <xf numFmtId="0" fontId="8" fillId="0" borderId="5" xfId="1" applyNumberFormat="1" applyFont="1" applyBorder="1" applyAlignment="1">
      <alignment horizontal="right" vertical="center" indent="4" readingOrder="2"/>
    </xf>
    <xf numFmtId="165" fontId="24" fillId="0" borderId="4" xfId="1" applyNumberFormat="1" applyFont="1" applyFill="1" applyBorder="1" applyAlignment="1">
      <alignment horizontal="right" vertical="center" indent="1"/>
    </xf>
    <xf numFmtId="168" fontId="19" fillId="0" borderId="0" xfId="2" applyNumberFormat="1" applyFont="1" applyBorder="1" applyAlignment="1">
      <alignment vertical="center"/>
    </xf>
    <xf numFmtId="168" fontId="20" fillId="2" borderId="0" xfId="2" applyNumberFormat="1" applyFont="1" applyFill="1" applyBorder="1" applyAlignment="1">
      <alignment vertical="center"/>
    </xf>
    <xf numFmtId="169" fontId="8" fillId="0" borderId="0" xfId="1" applyNumberFormat="1" applyFont="1" applyBorder="1" applyAlignment="1">
      <alignment horizontal="right" vertical="center" indent="2"/>
    </xf>
    <xf numFmtId="168" fontId="19" fillId="0" borderId="3" xfId="2" applyNumberFormat="1" applyFont="1" applyBorder="1" applyAlignment="1">
      <alignment vertical="center"/>
    </xf>
    <xf numFmtId="168" fontId="20" fillId="2" borderId="3" xfId="2" applyNumberFormat="1" applyFont="1" applyFill="1" applyBorder="1" applyAlignment="1">
      <alignment vertical="center"/>
    </xf>
    <xf numFmtId="169" fontId="8" fillId="0" borderId="3" xfId="1" applyNumberFormat="1" applyFont="1" applyBorder="1" applyAlignment="1">
      <alignment horizontal="right" vertical="center" indent="2"/>
    </xf>
    <xf numFmtId="168" fontId="21" fillId="0" borderId="0" xfId="2" applyNumberFormat="1" applyFont="1" applyBorder="1" applyAlignment="1">
      <alignment vertical="center"/>
    </xf>
    <xf numFmtId="168" fontId="22" fillId="2" borderId="0" xfId="2" applyNumberFormat="1" applyFont="1" applyFill="1" applyBorder="1" applyAlignment="1">
      <alignment vertical="center"/>
    </xf>
    <xf numFmtId="169" fontId="24" fillId="0" borderId="0" xfId="1" applyNumberFormat="1" applyFont="1" applyBorder="1" applyAlignment="1">
      <alignment horizontal="right" vertical="center" indent="2"/>
    </xf>
    <xf numFmtId="169" fontId="8" fillId="0" borderId="3" xfId="1" applyNumberFormat="1" applyFont="1" applyBorder="1" applyAlignment="1">
      <alignment horizontal="right" vertical="center" indent="4"/>
    </xf>
    <xf numFmtId="165" fontId="8" fillId="0" borderId="2" xfId="1" applyNumberFormat="1" applyFont="1" applyFill="1" applyBorder="1" applyAlignment="1">
      <alignment horizontal="right" vertical="center" indent="6"/>
    </xf>
    <xf numFmtId="0" fontId="12" fillId="0" borderId="0" xfId="5" applyFont="1" applyFill="1" applyBorder="1" applyAlignment="1">
      <alignment horizontal="center" vertical="center" readingOrder="2"/>
    </xf>
    <xf numFmtId="167" fontId="21" fillId="0" borderId="0" xfId="1" applyNumberFormat="1" applyFont="1" applyFill="1" applyBorder="1" applyAlignment="1">
      <alignment vertical="center"/>
    </xf>
    <xf numFmtId="165" fontId="8" fillId="0" borderId="2" xfId="1" applyNumberFormat="1" applyFont="1" applyFill="1" applyBorder="1" applyAlignment="1">
      <alignment horizontal="right" vertical="center"/>
    </xf>
    <xf numFmtId="165" fontId="24" fillId="0" borderId="4" xfId="1" applyNumberFormat="1" applyFont="1" applyFill="1" applyBorder="1" applyAlignment="1">
      <alignment horizontal="right" vertical="center" indent="2"/>
    </xf>
    <xf numFmtId="165" fontId="24" fillId="0" borderId="4" xfId="1" applyNumberFormat="1" applyFont="1" applyFill="1" applyBorder="1" applyAlignment="1">
      <alignment horizontal="right" vertical="center" indent="2" readingOrder="2"/>
    </xf>
    <xf numFmtId="165" fontId="28" fillId="0" borderId="3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Border="1" applyAlignment="1">
      <alignment horizontal="right" vertical="center"/>
    </xf>
  </cellXfs>
  <cellStyles count="6">
    <cellStyle name="Comma" xfId="1" builtinId="3"/>
    <cellStyle name="Comma 12" xfId="3"/>
    <cellStyle name="Comma 3" xfId="4"/>
    <cellStyle name="Normal" xfId="0" builtinId="0"/>
    <cellStyle name="Normal 2 2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A33BA096-DE87-4AF3-B007-CBEE772317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Q81"/>
  <sheetViews>
    <sheetView showGridLines="0" tabSelected="1" view="pageBreakPreview" topLeftCell="A42" zoomScale="85" zoomScaleNormal="85" zoomScaleSheetLayoutView="85" workbookViewId="0">
      <selection activeCell="F59" sqref="F59"/>
    </sheetView>
  </sheetViews>
  <sheetFormatPr defaultColWidth="8.88671875" defaultRowHeight="17.25" outlineLevelRow="1" x14ac:dyDescent="0.3"/>
  <cols>
    <col min="1" max="3" width="14.88671875" style="1" bestFit="1" customWidth="1"/>
    <col min="4" max="4" width="14.88671875" style="1" customWidth="1"/>
    <col min="5" max="5" width="15.5546875" style="1" bestFit="1" customWidth="1"/>
    <col min="6" max="6" width="36.33203125" style="1" customWidth="1"/>
    <col min="7" max="7" width="7.109375" style="1" customWidth="1"/>
    <col min="8" max="8" width="4" style="1" customWidth="1"/>
    <col min="9" max="9" width="17" style="1" bestFit="1" customWidth="1"/>
    <col min="10" max="10" width="14.5546875" style="1" bestFit="1" customWidth="1"/>
    <col min="11" max="13" width="14.88671875" style="1" customWidth="1"/>
    <col min="14" max="15" width="15.5546875" style="1" customWidth="1"/>
    <col min="16" max="16384" width="8.88671875" style="1"/>
  </cols>
  <sheetData>
    <row r="1" spans="1:17" ht="18.75" hidden="1" customHeight="1" x14ac:dyDescent="0.3">
      <c r="H1" s="2"/>
    </row>
    <row r="2" spans="1:17" s="9" customFormat="1" ht="18.75" hidden="1" customHeight="1" x14ac:dyDescent="0.3">
      <c r="A2" s="4"/>
      <c r="B2" s="5"/>
      <c r="C2" s="6"/>
      <c r="D2" s="6"/>
      <c r="E2" s="7"/>
      <c r="F2" s="7"/>
      <c r="G2" s="7"/>
      <c r="H2" s="8"/>
    </row>
    <row r="3" spans="1:17" ht="37.5" customHeight="1" x14ac:dyDescent="0.3">
      <c r="H3" s="10" t="s">
        <v>0</v>
      </c>
    </row>
    <row r="4" spans="1:17" ht="18.75" customHeight="1" x14ac:dyDescent="0.3">
      <c r="H4" s="11" t="s">
        <v>1</v>
      </c>
    </row>
    <row r="5" spans="1:17" ht="11.25" customHeight="1" x14ac:dyDescent="0.3">
      <c r="H5" s="12"/>
    </row>
    <row r="6" spans="1:17" ht="30" customHeight="1" x14ac:dyDescent="0.3">
      <c r="A6" s="13">
        <v>2026</v>
      </c>
      <c r="B6" s="13">
        <v>2025</v>
      </c>
      <c r="C6" s="14">
        <v>2024</v>
      </c>
      <c r="D6" s="13">
        <v>2023</v>
      </c>
      <c r="E6" s="13">
        <v>2022</v>
      </c>
      <c r="F6" s="13"/>
      <c r="G6" s="13"/>
      <c r="H6" s="15"/>
    </row>
    <row r="7" spans="1:17" ht="30" customHeight="1" thickBot="1" x14ac:dyDescent="0.35">
      <c r="A7" s="16" t="s">
        <v>2</v>
      </c>
      <c r="B7" s="16" t="s">
        <v>2</v>
      </c>
      <c r="C7" s="17" t="s">
        <v>2</v>
      </c>
      <c r="D7" s="18" t="s">
        <v>3</v>
      </c>
      <c r="E7" s="18" t="s">
        <v>4</v>
      </c>
      <c r="F7" s="76"/>
      <c r="G7" s="76"/>
      <c r="H7" s="19"/>
    </row>
    <row r="8" spans="1:17" ht="11.25" customHeight="1" x14ac:dyDescent="0.3">
      <c r="C8" s="20"/>
    </row>
    <row r="9" spans="1:17" ht="37.5" customHeight="1" x14ac:dyDescent="0.3">
      <c r="A9" s="21"/>
      <c r="B9" s="21"/>
      <c r="C9" s="22"/>
      <c r="D9" s="21"/>
      <c r="E9" s="21"/>
      <c r="F9" s="21"/>
      <c r="G9" s="21"/>
      <c r="H9" s="84" t="s">
        <v>5</v>
      </c>
    </row>
    <row r="10" spans="1:17" ht="33.75" customHeight="1" x14ac:dyDescent="0.3">
      <c r="A10" s="23">
        <v>36553979654</v>
      </c>
      <c r="B10" s="23">
        <v>34081577636</v>
      </c>
      <c r="C10" s="24">
        <v>31026826460</v>
      </c>
      <c r="D10" s="23">
        <v>30871223159</v>
      </c>
      <c r="E10" s="23">
        <v>27534788534</v>
      </c>
      <c r="F10" s="23"/>
      <c r="G10" s="78" t="s">
        <v>6</v>
      </c>
      <c r="H10" s="25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33.75" customHeight="1" x14ac:dyDescent="0.3">
      <c r="A11" s="27">
        <v>1495816565</v>
      </c>
      <c r="B11" s="27">
        <v>1400557219</v>
      </c>
      <c r="C11" s="28">
        <v>1249476944</v>
      </c>
      <c r="D11" s="27">
        <v>1105106069</v>
      </c>
      <c r="E11" s="27">
        <v>1178161825</v>
      </c>
      <c r="F11" s="27"/>
      <c r="G11" s="82" t="s">
        <v>7</v>
      </c>
      <c r="H11" s="29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33.75" customHeight="1" thickBot="1" x14ac:dyDescent="0.35">
      <c r="A12" s="30">
        <v>-39866986</v>
      </c>
      <c r="B12" s="30">
        <v>-49866987</v>
      </c>
      <c r="C12" s="31">
        <v>-5331503</v>
      </c>
      <c r="D12" s="30">
        <v>-32401460</v>
      </c>
      <c r="E12" s="30">
        <v>-166402728</v>
      </c>
      <c r="F12" s="30"/>
      <c r="G12" s="83" t="s">
        <v>8</v>
      </c>
      <c r="H12" s="32"/>
      <c r="I12" s="26"/>
      <c r="J12" s="26"/>
      <c r="K12" s="26"/>
      <c r="L12" s="26"/>
      <c r="M12" s="26"/>
      <c r="N12" s="26"/>
      <c r="O12" s="26"/>
      <c r="P12" s="26"/>
      <c r="Q12" s="26"/>
    </row>
    <row r="13" spans="1:17" ht="33.75" customHeight="1" thickBot="1" x14ac:dyDescent="0.35">
      <c r="A13" s="33">
        <f>SUM(A10:A12)</f>
        <v>38009929233</v>
      </c>
      <c r="B13" s="33">
        <f t="shared" ref="B13:C13" si="0">SUM(B10:B12)</f>
        <v>35432267868</v>
      </c>
      <c r="C13" s="34">
        <f t="shared" si="0"/>
        <v>32270971901</v>
      </c>
      <c r="D13" s="33">
        <f>SUM(D10:D12)</f>
        <v>31943927768</v>
      </c>
      <c r="E13" s="33">
        <f>SUM(E10:E12)</f>
        <v>28546547631</v>
      </c>
      <c r="F13" s="33"/>
      <c r="G13" s="33"/>
      <c r="H13" s="80" t="s">
        <v>9</v>
      </c>
      <c r="J13" s="26"/>
    </row>
    <row r="14" spans="1:17" ht="33.75" customHeight="1" x14ac:dyDescent="0.3">
      <c r="A14" s="23">
        <v>781400000</v>
      </c>
      <c r="B14" s="23">
        <v>780900000</v>
      </c>
      <c r="C14" s="24">
        <v>780400000</v>
      </c>
      <c r="D14" s="23">
        <v>17285133</v>
      </c>
      <c r="E14" s="23">
        <v>101035219</v>
      </c>
      <c r="F14" s="23"/>
      <c r="G14" s="82" t="s">
        <v>10</v>
      </c>
      <c r="H14" s="25"/>
      <c r="I14" s="26"/>
      <c r="J14" s="26"/>
      <c r="K14" s="26"/>
      <c r="L14" s="26"/>
      <c r="M14" s="26"/>
      <c r="N14" s="26"/>
      <c r="O14" s="26"/>
      <c r="P14" s="26"/>
      <c r="Q14" s="26"/>
    </row>
    <row r="15" spans="1:17" ht="33.75" customHeight="1" thickBot="1" x14ac:dyDescent="0.35">
      <c r="A15" s="30">
        <v>236496676</v>
      </c>
      <c r="B15" s="30">
        <v>335705213</v>
      </c>
      <c r="C15" s="31">
        <v>495650028</v>
      </c>
      <c r="D15" s="30">
        <v>494934027</v>
      </c>
      <c r="E15" s="30">
        <v>386886255</v>
      </c>
      <c r="F15" s="30"/>
      <c r="G15" s="82" t="s">
        <v>11</v>
      </c>
      <c r="H15" s="32"/>
      <c r="I15" s="26"/>
      <c r="J15" s="26"/>
      <c r="K15" s="26"/>
      <c r="L15" s="26"/>
      <c r="M15" s="26"/>
      <c r="N15" s="26"/>
      <c r="O15" s="26"/>
      <c r="P15" s="26"/>
      <c r="Q15" s="26"/>
    </row>
    <row r="16" spans="1:17" ht="33.75" customHeight="1" thickBot="1" x14ac:dyDescent="0.35">
      <c r="A16" s="35">
        <f t="shared" ref="A16:C16" si="1">SUM(A14:A15)</f>
        <v>1017896676</v>
      </c>
      <c r="B16" s="35">
        <f t="shared" si="1"/>
        <v>1116605213</v>
      </c>
      <c r="C16" s="34">
        <f t="shared" si="1"/>
        <v>1276050028</v>
      </c>
      <c r="D16" s="35">
        <f>SUM(D14:D15)</f>
        <v>512219160</v>
      </c>
      <c r="E16" s="35">
        <f>SUM(E14:E15)</f>
        <v>487921474</v>
      </c>
      <c r="F16" s="35"/>
      <c r="G16" s="35"/>
      <c r="H16" s="80" t="s">
        <v>12</v>
      </c>
      <c r="I16" s="26"/>
      <c r="J16" s="26"/>
      <c r="K16" s="26"/>
      <c r="L16" s="26"/>
    </row>
    <row r="17" spans="1:17" ht="11.25" customHeight="1" thickBot="1" x14ac:dyDescent="0.35">
      <c r="A17" s="36"/>
      <c r="B17" s="36"/>
      <c r="C17" s="37"/>
      <c r="D17" s="36"/>
      <c r="E17" s="36"/>
      <c r="F17" s="36"/>
      <c r="G17" s="36"/>
      <c r="H17" s="38"/>
      <c r="J17" s="26"/>
    </row>
    <row r="18" spans="1:17" ht="33.75" customHeight="1" thickBot="1" x14ac:dyDescent="0.35">
      <c r="A18" s="35">
        <f t="shared" ref="A18:C18" si="2">A16+A13</f>
        <v>39027825909</v>
      </c>
      <c r="B18" s="35">
        <f t="shared" si="2"/>
        <v>36548873081</v>
      </c>
      <c r="C18" s="34">
        <f t="shared" si="2"/>
        <v>33547021929</v>
      </c>
      <c r="D18" s="35">
        <f>D16+D13</f>
        <v>32456146928</v>
      </c>
      <c r="E18" s="35">
        <f>E16+E13</f>
        <v>29034469105</v>
      </c>
      <c r="F18" s="35"/>
      <c r="G18" s="35"/>
      <c r="H18" s="80" t="s">
        <v>13</v>
      </c>
      <c r="J18" s="26"/>
    </row>
    <row r="19" spans="1:17" ht="11.25" customHeight="1" x14ac:dyDescent="0.3">
      <c r="C19" s="20"/>
      <c r="J19" s="26"/>
    </row>
    <row r="20" spans="1:17" ht="37.5" customHeight="1" x14ac:dyDescent="0.3">
      <c r="A20" s="21"/>
      <c r="B20" s="21"/>
      <c r="C20" s="22"/>
      <c r="D20" s="21"/>
      <c r="E20" s="21"/>
      <c r="F20" s="21"/>
      <c r="G20" s="21"/>
      <c r="H20" s="84" t="s">
        <v>14</v>
      </c>
      <c r="I20" s="26"/>
      <c r="J20" s="39"/>
      <c r="K20" s="39"/>
    </row>
    <row r="21" spans="1:17" ht="33.75" customHeight="1" x14ac:dyDescent="0.3">
      <c r="A21" s="23">
        <v>53864186896</v>
      </c>
      <c r="B21" s="23">
        <v>51065024634</v>
      </c>
      <c r="C21" s="24">
        <v>43786017337</v>
      </c>
      <c r="D21" s="23">
        <v>42292801014</v>
      </c>
      <c r="E21" s="23">
        <v>38253693809</v>
      </c>
      <c r="F21" s="23"/>
      <c r="G21" s="78" t="s">
        <v>15</v>
      </c>
      <c r="H21" s="25"/>
      <c r="I21" s="26"/>
      <c r="J21" s="26"/>
      <c r="K21" s="26"/>
      <c r="L21" s="26"/>
      <c r="M21" s="26"/>
      <c r="N21" s="26"/>
      <c r="O21" s="26"/>
      <c r="P21" s="26"/>
      <c r="Q21" s="26"/>
    </row>
    <row r="22" spans="1:17" ht="33.75" customHeight="1" x14ac:dyDescent="0.3">
      <c r="A22" s="27">
        <v>353452422</v>
      </c>
      <c r="B22" s="27">
        <v>808410703</v>
      </c>
      <c r="C22" s="28">
        <v>540896980</v>
      </c>
      <c r="D22" s="27">
        <v>973523753</v>
      </c>
      <c r="E22" s="27">
        <v>1126286642</v>
      </c>
      <c r="F22" s="27"/>
      <c r="G22" s="82" t="s">
        <v>16</v>
      </c>
      <c r="H22" s="29"/>
      <c r="I22" s="26"/>
      <c r="J22" s="26"/>
      <c r="K22" s="26"/>
      <c r="L22" s="26"/>
      <c r="M22" s="26"/>
      <c r="N22" s="26"/>
      <c r="O22" s="26"/>
      <c r="P22" s="26"/>
      <c r="Q22" s="26"/>
    </row>
    <row r="23" spans="1:17" ht="33.75" customHeight="1" x14ac:dyDescent="0.3">
      <c r="A23" s="27">
        <v>13888765</v>
      </c>
      <c r="B23" s="27">
        <v>12784735</v>
      </c>
      <c r="C23" s="28">
        <v>20691131</v>
      </c>
      <c r="D23" s="27">
        <v>21166839</v>
      </c>
      <c r="E23" s="27">
        <v>94122693</v>
      </c>
      <c r="F23" s="27"/>
      <c r="G23" s="82" t="s">
        <v>17</v>
      </c>
      <c r="H23" s="29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33.75" customHeight="1" x14ac:dyDescent="0.3">
      <c r="A24" s="27">
        <v>236496676</v>
      </c>
      <c r="B24" s="27">
        <v>335705213</v>
      </c>
      <c r="C24" s="28">
        <v>495650028</v>
      </c>
      <c r="D24" s="27">
        <v>494934027</v>
      </c>
      <c r="E24" s="27">
        <v>399857337</v>
      </c>
      <c r="F24" s="27"/>
      <c r="G24" s="82" t="s">
        <v>18</v>
      </c>
      <c r="H24" s="29"/>
      <c r="I24" s="26"/>
      <c r="J24" s="26"/>
      <c r="K24" s="26"/>
      <c r="L24" s="26"/>
      <c r="M24" s="26"/>
      <c r="N24" s="26"/>
      <c r="O24" s="26"/>
      <c r="P24" s="26"/>
      <c r="Q24" s="26"/>
    </row>
    <row r="25" spans="1:17" ht="33.75" customHeight="1" x14ac:dyDescent="0.3">
      <c r="A25" s="27">
        <v>4988153929</v>
      </c>
      <c r="B25" s="27">
        <v>4902980647</v>
      </c>
      <c r="C25" s="28">
        <v>4662672245</v>
      </c>
      <c r="D25" s="27">
        <v>5530750079</v>
      </c>
      <c r="E25" s="27">
        <v>2921497506</v>
      </c>
      <c r="F25" s="27"/>
      <c r="G25" s="82" t="s">
        <v>19</v>
      </c>
      <c r="H25" s="29"/>
      <c r="I25" s="26"/>
      <c r="J25" s="26"/>
      <c r="K25" s="26"/>
      <c r="L25" s="26"/>
      <c r="M25" s="26"/>
      <c r="N25" s="26"/>
      <c r="O25" s="26"/>
      <c r="P25" s="26"/>
      <c r="Q25" s="26"/>
    </row>
    <row r="26" spans="1:17" ht="33.75" customHeight="1" thickBot="1" x14ac:dyDescent="0.35">
      <c r="A26" s="40">
        <v>53864187</v>
      </c>
      <c r="B26" s="40">
        <v>51065025</v>
      </c>
      <c r="C26" s="41">
        <v>43786017</v>
      </c>
      <c r="D26" s="40">
        <v>36896088</v>
      </c>
      <c r="E26" s="40">
        <v>32862067</v>
      </c>
      <c r="F26" s="40"/>
      <c r="G26" s="82" t="s">
        <v>20</v>
      </c>
      <c r="H26" s="42"/>
      <c r="I26" s="26"/>
      <c r="J26" s="26"/>
      <c r="K26" s="26"/>
      <c r="L26" s="26"/>
      <c r="M26" s="26"/>
      <c r="N26" s="26"/>
      <c r="O26" s="26"/>
      <c r="P26" s="26"/>
      <c r="Q26" s="26"/>
    </row>
    <row r="27" spans="1:17" ht="33.75" customHeight="1" thickBot="1" x14ac:dyDescent="0.35">
      <c r="A27" s="35">
        <f t="shared" ref="A27:C27" si="3">SUM(A21:A26)</f>
        <v>59510042875</v>
      </c>
      <c r="B27" s="35">
        <f t="shared" si="3"/>
        <v>57175970957</v>
      </c>
      <c r="C27" s="34">
        <f t="shared" si="3"/>
        <v>49549713738</v>
      </c>
      <c r="D27" s="35">
        <f>SUM(D21:D26)</f>
        <v>49350071800</v>
      </c>
      <c r="E27" s="35">
        <f>SUM(E21:E26)</f>
        <v>42828320054</v>
      </c>
      <c r="F27" s="35"/>
      <c r="G27" s="35"/>
      <c r="H27" s="79" t="s">
        <v>21</v>
      </c>
      <c r="I27" s="39"/>
      <c r="K27" s="26"/>
      <c r="L27" s="26"/>
      <c r="M27" s="26"/>
      <c r="N27" s="26"/>
    </row>
    <row r="28" spans="1:17" ht="33.75" customHeight="1" x14ac:dyDescent="0.3">
      <c r="A28" s="23">
        <v>-280330000</v>
      </c>
      <c r="B28" s="23">
        <v>-1082110000</v>
      </c>
      <c r="C28" s="24">
        <v>-233840000</v>
      </c>
      <c r="D28" s="23">
        <v>-467674128</v>
      </c>
      <c r="E28" s="23">
        <v>-330369157</v>
      </c>
      <c r="F28" s="23"/>
      <c r="G28" s="82" t="s">
        <v>22</v>
      </c>
      <c r="H28" s="25"/>
      <c r="I28" s="26"/>
      <c r="J28" s="26"/>
      <c r="K28" s="26"/>
      <c r="L28" s="26"/>
      <c r="M28" s="26"/>
    </row>
    <row r="29" spans="1:17" ht="33.75" customHeight="1" x14ac:dyDescent="0.3">
      <c r="A29" s="27">
        <v>-9531875000</v>
      </c>
      <c r="B29" s="27">
        <v>-7147972000</v>
      </c>
      <c r="C29" s="28">
        <v>-1968591000</v>
      </c>
      <c r="D29" s="27">
        <v>-1691548000</v>
      </c>
      <c r="E29" s="27">
        <v>-2362718678</v>
      </c>
      <c r="F29" s="78" t="s">
        <v>23</v>
      </c>
      <c r="G29" s="78"/>
      <c r="H29" s="75"/>
      <c r="I29" s="26"/>
      <c r="J29" s="26"/>
      <c r="K29" s="26"/>
      <c r="L29" s="26"/>
      <c r="M29" s="26"/>
    </row>
    <row r="30" spans="1:17" ht="33.75" customHeight="1" x14ac:dyDescent="0.3">
      <c r="A30" s="23">
        <v>-22248299</v>
      </c>
      <c r="B30" s="23">
        <v>-25380943</v>
      </c>
      <c r="C30" s="24">
        <v>-30692484</v>
      </c>
      <c r="D30" s="23">
        <v>-32739527</v>
      </c>
      <c r="E30" s="23">
        <v>-27412843</v>
      </c>
      <c r="F30" s="78" t="s">
        <v>24</v>
      </c>
      <c r="G30" s="78"/>
      <c r="H30" s="75"/>
      <c r="I30" s="26"/>
      <c r="J30" s="26"/>
      <c r="K30" s="26"/>
      <c r="L30" s="26"/>
      <c r="M30" s="26"/>
    </row>
    <row r="31" spans="1:17" ht="33.75" customHeight="1" thickBot="1" x14ac:dyDescent="0.35">
      <c r="A31" s="30">
        <v>0</v>
      </c>
      <c r="B31" s="30">
        <v>0</v>
      </c>
      <c r="C31" s="31">
        <v>0</v>
      </c>
      <c r="D31" s="30">
        <v>-75000000</v>
      </c>
      <c r="E31" s="30">
        <v>-47900000</v>
      </c>
      <c r="F31" s="78" t="s">
        <v>25</v>
      </c>
      <c r="G31" s="78"/>
      <c r="H31" s="75"/>
      <c r="I31" s="26"/>
      <c r="J31" s="26"/>
      <c r="K31" s="26"/>
      <c r="L31" s="26"/>
      <c r="M31" s="26"/>
    </row>
    <row r="32" spans="1:17" ht="33.75" customHeight="1" thickBot="1" x14ac:dyDescent="0.35">
      <c r="A32" s="35">
        <f t="shared" ref="A32:C32" si="4">SUM(A27:A31)</f>
        <v>49675589576</v>
      </c>
      <c r="B32" s="35">
        <f t="shared" si="4"/>
        <v>48920508014</v>
      </c>
      <c r="C32" s="34">
        <f t="shared" si="4"/>
        <v>47316590254</v>
      </c>
      <c r="D32" s="35">
        <f>SUM(D27:D31)</f>
        <v>47083110145</v>
      </c>
      <c r="E32" s="35">
        <f>SUM(E27:E31)</f>
        <v>40059919376</v>
      </c>
      <c r="F32" s="35"/>
      <c r="G32" s="35"/>
      <c r="H32" s="79" t="s">
        <v>26</v>
      </c>
    </row>
    <row r="33" spans="1:13" ht="11.25" customHeight="1" x14ac:dyDescent="0.3">
      <c r="C33" s="20"/>
    </row>
    <row r="34" spans="1:13" ht="37.5" customHeight="1" x14ac:dyDescent="0.3">
      <c r="A34" s="43"/>
      <c r="B34" s="43"/>
      <c r="C34" s="44"/>
      <c r="D34" s="43"/>
      <c r="E34" s="21"/>
      <c r="F34" s="21"/>
      <c r="G34" s="21"/>
      <c r="H34" s="84" t="s">
        <v>27</v>
      </c>
    </row>
    <row r="35" spans="1:13" ht="33.75" customHeight="1" x14ac:dyDescent="0.3">
      <c r="A35" s="23">
        <f t="shared" ref="A35:D35" si="5">A18</f>
        <v>39027825909</v>
      </c>
      <c r="B35" s="23">
        <f t="shared" si="5"/>
        <v>36548873081</v>
      </c>
      <c r="C35" s="24">
        <f t="shared" si="5"/>
        <v>33547021929</v>
      </c>
      <c r="D35" s="23">
        <f t="shared" si="5"/>
        <v>32456146928</v>
      </c>
      <c r="E35" s="23">
        <f>E18</f>
        <v>29034469105</v>
      </c>
      <c r="F35" s="23"/>
      <c r="G35" s="78" t="s">
        <v>13</v>
      </c>
      <c r="H35" s="25"/>
    </row>
    <row r="36" spans="1:13" ht="33.75" customHeight="1" thickBot="1" x14ac:dyDescent="0.35">
      <c r="A36" s="40">
        <f>-A32</f>
        <v>-49675589576</v>
      </c>
      <c r="B36" s="40">
        <f>-B32</f>
        <v>-48920508014</v>
      </c>
      <c r="C36" s="41">
        <f>-C32</f>
        <v>-47316590254</v>
      </c>
      <c r="D36" s="40">
        <f>-D32</f>
        <v>-47083110145</v>
      </c>
      <c r="E36" s="40">
        <f>-E32</f>
        <v>-40059919376</v>
      </c>
      <c r="F36" s="40"/>
      <c r="G36" s="82" t="s">
        <v>28</v>
      </c>
      <c r="H36" s="42"/>
    </row>
    <row r="37" spans="1:13" ht="33.75" customHeight="1" thickBot="1" x14ac:dyDescent="0.35">
      <c r="A37" s="35">
        <f t="shared" ref="A37:C37" si="6">SUM(A35:A36)</f>
        <v>-10647763667</v>
      </c>
      <c r="B37" s="35">
        <f t="shared" si="6"/>
        <v>-12371634933</v>
      </c>
      <c r="C37" s="34">
        <f t="shared" si="6"/>
        <v>-13769568325</v>
      </c>
      <c r="D37" s="35">
        <f>SUM(D35:D36)</f>
        <v>-14626963217</v>
      </c>
      <c r="E37" s="35">
        <f>SUM(E35:E36)</f>
        <v>-11025450271</v>
      </c>
      <c r="F37" s="35"/>
      <c r="G37" s="35"/>
      <c r="H37" s="80" t="s">
        <v>29</v>
      </c>
    </row>
    <row r="38" spans="1:13" ht="11.25" customHeight="1" thickBot="1" x14ac:dyDescent="0.35">
      <c r="C38" s="20"/>
    </row>
    <row r="39" spans="1:13" ht="33.75" customHeight="1" thickBot="1" x14ac:dyDescent="0.35">
      <c r="A39" s="35">
        <f t="shared" ref="A39:D39" si="7">SUM(A40:A41)</f>
        <v>-4052557613</v>
      </c>
      <c r="B39" s="35">
        <f t="shared" si="7"/>
        <v>-6436671271</v>
      </c>
      <c r="C39" s="34">
        <f t="shared" si="7"/>
        <v>-8525534221</v>
      </c>
      <c r="D39" s="35">
        <f t="shared" si="7"/>
        <v>-9825000651</v>
      </c>
      <c r="E39" s="35">
        <f>SUM(E40:E41)</f>
        <v>-7573028024</v>
      </c>
      <c r="F39" s="35"/>
      <c r="G39" s="35"/>
      <c r="H39" s="80" t="s">
        <v>30</v>
      </c>
    </row>
    <row r="40" spans="1:13" ht="33.75" customHeight="1" x14ac:dyDescent="0.3">
      <c r="A40" s="23">
        <f t="shared" ref="A40:D40" si="8">A37</f>
        <v>-10647763667</v>
      </c>
      <c r="B40" s="23">
        <f t="shared" si="8"/>
        <v>-12371634933</v>
      </c>
      <c r="C40" s="24">
        <f t="shared" si="8"/>
        <v>-13769568325</v>
      </c>
      <c r="D40" s="23">
        <f t="shared" si="8"/>
        <v>-14626963217</v>
      </c>
      <c r="E40" s="23">
        <f>E37</f>
        <v>-11025450271</v>
      </c>
      <c r="F40" s="23"/>
      <c r="G40" s="82" t="s">
        <v>29</v>
      </c>
      <c r="H40" s="25"/>
    </row>
    <row r="41" spans="1:13" ht="33.75" customHeight="1" x14ac:dyDescent="0.3">
      <c r="A41" s="23">
        <v>6595206054</v>
      </c>
      <c r="B41" s="23">
        <v>5934963662</v>
      </c>
      <c r="C41" s="28">
        <v>5244034104</v>
      </c>
      <c r="D41" s="27">
        <v>4801962566</v>
      </c>
      <c r="E41" s="27">
        <v>3452422247</v>
      </c>
      <c r="F41" s="27"/>
      <c r="G41" s="82" t="s">
        <v>31</v>
      </c>
      <c r="H41" s="29"/>
      <c r="I41" s="26"/>
      <c r="J41" s="26"/>
      <c r="K41" s="26"/>
      <c r="L41" s="26"/>
      <c r="M41" s="26"/>
    </row>
    <row r="42" spans="1:13" ht="11.25" customHeight="1" x14ac:dyDescent="0.3">
      <c r="C42" s="20"/>
    </row>
    <row r="43" spans="1:13" ht="37.5" customHeight="1" x14ac:dyDescent="0.3">
      <c r="A43" s="21"/>
      <c r="B43" s="21"/>
      <c r="C43" s="22"/>
      <c r="D43" s="21"/>
      <c r="E43" s="21"/>
      <c r="F43" s="21"/>
      <c r="G43" s="21"/>
      <c r="H43" s="84" t="s">
        <v>32</v>
      </c>
    </row>
    <row r="44" spans="1:13" ht="33.75" customHeight="1" x14ac:dyDescent="0.3">
      <c r="A44" s="45">
        <f t="shared" ref="A44:D44" si="9">SUM(A45:A49)</f>
        <v>3166278929</v>
      </c>
      <c r="B44" s="45">
        <f t="shared" si="9"/>
        <v>4694008647</v>
      </c>
      <c r="C44" s="46">
        <f t="shared" si="9"/>
        <v>10404081245</v>
      </c>
      <c r="D44" s="45">
        <f t="shared" si="9"/>
        <v>8465202079</v>
      </c>
      <c r="E44" s="45">
        <f>SUM(E45:E49)</f>
        <v>2546159677</v>
      </c>
      <c r="F44" s="45"/>
      <c r="G44" s="45"/>
      <c r="H44" s="47" t="s">
        <v>33</v>
      </c>
    </row>
    <row r="45" spans="1:13" ht="33.75" customHeight="1" x14ac:dyDescent="0.3">
      <c r="A45" s="48">
        <v>4988153929</v>
      </c>
      <c r="B45" s="48">
        <v>4902980647</v>
      </c>
      <c r="C45" s="49">
        <v>4662672245</v>
      </c>
      <c r="D45" s="48">
        <v>5530750079</v>
      </c>
      <c r="E45" s="48">
        <v>2951585910</v>
      </c>
      <c r="F45" s="48"/>
      <c r="G45" s="82" t="s">
        <v>34</v>
      </c>
      <c r="H45" s="50"/>
    </row>
    <row r="46" spans="1:13" ht="33.75" customHeight="1" x14ac:dyDescent="0.3">
      <c r="A46" s="27">
        <v>1542000000</v>
      </c>
      <c r="B46" s="27">
        <v>3084000000</v>
      </c>
      <c r="C46" s="28">
        <v>6939000000</v>
      </c>
      <c r="D46" s="27">
        <v>4626000000</v>
      </c>
      <c r="E46" s="27">
        <v>1957292445</v>
      </c>
      <c r="F46" s="27"/>
      <c r="G46" s="82" t="s">
        <v>35</v>
      </c>
      <c r="H46" s="51"/>
    </row>
    <row r="47" spans="1:13" ht="33.75" customHeight="1" x14ac:dyDescent="0.3">
      <c r="A47" s="27">
        <v>6168000000</v>
      </c>
      <c r="B47" s="27">
        <v>3084000000</v>
      </c>
      <c r="C47" s="28">
        <v>0</v>
      </c>
      <c r="D47" s="27">
        <v>0</v>
      </c>
      <c r="E47" s="27">
        <v>0</v>
      </c>
      <c r="F47" s="27"/>
      <c r="G47" s="82" t="s">
        <v>36</v>
      </c>
      <c r="H47" s="51"/>
    </row>
    <row r="48" spans="1:13" ht="33.75" customHeight="1" x14ac:dyDescent="0.3">
      <c r="A48" s="27">
        <v>0</v>
      </c>
      <c r="B48" s="27">
        <f>50000000*15.42</f>
        <v>771000000</v>
      </c>
      <c r="C48" s="28">
        <f>50000000*15.42</f>
        <v>771000000</v>
      </c>
      <c r="D48" s="27">
        <v>0</v>
      </c>
      <c r="E48" s="27">
        <v>0</v>
      </c>
      <c r="F48" s="27"/>
      <c r="G48" s="82" t="s">
        <v>37</v>
      </c>
      <c r="H48" s="51"/>
    </row>
    <row r="49" spans="1:13" ht="33.75" customHeight="1" x14ac:dyDescent="0.3">
      <c r="A49" s="27">
        <f t="shared" ref="A49:D49" si="10">A29</f>
        <v>-9531875000</v>
      </c>
      <c r="B49" s="27">
        <f t="shared" si="10"/>
        <v>-7147972000</v>
      </c>
      <c r="C49" s="28">
        <f t="shared" si="10"/>
        <v>-1968591000</v>
      </c>
      <c r="D49" s="27">
        <f t="shared" si="10"/>
        <v>-1691548000</v>
      </c>
      <c r="E49" s="27">
        <f>E29</f>
        <v>-2362718678</v>
      </c>
      <c r="F49" s="27"/>
      <c r="G49" s="82" t="s">
        <v>38</v>
      </c>
      <c r="H49" s="51"/>
    </row>
    <row r="50" spans="1:13" ht="33.75" customHeight="1" x14ac:dyDescent="0.3">
      <c r="A50" s="45">
        <f t="shared" ref="A50:D50" si="11">SUM(A51,A54:A60)</f>
        <v>7481484738</v>
      </c>
      <c r="B50" s="45">
        <f t="shared" si="11"/>
        <v>7677626286</v>
      </c>
      <c r="C50" s="46">
        <f t="shared" si="11"/>
        <v>3365487080</v>
      </c>
      <c r="D50" s="45">
        <f t="shared" si="11"/>
        <v>6161761138</v>
      </c>
      <c r="E50" s="45">
        <f>SUM(E51,E54:E60)</f>
        <v>8479290594</v>
      </c>
      <c r="F50" s="45"/>
      <c r="G50" s="45"/>
      <c r="H50" s="47" t="s">
        <v>39</v>
      </c>
    </row>
    <row r="51" spans="1:13" ht="33.75" customHeight="1" x14ac:dyDescent="0.3">
      <c r="A51" s="27">
        <f t="shared" ref="A51:D51" si="12">SUM(A52:A53)</f>
        <v>5364197408</v>
      </c>
      <c r="B51" s="27">
        <f t="shared" si="12"/>
        <v>6260625029</v>
      </c>
      <c r="C51" s="28">
        <f t="shared" si="12"/>
        <v>4848283015</v>
      </c>
      <c r="D51" s="27">
        <f t="shared" si="12"/>
        <v>9083127184</v>
      </c>
      <c r="E51" s="27">
        <f>SUM(E52:E53)</f>
        <v>9326770844</v>
      </c>
      <c r="F51" s="27"/>
      <c r="G51" s="81"/>
      <c r="H51" s="51" t="s">
        <v>40</v>
      </c>
      <c r="I51" s="26"/>
      <c r="J51" s="26"/>
      <c r="K51" s="26"/>
      <c r="L51" s="26"/>
      <c r="M51" s="26"/>
    </row>
    <row r="52" spans="1:13" ht="33.75" hidden="1" customHeight="1" outlineLevel="1" x14ac:dyDescent="0.3">
      <c r="A52" s="52">
        <v>3000000000</v>
      </c>
      <c r="B52" s="52">
        <v>4000000000</v>
      </c>
      <c r="C52" s="28">
        <v>3500000000</v>
      </c>
      <c r="D52" s="52">
        <v>4131127184</v>
      </c>
      <c r="E52" s="52">
        <v>4452285892</v>
      </c>
      <c r="F52" s="52"/>
      <c r="G52" s="81"/>
      <c r="H52" s="53" t="s">
        <v>41</v>
      </c>
      <c r="I52" s="26"/>
      <c r="J52" s="26"/>
      <c r="K52" s="26"/>
      <c r="L52" s="26"/>
      <c r="M52" s="26"/>
    </row>
    <row r="53" spans="1:13" ht="33.75" hidden="1" customHeight="1" outlineLevel="1" x14ac:dyDescent="0.3">
      <c r="A53" s="52">
        <v>2364197408</v>
      </c>
      <c r="B53" s="52">
        <v>2260625029</v>
      </c>
      <c r="C53" s="28">
        <v>1348283015</v>
      </c>
      <c r="D53" s="52">
        <v>4952000000</v>
      </c>
      <c r="E53" s="52">
        <v>4874484952</v>
      </c>
      <c r="F53" s="52"/>
      <c r="G53" s="81"/>
      <c r="H53" s="53" t="s">
        <v>42</v>
      </c>
      <c r="I53" s="26"/>
      <c r="J53" s="26"/>
      <c r="K53" s="26"/>
      <c r="L53" s="26"/>
      <c r="M53" s="26"/>
    </row>
    <row r="54" spans="1:13" ht="33.75" customHeight="1" collapsed="1" x14ac:dyDescent="0.3">
      <c r="A54" s="30">
        <v>3855000000</v>
      </c>
      <c r="B54" s="30">
        <v>3855000000</v>
      </c>
      <c r="C54" s="31">
        <v>0</v>
      </c>
      <c r="D54" s="30">
        <v>0</v>
      </c>
      <c r="E54" s="30">
        <v>0</v>
      </c>
      <c r="F54" s="30"/>
      <c r="G54" s="81"/>
      <c r="H54" s="54" t="s">
        <v>43</v>
      </c>
      <c r="I54" s="26"/>
      <c r="J54" s="26"/>
      <c r="K54" s="26"/>
      <c r="L54" s="26"/>
      <c r="M54" s="26"/>
    </row>
    <row r="55" spans="1:13" ht="33.75" customHeight="1" x14ac:dyDescent="0.3">
      <c r="A55" s="27">
        <f>-A12</f>
        <v>39866986</v>
      </c>
      <c r="B55" s="27">
        <f t="shared" ref="B55:D55" si="13">-B12</f>
        <v>49866987</v>
      </c>
      <c r="C55" s="28">
        <f t="shared" si="13"/>
        <v>5331503</v>
      </c>
      <c r="D55" s="27">
        <f t="shared" si="13"/>
        <v>32401460</v>
      </c>
      <c r="E55" s="27">
        <f>-E12</f>
        <v>166402728</v>
      </c>
      <c r="F55" s="27"/>
      <c r="G55" s="81"/>
      <c r="H55" s="51" t="s">
        <v>44</v>
      </c>
    </row>
    <row r="56" spans="1:13" ht="33.75" customHeight="1" x14ac:dyDescent="0.3">
      <c r="A56" s="23">
        <v>5512500</v>
      </c>
      <c r="B56" s="23">
        <v>5250000</v>
      </c>
      <c r="C56" s="24">
        <v>5000000</v>
      </c>
      <c r="D56" s="23">
        <v>2000000</v>
      </c>
      <c r="E56" s="23">
        <v>498113606</v>
      </c>
      <c r="F56" s="23"/>
      <c r="G56" s="81"/>
      <c r="H56" s="55" t="s">
        <v>45</v>
      </c>
    </row>
    <row r="57" spans="1:13" ht="33.75" customHeight="1" x14ac:dyDescent="0.3">
      <c r="A57" s="23">
        <f t="shared" ref="A57:D57" si="14">A28</f>
        <v>-280330000</v>
      </c>
      <c r="B57" s="23">
        <f t="shared" si="14"/>
        <v>-1082110000</v>
      </c>
      <c r="C57" s="24">
        <f t="shared" si="14"/>
        <v>-233840000</v>
      </c>
      <c r="D57" s="23">
        <f t="shared" si="14"/>
        <v>-467674128</v>
      </c>
      <c r="E57" s="23">
        <f>E28</f>
        <v>-330369157</v>
      </c>
      <c r="F57" s="23"/>
      <c r="G57" s="81"/>
      <c r="H57" s="55" t="s">
        <v>22</v>
      </c>
    </row>
    <row r="58" spans="1:13" ht="33.75" customHeight="1" x14ac:dyDescent="0.3">
      <c r="A58" s="23">
        <v>-1480513857</v>
      </c>
      <c r="B58" s="23">
        <v>-1385624787</v>
      </c>
      <c r="C58" s="24">
        <v>-1228594954</v>
      </c>
      <c r="D58" s="23">
        <v>-2380353851</v>
      </c>
      <c r="E58" s="23">
        <v>-1106314584</v>
      </c>
      <c r="F58" s="82" t="s">
        <v>46</v>
      </c>
      <c r="G58" s="78"/>
      <c r="H58" s="78"/>
    </row>
    <row r="59" spans="1:13" ht="33.75" customHeight="1" x14ac:dyDescent="0.3">
      <c r="A59" s="23">
        <f t="shared" ref="A59:D60" si="15">A30</f>
        <v>-22248299</v>
      </c>
      <c r="B59" s="23">
        <f t="shared" si="15"/>
        <v>-25380943</v>
      </c>
      <c r="C59" s="24">
        <f t="shared" si="15"/>
        <v>-30692484</v>
      </c>
      <c r="D59" s="23">
        <f t="shared" si="15"/>
        <v>-32739527</v>
      </c>
      <c r="E59" s="23">
        <f>E30</f>
        <v>-27412843</v>
      </c>
      <c r="F59" s="82" t="s">
        <v>24</v>
      </c>
      <c r="G59" s="78"/>
      <c r="H59" s="78"/>
    </row>
    <row r="60" spans="1:13" ht="33.75" customHeight="1" thickBot="1" x14ac:dyDescent="0.35">
      <c r="A60" s="30">
        <f t="shared" si="15"/>
        <v>0</v>
      </c>
      <c r="B60" s="30">
        <f t="shared" si="15"/>
        <v>0</v>
      </c>
      <c r="C60" s="31">
        <f t="shared" si="15"/>
        <v>0</v>
      </c>
      <c r="D60" s="30">
        <f t="shared" si="15"/>
        <v>-75000000</v>
      </c>
      <c r="E60" s="30">
        <f>E31</f>
        <v>-47900000</v>
      </c>
      <c r="F60" s="82" t="s">
        <v>25</v>
      </c>
      <c r="G60" s="78"/>
      <c r="H60" s="78"/>
    </row>
    <row r="61" spans="1:13" ht="33.75" customHeight="1" thickBot="1" x14ac:dyDescent="0.35">
      <c r="A61" s="35">
        <f>A50+A44</f>
        <v>10647763667</v>
      </c>
      <c r="B61" s="35">
        <f>B50+B44</f>
        <v>12371634933</v>
      </c>
      <c r="C61" s="34">
        <f>C50+C44</f>
        <v>13769568325</v>
      </c>
      <c r="D61" s="35">
        <f>D50+D44</f>
        <v>14626963217</v>
      </c>
      <c r="E61" s="35">
        <f>E50+E44</f>
        <v>11025450271</v>
      </c>
      <c r="F61" s="35"/>
      <c r="G61" s="35"/>
      <c r="H61" s="80" t="s">
        <v>47</v>
      </c>
    </row>
    <row r="62" spans="1:13" ht="11.25" customHeight="1" x14ac:dyDescent="0.3">
      <c r="C62" s="20"/>
    </row>
    <row r="63" spans="1:13" ht="37.5" customHeight="1" x14ac:dyDescent="0.3">
      <c r="A63" s="21"/>
      <c r="B63" s="21"/>
      <c r="C63" s="22"/>
      <c r="D63" s="21"/>
      <c r="E63" s="21"/>
      <c r="F63" s="21"/>
      <c r="G63" s="21"/>
      <c r="H63" s="84" t="s">
        <v>48</v>
      </c>
    </row>
    <row r="64" spans="1:13" ht="33.75" customHeight="1" x14ac:dyDescent="0.3">
      <c r="A64" s="23">
        <v>138351048731.16425</v>
      </c>
      <c r="B64" s="23">
        <v>127610255217.99944</v>
      </c>
      <c r="C64" s="24">
        <v>114643116471.58789</v>
      </c>
      <c r="D64" s="23">
        <v>106375372000.00882</v>
      </c>
      <c r="E64" s="23">
        <v>94945304410.020401</v>
      </c>
      <c r="F64" s="56"/>
      <c r="G64" s="78" t="s">
        <v>49</v>
      </c>
      <c r="H64" s="56"/>
    </row>
    <row r="65" spans="1:8" ht="33.75" customHeight="1" x14ac:dyDescent="0.3">
      <c r="A65" s="23">
        <v>122330898966.78317</v>
      </c>
      <c r="B65" s="23">
        <v>115497755552.74377</v>
      </c>
      <c r="C65" s="24">
        <v>106305535097.26228</v>
      </c>
      <c r="D65" s="23">
        <v>100750781201.26898</v>
      </c>
      <c r="E65" s="23">
        <v>92678847438.745285</v>
      </c>
      <c r="F65" s="57"/>
      <c r="G65" s="82" t="s">
        <v>50</v>
      </c>
      <c r="H65" s="57"/>
    </row>
    <row r="66" spans="1:8" ht="33.75" customHeight="1" x14ac:dyDescent="0.3">
      <c r="A66" s="58">
        <f t="shared" ref="A66:C66" si="16">SUM(A67:A69)</f>
        <v>148053443000</v>
      </c>
      <c r="B66" s="58">
        <f t="shared" si="16"/>
        <v>138003043000</v>
      </c>
      <c r="C66" s="59">
        <f t="shared" si="16"/>
        <v>131052826560.48355</v>
      </c>
      <c r="D66" s="58">
        <f>SUM(D67:D69)</f>
        <v>119969507315.48352</v>
      </c>
      <c r="E66" s="58">
        <f>SUM(E67:E69)</f>
        <v>105973600000</v>
      </c>
      <c r="F66" s="77"/>
      <c r="G66" s="77"/>
      <c r="H66" s="60" t="s">
        <v>51</v>
      </c>
    </row>
    <row r="67" spans="1:8" ht="33.75" customHeight="1" x14ac:dyDescent="0.3">
      <c r="A67" s="23">
        <v>57987000000</v>
      </c>
      <c r="B67" s="23">
        <v>53278700000</v>
      </c>
      <c r="C67" s="24">
        <v>51667790560.483543</v>
      </c>
      <c r="D67" s="23">
        <v>41262901315.483536</v>
      </c>
      <c r="E67" s="23">
        <v>33086300000.000004</v>
      </c>
      <c r="F67" s="61"/>
      <c r="G67" s="82" t="s">
        <v>52</v>
      </c>
      <c r="H67" s="61"/>
    </row>
    <row r="68" spans="1:8" ht="33.75" customHeight="1" x14ac:dyDescent="0.3">
      <c r="A68" s="23">
        <v>79966843000.000015</v>
      </c>
      <c r="B68" s="23">
        <v>72724943000</v>
      </c>
      <c r="C68" s="24">
        <v>66157936000</v>
      </c>
      <c r="D68" s="23">
        <v>63409105999.999992</v>
      </c>
      <c r="E68" s="23">
        <v>57510500000</v>
      </c>
      <c r="F68" s="62"/>
      <c r="G68" s="82" t="s">
        <v>53</v>
      </c>
      <c r="H68" s="62"/>
    </row>
    <row r="69" spans="1:8" ht="33.75" customHeight="1" thickBot="1" x14ac:dyDescent="0.35">
      <c r="A69" s="23">
        <v>10099600000</v>
      </c>
      <c r="B69" s="23">
        <v>11999400000</v>
      </c>
      <c r="C69" s="24">
        <v>13227100000</v>
      </c>
      <c r="D69" s="23">
        <v>15297500000</v>
      </c>
      <c r="E69" s="23">
        <v>15376800000</v>
      </c>
      <c r="F69" s="63"/>
      <c r="G69" s="82" t="s">
        <v>54</v>
      </c>
      <c r="H69" s="63"/>
    </row>
    <row r="70" spans="1:8" ht="33.75" customHeight="1" thickBot="1" x14ac:dyDescent="0.35">
      <c r="A70" s="35"/>
      <c r="B70" s="35"/>
      <c r="C70" s="34"/>
      <c r="D70" s="35"/>
      <c r="E70" s="35"/>
      <c r="F70" s="35"/>
      <c r="G70" s="35"/>
      <c r="H70" s="64" t="s">
        <v>55</v>
      </c>
    </row>
    <row r="71" spans="1:8" ht="33.75" customHeight="1" x14ac:dyDescent="0.3">
      <c r="A71" s="65">
        <f t="shared" ref="A71:D71" si="17">A35/A64</f>
        <v>0.28209273631771747</v>
      </c>
      <c r="B71" s="65">
        <f t="shared" si="17"/>
        <v>0.28641015581829804</v>
      </c>
      <c r="C71" s="66">
        <f t="shared" si="17"/>
        <v>0.29262133620830161</v>
      </c>
      <c r="D71" s="65">
        <f t="shared" si="17"/>
        <v>0.30510959743574206</v>
      </c>
      <c r="E71" s="65">
        <f>E35/E64</f>
        <v>0.30580205398694515</v>
      </c>
      <c r="F71" s="65"/>
      <c r="G71" s="82" t="s">
        <v>13</v>
      </c>
      <c r="H71" s="67"/>
    </row>
    <row r="72" spans="1:8" ht="33.75" customHeight="1" x14ac:dyDescent="0.3">
      <c r="A72" s="68">
        <f t="shared" ref="A72:D72" si="18">A32/A64</f>
        <v>0.35905466587771756</v>
      </c>
      <c r="B72" s="68">
        <f t="shared" si="18"/>
        <v>0.38335875067742797</v>
      </c>
      <c r="C72" s="69">
        <f t="shared" si="18"/>
        <v>0.41272944866015149</v>
      </c>
      <c r="D72" s="68">
        <f t="shared" si="18"/>
        <v>0.44261288360050199</v>
      </c>
      <c r="E72" s="68">
        <f>E32/E64</f>
        <v>0.42192628297868862</v>
      </c>
      <c r="F72" s="68"/>
      <c r="G72" s="82" t="s">
        <v>26</v>
      </c>
      <c r="H72" s="70"/>
    </row>
    <row r="73" spans="1:8" ht="33.75" customHeight="1" x14ac:dyDescent="0.3">
      <c r="A73" s="65">
        <f t="shared" ref="A73:D73" si="19">A37/A64</f>
        <v>-7.6961929560000072E-2</v>
      </c>
      <c r="B73" s="65">
        <f t="shared" si="19"/>
        <v>-9.6948594859129947E-2</v>
      </c>
      <c r="C73" s="66">
        <f t="shared" si="19"/>
        <v>-0.12010811245184987</v>
      </c>
      <c r="D73" s="65">
        <f t="shared" si="19"/>
        <v>-0.1375032861647599</v>
      </c>
      <c r="E73" s="65">
        <f>E37/E64</f>
        <v>-0.11612422899174346</v>
      </c>
      <c r="F73" s="65"/>
      <c r="G73" s="82" t="s">
        <v>29</v>
      </c>
      <c r="H73" s="67"/>
    </row>
    <row r="74" spans="1:8" ht="33.75" customHeight="1" x14ac:dyDescent="0.3">
      <c r="A74" s="68">
        <f t="shared" ref="A74:D74" si="20">A39/A64</f>
        <v>-2.9291845997312934E-2</v>
      </c>
      <c r="B74" s="68">
        <f t="shared" si="20"/>
        <v>-5.0440078346400068E-2</v>
      </c>
      <c r="C74" s="69">
        <f t="shared" si="20"/>
        <v>-7.4365862368307917E-2</v>
      </c>
      <c r="D74" s="68">
        <f t="shared" si="20"/>
        <v>-9.2361610270083813E-2</v>
      </c>
      <c r="E74" s="68">
        <f>E39/E64</f>
        <v>-7.9762006884468453E-2</v>
      </c>
      <c r="F74" s="68"/>
      <c r="G74" s="82" t="s">
        <v>30</v>
      </c>
      <c r="H74" s="70"/>
    </row>
    <row r="75" spans="1:8" ht="33.75" customHeight="1" x14ac:dyDescent="0.3">
      <c r="A75" s="71">
        <f t="shared" ref="A75:E75" si="21">+A66/A64</f>
        <v>1.070128808981339</v>
      </c>
      <c r="B75" s="71">
        <f t="shared" si="21"/>
        <v>1.0814416346417171</v>
      </c>
      <c r="C75" s="72">
        <f t="shared" si="21"/>
        <v>1.1431373343114106</v>
      </c>
      <c r="D75" s="71">
        <f t="shared" si="21"/>
        <v>1.1277940096460821</v>
      </c>
      <c r="E75" s="71">
        <f t="shared" si="21"/>
        <v>1.1161541969717008</v>
      </c>
      <c r="F75" s="71"/>
      <c r="G75" s="71"/>
      <c r="H75" s="73" t="s">
        <v>51</v>
      </c>
    </row>
    <row r="76" spans="1:8" ht="33.75" customHeight="1" x14ac:dyDescent="0.3">
      <c r="A76" s="68">
        <f t="shared" ref="A76:E76" si="22">+A67/A64</f>
        <v>0.41912945750542868</v>
      </c>
      <c r="B76" s="68">
        <f t="shared" si="22"/>
        <v>0.41751111545841524</v>
      </c>
      <c r="C76" s="69">
        <f t="shared" si="22"/>
        <v>0.45068375800206389</v>
      </c>
      <c r="D76" s="68">
        <f t="shared" si="22"/>
        <v>0.38789900838588948</v>
      </c>
      <c r="E76" s="68">
        <f t="shared" si="22"/>
        <v>0.34847747559075831</v>
      </c>
      <c r="F76" s="68"/>
      <c r="G76" s="82"/>
      <c r="H76" s="74" t="s">
        <v>52</v>
      </c>
    </row>
    <row r="77" spans="1:8" ht="33.75" customHeight="1" x14ac:dyDescent="0.3">
      <c r="A77" s="68">
        <f t="shared" ref="A77:E77" si="23">+A68/A64</f>
        <v>0.57799954343235194</v>
      </c>
      <c r="B77" s="68">
        <f t="shared" si="23"/>
        <v>0.56989889155665718</v>
      </c>
      <c r="C77" s="69">
        <f t="shared" si="23"/>
        <v>0.57707726408847215</v>
      </c>
      <c r="D77" s="68">
        <f t="shared" si="23"/>
        <v>0.59608821861506378</v>
      </c>
      <c r="E77" s="68">
        <f t="shared" si="23"/>
        <v>0.60572242468823367</v>
      </c>
      <c r="F77" s="68"/>
      <c r="G77" s="82"/>
      <c r="H77" s="74" t="s">
        <v>53</v>
      </c>
    </row>
    <row r="78" spans="1:8" s="3" customFormat="1" ht="33.75" customHeight="1" x14ac:dyDescent="0.3">
      <c r="A78" s="68">
        <f t="shared" ref="A78:D78" si="24">+A69/A64</f>
        <v>7.2999808043558517E-2</v>
      </c>
      <c r="B78" s="68">
        <f t="shared" si="24"/>
        <v>9.4031627626644576E-2</v>
      </c>
      <c r="C78" s="69">
        <f t="shared" si="24"/>
        <v>0.11537631222087447</v>
      </c>
      <c r="D78" s="68">
        <f t="shared" si="24"/>
        <v>0.14380678264512892</v>
      </c>
      <c r="E78" s="68">
        <f>+E69/E64</f>
        <v>0.16195429669270883</v>
      </c>
      <c r="F78" s="68"/>
      <c r="G78" s="82"/>
      <c r="H78" s="74" t="s">
        <v>54</v>
      </c>
    </row>
    <row r="79" spans="1:8" x14ac:dyDescent="0.3">
      <c r="A79" s="26"/>
      <c r="B79" s="26"/>
      <c r="C79" s="26"/>
      <c r="D79" s="26"/>
    </row>
    <row r="80" spans="1:8" x14ac:dyDescent="0.3">
      <c r="A80" s="26"/>
      <c r="B80" s="26"/>
    </row>
    <row r="81" spans="1:3" x14ac:dyDescent="0.3">
      <c r="A81" s="26"/>
      <c r="B81" s="26"/>
      <c r="C81" s="2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1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2023-10-29T06:52:11Z</cp:lastPrinted>
  <dcterms:created xsi:type="dcterms:W3CDTF">2023-10-26T17:27:41Z</dcterms:created>
  <dcterms:modified xsi:type="dcterms:W3CDTF">2023-10-29T06:52:33Z</dcterms:modified>
</cp:coreProperties>
</file>