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Proposed Budget Tables\"/>
    </mc:Choice>
  </mc:AlternateContent>
  <xr:revisionPtr revIDLastSave="0" documentId="8_{6CB8D59E-A8D3-44F2-9B5C-15C6A89D86ED}" xr6:coauthVersionLast="36" xr6:coauthVersionMax="36" xr10:uidLastSave="{00000000-0000-0000-0000-000000000000}"/>
  <bookViews>
    <workbookView xWindow="0" yWindow="0" windowWidth="28800" windowHeight="14025" xr2:uid="{6A9A1C87-AB9E-4C7C-840D-5B98531E844F}"/>
  </bookViews>
  <sheets>
    <sheet name="Report" sheetId="1" r:id="rId1"/>
  </sheets>
  <definedNames>
    <definedName name="_xlnm._FilterDatabase" localSheetId="0" hidden="1">Report!$A$8:$H$8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Report!$A$1:$F$160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9" i="1" l="1"/>
  <c r="C157" i="1"/>
  <c r="A155" i="1"/>
  <c r="E147" i="1"/>
  <c r="D140" i="1"/>
  <c r="B138" i="1"/>
  <c r="B126" i="1"/>
  <c r="E111" i="1"/>
  <c r="D92" i="1"/>
  <c r="B90" i="1"/>
  <c r="E87" i="1"/>
  <c r="C85" i="1"/>
  <c r="A83" i="1"/>
  <c r="D44" i="1"/>
  <c r="B42" i="1"/>
  <c r="A35" i="1"/>
  <c r="D20" i="1"/>
  <c r="E142" i="1"/>
  <c r="A126" i="1"/>
  <c r="E118" i="1"/>
  <c r="C92" i="1"/>
  <c r="A90" i="1"/>
  <c r="B85" i="1"/>
  <c r="D159" i="1"/>
  <c r="B157" i="1"/>
  <c r="D147" i="1"/>
  <c r="C140" i="1"/>
  <c r="A138" i="1"/>
  <c r="D111" i="1"/>
  <c r="E94" i="1"/>
  <c r="D87" i="1"/>
  <c r="C159" i="1"/>
  <c r="A157" i="1"/>
  <c r="E149" i="1"/>
  <c r="C147" i="1"/>
  <c r="D142" i="1"/>
  <c r="B140" i="1"/>
  <c r="D118" i="1"/>
  <c r="E113" i="1"/>
  <c r="C111" i="1"/>
  <c r="D94" i="1"/>
  <c r="B92" i="1"/>
  <c r="B159" i="1"/>
  <c r="D149" i="1"/>
  <c r="B147" i="1"/>
  <c r="E144" i="1"/>
  <c r="C142" i="1"/>
  <c r="A140" i="1"/>
  <c r="E132" i="1"/>
  <c r="E120" i="1"/>
  <c r="C118" i="1"/>
  <c r="D113" i="1"/>
  <c r="B111" i="1"/>
  <c r="E96" i="1"/>
  <c r="C94" i="1"/>
  <c r="A92" i="1"/>
  <c r="B87" i="1"/>
  <c r="A159" i="1"/>
  <c r="E151" i="1"/>
  <c r="C149" i="1"/>
  <c r="A147" i="1"/>
  <c r="D144" i="1"/>
  <c r="B142" i="1"/>
  <c r="D132" i="1"/>
  <c r="D120" i="1"/>
  <c r="B118" i="1"/>
  <c r="E115" i="1"/>
  <c r="C113" i="1"/>
  <c r="A111" i="1"/>
  <c r="D96" i="1"/>
  <c r="B94" i="1"/>
  <c r="D151" i="1"/>
  <c r="B149" i="1"/>
  <c r="C144" i="1"/>
  <c r="A142" i="1"/>
  <c r="E134" i="1"/>
  <c r="C132" i="1"/>
  <c r="E122" i="1"/>
  <c r="C120" i="1"/>
  <c r="A118" i="1"/>
  <c r="D115" i="1"/>
  <c r="B113" i="1"/>
  <c r="C96" i="1"/>
  <c r="A94" i="1"/>
  <c r="E153" i="1"/>
  <c r="C151" i="1"/>
  <c r="A149" i="1"/>
  <c r="B144" i="1"/>
  <c r="D134" i="1"/>
  <c r="B132" i="1"/>
  <c r="E129" i="1"/>
  <c r="D122" i="1"/>
  <c r="B120" i="1"/>
  <c r="C115" i="1"/>
  <c r="A113" i="1"/>
  <c r="B96" i="1"/>
  <c r="E81" i="1"/>
  <c r="C79" i="1"/>
  <c r="A77" i="1"/>
  <c r="D74" i="1"/>
  <c r="B72" i="1"/>
  <c r="E69" i="1"/>
  <c r="C67" i="1"/>
  <c r="B60" i="1"/>
  <c r="E57" i="1"/>
  <c r="B48" i="1"/>
  <c r="D38" i="1"/>
  <c r="E33" i="1"/>
  <c r="C31" i="1"/>
  <c r="A29" i="1"/>
  <c r="D26" i="1"/>
  <c r="B24" i="1"/>
  <c r="D14" i="1"/>
  <c r="D153" i="1"/>
  <c r="B151" i="1"/>
  <c r="A144" i="1"/>
  <c r="E136" i="1"/>
  <c r="C134" i="1"/>
  <c r="A132" i="1"/>
  <c r="D129" i="1"/>
  <c r="E124" i="1"/>
  <c r="C122" i="1"/>
  <c r="A120" i="1"/>
  <c r="B115" i="1"/>
  <c r="A96" i="1"/>
  <c r="E155" i="1"/>
  <c r="C153" i="1"/>
  <c r="A151" i="1"/>
  <c r="D136" i="1"/>
  <c r="B134" i="1"/>
  <c r="C129" i="1"/>
  <c r="D124" i="1"/>
  <c r="B122" i="1"/>
  <c r="A115" i="1"/>
  <c r="E83" i="1"/>
  <c r="C81" i="1"/>
  <c r="D155" i="1"/>
  <c r="B153" i="1"/>
  <c r="E138" i="1"/>
  <c r="C136" i="1"/>
  <c r="A134" i="1"/>
  <c r="B129" i="1"/>
  <c r="E126" i="1"/>
  <c r="C124" i="1"/>
  <c r="A122" i="1"/>
  <c r="E102" i="1"/>
  <c r="E90" i="1"/>
  <c r="D83" i="1"/>
  <c r="B81" i="1"/>
  <c r="A74" i="1"/>
  <c r="E157" i="1"/>
  <c r="C155" i="1"/>
  <c r="A153" i="1"/>
  <c r="D138" i="1"/>
  <c r="B136" i="1"/>
  <c r="A129" i="1"/>
  <c r="D126" i="1"/>
  <c r="B124" i="1"/>
  <c r="C107" i="1"/>
  <c r="D102" i="1"/>
  <c r="D90" i="1"/>
  <c r="E85" i="1"/>
  <c r="C83" i="1"/>
  <c r="A81" i="1"/>
  <c r="D42" i="1"/>
  <c r="B40" i="1"/>
  <c r="C35" i="1"/>
  <c r="A33" i="1"/>
  <c r="D157" i="1"/>
  <c r="B155" i="1"/>
  <c r="E140" i="1"/>
  <c r="C138" i="1"/>
  <c r="A136" i="1"/>
  <c r="C126" i="1"/>
  <c r="A124" i="1"/>
  <c r="E44" i="1"/>
  <c r="C38" i="1"/>
  <c r="C102" i="1"/>
  <c r="B51" i="1"/>
  <c r="D85" i="1"/>
  <c r="A72" i="1"/>
  <c r="E46" i="1"/>
  <c r="D40" i="1"/>
  <c r="A31" i="1"/>
  <c r="D24" i="1"/>
  <c r="E92" i="1"/>
  <c r="A85" i="1"/>
  <c r="E79" i="1"/>
  <c r="E60" i="1"/>
  <c r="D46" i="1"/>
  <c r="C40" i="1"/>
  <c r="C24" i="1"/>
  <c r="E14" i="1"/>
  <c r="D79" i="1"/>
  <c r="E67" i="1"/>
  <c r="D60" i="1"/>
  <c r="C46" i="1"/>
  <c r="A40" i="1"/>
  <c r="A24" i="1"/>
  <c r="E20" i="1"/>
  <c r="C14" i="1"/>
  <c r="B79" i="1"/>
  <c r="C60" i="1"/>
  <c r="C20" i="1"/>
  <c r="C90" i="1"/>
  <c r="B83" i="1"/>
  <c r="A79" i="1"/>
  <c r="E74" i="1"/>
  <c r="D33" i="1"/>
  <c r="D67" i="1"/>
  <c r="B46" i="1"/>
  <c r="C33" i="1"/>
  <c r="B14" i="1"/>
  <c r="E77" i="1"/>
  <c r="E76" i="1" s="1"/>
  <c r="B74" i="1"/>
  <c r="D48" i="1"/>
  <c r="A42" i="1"/>
  <c r="E35" i="1"/>
  <c r="C29" i="1"/>
  <c r="C28" i="1" s="1"/>
  <c r="B26" i="1"/>
  <c r="E22" i="1"/>
  <c r="D16" i="1"/>
  <c r="B107" i="1"/>
  <c r="D77" i="1"/>
  <c r="C48" i="1"/>
  <c r="E38" i="1"/>
  <c r="D35" i="1"/>
  <c r="B29" i="1"/>
  <c r="A26" i="1"/>
  <c r="D22" i="1"/>
  <c r="A10" i="1"/>
  <c r="C77" i="1"/>
  <c r="A48" i="1"/>
  <c r="B35" i="1"/>
  <c r="C22" i="1"/>
  <c r="C87" i="1"/>
  <c r="D81" i="1"/>
  <c r="B77" i="1"/>
  <c r="B76" i="1" s="1"/>
  <c r="E72" i="1"/>
  <c r="C44" i="1"/>
  <c r="B38" i="1"/>
  <c r="C54" i="1"/>
  <c r="A44" i="1"/>
  <c r="E26" i="1"/>
  <c r="E42" i="1"/>
  <c r="C26" i="1"/>
  <c r="C42" i="1"/>
  <c r="B33" i="1"/>
  <c r="A62" i="1"/>
  <c r="A51" i="1"/>
  <c r="A38" i="1"/>
  <c r="B22" i="1"/>
  <c r="A87" i="1"/>
  <c r="B69" i="1"/>
  <c r="D29" i="1"/>
  <c r="A14" i="1"/>
  <c r="A46" i="1"/>
  <c r="B20" i="1"/>
  <c r="E54" i="1"/>
  <c r="C74" i="1"/>
  <c r="E40" i="1"/>
  <c r="E31" i="1"/>
  <c r="E24" i="1"/>
  <c r="D72" i="1"/>
  <c r="A60" i="1"/>
  <c r="D31" i="1"/>
  <c r="C72" i="1"/>
  <c r="E48" i="1"/>
  <c r="B31" i="1"/>
  <c r="E29" i="1"/>
  <c r="A22" i="1"/>
  <c r="B67" i="1"/>
  <c r="A67" i="1"/>
  <c r="B44" i="1"/>
  <c r="A20" i="1"/>
  <c r="D89" i="1" l="1"/>
  <c r="C37" i="1"/>
  <c r="E28" i="1"/>
  <c r="A28" i="1"/>
  <c r="C89" i="1"/>
  <c r="E16" i="1"/>
  <c r="B37" i="1"/>
  <c r="B28" i="1"/>
  <c r="E10" i="1"/>
  <c r="B102" i="1"/>
  <c r="D10" i="1"/>
  <c r="D9" i="1" s="1"/>
  <c r="D62" i="1"/>
  <c r="B117" i="1"/>
  <c r="D117" i="1"/>
  <c r="A102" i="1"/>
  <c r="A89" i="1"/>
  <c r="A37" i="1"/>
  <c r="E37" i="1"/>
  <c r="C128" i="1"/>
  <c r="A107" i="1"/>
  <c r="D54" i="1"/>
  <c r="E89" i="1"/>
  <c r="B99" i="1"/>
  <c r="B146" i="1"/>
  <c r="D99" i="1"/>
  <c r="E51" i="1"/>
  <c r="B62" i="1"/>
  <c r="C62" i="1"/>
  <c r="A16" i="1"/>
  <c r="A57" i="1"/>
  <c r="D128" i="1"/>
  <c r="B54" i="1"/>
  <c r="C146" i="1"/>
  <c r="C69" i="1"/>
  <c r="C76" i="1"/>
  <c r="A69" i="1"/>
  <c r="A128" i="1"/>
  <c r="E128" i="1"/>
  <c r="D146" i="1"/>
  <c r="E117" i="1"/>
  <c r="C10" i="1"/>
  <c r="D76" i="1"/>
  <c r="C51" i="1"/>
  <c r="D107" i="1"/>
  <c r="A76" i="1"/>
  <c r="A117" i="1"/>
  <c r="A99" i="1"/>
  <c r="A146" i="1"/>
  <c r="E62" i="1"/>
  <c r="A9" i="1"/>
  <c r="B16" i="1"/>
  <c r="D37" i="1"/>
  <c r="C117" i="1"/>
  <c r="C99" i="1"/>
  <c r="C98" i="1" s="1"/>
  <c r="E146" i="1"/>
  <c r="C16" i="1"/>
  <c r="B10" i="1"/>
  <c r="D69" i="1"/>
  <c r="D51" i="1"/>
  <c r="D50" i="1" s="1"/>
  <c r="A54" i="1"/>
  <c r="A50" i="1" s="1"/>
  <c r="B89" i="1"/>
  <c r="D28" i="1"/>
  <c r="C57" i="1"/>
  <c r="D57" i="1"/>
  <c r="E107" i="1"/>
  <c r="B57" i="1"/>
  <c r="B128" i="1"/>
  <c r="E99" i="1"/>
  <c r="E98" i="1" s="1"/>
  <c r="B9" i="1" l="1"/>
  <c r="B50" i="1"/>
  <c r="A98" i="1"/>
  <c r="D98" i="1"/>
  <c r="D7" i="1" s="1"/>
  <c r="B98" i="1"/>
  <c r="B7" i="1" s="1"/>
  <c r="C50" i="1"/>
  <c r="C9" i="1"/>
  <c r="C7" i="1" s="1"/>
  <c r="E9" i="1"/>
  <c r="E50" i="1"/>
  <c r="A7" i="1"/>
  <c r="E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Zunain Shareef</author>
  </authors>
  <commentList>
    <comment ref="G62" authorId="0" shapeId="0" xr:uid="{DEC65D92-79AF-4641-AA2E-145415D349B7}">
      <text>
        <r>
          <rPr>
            <b/>
            <sz val="9"/>
            <color indexed="81"/>
            <rFont val="Tahoma"/>
            <family val="2"/>
          </rPr>
          <t>Zunain Shareef:</t>
        </r>
        <r>
          <rPr>
            <sz val="9"/>
            <color indexed="81"/>
            <rFont val="Tahoma"/>
            <family val="2"/>
          </rPr>
          <t xml:space="preserve">
deactivate as it is repeated under subscriptions
</t>
        </r>
      </text>
    </comment>
  </commentList>
</comments>
</file>

<file path=xl/sharedStrings.xml><?xml version="1.0" encoding="utf-8"?>
<sst xmlns="http://schemas.openxmlformats.org/spreadsheetml/2006/main" count="171" uniqueCount="116">
  <si>
    <t xml:space="preserve">އެކިއެކި ބައިބަޔަށް ޚަރަދު ކުރާގޮތުގެ ޖުމުލަ ހިސާބު
</t>
  </si>
  <si>
    <t>(އަދަދުތައް ރުފިޔާއިން)</t>
  </si>
  <si>
    <t>ލަފާކުރި</t>
  </si>
  <si>
    <t>ރިވައިޒްކުރި</t>
  </si>
  <si>
    <t>އެކްޗުއަލް</t>
  </si>
  <si>
    <t>ޖުމުލަ ޚަރަދު</t>
  </si>
  <si>
    <t>ރައްޔިތުންނަށް ދެވޭ އާންމު ޚިދުމަތް</t>
  </si>
  <si>
    <t>SUM</t>
  </si>
  <si>
    <t>ސަރުކާރުގެ ސިޔާސަތުތައް ތަންފީޒުކުރުމާއި ޤާނޫނުތައް ހެދުމާއި މާލީ އަދި ފިސްކަލް ކަންތައްތަކާއި ޚާރިޖީ ސިޔާސަތުތަކަށް ކުރާ ޚަރަދު</t>
  </si>
  <si>
    <t xml:space="preserve">ސަރުކާރުގެ ސިޔާސަތު ތަންފީޒުކުރުމާއި ޤަނޫނުތައް ހެދުން
</t>
  </si>
  <si>
    <t>މާލީ އަދި ފިސްކަލް ކަންތައްތަކަށް</t>
  </si>
  <si>
    <t>ޚާރިޖީ ސިޔާސަތުތަކަށް</t>
  </si>
  <si>
    <t>ބޭރުގެ ފަރާތްތަކަށް ދޭ ހިލޭ އެހީ</t>
  </si>
  <si>
    <t>ގައުމުތަކަށް ދޭ ހިލޭ އެހީ</t>
  </si>
  <si>
    <t>އާންމު ޚިދުމަތްތައް</t>
  </si>
  <si>
    <t>މުވައްޒަފުންނަށް ދޭ ހިދުމަތްތަކާއި މުސާރައަށް ގެންނަ ބަދަލު</t>
  </si>
  <si>
    <t>ޕްލޭންކުރުމާއި ތަފާސް ހިސާބު ބެލެހެއްޓުން</t>
  </si>
  <si>
    <t>އެހެނިހެން ޚިދުމަތްތައް</t>
  </si>
  <si>
    <t>އަސާސީ ދިރާސާތައް</t>
  </si>
  <si>
    <t>ރިސާރޗާއި ޑިވެލޮޕްމަންޓް - ރައްޔިތުންނަށް ދެވޭ ޢާންމު ޚިދުމަތް</t>
  </si>
  <si>
    <t>އެހެނިހެން - ރައްޔިތުންނަށް ދެވޭ އާންމު ޚިދުމަތް</t>
  </si>
  <si>
    <t>ދަރަނީގެ މުއާމަލާތްތައް</t>
  </si>
  <si>
    <t>ދަރަނީގެ ހިދުމަތުގެ ޚަރަދު</t>
  </si>
  <si>
    <t>ދިފާއީ ކަންތައްތައް ބެލެހެއްޓުން</t>
  </si>
  <si>
    <t>އަސްކަރީ ދިފާއު</t>
  </si>
  <si>
    <t>މަދަނީ ދިފާއު</t>
  </si>
  <si>
    <t>ރިސާރޗާއި ޑިވެލޮޕްމަންޓް - ދިފާއީ ކަންތައްތައް ބެލެހެއްޓުން</t>
  </si>
  <si>
    <t>އެހެނިހެން - ދިފާއީ ކަންތައްތައް ބެލެހެއްޓުން</t>
  </si>
  <si>
    <t>އަދުލު އިންސާފާއި އަމަންއަމާންކަން ގާއިމުކުރުން</t>
  </si>
  <si>
    <t>ބޯޑަރު ބެލެހެއްޓުމާއި އަމަންއަމާންކަން ގާއިމުކުރުން</t>
  </si>
  <si>
    <t>އަލިފާނުގެ ހާދިސާތަކުން ރައްކާތެރިވުން</t>
  </si>
  <si>
    <t>އަދުލު އިންސާފު ގާއިމުކުރުން</t>
  </si>
  <si>
    <t>ބަންދުގައި ބޭތިއްބުމާއި އަދި ރިހެބިލިޓޭޝަންއަށް ކުރާ ޚަރަދު</t>
  </si>
  <si>
    <t>ރިސާރޗާއި ޑިވެލޮޕްމަންޓް - އަދުލު އިންސާފާއި އަމަންއަމާންކަން ގާއިމުކުރުން</t>
  </si>
  <si>
    <t>އެހެނިހެން - އަދުލު އިންސާފާއި އަމަންއަމާންކަން ގާއިމުކުރުން</t>
  </si>
  <si>
    <t>އިގުތިސާދީ އަދި ސިނާއީ ކުރިއެރުމަށް ކުރާ ޚަރަދު</t>
  </si>
  <si>
    <t>މަސައްކަތްތެރިންނާއި ވިޔަފާރި އަދި އިގުތިސާދަށް ކުރާ ޚަރަދު</t>
  </si>
  <si>
    <t>ވިޔަފާރި އަދި އިގުތިސާދަށް ކުރާ ޚަރަދު</t>
  </si>
  <si>
    <t>މަސައްކަތްތެރިންނަށް ކުރާ ޚަރަދު</t>
  </si>
  <si>
    <t>މަސްވެރިކަމާއި ދަނޑުވެރިކަން</t>
  </si>
  <si>
    <t>ދަނޑުވެރިކަން</t>
  </si>
  <si>
    <t>މަސްވެރިކަން</t>
  </si>
  <si>
    <t>ހަކަތަ</t>
  </si>
  <si>
    <t>ޕެޓްރޯލިއަމް އަދި ނެޗުރަލް ގޭސް</t>
  </si>
  <si>
    <t>ކަރަންޓު އުފެއްދުމާއި އަގުހެޔޮކުރުން</t>
  </si>
  <si>
    <t>މައުދަން ނެގުމާއި، އުފެއްދުމާއި އިމާރާތްކުރުން</t>
  </si>
  <si>
    <t>އިމާރާތްކުރުމުގެ ދާއިރާ ބެލެހެއްޓުން</t>
  </si>
  <si>
    <t>ދަތުރުފަތުރުގެ ވަސީލަތްތައް ގާއިމުކުރުން</t>
  </si>
  <si>
    <t>އެއްގަމު ދަތުރުފަތުރުގެ ނިޒާމު</t>
  </si>
  <si>
    <t>ކަނޑު ދަތުރުފަތުރުގެ ނިޒާމު</t>
  </si>
  <si>
    <t>ވައިގެ ދަތުރުފަތުރުގެ ނިޒާމު</t>
  </si>
  <si>
    <t>ދަތުރުފަތުރާ ގުޅޭ އެހެނިހެން ޚަރަދު</t>
  </si>
  <si>
    <t>މުވާސަލާތާއި އިންފޮމޭޝަން ޓެކްނޮލޮޖީ ދާއިރާ</t>
  </si>
  <si>
    <t>މުވާސަލާތާއި އިންފޮމޭޝަން ޓެކްނޮލޮޖީ ދާއިރާ ތަރައްގީކުރުމާއި ބެލެހެއްޓުން</t>
  </si>
  <si>
    <t>އެހެނިހެން ސިނާއަތްތައް</t>
  </si>
  <si>
    <t>ކާޑުގެ ބާވަތްތަކުގެ އަގު ކޮންޓްރޯލް ކުރުން</t>
  </si>
  <si>
    <t>ޓޫރިޒަމް ދާއިރާ ތަރައްގީކުރުމާއި ބެލެހެއްޓުން</t>
  </si>
  <si>
    <t>ރިސާރޗާއި ޑިވެލޮޕްމަންޓް - އިގުތިސާދީ އަދި ސިނާއީ ކުރިއެރުވުމަށް</t>
  </si>
  <si>
    <t>ރިސާރޗާއި ޑިވެލޮޕްމަންޓް - މަސްވެރިކަމާއި ދަނޑުވެރިކަން</t>
  </si>
  <si>
    <t>އިކޮނޮމިކް އެފެއާޒް - އެހެނިހެން</t>
  </si>
  <si>
    <t>70490</t>
  </si>
  <si>
    <t>ތިމާވެށި ރައްކާތެރިކުރުން</t>
  </si>
  <si>
    <t>ރައްކާތެރި ގޮތެއްގައި ކުނި ބެލެހެއްޓުން</t>
  </si>
  <si>
    <t>ނަރުދަމާ ނިޒާމު</t>
  </si>
  <si>
    <t>ތަޣައްޔަރުވުން ކުޑަކުރުން</t>
  </si>
  <si>
    <t>ދިރޭތަކެތީގެ ނަސްލާއި ވެށި ހިމާޔަތްކުރުން</t>
  </si>
  <si>
    <t>ރިސާރޗާއި ޑިވެލޮޕްމަންޓް - ތިމާވެށީ ރައްކާތެރިކުރުން</t>
  </si>
  <si>
    <t>އެހެނިހެން ތިމާވެށި ރައްކާތެރިކުމުގެ ޚަރަދު</t>
  </si>
  <si>
    <t>ގެދޮރު އިމާރާތްކުރުމާއި ޖަމާއަތުގެ ފައިދާއަށްޓަކައި ދެވޭ ޚިދުމަތް</t>
  </si>
  <si>
    <t>ގެދޮރު އިމާރަތްކުރުމާއި ބިން ހިއްކުން</t>
  </si>
  <si>
    <t>ޖަމާއަތުގެ ފައިދާއަށް ކުރާ ޚަރަދު</t>
  </si>
  <si>
    <t>ބޯފެން ފޯރުކޮށްދިނުން</t>
  </si>
  <si>
    <t>މަގުބައްތި ޖެހުން</t>
  </si>
  <si>
    <t>ސިއްހަތު</t>
  </si>
  <si>
    <t>ބޭސްފަރުވާގެ އެހީއާއި ސިއްހީ އާލާތްތައް</t>
  </si>
  <si>
    <t>ބޭސްފަރުވާ</t>
  </si>
  <si>
    <t>އެހެނިހެން ސިއްހީ ތަކެތި</t>
  </si>
  <si>
    <t>އައުޓްޕޭޝަންޓް ޚިދުމަތް</t>
  </si>
  <si>
    <t>ބޭސްފަރުވާގެ ހިދުމަތް</t>
  </si>
  <si>
    <t>ހާއްސަ ސިއްހީ ހިދުމަތް</t>
  </si>
  <si>
    <t>ދަތުގެ ފަރުވާ</t>
  </si>
  <si>
    <t>ޕެރަމެޑިކަލް ހިދުމަތް</t>
  </si>
  <si>
    <t>ހޮސްޕިޓަލުގެ ޚިދުމަތް</t>
  </si>
  <si>
    <t>ހޮސްޕިޓަލުގެ އާންމު ހިދުމަތް</t>
  </si>
  <si>
    <t>ހޮސްޕިޓަލުގެ ހާއްސަ ހިދުމަތް</t>
  </si>
  <si>
    <t>ބަލިމީހުން ބެލެހެއްޓުން</t>
  </si>
  <si>
    <t>އާންމު ސިއްހީ ޚިދުމަތް</t>
  </si>
  <si>
    <t>އާންމު ސިއްހަތުގެ ހިދުމަތް</t>
  </si>
  <si>
    <t>ސިއްހީ ދާއިރާގެ ރިސާރޗާއި ޑިވެލޮޕްމަންޓް</t>
  </si>
  <si>
    <t>އެހެނިހެން - ސިއްހަތު</t>
  </si>
  <si>
    <t>އިޖުތިމާއީ އަދި ދީނީ ހިދުމަތް</t>
  </si>
  <si>
    <t>މުނިފޫހިފިލުވުމާއި ކުޅިވަރު</t>
  </si>
  <si>
    <t>ސަގާފީ ހިދުމަތްތައް</t>
  </si>
  <si>
    <t>ބްރޯޑްކާސްޓްކުރުމާއި ޝާއިޢުކުރުމުގެ ހިދުމަތް</t>
  </si>
  <si>
    <t>ދީނީ ހިދުމަތް</t>
  </si>
  <si>
    <t>އެހެނިހެން - މުނިފޫހިފިލުވުމާއި ކުޅިވަރު، ސަޤާފީ ހިދުމަތްތައް އަދި ދީނީ ހިދުމަތްތައް</t>
  </si>
  <si>
    <t>ތައުލީމު</t>
  </si>
  <si>
    <t>ޕްރީ ސްކޫލް އަދި ފަށާ ތައުލީމު</t>
  </si>
  <si>
    <t>ޕްރީ ސްކޫލް</t>
  </si>
  <si>
    <t>ފަށާ ތައުލީމު</t>
  </si>
  <si>
    <t>ސާނަވީ ތައުލީމު</t>
  </si>
  <si>
    <t>މަތީ ސާނަވީ ތައުލީމު</t>
  </si>
  <si>
    <t>މަތީ ތައުލީމު</t>
  </si>
  <si>
    <t>ތައުލީމީ އެހެނިހެން ހަރުފަތްތައް</t>
  </si>
  <si>
    <t>ތައުލީމީ ދާއިރާއަށް ދެވޭ ސަބްސިޑިއަރީ ހިދުމަތްތަށް</t>
  </si>
  <si>
    <t>ރިސަރޗާއި ޑިވަލޮޕްމަންޓް - ތައުލީމީ ދާއިރާ</t>
  </si>
  <si>
    <t>އެހެނިހެން - ތައުލީމު</t>
  </si>
  <si>
    <t>އިޖުތިމާއީ ރައްކާތެރިކަން</t>
  </si>
  <si>
    <t>ބަލި މީހުންނާއި ހާއްސަ އެހީއަށް ބޭނުންވާ ފަރާތްތަކަށް ދޭ އެހީ</t>
  </si>
  <si>
    <t>ހާއްސަ އެހީއަށް ބޭނުންވާ ފަރާތްތަކަށް ދޭ އެހީ</t>
  </si>
  <si>
    <t>އުމުރުން ދުވަސްވީ ފަރާތްތަކަށް ކުރާ ޚަރަދު</t>
  </si>
  <si>
    <t>ކުޑަކުދިންނަށާއި އާއިލާއަށް ދޭ އެހީ</t>
  </si>
  <si>
    <t>ވަޒީފާ ނުލިބިފައިވާ ފަރާތްތަކަށް ދޭ އެހީ</t>
  </si>
  <si>
    <t>މުޖުތަމައުން އެކަހެރިވެފައިވާ ފަރާތްތަކަށް އެހީތެރިވުން</t>
  </si>
  <si>
    <t>ރިސާރޗާއި ޑިވަލޮޕްމަންޓް - އިޖުތިމާއީ ރައްކާތެރިކަން</t>
  </si>
  <si>
    <t>އެހެނިހެން - އިޖުތިމާއީ ރައްކާތެރިކަން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</si>
</sst>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rgb="FF454545"/>
      <name val="Roboto Condensed"/>
      <family val="2"/>
    </font>
    <font>
      <sz val="12"/>
      <color rgb="FFEF903A"/>
      <name val="Roboto Condensed"/>
      <family val="2"/>
    </font>
    <font>
      <sz val="10"/>
      <name val="Times New Roman"/>
      <family val="1"/>
    </font>
    <font>
      <b/>
      <sz val="20"/>
      <color rgb="FFEF903A"/>
      <name val="MV Typewriter"/>
    </font>
    <font>
      <sz val="12"/>
      <name val="Roboto Condensed"/>
      <family val="2"/>
    </font>
    <font>
      <sz val="12"/>
      <color rgb="FF454545"/>
      <name val="Roboto Condensed"/>
    </font>
    <font>
      <sz val="12"/>
      <color rgb="FF454545"/>
      <name val="MV Typewriter"/>
    </font>
    <font>
      <sz val="12"/>
      <color rgb="FF454545"/>
      <name val="Mv Eamaan XP"/>
      <family val="3"/>
    </font>
    <font>
      <sz val="12"/>
      <color rgb="FFEF903A"/>
      <name val="Mv Eamaan XP"/>
      <family val="3"/>
    </font>
    <font>
      <b/>
      <sz val="13"/>
      <color rgb="FF454545"/>
      <name val="Roboto Condensed"/>
    </font>
    <font>
      <b/>
      <sz val="13"/>
      <color rgb="FFEF903A"/>
      <name val="Roboto Condensed"/>
    </font>
    <font>
      <b/>
      <sz val="12"/>
      <color rgb="FF454545"/>
      <name val="MV Typewriter"/>
    </font>
    <font>
      <b/>
      <sz val="12"/>
      <color rgb="FFEF903A"/>
      <name val="MV Typewriter"/>
    </font>
    <font>
      <b/>
      <sz val="12"/>
      <color theme="1"/>
      <name val="Roboto Condensed"/>
    </font>
    <font>
      <b/>
      <sz val="12"/>
      <color rgb="FFEF903A"/>
      <name val="Roboto Condensed"/>
    </font>
    <font>
      <b/>
      <sz val="12"/>
      <color theme="1"/>
      <name val="MV Typewriter"/>
    </font>
    <font>
      <sz val="12"/>
      <color theme="1"/>
      <name val="Roboto Condensed"/>
    </font>
    <font>
      <sz val="12"/>
      <color rgb="FFEF903A"/>
      <name val="Roboto Condensed"/>
    </font>
    <font>
      <b/>
      <sz val="12"/>
      <color theme="0"/>
      <name val="Roboto Condensed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EF903A"/>
        <bgColor indexed="64"/>
      </patternFill>
    </fill>
    <fill>
      <patternFill patternType="solid">
        <fgColor rgb="FFF9D3B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EF903A"/>
      </bottom>
      <diagonal/>
    </border>
    <border>
      <left/>
      <right/>
      <top style="medium">
        <color rgb="FFEF903A"/>
      </top>
      <bottom style="medium">
        <color rgb="FFEF903A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5" fillId="0" borderId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5">
    <xf numFmtId="0" fontId="0" fillId="0" borderId="0" xfId="0"/>
    <xf numFmtId="164" fontId="3" fillId="0" borderId="0" xfId="2" applyNumberFormat="1" applyFont="1" applyAlignment="1">
      <alignment vertical="center"/>
    </xf>
    <xf numFmtId="164" fontId="4" fillId="0" borderId="0" xfId="2" applyNumberFormat="1" applyFont="1" applyAlignment="1">
      <alignment vertical="center"/>
    </xf>
    <xf numFmtId="0" fontId="6" fillId="0" borderId="0" xfId="3" applyFont="1" applyAlignment="1">
      <alignment vertical="center"/>
    </xf>
    <xf numFmtId="0" fontId="7" fillId="0" borderId="0" xfId="2" applyFont="1" applyAlignment="1">
      <alignment horizontal="left" vertical="center"/>
    </xf>
    <xf numFmtId="0" fontId="3" fillId="0" borderId="0" xfId="2" applyFont="1" applyAlignment="1">
      <alignment vertical="center"/>
    </xf>
    <xf numFmtId="0" fontId="3" fillId="0" borderId="0" xfId="2" applyFont="1"/>
    <xf numFmtId="0" fontId="8" fillId="0" borderId="0" xfId="2" applyFont="1"/>
    <xf numFmtId="0" fontId="9" fillId="0" borderId="0" xfId="3" applyFont="1" applyAlignment="1">
      <alignment horizontal="right" vertical="center"/>
    </xf>
    <xf numFmtId="43" fontId="10" fillId="0" borderId="0" xfId="4" applyFont="1" applyFill="1" applyBorder="1" applyAlignment="1">
      <alignment horizontal="center" vertical="center"/>
    </xf>
    <xf numFmtId="43" fontId="11" fillId="0" borderId="0" xfId="4" applyFont="1" applyFill="1" applyBorder="1" applyAlignment="1">
      <alignment horizontal="center" vertical="center"/>
    </xf>
    <xf numFmtId="0" fontId="9" fillId="0" borderId="0" xfId="2" applyFont="1" applyAlignment="1">
      <alignment vertical="center"/>
    </xf>
    <xf numFmtId="0" fontId="12" fillId="0" borderId="0" xfId="3" applyFont="1" applyAlignment="1">
      <alignment horizontal="center" vertical="center" readingOrder="2"/>
    </xf>
    <xf numFmtId="0" fontId="13" fillId="0" borderId="0" xfId="3" applyFont="1" applyAlignment="1">
      <alignment horizontal="center" vertical="center" readingOrder="2"/>
    </xf>
    <xf numFmtId="43" fontId="14" fillId="0" borderId="1" xfId="4" applyFont="1" applyFill="1" applyBorder="1" applyAlignment="1">
      <alignment horizontal="center" vertical="center"/>
    </xf>
    <xf numFmtId="43" fontId="15" fillId="0" borderId="1" xfId="4" applyFont="1" applyFill="1" applyBorder="1" applyAlignment="1">
      <alignment horizontal="center" vertical="center"/>
    </xf>
    <xf numFmtId="164" fontId="7" fillId="0" borderId="0" xfId="2" applyNumberFormat="1" applyFont="1" applyAlignment="1">
      <alignment horizontal="left" vertical="center"/>
    </xf>
    <xf numFmtId="164" fontId="16" fillId="0" borderId="2" xfId="1" applyNumberFormat="1" applyFont="1" applyFill="1" applyBorder="1" applyAlignment="1" applyProtection="1">
      <alignment horizontal="right" vertical="center"/>
      <protection locked="0"/>
    </xf>
    <xf numFmtId="164" fontId="17" fillId="0" borderId="2" xfId="1" applyNumberFormat="1" applyFont="1" applyFill="1" applyBorder="1" applyAlignment="1" applyProtection="1">
      <alignment horizontal="right" vertical="center"/>
      <protection locked="0"/>
    </xf>
    <xf numFmtId="0" fontId="18" fillId="0" borderId="2" xfId="0" applyFont="1" applyFill="1" applyBorder="1" applyAlignment="1" applyProtection="1">
      <alignment horizontal="right" vertical="center" indent="2"/>
      <protection locked="0"/>
    </xf>
    <xf numFmtId="164" fontId="19" fillId="0" borderId="0" xfId="5" applyNumberFormat="1" applyFont="1" applyAlignment="1">
      <alignment vertical="center"/>
    </xf>
    <xf numFmtId="164" fontId="20" fillId="0" borderId="0" xfId="5" applyNumberFormat="1" applyFont="1" applyAlignment="1">
      <alignment vertical="center"/>
    </xf>
    <xf numFmtId="164" fontId="8" fillId="0" borderId="0" xfId="5" applyNumberFormat="1" applyFont="1" applyAlignment="1">
      <alignment vertical="center"/>
    </xf>
    <xf numFmtId="0" fontId="9" fillId="0" borderId="0" xfId="2" applyFont="1" applyAlignment="1">
      <alignment horizontal="right" vertical="center" indent="2"/>
    </xf>
    <xf numFmtId="164" fontId="16" fillId="2" borderId="0" xfId="1" applyNumberFormat="1" applyFont="1" applyFill="1" applyBorder="1" applyAlignment="1" applyProtection="1">
      <alignment horizontal="right" vertical="center"/>
      <protection locked="0"/>
    </xf>
    <xf numFmtId="164" fontId="21" fillId="2" borderId="0" xfId="1" applyNumberFormat="1" applyFont="1" applyFill="1" applyBorder="1" applyAlignment="1" applyProtection="1">
      <alignment horizontal="right" vertical="center"/>
      <protection locked="0"/>
    </xf>
    <xf numFmtId="0" fontId="18" fillId="2" borderId="0" xfId="0" applyFont="1" applyFill="1" applyBorder="1" applyAlignment="1" applyProtection="1">
      <alignment horizontal="right" vertical="center" wrapText="1" indent="2"/>
      <protection locked="0"/>
    </xf>
    <xf numFmtId="164" fontId="16" fillId="3" borderId="0" xfId="1" applyNumberFormat="1" applyFont="1" applyFill="1" applyBorder="1" applyAlignment="1" applyProtection="1">
      <alignment horizontal="right" vertical="center"/>
      <protection locked="0"/>
    </xf>
    <xf numFmtId="164" fontId="17" fillId="3" borderId="0" xfId="1" applyNumberFormat="1" applyFont="1" applyFill="1" applyBorder="1" applyAlignment="1" applyProtection="1">
      <alignment horizontal="right" vertical="center"/>
      <protection locked="0"/>
    </xf>
    <xf numFmtId="0" fontId="18" fillId="3" borderId="0" xfId="0" applyFont="1" applyFill="1" applyBorder="1" applyAlignment="1" applyProtection="1">
      <alignment horizontal="right" vertical="center" wrapText="1" indent="4"/>
      <protection locked="0"/>
    </xf>
    <xf numFmtId="164" fontId="8" fillId="0" borderId="3" xfId="1" applyNumberFormat="1" applyFont="1" applyFill="1" applyBorder="1" applyAlignment="1" applyProtection="1">
      <alignment horizontal="right" vertical="center"/>
      <protection locked="0"/>
    </xf>
    <xf numFmtId="164" fontId="20" fillId="0" borderId="3" xfId="1" applyNumberFormat="1" applyFont="1" applyFill="1" applyBorder="1" applyAlignment="1" applyProtection="1">
      <alignment horizontal="right" vertical="center"/>
      <protection locked="0"/>
    </xf>
    <xf numFmtId="0" fontId="9" fillId="0" borderId="3" xfId="0" applyFont="1" applyBorder="1" applyAlignment="1" applyProtection="1">
      <alignment horizontal="right" vertical="center" indent="7"/>
      <protection locked="0"/>
    </xf>
    <xf numFmtId="164" fontId="8" fillId="0" borderId="4" xfId="1" applyNumberFormat="1" applyFont="1" applyFill="1" applyBorder="1" applyAlignment="1" applyProtection="1">
      <alignment horizontal="right" vertical="center"/>
      <protection locked="0"/>
    </xf>
    <xf numFmtId="164" fontId="20" fillId="0" borderId="4" xfId="1" applyNumberFormat="1" applyFont="1" applyFill="1" applyBorder="1" applyAlignment="1" applyProtection="1">
      <alignment horizontal="right" vertical="center"/>
      <protection locked="0"/>
    </xf>
    <xf numFmtId="0" fontId="9" fillId="0" borderId="4" xfId="0" applyFont="1" applyBorder="1" applyAlignment="1" applyProtection="1">
      <alignment horizontal="right" vertical="center" indent="7"/>
      <protection locked="0"/>
    </xf>
    <xf numFmtId="164" fontId="8" fillId="0" borderId="5" xfId="1" applyNumberFormat="1" applyFont="1" applyFill="1" applyBorder="1" applyAlignment="1" applyProtection="1">
      <alignment horizontal="right" vertical="center"/>
      <protection locked="0"/>
    </xf>
    <xf numFmtId="164" fontId="20" fillId="0" borderId="5" xfId="1" applyNumberFormat="1" applyFont="1" applyFill="1" applyBorder="1" applyAlignment="1" applyProtection="1">
      <alignment horizontal="right" vertical="center"/>
      <protection locked="0"/>
    </xf>
    <xf numFmtId="0" fontId="9" fillId="0" borderId="5" xfId="0" applyFont="1" applyBorder="1" applyAlignment="1" applyProtection="1">
      <alignment horizontal="right" vertical="center" indent="7"/>
      <protection locked="0"/>
    </xf>
    <xf numFmtId="0" fontId="18" fillId="3" borderId="0" xfId="0" applyFont="1" applyFill="1" applyBorder="1" applyAlignment="1" applyProtection="1">
      <alignment horizontal="right" vertical="center" indent="4"/>
      <protection locked="0"/>
    </xf>
    <xf numFmtId="164" fontId="8" fillId="0" borderId="0" xfId="1" applyNumberFormat="1" applyFont="1" applyFill="1" applyBorder="1" applyAlignment="1" applyProtection="1">
      <alignment horizontal="right" vertical="center"/>
      <protection locked="0"/>
    </xf>
    <xf numFmtId="164" fontId="20" fillId="0" borderId="0" xfId="1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Border="1" applyAlignment="1" applyProtection="1">
      <alignment horizontal="right" vertical="center" wrapText="1" indent="7"/>
      <protection locked="0"/>
    </xf>
    <xf numFmtId="0" fontId="9" fillId="0" borderId="0" xfId="0" applyFont="1" applyBorder="1" applyAlignment="1" applyProtection="1">
      <alignment horizontal="right" vertical="center" indent="7"/>
      <protection locked="0"/>
    </xf>
    <xf numFmtId="0" fontId="4" fillId="0" borderId="0" xfId="2" applyFont="1" applyAlignment="1">
      <alignment vertical="center"/>
    </xf>
  </cellXfs>
  <cellStyles count="6">
    <cellStyle name="Comma" xfId="1" builtinId="3"/>
    <cellStyle name="Comma 2" xfId="5" xr:uid="{649B5D6E-C2B2-48D3-ACA4-95C6923C7BF6}"/>
    <cellStyle name="Comma 6" xfId="4" xr:uid="{CDDA235F-2615-4382-A45A-B28352A6FAF5}"/>
    <cellStyle name="Normal" xfId="0" builtinId="0"/>
    <cellStyle name="Normal 2" xfId="2" xr:uid="{8F6A3B1E-358A-49A0-94BF-93DD2DC2DF1E}"/>
    <cellStyle name="Normal 9" xfId="3" xr:uid="{E7C5E5A2-59D6-4123-B87F-049CE08D86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8133F4BE-FADD-4043-A893-D955537C61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82282-9BFB-43F3-93BB-45D08385A9D9}">
  <sheetPr codeName="Sheet2">
    <pageSetUpPr fitToPage="1"/>
  </sheetPr>
  <dimension ref="A1:H160"/>
  <sheetViews>
    <sheetView showGridLines="0" tabSelected="1" view="pageBreakPreview" zoomScale="85" zoomScaleNormal="85" zoomScaleSheetLayoutView="85" workbookViewId="0">
      <selection activeCell="N6" sqref="N6"/>
    </sheetView>
  </sheetViews>
  <sheetFormatPr defaultRowHeight="19.5" x14ac:dyDescent="0.25"/>
  <cols>
    <col min="1" max="2" width="20" style="5" customWidth="1"/>
    <col min="3" max="3" width="20" style="44" customWidth="1"/>
    <col min="4" max="5" width="20" style="5" customWidth="1"/>
    <col min="6" max="6" width="75.85546875" style="11" customWidth="1"/>
    <col min="7" max="7" width="11.85546875" style="4" hidden="1" customWidth="1"/>
    <col min="8" max="8" width="5.140625" style="5" hidden="1" customWidth="1"/>
    <col min="9" max="16384" width="9.140625" style="6"/>
  </cols>
  <sheetData>
    <row r="1" spans="1:8" s="7" customFormat="1" ht="38.25" customHeight="1" x14ac:dyDescent="0.25">
      <c r="A1" s="1"/>
      <c r="B1" s="1"/>
      <c r="C1" s="2"/>
      <c r="D1" s="1"/>
      <c r="E1" s="1"/>
      <c r="F1" s="3" t="s">
        <v>0</v>
      </c>
      <c r="G1" s="4"/>
      <c r="H1" s="5"/>
    </row>
    <row r="2" spans="1:8" s="7" customFormat="1" ht="19.5" customHeight="1" x14ac:dyDescent="0.25">
      <c r="A2" s="1"/>
      <c r="B2" s="1"/>
      <c r="C2" s="2"/>
      <c r="D2" s="1"/>
      <c r="E2" s="1"/>
      <c r="F2" s="8" t="s">
        <v>1</v>
      </c>
      <c r="G2" s="4"/>
      <c r="H2" s="5"/>
    </row>
    <row r="3" spans="1:8" s="7" customFormat="1" ht="11.25" customHeight="1" x14ac:dyDescent="0.25">
      <c r="A3" s="9"/>
      <c r="B3" s="9"/>
      <c r="C3" s="10"/>
      <c r="D3" s="9"/>
      <c r="E3" s="9"/>
      <c r="F3" s="11"/>
      <c r="G3" s="4"/>
      <c r="H3" s="5"/>
    </row>
    <row r="4" spans="1:8" s="7" customFormat="1" ht="30" customHeight="1" x14ac:dyDescent="0.25">
      <c r="A4" s="12">
        <v>2026</v>
      </c>
      <c r="B4" s="12">
        <v>2025</v>
      </c>
      <c r="C4" s="13">
        <v>2024</v>
      </c>
      <c r="D4" s="12">
        <v>2023</v>
      </c>
      <c r="E4" s="12">
        <v>2022</v>
      </c>
      <c r="F4" s="11"/>
      <c r="G4" s="4"/>
      <c r="H4" s="5"/>
    </row>
    <row r="5" spans="1:8" s="7" customFormat="1" ht="30" customHeight="1" thickBot="1" x14ac:dyDescent="0.3">
      <c r="A5" s="14" t="s">
        <v>2</v>
      </c>
      <c r="B5" s="14" t="s">
        <v>2</v>
      </c>
      <c r="C5" s="15" t="s">
        <v>2</v>
      </c>
      <c r="D5" s="14" t="s">
        <v>3</v>
      </c>
      <c r="E5" s="14" t="s">
        <v>4</v>
      </c>
      <c r="F5" s="11"/>
      <c r="G5" s="16"/>
      <c r="H5" s="5"/>
    </row>
    <row r="6" spans="1:8" s="7" customFormat="1" ht="11.25" customHeight="1" thickBot="1" x14ac:dyDescent="0.3">
      <c r="A6" s="9"/>
      <c r="B6" s="9"/>
      <c r="C6" s="10"/>
      <c r="D6" s="9"/>
      <c r="E6" s="9"/>
      <c r="F6" s="11"/>
      <c r="G6" s="4"/>
      <c r="H6" s="5"/>
    </row>
    <row r="7" spans="1:8" s="7" customFormat="1" ht="30" customHeight="1" thickBot="1" x14ac:dyDescent="0.3">
      <c r="A7" s="17">
        <f>SUMIF($H$9:$H$160,"SUM",A9:A160)</f>
        <v>49675589576</v>
      </c>
      <c r="B7" s="17">
        <f>SUMIF($H$9:$H$160,"SUM",B9:B160)</f>
        <v>48920508014</v>
      </c>
      <c r="C7" s="18">
        <f>SUMIF($H$9:$H$160,"SUM",C9:C160)</f>
        <v>47316590254</v>
      </c>
      <c r="D7" s="17">
        <f>SUMIF($H$9:$H$160,"SUM",D9:D160)</f>
        <v>47083110145</v>
      </c>
      <c r="E7" s="17">
        <f>SUMIF($H$9:$H$160,"SUM",E9:E160)</f>
        <v>40059919376</v>
      </c>
      <c r="F7" s="19" t="s">
        <v>5</v>
      </c>
      <c r="G7" s="4"/>
      <c r="H7" s="5"/>
    </row>
    <row r="8" spans="1:8" s="7" customFormat="1" ht="11.25" customHeight="1" x14ac:dyDescent="0.25">
      <c r="A8" s="20"/>
      <c r="B8" s="20"/>
      <c r="C8" s="21"/>
      <c r="D8" s="22"/>
      <c r="E8" s="22"/>
      <c r="F8" s="23"/>
      <c r="G8" s="4"/>
      <c r="H8" s="5"/>
    </row>
    <row r="9" spans="1:8" s="7" customFormat="1" ht="30" customHeight="1" x14ac:dyDescent="0.25">
      <c r="A9" s="24">
        <f t="shared" ref="A9:D9" si="0">SUM(A10,A14,A16,A20,A22,A24,A26)</f>
        <v>11449521713</v>
      </c>
      <c r="B9" s="24">
        <f t="shared" si="0"/>
        <v>10284590443</v>
      </c>
      <c r="C9" s="25">
        <f t="shared" si="0"/>
        <v>9230269665</v>
      </c>
      <c r="D9" s="24">
        <f t="shared" si="0"/>
        <v>6885333896</v>
      </c>
      <c r="E9" s="24">
        <f>SUM(E10,E14,E16,E20,E22,E24,E26)</f>
        <v>5176147188</v>
      </c>
      <c r="F9" s="26" t="s">
        <v>6</v>
      </c>
      <c r="G9" s="4">
        <v>701</v>
      </c>
      <c r="H9" s="5" t="s">
        <v>7</v>
      </c>
    </row>
    <row r="10" spans="1:8" s="7" customFormat="1" ht="45" customHeight="1" x14ac:dyDescent="0.25">
      <c r="A10" s="27">
        <f t="shared" ref="A10:D10" si="1">SUM(A11:A13)</f>
        <v>3076182457</v>
      </c>
      <c r="B10" s="27">
        <f t="shared" si="1"/>
        <v>3071583664</v>
      </c>
      <c r="C10" s="28">
        <f t="shared" si="1"/>
        <v>3205938426</v>
      </c>
      <c r="D10" s="27">
        <f t="shared" si="1"/>
        <v>1734938047</v>
      </c>
      <c r="E10" s="27">
        <f>SUM(E11:E13)</f>
        <v>1384488081</v>
      </c>
      <c r="F10" s="29" t="s">
        <v>8</v>
      </c>
      <c r="G10" s="4">
        <v>7011</v>
      </c>
      <c r="H10" s="5"/>
    </row>
    <row r="11" spans="1:8" s="7" customFormat="1" ht="30" customHeight="1" x14ac:dyDescent="0.25">
      <c r="A11" s="30">
        <v>601459955</v>
      </c>
      <c r="B11" s="30">
        <v>520712063</v>
      </c>
      <c r="C11" s="31">
        <v>586833785</v>
      </c>
      <c r="D11" s="30">
        <v>595275122</v>
      </c>
      <c r="E11" s="30">
        <v>448607578</v>
      </c>
      <c r="F11" s="32" t="s">
        <v>9</v>
      </c>
      <c r="G11" s="4">
        <v>70111</v>
      </c>
      <c r="H11" s="5"/>
    </row>
    <row r="12" spans="1:8" s="7" customFormat="1" ht="30" customHeight="1" x14ac:dyDescent="0.25">
      <c r="A12" s="33">
        <v>2063066364</v>
      </c>
      <c r="B12" s="33">
        <v>2140815463</v>
      </c>
      <c r="C12" s="34">
        <v>2210848503</v>
      </c>
      <c r="D12" s="33">
        <v>969750284</v>
      </c>
      <c r="E12" s="33">
        <v>654064836</v>
      </c>
      <c r="F12" s="35" t="s">
        <v>10</v>
      </c>
      <c r="G12" s="4">
        <v>70112</v>
      </c>
      <c r="H12" s="5"/>
    </row>
    <row r="13" spans="1:8" s="7" customFormat="1" ht="30" customHeight="1" x14ac:dyDescent="0.25">
      <c r="A13" s="36">
        <v>411656138</v>
      </c>
      <c r="B13" s="36">
        <v>410056138</v>
      </c>
      <c r="C13" s="37">
        <v>408256138</v>
      </c>
      <c r="D13" s="36">
        <v>169912641</v>
      </c>
      <c r="E13" s="36">
        <v>281815667</v>
      </c>
      <c r="F13" s="38" t="s">
        <v>11</v>
      </c>
      <c r="G13" s="4">
        <v>70113</v>
      </c>
      <c r="H13" s="5"/>
    </row>
    <row r="14" spans="1:8" s="7" customFormat="1" ht="30" customHeight="1" x14ac:dyDescent="0.25">
      <c r="A14" s="27">
        <f t="shared" ref="A14:D14" si="2">SUM(A15)</f>
        <v>0</v>
      </c>
      <c r="B14" s="27">
        <f t="shared" si="2"/>
        <v>0</v>
      </c>
      <c r="C14" s="28">
        <f t="shared" si="2"/>
        <v>0</v>
      </c>
      <c r="D14" s="27">
        <f t="shared" si="2"/>
        <v>15208333</v>
      </c>
      <c r="E14" s="27">
        <f>SUM(E15)</f>
        <v>0</v>
      </c>
      <c r="F14" s="39" t="s">
        <v>12</v>
      </c>
      <c r="G14" s="4">
        <v>7012</v>
      </c>
      <c r="H14" s="5"/>
    </row>
    <row r="15" spans="1:8" s="7" customFormat="1" ht="30.75" customHeight="1" x14ac:dyDescent="0.25">
      <c r="A15" s="40">
        <v>0</v>
      </c>
      <c r="B15" s="40">
        <v>0</v>
      </c>
      <c r="C15" s="41">
        <v>0</v>
      </c>
      <c r="D15" s="40">
        <v>15208333</v>
      </c>
      <c r="E15" s="40">
        <v>0</v>
      </c>
      <c r="F15" s="42" t="s">
        <v>13</v>
      </c>
      <c r="G15" s="4">
        <v>70121</v>
      </c>
      <c r="H15" s="5"/>
    </row>
    <row r="16" spans="1:8" s="7" customFormat="1" ht="30" customHeight="1" x14ac:dyDescent="0.25">
      <c r="A16" s="27">
        <f t="shared" ref="A16:D16" si="3">SUM(A17:A19)</f>
        <v>1749205913</v>
      </c>
      <c r="B16" s="27">
        <f t="shared" si="3"/>
        <v>1249415828</v>
      </c>
      <c r="C16" s="28">
        <f t="shared" si="3"/>
        <v>751520056</v>
      </c>
      <c r="D16" s="27">
        <f t="shared" si="3"/>
        <v>301265277</v>
      </c>
      <c r="E16" s="27">
        <f>SUM(E17:E19)</f>
        <v>300508890</v>
      </c>
      <c r="F16" s="39" t="s">
        <v>14</v>
      </c>
      <c r="G16" s="4">
        <v>7013</v>
      </c>
      <c r="H16" s="5"/>
    </row>
    <row r="17" spans="1:8" s="7" customFormat="1" ht="30" customHeight="1" x14ac:dyDescent="0.25">
      <c r="A17" s="30">
        <v>1557500000</v>
      </c>
      <c r="B17" s="30">
        <v>1057400000</v>
      </c>
      <c r="C17" s="31">
        <v>557300000</v>
      </c>
      <c r="D17" s="30">
        <v>48008859</v>
      </c>
      <c r="E17" s="30">
        <v>42223530</v>
      </c>
      <c r="F17" s="32" t="s">
        <v>15</v>
      </c>
      <c r="G17" s="4">
        <v>70131</v>
      </c>
      <c r="H17" s="5"/>
    </row>
    <row r="18" spans="1:8" s="7" customFormat="1" ht="30" customHeight="1" x14ac:dyDescent="0.25">
      <c r="A18" s="33">
        <v>140666175</v>
      </c>
      <c r="B18" s="33">
        <v>140626090</v>
      </c>
      <c r="C18" s="34">
        <v>141096026</v>
      </c>
      <c r="D18" s="33">
        <v>138887143</v>
      </c>
      <c r="E18" s="33">
        <v>166280028</v>
      </c>
      <c r="F18" s="35" t="s">
        <v>16</v>
      </c>
      <c r="G18" s="4">
        <v>70132</v>
      </c>
      <c r="H18" s="5"/>
    </row>
    <row r="19" spans="1:8" s="7" customFormat="1" ht="30" customHeight="1" x14ac:dyDescent="0.25">
      <c r="A19" s="36">
        <v>51039738</v>
      </c>
      <c r="B19" s="36">
        <v>51389738</v>
      </c>
      <c r="C19" s="37">
        <v>53124030</v>
      </c>
      <c r="D19" s="36">
        <v>114369275</v>
      </c>
      <c r="E19" s="36">
        <v>92005332</v>
      </c>
      <c r="F19" s="38" t="s">
        <v>17</v>
      </c>
      <c r="G19" s="4">
        <v>70133</v>
      </c>
      <c r="H19" s="5"/>
    </row>
    <row r="20" spans="1:8" s="7" customFormat="1" ht="30" customHeight="1" x14ac:dyDescent="0.25">
      <c r="A20" s="27">
        <f t="shared" ref="A20:D20" si="4">SUM(A21)</f>
        <v>500000</v>
      </c>
      <c r="B20" s="27">
        <f t="shared" si="4"/>
        <v>500000</v>
      </c>
      <c r="C20" s="28">
        <f t="shared" si="4"/>
        <v>500000</v>
      </c>
      <c r="D20" s="27">
        <f t="shared" si="4"/>
        <v>475933</v>
      </c>
      <c r="E20" s="27">
        <f>SUM(E21)</f>
        <v>679465</v>
      </c>
      <c r="F20" s="39" t="s">
        <v>18</v>
      </c>
      <c r="G20" s="4">
        <v>7014</v>
      </c>
      <c r="H20" s="5"/>
    </row>
    <row r="21" spans="1:8" s="7" customFormat="1" ht="30" customHeight="1" x14ac:dyDescent="0.25">
      <c r="A21" s="40">
        <v>500000</v>
      </c>
      <c r="B21" s="40">
        <v>500000</v>
      </c>
      <c r="C21" s="41">
        <v>500000</v>
      </c>
      <c r="D21" s="40">
        <v>475933</v>
      </c>
      <c r="E21" s="40">
        <v>679465</v>
      </c>
      <c r="F21" s="43" t="s">
        <v>18</v>
      </c>
      <c r="G21" s="4">
        <v>70140</v>
      </c>
      <c r="H21" s="5"/>
    </row>
    <row r="22" spans="1:8" s="7" customFormat="1" ht="30" customHeight="1" x14ac:dyDescent="0.25">
      <c r="A22" s="27">
        <f t="shared" ref="A22:D22" si="5">SUM(A23)</f>
        <v>710262</v>
      </c>
      <c r="B22" s="27">
        <f t="shared" si="5"/>
        <v>710262</v>
      </c>
      <c r="C22" s="28">
        <f t="shared" si="5"/>
        <v>660052</v>
      </c>
      <c r="D22" s="27">
        <f t="shared" si="5"/>
        <v>303281</v>
      </c>
      <c r="E22" s="27">
        <f>SUM(E23)</f>
        <v>0</v>
      </c>
      <c r="F22" s="39" t="s">
        <v>19</v>
      </c>
      <c r="G22" s="4">
        <v>7015</v>
      </c>
      <c r="H22" s="5"/>
    </row>
    <row r="23" spans="1:8" s="7" customFormat="1" ht="30" customHeight="1" x14ac:dyDescent="0.25">
      <c r="A23" s="40">
        <v>710262</v>
      </c>
      <c r="B23" s="40">
        <v>710262</v>
      </c>
      <c r="C23" s="41">
        <v>660052</v>
      </c>
      <c r="D23" s="40">
        <v>303281</v>
      </c>
      <c r="E23" s="40">
        <v>0</v>
      </c>
      <c r="F23" s="43" t="s">
        <v>19</v>
      </c>
      <c r="G23" s="4">
        <v>70150</v>
      </c>
      <c r="H23" s="5"/>
    </row>
    <row r="24" spans="1:8" s="7" customFormat="1" ht="30" customHeight="1" x14ac:dyDescent="0.25">
      <c r="A24" s="27">
        <f t="shared" ref="A24:D24" si="6">SUM(A25)</f>
        <v>27717027</v>
      </c>
      <c r="B24" s="27">
        <f t="shared" si="6"/>
        <v>27417027</v>
      </c>
      <c r="C24" s="28">
        <f t="shared" si="6"/>
        <v>27617027</v>
      </c>
      <c r="D24" s="27">
        <f t="shared" si="6"/>
        <v>31180459</v>
      </c>
      <c r="E24" s="27">
        <f>SUM(E25)</f>
        <v>23833104</v>
      </c>
      <c r="F24" s="39" t="s">
        <v>20</v>
      </c>
      <c r="G24" s="4">
        <v>7016</v>
      </c>
      <c r="H24" s="5"/>
    </row>
    <row r="25" spans="1:8" s="7" customFormat="1" ht="30" customHeight="1" x14ac:dyDescent="0.25">
      <c r="A25" s="40">
        <v>27717027</v>
      </c>
      <c r="B25" s="40">
        <v>27417027</v>
      </c>
      <c r="C25" s="41">
        <v>27617027</v>
      </c>
      <c r="D25" s="40">
        <v>31180459</v>
      </c>
      <c r="E25" s="40">
        <v>23833104</v>
      </c>
      <c r="F25" s="43" t="s">
        <v>20</v>
      </c>
      <c r="G25" s="4">
        <v>70160</v>
      </c>
      <c r="H25" s="5"/>
    </row>
    <row r="26" spans="1:8" s="7" customFormat="1" ht="30" customHeight="1" x14ac:dyDescent="0.25">
      <c r="A26" s="27">
        <f t="shared" ref="A26:D26" si="7">SUM(A27)</f>
        <v>6595206054</v>
      </c>
      <c r="B26" s="27">
        <f t="shared" si="7"/>
        <v>5934963662</v>
      </c>
      <c r="C26" s="28">
        <f t="shared" si="7"/>
        <v>5244034104</v>
      </c>
      <c r="D26" s="27">
        <f t="shared" si="7"/>
        <v>4801962566</v>
      </c>
      <c r="E26" s="27">
        <f>SUM(E27)</f>
        <v>3466637648</v>
      </c>
      <c r="F26" s="39" t="s">
        <v>21</v>
      </c>
      <c r="G26" s="4">
        <v>7017</v>
      </c>
      <c r="H26" s="5"/>
    </row>
    <row r="27" spans="1:8" s="7" customFormat="1" ht="30" customHeight="1" x14ac:dyDescent="0.25">
      <c r="A27" s="40">
        <v>6595206054</v>
      </c>
      <c r="B27" s="40">
        <v>5934963662</v>
      </c>
      <c r="C27" s="41">
        <v>5244034104</v>
      </c>
      <c r="D27" s="40">
        <v>4801962566</v>
      </c>
      <c r="E27" s="40">
        <v>3466637648</v>
      </c>
      <c r="F27" s="43" t="s">
        <v>22</v>
      </c>
      <c r="G27" s="4">
        <v>70170</v>
      </c>
      <c r="H27" s="5"/>
    </row>
    <row r="28" spans="1:8" s="7" customFormat="1" ht="30" customHeight="1" x14ac:dyDescent="0.25">
      <c r="A28" s="24">
        <f t="shared" ref="A28:D28" si="8">SUM(A29,A31,A33,A35)</f>
        <v>1826545554</v>
      </c>
      <c r="B28" s="24">
        <f t="shared" si="8"/>
        <v>1889275674</v>
      </c>
      <c r="C28" s="25">
        <f t="shared" si="8"/>
        <v>1867869904</v>
      </c>
      <c r="D28" s="24">
        <f t="shared" si="8"/>
        <v>1725817428</v>
      </c>
      <c r="E28" s="24">
        <f>SUM(E29,E31,E33,E35)</f>
        <v>1670758221</v>
      </c>
      <c r="F28" s="26" t="s">
        <v>23</v>
      </c>
      <c r="G28" s="4">
        <v>702</v>
      </c>
      <c r="H28" s="5" t="s">
        <v>7</v>
      </c>
    </row>
    <row r="29" spans="1:8" s="7" customFormat="1" ht="30" customHeight="1" x14ac:dyDescent="0.25">
      <c r="A29" s="27">
        <f t="shared" ref="A29:D29" si="9">SUM(A30)</f>
        <v>1807745554</v>
      </c>
      <c r="B29" s="27">
        <f t="shared" si="9"/>
        <v>1870575674</v>
      </c>
      <c r="C29" s="28">
        <f t="shared" si="9"/>
        <v>1848894111</v>
      </c>
      <c r="D29" s="27">
        <f t="shared" si="9"/>
        <v>1698184207</v>
      </c>
      <c r="E29" s="27">
        <f>SUM(E30)</f>
        <v>1639989857</v>
      </c>
      <c r="F29" s="39" t="s">
        <v>24</v>
      </c>
      <c r="G29" s="4">
        <v>7021</v>
      </c>
      <c r="H29" s="5"/>
    </row>
    <row r="30" spans="1:8" s="7" customFormat="1" ht="30" customHeight="1" x14ac:dyDescent="0.25">
      <c r="A30" s="40">
        <v>1807745554</v>
      </c>
      <c r="B30" s="40">
        <v>1870575674</v>
      </c>
      <c r="C30" s="41">
        <v>1848894111</v>
      </c>
      <c r="D30" s="40">
        <v>1698184207</v>
      </c>
      <c r="E30" s="40">
        <v>1639989857</v>
      </c>
      <c r="F30" s="43" t="s">
        <v>24</v>
      </c>
      <c r="G30" s="4">
        <v>70210</v>
      </c>
      <c r="H30" s="5"/>
    </row>
    <row r="31" spans="1:8" s="7" customFormat="1" ht="30" customHeight="1" x14ac:dyDescent="0.25">
      <c r="A31" s="27">
        <f t="shared" ref="A31:D31" si="10">SUM(A32)</f>
        <v>6493889</v>
      </c>
      <c r="B31" s="27">
        <f t="shared" si="10"/>
        <v>6393889</v>
      </c>
      <c r="C31" s="28">
        <f t="shared" si="10"/>
        <v>6293889</v>
      </c>
      <c r="D31" s="27">
        <f t="shared" si="10"/>
        <v>5283958</v>
      </c>
      <c r="E31" s="27">
        <f>SUM(E32)</f>
        <v>4310268</v>
      </c>
      <c r="F31" s="39" t="s">
        <v>25</v>
      </c>
      <c r="G31" s="4">
        <v>7022</v>
      </c>
      <c r="H31" s="5"/>
    </row>
    <row r="32" spans="1:8" s="7" customFormat="1" ht="30" customHeight="1" x14ac:dyDescent="0.25">
      <c r="A32" s="40">
        <v>6493889</v>
      </c>
      <c r="B32" s="40">
        <v>6393889</v>
      </c>
      <c r="C32" s="41">
        <v>6293889</v>
      </c>
      <c r="D32" s="40">
        <v>5283958</v>
      </c>
      <c r="E32" s="40">
        <v>4310268</v>
      </c>
      <c r="F32" s="43" t="s">
        <v>25</v>
      </c>
      <c r="G32" s="4">
        <v>70220</v>
      </c>
      <c r="H32" s="5"/>
    </row>
    <row r="33" spans="1:8" s="7" customFormat="1" ht="30" customHeight="1" x14ac:dyDescent="0.25">
      <c r="A33" s="27">
        <f t="shared" ref="A33:D33" si="11">SUM(A34)</f>
        <v>70000</v>
      </c>
      <c r="B33" s="27">
        <f t="shared" si="11"/>
        <v>70000</v>
      </c>
      <c r="C33" s="28">
        <f t="shared" si="11"/>
        <v>70000</v>
      </c>
      <c r="D33" s="27">
        <f t="shared" si="11"/>
        <v>70000</v>
      </c>
      <c r="E33" s="27">
        <f>SUM(E34)</f>
        <v>14950</v>
      </c>
      <c r="F33" s="39" t="s">
        <v>26</v>
      </c>
      <c r="G33" s="4">
        <v>7024</v>
      </c>
      <c r="H33" s="5"/>
    </row>
    <row r="34" spans="1:8" s="7" customFormat="1" ht="30" customHeight="1" x14ac:dyDescent="0.25">
      <c r="A34" s="40">
        <v>70000</v>
      </c>
      <c r="B34" s="40">
        <v>70000</v>
      </c>
      <c r="C34" s="41">
        <v>70000</v>
      </c>
      <c r="D34" s="40">
        <v>70000</v>
      </c>
      <c r="E34" s="40">
        <v>14950</v>
      </c>
      <c r="F34" s="43" t="s">
        <v>26</v>
      </c>
      <c r="G34" s="4">
        <v>70240</v>
      </c>
      <c r="H34" s="5"/>
    </row>
    <row r="35" spans="1:8" s="7" customFormat="1" ht="30" customHeight="1" x14ac:dyDescent="0.25">
      <c r="A35" s="27">
        <f t="shared" ref="A35:D35" si="12">SUM(A36)</f>
        <v>12236111</v>
      </c>
      <c r="B35" s="27">
        <f t="shared" si="12"/>
        <v>12236111</v>
      </c>
      <c r="C35" s="28">
        <f t="shared" si="12"/>
        <v>12611904</v>
      </c>
      <c r="D35" s="27">
        <f t="shared" si="12"/>
        <v>22279263</v>
      </c>
      <c r="E35" s="27">
        <f>SUM(E36)</f>
        <v>26443146</v>
      </c>
      <c r="F35" s="39" t="s">
        <v>27</v>
      </c>
      <c r="G35" s="4">
        <v>7025</v>
      </c>
      <c r="H35" s="5"/>
    </row>
    <row r="36" spans="1:8" s="7" customFormat="1" ht="30" customHeight="1" x14ac:dyDescent="0.25">
      <c r="A36" s="40">
        <v>12236111</v>
      </c>
      <c r="B36" s="40">
        <v>12236111</v>
      </c>
      <c r="C36" s="41">
        <v>12611904</v>
      </c>
      <c r="D36" s="40">
        <v>22279263</v>
      </c>
      <c r="E36" s="40">
        <v>26443146</v>
      </c>
      <c r="F36" s="43" t="s">
        <v>27</v>
      </c>
      <c r="G36" s="4">
        <v>70250</v>
      </c>
      <c r="H36" s="5"/>
    </row>
    <row r="37" spans="1:8" s="7" customFormat="1" ht="30" customHeight="1" x14ac:dyDescent="0.25">
      <c r="A37" s="24">
        <f t="shared" ref="A37:D37" si="13">SUM(A38,A40,A42,A44,A46,A48)</f>
        <v>3763764194</v>
      </c>
      <c r="B37" s="24">
        <f t="shared" si="13"/>
        <v>3798556792</v>
      </c>
      <c r="C37" s="25">
        <f t="shared" si="13"/>
        <v>3769617335</v>
      </c>
      <c r="D37" s="24">
        <f t="shared" si="13"/>
        <v>3439854935</v>
      </c>
      <c r="E37" s="24">
        <f>SUM(E38,E40,E42,E44,E46,E48)</f>
        <v>3020196411</v>
      </c>
      <c r="F37" s="26" t="s">
        <v>28</v>
      </c>
      <c r="G37" s="4">
        <v>703</v>
      </c>
      <c r="H37" s="5" t="s">
        <v>7</v>
      </c>
    </row>
    <row r="38" spans="1:8" s="7" customFormat="1" ht="30" customHeight="1" x14ac:dyDescent="0.25">
      <c r="A38" s="27">
        <f t="shared" ref="A38:D38" si="14">SUM(A39)</f>
        <v>2453740975</v>
      </c>
      <c r="B38" s="27">
        <f t="shared" si="14"/>
        <v>2471298173</v>
      </c>
      <c r="C38" s="28">
        <f>SUM(C39)</f>
        <v>2427960053</v>
      </c>
      <c r="D38" s="27">
        <f t="shared" si="14"/>
        <v>2196513519</v>
      </c>
      <c r="E38" s="27">
        <f>SUM(E39)</f>
        <v>1862925206</v>
      </c>
      <c r="F38" s="39" t="s">
        <v>29</v>
      </c>
      <c r="G38" s="4">
        <v>7031</v>
      </c>
      <c r="H38" s="5"/>
    </row>
    <row r="39" spans="1:8" s="7" customFormat="1" ht="30" customHeight="1" x14ac:dyDescent="0.25">
      <c r="A39" s="40">
        <v>2453740975</v>
      </c>
      <c r="B39" s="40">
        <v>2471298173</v>
      </c>
      <c r="C39" s="41">
        <v>2427960053</v>
      </c>
      <c r="D39" s="40">
        <v>2196513519</v>
      </c>
      <c r="E39" s="40">
        <v>1862925206</v>
      </c>
      <c r="F39" s="43" t="s">
        <v>29</v>
      </c>
      <c r="G39" s="4">
        <v>70310</v>
      </c>
      <c r="H39" s="5"/>
    </row>
    <row r="40" spans="1:8" s="7" customFormat="1" ht="30" customHeight="1" x14ac:dyDescent="0.25">
      <c r="A40" s="27">
        <f t="shared" ref="A40:D40" si="15">SUM(A41)</f>
        <v>59518150</v>
      </c>
      <c r="B40" s="27">
        <f t="shared" si="15"/>
        <v>60836950</v>
      </c>
      <c r="C40" s="28">
        <f t="shared" si="15"/>
        <v>59945073</v>
      </c>
      <c r="D40" s="27">
        <f t="shared" si="15"/>
        <v>52935306</v>
      </c>
      <c r="E40" s="27">
        <f>SUM(E41)</f>
        <v>48396462</v>
      </c>
      <c r="F40" s="39" t="s">
        <v>30</v>
      </c>
      <c r="G40" s="4">
        <v>7032</v>
      </c>
      <c r="H40" s="5"/>
    </row>
    <row r="41" spans="1:8" s="7" customFormat="1" ht="30" customHeight="1" x14ac:dyDescent="0.25">
      <c r="A41" s="40">
        <v>59518150</v>
      </c>
      <c r="B41" s="40">
        <v>60836950</v>
      </c>
      <c r="C41" s="41">
        <v>59945073</v>
      </c>
      <c r="D41" s="40">
        <v>52935306</v>
      </c>
      <c r="E41" s="40">
        <v>48396462</v>
      </c>
      <c r="F41" s="43" t="s">
        <v>30</v>
      </c>
      <c r="G41" s="4">
        <v>70320</v>
      </c>
      <c r="H41" s="5"/>
    </row>
    <row r="42" spans="1:8" s="7" customFormat="1" ht="30" customHeight="1" x14ac:dyDescent="0.25">
      <c r="A42" s="27">
        <f t="shared" ref="A42:D42" si="16">SUM(A43)</f>
        <v>778667021</v>
      </c>
      <c r="B42" s="27">
        <f t="shared" si="16"/>
        <v>778612254</v>
      </c>
      <c r="C42" s="28">
        <f t="shared" si="16"/>
        <v>757929801</v>
      </c>
      <c r="D42" s="27">
        <f t="shared" si="16"/>
        <v>726872100</v>
      </c>
      <c r="E42" s="27">
        <f>SUM(E43)</f>
        <v>696792301</v>
      </c>
      <c r="F42" s="39" t="s">
        <v>31</v>
      </c>
      <c r="G42" s="4">
        <v>7033</v>
      </c>
      <c r="H42" s="5"/>
    </row>
    <row r="43" spans="1:8" s="7" customFormat="1" ht="30" customHeight="1" x14ac:dyDescent="0.25">
      <c r="A43" s="40">
        <v>778667021</v>
      </c>
      <c r="B43" s="40">
        <v>778612254</v>
      </c>
      <c r="C43" s="41">
        <v>757929801</v>
      </c>
      <c r="D43" s="40">
        <v>726872100</v>
      </c>
      <c r="E43" s="40">
        <v>696792301</v>
      </c>
      <c r="F43" s="43" t="s">
        <v>31</v>
      </c>
      <c r="G43" s="4">
        <v>70330</v>
      </c>
      <c r="H43" s="5"/>
    </row>
    <row r="44" spans="1:8" s="7" customFormat="1" ht="30" customHeight="1" x14ac:dyDescent="0.25">
      <c r="A44" s="27">
        <f t="shared" ref="A44:D44" si="17">SUM(A45)</f>
        <v>414269137</v>
      </c>
      <c r="B44" s="27">
        <f t="shared" si="17"/>
        <v>430783041</v>
      </c>
      <c r="C44" s="28">
        <f t="shared" si="17"/>
        <v>417413268</v>
      </c>
      <c r="D44" s="27">
        <f t="shared" si="17"/>
        <v>402335476</v>
      </c>
      <c r="E44" s="27">
        <f>SUM(E45)</f>
        <v>364221794</v>
      </c>
      <c r="F44" s="39" t="s">
        <v>32</v>
      </c>
      <c r="G44" s="4">
        <v>7034</v>
      </c>
      <c r="H44" s="5"/>
    </row>
    <row r="45" spans="1:8" s="7" customFormat="1" ht="30" customHeight="1" x14ac:dyDescent="0.25">
      <c r="A45" s="40">
        <v>414269137</v>
      </c>
      <c r="B45" s="40">
        <v>430783041</v>
      </c>
      <c r="C45" s="41">
        <v>417413268</v>
      </c>
      <c r="D45" s="40">
        <v>402335476</v>
      </c>
      <c r="E45" s="40">
        <v>364221794</v>
      </c>
      <c r="F45" s="43" t="s">
        <v>32</v>
      </c>
      <c r="G45" s="4">
        <v>70340</v>
      </c>
      <c r="H45" s="5"/>
    </row>
    <row r="46" spans="1:8" s="7" customFormat="1" ht="30" customHeight="1" x14ac:dyDescent="0.25">
      <c r="A46" s="27">
        <f t="shared" ref="A46:D46" si="18">SUM(A47)</f>
        <v>1777602</v>
      </c>
      <c r="B46" s="27">
        <f t="shared" si="18"/>
        <v>1777602</v>
      </c>
      <c r="C46" s="28">
        <f t="shared" si="18"/>
        <v>1777602</v>
      </c>
      <c r="D46" s="27">
        <f t="shared" si="18"/>
        <v>1414140</v>
      </c>
      <c r="E46" s="27">
        <f>SUM(E47)</f>
        <v>1116698</v>
      </c>
      <c r="F46" s="39" t="s">
        <v>33</v>
      </c>
      <c r="G46" s="4">
        <v>7035</v>
      </c>
      <c r="H46" s="5"/>
    </row>
    <row r="47" spans="1:8" s="7" customFormat="1" ht="30" customHeight="1" x14ac:dyDescent="0.25">
      <c r="A47" s="40">
        <v>1777602</v>
      </c>
      <c r="B47" s="40">
        <v>1777602</v>
      </c>
      <c r="C47" s="41">
        <v>1777602</v>
      </c>
      <c r="D47" s="40">
        <v>1414140</v>
      </c>
      <c r="E47" s="40">
        <v>1116698</v>
      </c>
      <c r="F47" s="43" t="s">
        <v>33</v>
      </c>
      <c r="G47" s="4">
        <v>70350</v>
      </c>
      <c r="H47" s="5"/>
    </row>
    <row r="48" spans="1:8" s="7" customFormat="1" ht="30" customHeight="1" x14ac:dyDescent="0.25">
      <c r="A48" s="27">
        <f t="shared" ref="A48:D48" si="19">SUM(A49)</f>
        <v>55791309</v>
      </c>
      <c r="B48" s="27">
        <f t="shared" si="19"/>
        <v>55248772</v>
      </c>
      <c r="C48" s="28">
        <f t="shared" si="19"/>
        <v>104591538</v>
      </c>
      <c r="D48" s="27">
        <f t="shared" si="19"/>
        <v>59784394</v>
      </c>
      <c r="E48" s="27">
        <f>SUM(E49)</f>
        <v>46743950</v>
      </c>
      <c r="F48" s="39" t="s">
        <v>34</v>
      </c>
      <c r="G48" s="4">
        <v>7036</v>
      </c>
      <c r="H48" s="5"/>
    </row>
    <row r="49" spans="1:8" s="7" customFormat="1" ht="30" customHeight="1" x14ac:dyDescent="0.25">
      <c r="A49" s="40">
        <v>55791309</v>
      </c>
      <c r="B49" s="40">
        <v>55248772</v>
      </c>
      <c r="C49" s="41">
        <v>104591538</v>
      </c>
      <c r="D49" s="40">
        <v>59784394</v>
      </c>
      <c r="E49" s="40">
        <v>46743950</v>
      </c>
      <c r="F49" s="43" t="s">
        <v>34</v>
      </c>
      <c r="G49" s="4">
        <v>70360</v>
      </c>
      <c r="H49" s="5"/>
    </row>
    <row r="50" spans="1:8" s="7" customFormat="1" ht="30" customHeight="1" x14ac:dyDescent="0.25">
      <c r="A50" s="24">
        <f>SUM(A51,A54,A57,A60,A62,A67,A69,A72,A74)</f>
        <v>7461409294</v>
      </c>
      <c r="B50" s="24">
        <f>SUM(B51,B54,B57,B60,B62,B67,B69,B72,B74)</f>
        <v>7669937654</v>
      </c>
      <c r="C50" s="25">
        <f>SUM(C51,C54,C57,C60,C62,C67,C69,C72,C74)</f>
        <v>8884148428</v>
      </c>
      <c r="D50" s="24">
        <f>SUM(D51,D54,D57,D60,D62,D67,D69,D72,D74)</f>
        <v>11545338199</v>
      </c>
      <c r="E50" s="24">
        <f>SUM(E51,E54,E57,E60,E62,E67,E69,E72,E74)</f>
        <v>9248382429</v>
      </c>
      <c r="F50" s="26" t="s">
        <v>35</v>
      </c>
      <c r="G50" s="4">
        <v>704</v>
      </c>
      <c r="H50" s="5" t="s">
        <v>7</v>
      </c>
    </row>
    <row r="51" spans="1:8" s="7" customFormat="1" ht="30" customHeight="1" x14ac:dyDescent="0.25">
      <c r="A51" s="27">
        <f t="shared" ref="A51:D51" si="20">SUM(A52:A53)</f>
        <v>372845664</v>
      </c>
      <c r="B51" s="27">
        <f t="shared" si="20"/>
        <v>376458104</v>
      </c>
      <c r="C51" s="28">
        <f t="shared" si="20"/>
        <v>568614176</v>
      </c>
      <c r="D51" s="27">
        <f t="shared" si="20"/>
        <v>835865202</v>
      </c>
      <c r="E51" s="27">
        <f>SUM(E52:E53)</f>
        <v>505655289</v>
      </c>
      <c r="F51" s="39" t="s">
        <v>36</v>
      </c>
      <c r="G51" s="4">
        <v>7041</v>
      </c>
      <c r="H51" s="5"/>
    </row>
    <row r="52" spans="1:8" s="7" customFormat="1" ht="30" customHeight="1" x14ac:dyDescent="0.25">
      <c r="A52" s="30">
        <v>295927270</v>
      </c>
      <c r="B52" s="30">
        <v>301394000</v>
      </c>
      <c r="C52" s="31">
        <v>494942041</v>
      </c>
      <c r="D52" s="30">
        <v>763141405</v>
      </c>
      <c r="E52" s="30">
        <v>465573264</v>
      </c>
      <c r="F52" s="32" t="s">
        <v>37</v>
      </c>
      <c r="G52" s="4">
        <v>70411</v>
      </c>
      <c r="H52" s="5"/>
    </row>
    <row r="53" spans="1:8" s="7" customFormat="1" ht="30" customHeight="1" x14ac:dyDescent="0.25">
      <c r="A53" s="36">
        <v>76918394</v>
      </c>
      <c r="B53" s="36">
        <v>75064104</v>
      </c>
      <c r="C53" s="37">
        <v>73672135</v>
      </c>
      <c r="D53" s="36">
        <v>72723797</v>
      </c>
      <c r="E53" s="36">
        <v>40082025</v>
      </c>
      <c r="F53" s="38" t="s">
        <v>38</v>
      </c>
      <c r="G53" s="4">
        <v>70412</v>
      </c>
      <c r="H53" s="5"/>
    </row>
    <row r="54" spans="1:8" s="7" customFormat="1" ht="30" customHeight="1" x14ac:dyDescent="0.25">
      <c r="A54" s="27">
        <f t="shared" ref="A54:D54" si="21">SUM(A55:A56)</f>
        <v>471797199</v>
      </c>
      <c r="B54" s="27">
        <f t="shared" si="21"/>
        <v>512131711</v>
      </c>
      <c r="C54" s="28">
        <f t="shared" si="21"/>
        <v>637573555</v>
      </c>
      <c r="D54" s="27">
        <f t="shared" si="21"/>
        <v>538016222</v>
      </c>
      <c r="E54" s="27">
        <f>SUM(E55:E56)</f>
        <v>175374331</v>
      </c>
      <c r="F54" s="39" t="s">
        <v>39</v>
      </c>
      <c r="G54" s="4">
        <v>7042</v>
      </c>
      <c r="H54" s="5"/>
    </row>
    <row r="55" spans="1:8" s="7" customFormat="1" ht="30" customHeight="1" x14ac:dyDescent="0.25">
      <c r="A55" s="30">
        <v>90759458</v>
      </c>
      <c r="B55" s="30">
        <v>102165666</v>
      </c>
      <c r="C55" s="31">
        <v>93044315</v>
      </c>
      <c r="D55" s="30">
        <v>76205641</v>
      </c>
      <c r="E55" s="30">
        <v>55941845</v>
      </c>
      <c r="F55" s="32" t="s">
        <v>40</v>
      </c>
      <c r="G55" s="4">
        <v>70421</v>
      </c>
      <c r="H55" s="5"/>
    </row>
    <row r="56" spans="1:8" s="7" customFormat="1" ht="30" customHeight="1" x14ac:dyDescent="0.25">
      <c r="A56" s="36">
        <v>381037741</v>
      </c>
      <c r="B56" s="36">
        <v>409966045</v>
      </c>
      <c r="C56" s="37">
        <v>544529240</v>
      </c>
      <c r="D56" s="36">
        <v>461810581</v>
      </c>
      <c r="E56" s="36">
        <v>119432486</v>
      </c>
      <c r="F56" s="38" t="s">
        <v>41</v>
      </c>
      <c r="G56" s="4">
        <v>70423</v>
      </c>
      <c r="H56" s="5"/>
    </row>
    <row r="57" spans="1:8" s="7" customFormat="1" ht="30" customHeight="1" x14ac:dyDescent="0.25">
      <c r="A57" s="27">
        <f>SUM(A58:A59)</f>
        <v>418001359</v>
      </c>
      <c r="B57" s="27">
        <f>SUM(B58:B59)</f>
        <v>765181714</v>
      </c>
      <c r="C57" s="28">
        <f>SUM(C58:C59)</f>
        <v>2020093921</v>
      </c>
      <c r="D57" s="27">
        <f>SUM(D58:D59)</f>
        <v>3783636860</v>
      </c>
      <c r="E57" s="27">
        <f>SUM(E58:E59)</f>
        <v>3364891715</v>
      </c>
      <c r="F57" s="39" t="s">
        <v>42</v>
      </c>
      <c r="G57" s="4">
        <v>7043</v>
      </c>
      <c r="H57" s="5"/>
    </row>
    <row r="58" spans="1:8" s="7" customFormat="1" ht="30" customHeight="1" x14ac:dyDescent="0.25">
      <c r="A58" s="30">
        <v>300000000</v>
      </c>
      <c r="B58" s="30">
        <v>300000000</v>
      </c>
      <c r="C58" s="31">
        <v>300000000</v>
      </c>
      <c r="D58" s="30">
        <v>0</v>
      </c>
      <c r="E58" s="30">
        <v>0</v>
      </c>
      <c r="F58" s="32" t="s">
        <v>43</v>
      </c>
      <c r="G58" s="4">
        <v>70432</v>
      </c>
      <c r="H58" s="5"/>
    </row>
    <row r="59" spans="1:8" s="7" customFormat="1" ht="30" customHeight="1" x14ac:dyDescent="0.25">
      <c r="A59" s="36">
        <v>118001359</v>
      </c>
      <c r="B59" s="36">
        <v>465181714</v>
      </c>
      <c r="C59" s="37">
        <v>1720093921</v>
      </c>
      <c r="D59" s="36">
        <v>3783636860</v>
      </c>
      <c r="E59" s="36">
        <v>3364891715</v>
      </c>
      <c r="F59" s="38" t="s">
        <v>44</v>
      </c>
      <c r="G59" s="4">
        <v>70435</v>
      </c>
      <c r="H59" s="5"/>
    </row>
    <row r="60" spans="1:8" s="7" customFormat="1" ht="30" customHeight="1" x14ac:dyDescent="0.25">
      <c r="A60" s="27">
        <f t="shared" ref="A60:D60" si="22">SUM(A61)</f>
        <v>25592374</v>
      </c>
      <c r="B60" s="27">
        <f t="shared" si="22"/>
        <v>25592374</v>
      </c>
      <c r="C60" s="28">
        <f t="shared" si="22"/>
        <v>25592374</v>
      </c>
      <c r="D60" s="27">
        <f t="shared" si="22"/>
        <v>24314061</v>
      </c>
      <c r="E60" s="27">
        <f>SUM(E61)</f>
        <v>36929413</v>
      </c>
      <c r="F60" s="39" t="s">
        <v>45</v>
      </c>
      <c r="G60" s="4">
        <v>7044</v>
      </c>
      <c r="H60" s="5"/>
    </row>
    <row r="61" spans="1:8" s="7" customFormat="1" ht="30" customHeight="1" x14ac:dyDescent="0.25">
      <c r="A61" s="40">
        <v>25592374</v>
      </c>
      <c r="B61" s="40">
        <v>25592374</v>
      </c>
      <c r="C61" s="41">
        <v>25592374</v>
      </c>
      <c r="D61" s="40">
        <v>24314061</v>
      </c>
      <c r="E61" s="40">
        <v>36929413</v>
      </c>
      <c r="F61" s="43" t="s">
        <v>46</v>
      </c>
      <c r="G61" s="4">
        <v>70443</v>
      </c>
      <c r="H61" s="5"/>
    </row>
    <row r="62" spans="1:8" s="7" customFormat="1" ht="30" customHeight="1" x14ac:dyDescent="0.25">
      <c r="A62" s="27">
        <f t="shared" ref="A62:D62" si="23">SUM(A63:A66)</f>
        <v>5710519176</v>
      </c>
      <c r="B62" s="27">
        <f t="shared" si="23"/>
        <v>5471923274</v>
      </c>
      <c r="C62" s="28">
        <f t="shared" si="23"/>
        <v>5010085013</v>
      </c>
      <c r="D62" s="27">
        <f t="shared" si="23"/>
        <v>5657255730</v>
      </c>
      <c r="E62" s="27">
        <f t="shared" ref="E62" si="24">SUM(E63:E66)</f>
        <v>4496517365</v>
      </c>
      <c r="F62" s="39" t="s">
        <v>47</v>
      </c>
      <c r="G62" s="4">
        <v>7045</v>
      </c>
      <c r="H62" s="5"/>
    </row>
    <row r="63" spans="1:8" s="7" customFormat="1" ht="30" customHeight="1" x14ac:dyDescent="0.25">
      <c r="A63" s="30">
        <v>1704685234</v>
      </c>
      <c r="B63" s="30">
        <v>1080966481</v>
      </c>
      <c r="C63" s="31">
        <v>631401166</v>
      </c>
      <c r="D63" s="30">
        <v>1190281811</v>
      </c>
      <c r="E63" s="30">
        <v>844796357</v>
      </c>
      <c r="F63" s="32" t="s">
        <v>48</v>
      </c>
      <c r="G63" s="4">
        <v>70451</v>
      </c>
      <c r="H63" s="5"/>
    </row>
    <row r="64" spans="1:8" s="7" customFormat="1" ht="30" customHeight="1" x14ac:dyDescent="0.25">
      <c r="A64" s="33">
        <v>1604683267</v>
      </c>
      <c r="B64" s="33">
        <v>2321103702</v>
      </c>
      <c r="C64" s="34">
        <v>2329357409</v>
      </c>
      <c r="D64" s="33">
        <v>2699629934</v>
      </c>
      <c r="E64" s="33">
        <v>2860505235</v>
      </c>
      <c r="F64" s="35" t="s">
        <v>49</v>
      </c>
      <c r="G64" s="4">
        <v>70452</v>
      </c>
      <c r="H64" s="5"/>
    </row>
    <row r="65" spans="1:8" s="7" customFormat="1" ht="30" customHeight="1" x14ac:dyDescent="0.25">
      <c r="A65" s="33">
        <v>2376103697</v>
      </c>
      <c r="B65" s="33">
        <v>2045206113</v>
      </c>
      <c r="C65" s="34">
        <v>2024678715</v>
      </c>
      <c r="D65" s="33">
        <v>1734401030</v>
      </c>
      <c r="E65" s="33">
        <v>767850714</v>
      </c>
      <c r="F65" s="35" t="s">
        <v>50</v>
      </c>
      <c r="G65" s="4">
        <v>70454</v>
      </c>
      <c r="H65" s="5"/>
    </row>
    <row r="66" spans="1:8" s="7" customFormat="1" ht="30" customHeight="1" x14ac:dyDescent="0.25">
      <c r="A66" s="36">
        <v>25046978</v>
      </c>
      <c r="B66" s="36">
        <v>24646978</v>
      </c>
      <c r="C66" s="37">
        <v>24647723</v>
      </c>
      <c r="D66" s="36">
        <v>32942955</v>
      </c>
      <c r="E66" s="36">
        <v>23365059</v>
      </c>
      <c r="F66" s="38" t="s">
        <v>51</v>
      </c>
      <c r="G66" s="4">
        <v>70455</v>
      </c>
      <c r="H66" s="5"/>
    </row>
    <row r="67" spans="1:8" ht="30" customHeight="1" x14ac:dyDescent="0.25">
      <c r="A67" s="27">
        <f t="shared" ref="A67:D67" si="25">SUM(A68)</f>
        <v>127155109</v>
      </c>
      <c r="B67" s="27">
        <f t="shared" si="25"/>
        <v>127622012</v>
      </c>
      <c r="C67" s="28">
        <f t="shared" si="25"/>
        <v>129161073</v>
      </c>
      <c r="D67" s="27">
        <f t="shared" si="25"/>
        <v>103678479</v>
      </c>
      <c r="E67" s="27">
        <f>SUM(E68)</f>
        <v>91446803</v>
      </c>
      <c r="F67" s="39" t="s">
        <v>52</v>
      </c>
      <c r="G67" s="4">
        <v>7046</v>
      </c>
    </row>
    <row r="68" spans="1:8" ht="30" customHeight="1" x14ac:dyDescent="0.25">
      <c r="A68" s="40">
        <v>127155109</v>
      </c>
      <c r="B68" s="40">
        <v>127622012</v>
      </c>
      <c r="C68" s="41">
        <v>129161073</v>
      </c>
      <c r="D68" s="40">
        <v>103678479</v>
      </c>
      <c r="E68" s="40">
        <v>91446803</v>
      </c>
      <c r="F68" s="43" t="s">
        <v>53</v>
      </c>
      <c r="G68" s="4">
        <v>70460</v>
      </c>
    </row>
    <row r="69" spans="1:8" ht="30" customHeight="1" x14ac:dyDescent="0.25">
      <c r="A69" s="27">
        <f t="shared" ref="A69:D69" si="26">SUM(A70:A71)</f>
        <v>189343560</v>
      </c>
      <c r="B69" s="27">
        <f t="shared" si="26"/>
        <v>190302385</v>
      </c>
      <c r="C69" s="28">
        <f t="shared" si="26"/>
        <v>363482044</v>
      </c>
      <c r="D69" s="27">
        <f t="shared" si="26"/>
        <v>525397130</v>
      </c>
      <c r="E69" s="27">
        <f t="shared" ref="E69" si="27">SUM(E70:E71)</f>
        <v>506221259</v>
      </c>
      <c r="F69" s="39" t="s">
        <v>54</v>
      </c>
      <c r="G69" s="4">
        <v>7047</v>
      </c>
    </row>
    <row r="70" spans="1:8" ht="30" customHeight="1" x14ac:dyDescent="0.25">
      <c r="A70" s="30">
        <v>0</v>
      </c>
      <c r="B70" s="30">
        <v>0</v>
      </c>
      <c r="C70" s="31">
        <v>171421082</v>
      </c>
      <c r="D70" s="30">
        <v>330800000</v>
      </c>
      <c r="E70" s="30">
        <v>316594116</v>
      </c>
      <c r="F70" s="32" t="s">
        <v>55</v>
      </c>
      <c r="G70" s="4">
        <v>70471</v>
      </c>
    </row>
    <row r="71" spans="1:8" ht="30" customHeight="1" x14ac:dyDescent="0.25">
      <c r="A71" s="36">
        <v>189343560</v>
      </c>
      <c r="B71" s="36">
        <v>190302385</v>
      </c>
      <c r="C71" s="37">
        <v>192060962</v>
      </c>
      <c r="D71" s="36">
        <v>194597130</v>
      </c>
      <c r="E71" s="36">
        <v>189627143</v>
      </c>
      <c r="F71" s="38" t="s">
        <v>56</v>
      </c>
      <c r="G71" s="4">
        <v>70473</v>
      </c>
    </row>
    <row r="72" spans="1:8" ht="30" customHeight="1" x14ac:dyDescent="0.25">
      <c r="A72" s="27">
        <f t="shared" ref="A72:D74" si="28">SUM(A73)</f>
        <v>15513366</v>
      </c>
      <c r="B72" s="27">
        <f t="shared" si="28"/>
        <v>11635024</v>
      </c>
      <c r="C72" s="28">
        <f t="shared" si="28"/>
        <v>4378341</v>
      </c>
      <c r="D72" s="27">
        <f t="shared" si="28"/>
        <v>0</v>
      </c>
      <c r="E72" s="27">
        <f>SUM(E73)</f>
        <v>0</v>
      </c>
      <c r="F72" s="39" t="s">
        <v>57</v>
      </c>
      <c r="G72" s="4">
        <v>7048</v>
      </c>
    </row>
    <row r="73" spans="1:8" ht="30" customHeight="1" x14ac:dyDescent="0.25">
      <c r="A73" s="40">
        <v>15513366</v>
      </c>
      <c r="B73" s="40">
        <v>11635024</v>
      </c>
      <c r="C73" s="41">
        <v>4378341</v>
      </c>
      <c r="D73" s="40">
        <v>0</v>
      </c>
      <c r="E73" s="40">
        <v>0</v>
      </c>
      <c r="F73" s="43" t="s">
        <v>58</v>
      </c>
      <c r="G73" s="4">
        <v>70482</v>
      </c>
    </row>
    <row r="74" spans="1:8" ht="30" customHeight="1" x14ac:dyDescent="0.25">
      <c r="A74" s="27">
        <f t="shared" si="28"/>
        <v>130641487</v>
      </c>
      <c r="B74" s="27">
        <f t="shared" si="28"/>
        <v>189091056</v>
      </c>
      <c r="C74" s="28">
        <f t="shared" si="28"/>
        <v>125167931</v>
      </c>
      <c r="D74" s="27">
        <f t="shared" si="28"/>
        <v>77174515</v>
      </c>
      <c r="E74" s="27">
        <f>SUM(E75)</f>
        <v>71346254</v>
      </c>
      <c r="F74" s="39" t="s">
        <v>59</v>
      </c>
      <c r="G74" s="4">
        <v>7049</v>
      </c>
    </row>
    <row r="75" spans="1:8" ht="30" customHeight="1" x14ac:dyDescent="0.25">
      <c r="A75" s="40">
        <v>130641487</v>
      </c>
      <c r="B75" s="40">
        <v>189091056</v>
      </c>
      <c r="C75" s="41">
        <v>125167931</v>
      </c>
      <c r="D75" s="40">
        <v>77174515</v>
      </c>
      <c r="E75" s="40">
        <v>71346254</v>
      </c>
      <c r="F75" s="43" t="s">
        <v>59</v>
      </c>
      <c r="G75" s="4" t="s">
        <v>60</v>
      </c>
    </row>
    <row r="76" spans="1:8" ht="30" customHeight="1" x14ac:dyDescent="0.25">
      <c r="A76" s="24">
        <f t="shared" ref="A76:D76" si="29">SUM(A77,A79,A81,A83,A85,A87)</f>
        <v>1975643915</v>
      </c>
      <c r="B76" s="24">
        <f t="shared" si="29"/>
        <v>2013639673</v>
      </c>
      <c r="C76" s="25">
        <f t="shared" si="29"/>
        <v>1806703154</v>
      </c>
      <c r="D76" s="24">
        <f t="shared" si="29"/>
        <v>2380989743</v>
      </c>
      <c r="E76" s="24">
        <f>SUM(E77,E79,E81,E83,E85,E87)</f>
        <v>2100976701</v>
      </c>
      <c r="F76" s="26" t="s">
        <v>61</v>
      </c>
      <c r="G76" s="4">
        <v>705</v>
      </c>
      <c r="H76" s="5" t="s">
        <v>7</v>
      </c>
    </row>
    <row r="77" spans="1:8" ht="30" customHeight="1" x14ac:dyDescent="0.25">
      <c r="A77" s="27">
        <f t="shared" ref="A77:D77" si="30">SUM(A78)</f>
        <v>1516795621</v>
      </c>
      <c r="B77" s="27">
        <f t="shared" si="30"/>
        <v>1446363962</v>
      </c>
      <c r="C77" s="28">
        <f t="shared" si="30"/>
        <v>1224836642</v>
      </c>
      <c r="D77" s="27">
        <f t="shared" si="30"/>
        <v>1646870655</v>
      </c>
      <c r="E77" s="27">
        <f>SUM(E78)</f>
        <v>1546712995</v>
      </c>
      <c r="F77" s="39" t="s">
        <v>62</v>
      </c>
      <c r="G77" s="4">
        <v>7051</v>
      </c>
    </row>
    <row r="78" spans="1:8" ht="30" customHeight="1" x14ac:dyDescent="0.25">
      <c r="A78" s="40">
        <v>1516795621</v>
      </c>
      <c r="B78" s="40">
        <v>1446363962</v>
      </c>
      <c r="C78" s="41">
        <v>1224836642</v>
      </c>
      <c r="D78" s="40">
        <v>1646870655</v>
      </c>
      <c r="E78" s="40">
        <v>1546712995</v>
      </c>
      <c r="F78" s="43" t="s">
        <v>62</v>
      </c>
      <c r="G78" s="4">
        <v>70510</v>
      </c>
    </row>
    <row r="79" spans="1:8" ht="30" customHeight="1" x14ac:dyDescent="0.25">
      <c r="A79" s="27">
        <f t="shared" ref="A79:D79" si="31">SUM(A80)</f>
        <v>17394522</v>
      </c>
      <c r="B79" s="27">
        <f t="shared" si="31"/>
        <v>66571763</v>
      </c>
      <c r="C79" s="28">
        <f t="shared" si="31"/>
        <v>173741713</v>
      </c>
      <c r="D79" s="27">
        <f t="shared" si="31"/>
        <v>297124350</v>
      </c>
      <c r="E79" s="27">
        <f>SUM(E80)</f>
        <v>76505172</v>
      </c>
      <c r="F79" s="39" t="s">
        <v>63</v>
      </c>
      <c r="G79" s="4">
        <v>7052</v>
      </c>
    </row>
    <row r="80" spans="1:8" ht="30" customHeight="1" x14ac:dyDescent="0.25">
      <c r="A80" s="40">
        <v>17394522</v>
      </c>
      <c r="B80" s="40">
        <v>66571763</v>
      </c>
      <c r="C80" s="41">
        <v>173741713</v>
      </c>
      <c r="D80" s="40">
        <v>297124350</v>
      </c>
      <c r="E80" s="40">
        <v>76505172</v>
      </c>
      <c r="F80" s="43" t="s">
        <v>63</v>
      </c>
      <c r="G80" s="4">
        <v>70520</v>
      </c>
    </row>
    <row r="81" spans="1:8" ht="30" customHeight="1" x14ac:dyDescent="0.25">
      <c r="A81" s="27">
        <f t="shared" ref="A81:D81" si="32">SUM(A82)</f>
        <v>45615633</v>
      </c>
      <c r="B81" s="27">
        <f t="shared" si="32"/>
        <v>46689448</v>
      </c>
      <c r="C81" s="28">
        <f t="shared" si="32"/>
        <v>54237802</v>
      </c>
      <c r="D81" s="27">
        <f t="shared" si="32"/>
        <v>36429684</v>
      </c>
      <c r="E81" s="27">
        <f>SUM(E82)</f>
        <v>47805432</v>
      </c>
      <c r="F81" s="39" t="s">
        <v>64</v>
      </c>
      <c r="G81" s="4">
        <v>7053</v>
      </c>
    </row>
    <row r="82" spans="1:8" ht="30" customHeight="1" x14ac:dyDescent="0.25">
      <c r="A82" s="40">
        <v>45615633</v>
      </c>
      <c r="B82" s="40">
        <v>46689448</v>
      </c>
      <c r="C82" s="41">
        <v>54237802</v>
      </c>
      <c r="D82" s="40">
        <v>36429684</v>
      </c>
      <c r="E82" s="40">
        <v>47805432</v>
      </c>
      <c r="F82" s="43" t="s">
        <v>64</v>
      </c>
      <c r="G82" s="4">
        <v>70530</v>
      </c>
    </row>
    <row r="83" spans="1:8" ht="30" customHeight="1" x14ac:dyDescent="0.25">
      <c r="A83" s="27">
        <f t="shared" ref="A83:D83" si="33">SUM(A84)</f>
        <v>318080940</v>
      </c>
      <c r="B83" s="27">
        <f t="shared" si="33"/>
        <v>377149507</v>
      </c>
      <c r="C83" s="28">
        <f t="shared" si="33"/>
        <v>277854119</v>
      </c>
      <c r="D83" s="27">
        <f t="shared" si="33"/>
        <v>337133611</v>
      </c>
      <c r="E83" s="27">
        <f>SUM(E84)</f>
        <v>374324699</v>
      </c>
      <c r="F83" s="39" t="s">
        <v>65</v>
      </c>
      <c r="G83" s="4">
        <v>7054</v>
      </c>
    </row>
    <row r="84" spans="1:8" ht="30" customHeight="1" x14ac:dyDescent="0.25">
      <c r="A84" s="40">
        <v>318080940</v>
      </c>
      <c r="B84" s="40">
        <v>377149507</v>
      </c>
      <c r="C84" s="41">
        <v>277854119</v>
      </c>
      <c r="D84" s="40">
        <v>337133611</v>
      </c>
      <c r="E84" s="40">
        <v>374324699</v>
      </c>
      <c r="F84" s="43" t="s">
        <v>65</v>
      </c>
      <c r="G84" s="4">
        <v>70540</v>
      </c>
    </row>
    <row r="85" spans="1:8" ht="30" customHeight="1" x14ac:dyDescent="0.25">
      <c r="A85" s="27">
        <f t="shared" ref="A85:D85" si="34">SUM(A86)</f>
        <v>4399741</v>
      </c>
      <c r="B85" s="27">
        <f t="shared" si="34"/>
        <v>4382845</v>
      </c>
      <c r="C85" s="28">
        <f t="shared" si="34"/>
        <v>4116441</v>
      </c>
      <c r="D85" s="27">
        <f t="shared" si="34"/>
        <v>4598839</v>
      </c>
      <c r="E85" s="27">
        <f>SUM(E86)</f>
        <v>6713508</v>
      </c>
      <c r="F85" s="39" t="s">
        <v>66</v>
      </c>
      <c r="G85" s="4">
        <v>7055</v>
      </c>
    </row>
    <row r="86" spans="1:8" ht="30" customHeight="1" x14ac:dyDescent="0.25">
      <c r="A86" s="40">
        <v>4399741</v>
      </c>
      <c r="B86" s="40">
        <v>4382845</v>
      </c>
      <c r="C86" s="41">
        <v>4116441</v>
      </c>
      <c r="D86" s="40">
        <v>4598839</v>
      </c>
      <c r="E86" s="40">
        <v>6713508</v>
      </c>
      <c r="F86" s="43" t="s">
        <v>66</v>
      </c>
      <c r="G86" s="4">
        <v>70550</v>
      </c>
    </row>
    <row r="87" spans="1:8" ht="30" customHeight="1" x14ac:dyDescent="0.25">
      <c r="A87" s="27">
        <f t="shared" ref="A87:D87" si="35">SUM(A88)</f>
        <v>73357458</v>
      </c>
      <c r="B87" s="27">
        <f t="shared" si="35"/>
        <v>72482148</v>
      </c>
      <c r="C87" s="28">
        <f t="shared" si="35"/>
        <v>71916437</v>
      </c>
      <c r="D87" s="27">
        <f t="shared" si="35"/>
        <v>58832604</v>
      </c>
      <c r="E87" s="27">
        <f>SUM(E88)</f>
        <v>48914895</v>
      </c>
      <c r="F87" s="39" t="s">
        <v>67</v>
      </c>
      <c r="G87" s="4">
        <v>7056</v>
      </c>
    </row>
    <row r="88" spans="1:8" ht="30" customHeight="1" x14ac:dyDescent="0.25">
      <c r="A88" s="40">
        <v>73357458</v>
      </c>
      <c r="B88" s="40">
        <v>72482148</v>
      </c>
      <c r="C88" s="41">
        <v>71916437</v>
      </c>
      <c r="D88" s="40">
        <v>58832604</v>
      </c>
      <c r="E88" s="40">
        <v>48914895</v>
      </c>
      <c r="F88" s="43" t="s">
        <v>67</v>
      </c>
      <c r="G88" s="4">
        <v>70560</v>
      </c>
    </row>
    <row r="89" spans="1:8" ht="30" customHeight="1" x14ac:dyDescent="0.25">
      <c r="A89" s="24">
        <f t="shared" ref="A89:D89" si="36">SUM(A90,A92,A94,A96)</f>
        <v>4676334278</v>
      </c>
      <c r="B89" s="24">
        <f t="shared" si="36"/>
        <v>4600146738</v>
      </c>
      <c r="C89" s="25">
        <f t="shared" si="36"/>
        <v>4494799244</v>
      </c>
      <c r="D89" s="24">
        <f t="shared" si="36"/>
        <v>4912637965</v>
      </c>
      <c r="E89" s="24">
        <f>SUM(E90,E92,E94,E96)</f>
        <v>4962949533</v>
      </c>
      <c r="F89" s="26" t="s">
        <v>68</v>
      </c>
      <c r="G89" s="4">
        <v>706</v>
      </c>
      <c r="H89" s="5" t="s">
        <v>7</v>
      </c>
    </row>
    <row r="90" spans="1:8" ht="30" customHeight="1" x14ac:dyDescent="0.25">
      <c r="A90" s="27">
        <f t="shared" ref="A90:D90" si="37">SUM(A91)</f>
        <v>2064286913</v>
      </c>
      <c r="B90" s="27">
        <f t="shared" si="37"/>
        <v>2038601067</v>
      </c>
      <c r="C90" s="28">
        <f t="shared" si="37"/>
        <v>2140572396</v>
      </c>
      <c r="D90" s="27">
        <f t="shared" si="37"/>
        <v>2827668980</v>
      </c>
      <c r="E90" s="27">
        <f>SUM(E91)</f>
        <v>3013521424</v>
      </c>
      <c r="F90" s="39" t="s">
        <v>69</v>
      </c>
      <c r="G90" s="4">
        <v>7061</v>
      </c>
    </row>
    <row r="91" spans="1:8" ht="30" customHeight="1" x14ac:dyDescent="0.25">
      <c r="A91" s="40">
        <v>2064286913</v>
      </c>
      <c r="B91" s="40">
        <v>2038601067</v>
      </c>
      <c r="C91" s="41">
        <v>2140572396</v>
      </c>
      <c r="D91" s="40">
        <v>2827668980</v>
      </c>
      <c r="E91" s="40">
        <v>3013521424</v>
      </c>
      <c r="F91" s="43" t="s">
        <v>69</v>
      </c>
      <c r="G91" s="4">
        <v>70610</v>
      </c>
    </row>
    <row r="92" spans="1:8" ht="30" customHeight="1" x14ac:dyDescent="0.25">
      <c r="A92" s="27">
        <f t="shared" ref="A92:D92" si="38">SUM(A93)</f>
        <v>2594366867</v>
      </c>
      <c r="B92" s="27">
        <f t="shared" si="38"/>
        <v>2490135707</v>
      </c>
      <c r="C92" s="28">
        <f t="shared" si="38"/>
        <v>2287399168</v>
      </c>
      <c r="D92" s="27">
        <f t="shared" si="38"/>
        <v>1885043382</v>
      </c>
      <c r="E92" s="27">
        <f>SUM(E93)</f>
        <v>1693105934</v>
      </c>
      <c r="F92" s="39" t="s">
        <v>70</v>
      </c>
      <c r="G92" s="4">
        <v>7062</v>
      </c>
    </row>
    <row r="93" spans="1:8" ht="30" customHeight="1" x14ac:dyDescent="0.25">
      <c r="A93" s="40">
        <v>2594366867</v>
      </c>
      <c r="B93" s="40">
        <v>2490135707</v>
      </c>
      <c r="C93" s="41">
        <v>2287399168</v>
      </c>
      <c r="D93" s="40">
        <v>1885043382</v>
      </c>
      <c r="E93" s="40">
        <v>1693105934</v>
      </c>
      <c r="F93" s="43" t="s">
        <v>70</v>
      </c>
      <c r="G93" s="4">
        <v>70620</v>
      </c>
    </row>
    <row r="94" spans="1:8" ht="30" customHeight="1" x14ac:dyDescent="0.25">
      <c r="A94" s="27">
        <f t="shared" ref="A94:D96" si="39">SUM(A95)</f>
        <v>17680498</v>
      </c>
      <c r="B94" s="27">
        <f t="shared" si="39"/>
        <v>71409964</v>
      </c>
      <c r="C94" s="28">
        <f t="shared" si="39"/>
        <v>66800118</v>
      </c>
      <c r="D94" s="27">
        <f t="shared" si="39"/>
        <v>199925603</v>
      </c>
      <c r="E94" s="27">
        <f>SUM(E95)</f>
        <v>256322175</v>
      </c>
      <c r="F94" s="39" t="s">
        <v>71</v>
      </c>
      <c r="G94" s="4">
        <v>7063</v>
      </c>
    </row>
    <row r="95" spans="1:8" ht="30" customHeight="1" x14ac:dyDescent="0.25">
      <c r="A95" s="40">
        <v>17680498</v>
      </c>
      <c r="B95" s="40">
        <v>71409964</v>
      </c>
      <c r="C95" s="41">
        <v>66800118</v>
      </c>
      <c r="D95" s="40">
        <v>199925603</v>
      </c>
      <c r="E95" s="40">
        <v>256322175</v>
      </c>
      <c r="F95" s="43" t="s">
        <v>71</v>
      </c>
      <c r="G95" s="4">
        <v>70630</v>
      </c>
    </row>
    <row r="96" spans="1:8" ht="30" customHeight="1" x14ac:dyDescent="0.25">
      <c r="A96" s="27">
        <f t="shared" si="39"/>
        <v>0</v>
      </c>
      <c r="B96" s="27">
        <f t="shared" si="39"/>
        <v>0</v>
      </c>
      <c r="C96" s="28">
        <f t="shared" si="39"/>
        <v>27562</v>
      </c>
      <c r="D96" s="27">
        <f t="shared" si="39"/>
        <v>0</v>
      </c>
      <c r="E96" s="27">
        <f>SUM(E97)</f>
        <v>0</v>
      </c>
      <c r="F96" s="39" t="s">
        <v>72</v>
      </c>
      <c r="G96" s="4">
        <v>7064</v>
      </c>
    </row>
    <row r="97" spans="1:8" ht="30" customHeight="1" x14ac:dyDescent="0.25">
      <c r="A97" s="40">
        <v>0</v>
      </c>
      <c r="B97" s="40">
        <v>0</v>
      </c>
      <c r="C97" s="41">
        <v>27562</v>
      </c>
      <c r="D97" s="40">
        <v>0</v>
      </c>
      <c r="E97" s="40">
        <v>0</v>
      </c>
      <c r="F97" s="43" t="s">
        <v>72</v>
      </c>
      <c r="G97" s="4">
        <v>70640</v>
      </c>
    </row>
    <row r="98" spans="1:8" ht="30" customHeight="1" x14ac:dyDescent="0.25">
      <c r="A98" s="24">
        <f t="shared" ref="A98:D98" si="40">SUM(A99,A102,A107,A111,A113,A115)</f>
        <v>7639475460</v>
      </c>
      <c r="B98" s="24">
        <f t="shared" si="40"/>
        <v>7635023107</v>
      </c>
      <c r="C98" s="25">
        <f t="shared" si="40"/>
        <v>7459427095</v>
      </c>
      <c r="D98" s="24">
        <f t="shared" si="40"/>
        <v>7405123795</v>
      </c>
      <c r="E98" s="24">
        <f>SUM(E99,E102,E107,E111,E113,E115)</f>
        <v>6236477639</v>
      </c>
      <c r="F98" s="26" t="s">
        <v>73</v>
      </c>
      <c r="G98" s="4">
        <v>707</v>
      </c>
      <c r="H98" s="5" t="s">
        <v>7</v>
      </c>
    </row>
    <row r="99" spans="1:8" ht="30" customHeight="1" x14ac:dyDescent="0.25">
      <c r="A99" s="27">
        <f t="shared" ref="A99:E99" si="41">SUM(A100:A101)</f>
        <v>2370547533</v>
      </c>
      <c r="B99" s="27">
        <f t="shared" si="41"/>
        <v>2299559309</v>
      </c>
      <c r="C99" s="28">
        <f t="shared" si="41"/>
        <v>2190796067</v>
      </c>
      <c r="D99" s="27">
        <f t="shared" si="41"/>
        <v>2637493262</v>
      </c>
      <c r="E99" s="27">
        <f t="shared" si="41"/>
        <v>2100255361</v>
      </c>
      <c r="F99" s="39" t="s">
        <v>74</v>
      </c>
      <c r="G99" s="4">
        <v>7071</v>
      </c>
    </row>
    <row r="100" spans="1:8" ht="30" customHeight="1" x14ac:dyDescent="0.25">
      <c r="A100" s="30">
        <v>2308194111</v>
      </c>
      <c r="B100" s="30">
        <v>2238516361</v>
      </c>
      <c r="C100" s="31">
        <v>2130891361</v>
      </c>
      <c r="D100" s="30">
        <v>2556200696</v>
      </c>
      <c r="E100" s="30">
        <v>2093504672</v>
      </c>
      <c r="F100" s="32" t="s">
        <v>75</v>
      </c>
      <c r="G100" s="4">
        <v>70711</v>
      </c>
    </row>
    <row r="101" spans="1:8" ht="30" customHeight="1" x14ac:dyDescent="0.25">
      <c r="A101" s="36">
        <v>62353422</v>
      </c>
      <c r="B101" s="36">
        <v>61042948</v>
      </c>
      <c r="C101" s="37">
        <v>59904706</v>
      </c>
      <c r="D101" s="36">
        <v>81292566</v>
      </c>
      <c r="E101" s="36">
        <v>6750689</v>
      </c>
      <c r="F101" s="38" t="s">
        <v>76</v>
      </c>
      <c r="G101" s="4">
        <v>70712</v>
      </c>
    </row>
    <row r="102" spans="1:8" ht="30" customHeight="1" x14ac:dyDescent="0.25">
      <c r="A102" s="27">
        <f t="shared" ref="A102:D102" si="42">SUM(A103:A106)</f>
        <v>986051579</v>
      </c>
      <c r="B102" s="27">
        <f t="shared" si="42"/>
        <v>1003454901</v>
      </c>
      <c r="C102" s="28">
        <f t="shared" si="42"/>
        <v>1029347423</v>
      </c>
      <c r="D102" s="27">
        <f t="shared" si="42"/>
        <v>911356625</v>
      </c>
      <c r="E102" s="27">
        <f t="shared" ref="E102" si="43">SUM(E103:E106)</f>
        <v>329554166</v>
      </c>
      <c r="F102" s="39" t="s">
        <v>77</v>
      </c>
      <c r="G102" s="4">
        <v>7072</v>
      </c>
    </row>
    <row r="103" spans="1:8" ht="30" customHeight="1" x14ac:dyDescent="0.25">
      <c r="A103" s="30">
        <v>961617924</v>
      </c>
      <c r="B103" s="30">
        <v>977540092</v>
      </c>
      <c r="C103" s="31">
        <v>976364332</v>
      </c>
      <c r="D103" s="30">
        <v>884511955</v>
      </c>
      <c r="E103" s="30">
        <v>307120332</v>
      </c>
      <c r="F103" s="32" t="s">
        <v>78</v>
      </c>
      <c r="G103" s="4">
        <v>70721</v>
      </c>
    </row>
    <row r="104" spans="1:8" ht="30" customHeight="1" x14ac:dyDescent="0.25">
      <c r="A104" s="33">
        <v>1683471</v>
      </c>
      <c r="B104" s="33">
        <v>3177471</v>
      </c>
      <c r="C104" s="34">
        <v>31047693</v>
      </c>
      <c r="D104" s="33">
        <v>8790540</v>
      </c>
      <c r="E104" s="33">
        <v>5810680</v>
      </c>
      <c r="F104" s="35" t="s">
        <v>79</v>
      </c>
      <c r="G104" s="4">
        <v>70722</v>
      </c>
    </row>
    <row r="105" spans="1:8" s="7" customFormat="1" ht="30" customHeight="1" x14ac:dyDescent="0.25">
      <c r="A105" s="33">
        <v>13856978</v>
      </c>
      <c r="B105" s="33">
        <v>13847802</v>
      </c>
      <c r="C105" s="34">
        <v>13049438</v>
      </c>
      <c r="D105" s="33">
        <v>10183839</v>
      </c>
      <c r="E105" s="33">
        <v>8497600</v>
      </c>
      <c r="F105" s="35" t="s">
        <v>80</v>
      </c>
      <c r="G105" s="4">
        <v>70723</v>
      </c>
      <c r="H105" s="5"/>
    </row>
    <row r="106" spans="1:8" s="7" customFormat="1" ht="30" customHeight="1" x14ac:dyDescent="0.25">
      <c r="A106" s="36">
        <v>8893206</v>
      </c>
      <c r="B106" s="36">
        <v>8889536</v>
      </c>
      <c r="C106" s="37">
        <v>8885960</v>
      </c>
      <c r="D106" s="36">
        <v>7870291</v>
      </c>
      <c r="E106" s="36">
        <v>8125554</v>
      </c>
      <c r="F106" s="38" t="s">
        <v>81</v>
      </c>
      <c r="G106" s="4">
        <v>70724</v>
      </c>
      <c r="H106" s="5"/>
    </row>
    <row r="107" spans="1:8" s="7" customFormat="1" ht="30" customHeight="1" x14ac:dyDescent="0.25">
      <c r="A107" s="27">
        <f t="shared" ref="A107:D107" si="44">SUM(A108:A110)</f>
        <v>3802146724</v>
      </c>
      <c r="B107" s="27">
        <f t="shared" si="44"/>
        <v>3858668914</v>
      </c>
      <c r="C107" s="28">
        <f t="shared" si="44"/>
        <v>3709120653</v>
      </c>
      <c r="D107" s="27">
        <f t="shared" si="44"/>
        <v>3439733340</v>
      </c>
      <c r="E107" s="27">
        <f t="shared" ref="E107" si="45">SUM(E108:E110)</f>
        <v>2288506013</v>
      </c>
      <c r="F107" s="39" t="s">
        <v>82</v>
      </c>
      <c r="G107" s="4">
        <v>7073</v>
      </c>
      <c r="H107" s="5"/>
    </row>
    <row r="108" spans="1:8" s="7" customFormat="1" ht="30" customHeight="1" x14ac:dyDescent="0.25">
      <c r="A108" s="30">
        <v>3225271901</v>
      </c>
      <c r="B108" s="30">
        <v>3283505795</v>
      </c>
      <c r="C108" s="31">
        <v>3144697868</v>
      </c>
      <c r="D108" s="30">
        <v>2977979155</v>
      </c>
      <c r="E108" s="30">
        <v>1964115885</v>
      </c>
      <c r="F108" s="32" t="s">
        <v>83</v>
      </c>
      <c r="G108" s="4">
        <v>70731</v>
      </c>
      <c r="H108" s="5"/>
    </row>
    <row r="109" spans="1:8" s="7" customFormat="1" ht="30" customHeight="1" x14ac:dyDescent="0.25">
      <c r="A109" s="33">
        <v>521548669</v>
      </c>
      <c r="B109" s="33">
        <v>520085924</v>
      </c>
      <c r="C109" s="34">
        <v>509616505</v>
      </c>
      <c r="D109" s="33">
        <v>417590266</v>
      </c>
      <c r="E109" s="33">
        <v>293159736</v>
      </c>
      <c r="F109" s="32" t="s">
        <v>84</v>
      </c>
      <c r="G109" s="4">
        <v>70732</v>
      </c>
      <c r="H109" s="5"/>
    </row>
    <row r="110" spans="1:8" s="7" customFormat="1" ht="30" customHeight="1" x14ac:dyDescent="0.25">
      <c r="A110" s="36">
        <v>55326154</v>
      </c>
      <c r="B110" s="36">
        <v>55077195</v>
      </c>
      <c r="C110" s="37">
        <v>54806280</v>
      </c>
      <c r="D110" s="36">
        <v>44163919</v>
      </c>
      <c r="E110" s="36">
        <v>31230392</v>
      </c>
      <c r="F110" s="38" t="s">
        <v>85</v>
      </c>
      <c r="G110" s="4">
        <v>70734</v>
      </c>
      <c r="H110" s="5"/>
    </row>
    <row r="111" spans="1:8" s="7" customFormat="1" ht="30" customHeight="1" x14ac:dyDescent="0.25">
      <c r="A111" s="27">
        <f t="shared" ref="A111:D111" si="46">SUM(A112)</f>
        <v>123818797</v>
      </c>
      <c r="B111" s="27">
        <f t="shared" si="46"/>
        <v>122435516</v>
      </c>
      <c r="C111" s="28">
        <f t="shared" si="46"/>
        <v>122014576</v>
      </c>
      <c r="D111" s="27">
        <f t="shared" si="46"/>
        <v>186810380</v>
      </c>
      <c r="E111" s="27">
        <f>SUM(E112)</f>
        <v>335493190</v>
      </c>
      <c r="F111" s="39" t="s">
        <v>86</v>
      </c>
      <c r="G111" s="4">
        <v>7074</v>
      </c>
      <c r="H111" s="5"/>
    </row>
    <row r="112" spans="1:8" s="7" customFormat="1" ht="30" customHeight="1" x14ac:dyDescent="0.25">
      <c r="A112" s="40">
        <v>123818797</v>
      </c>
      <c r="B112" s="40">
        <v>122435516</v>
      </c>
      <c r="C112" s="41">
        <v>122014576</v>
      </c>
      <c r="D112" s="40">
        <v>186810380</v>
      </c>
      <c r="E112" s="40">
        <v>335493190</v>
      </c>
      <c r="F112" s="43" t="s">
        <v>87</v>
      </c>
      <c r="G112" s="4">
        <v>70740</v>
      </c>
      <c r="H112" s="5"/>
    </row>
    <row r="113" spans="1:8" s="7" customFormat="1" ht="30" customHeight="1" x14ac:dyDescent="0.25">
      <c r="A113" s="27">
        <f t="shared" ref="A113:D113" si="47">SUM(A114)</f>
        <v>4038919</v>
      </c>
      <c r="B113" s="27">
        <f t="shared" si="47"/>
        <v>4038275</v>
      </c>
      <c r="C113" s="28">
        <f t="shared" si="47"/>
        <v>8795108</v>
      </c>
      <c r="D113" s="27">
        <f t="shared" si="47"/>
        <v>3527997</v>
      </c>
      <c r="E113" s="27">
        <f>SUM(E114)</f>
        <v>938258149</v>
      </c>
      <c r="F113" s="39" t="s">
        <v>88</v>
      </c>
      <c r="G113" s="4">
        <v>7075</v>
      </c>
      <c r="H113" s="5"/>
    </row>
    <row r="114" spans="1:8" s="7" customFormat="1" ht="30" customHeight="1" x14ac:dyDescent="0.25">
      <c r="A114" s="40">
        <v>4038919</v>
      </c>
      <c r="B114" s="40">
        <v>4038275</v>
      </c>
      <c r="C114" s="41">
        <v>8795108</v>
      </c>
      <c r="D114" s="40">
        <v>3527997</v>
      </c>
      <c r="E114" s="40">
        <v>938258149</v>
      </c>
      <c r="F114" s="43" t="s">
        <v>88</v>
      </c>
      <c r="G114" s="4">
        <v>70750</v>
      </c>
      <c r="H114" s="5"/>
    </row>
    <row r="115" spans="1:8" s="7" customFormat="1" ht="30" customHeight="1" x14ac:dyDescent="0.25">
      <c r="A115" s="27">
        <f t="shared" ref="A115:D115" si="48">SUM(A116)</f>
        <v>352871908</v>
      </c>
      <c r="B115" s="27">
        <f t="shared" si="48"/>
        <v>346866192</v>
      </c>
      <c r="C115" s="28">
        <f t="shared" si="48"/>
        <v>399353268</v>
      </c>
      <c r="D115" s="27">
        <f t="shared" si="48"/>
        <v>226202191</v>
      </c>
      <c r="E115" s="27">
        <f>SUM(E116)</f>
        <v>244410760</v>
      </c>
      <c r="F115" s="39" t="s">
        <v>89</v>
      </c>
      <c r="G115" s="4">
        <v>7076</v>
      </c>
      <c r="H115" s="5"/>
    </row>
    <row r="116" spans="1:8" s="7" customFormat="1" ht="30" customHeight="1" x14ac:dyDescent="0.25">
      <c r="A116" s="40">
        <v>352871908</v>
      </c>
      <c r="B116" s="40">
        <v>346866192</v>
      </c>
      <c r="C116" s="41">
        <v>399353268</v>
      </c>
      <c r="D116" s="40">
        <v>226202191</v>
      </c>
      <c r="E116" s="40">
        <v>244410760</v>
      </c>
      <c r="F116" s="43" t="s">
        <v>89</v>
      </c>
      <c r="G116" s="4">
        <v>70760</v>
      </c>
      <c r="H116" s="5"/>
    </row>
    <row r="117" spans="1:8" s="7" customFormat="1" ht="30" customHeight="1" x14ac:dyDescent="0.25">
      <c r="A117" s="24">
        <f t="shared" ref="A117:D117" si="49">SUM(A118,A120,A122,A124,A126)</f>
        <v>1063099959</v>
      </c>
      <c r="B117" s="24">
        <f t="shared" si="49"/>
        <v>1174237914</v>
      </c>
      <c r="C117" s="25">
        <f t="shared" si="49"/>
        <v>1028524027</v>
      </c>
      <c r="D117" s="24">
        <f t="shared" si="49"/>
        <v>1027752671</v>
      </c>
      <c r="E117" s="24">
        <f>SUM(E118,E120,E122,E124,E126)</f>
        <v>934442116</v>
      </c>
      <c r="F117" s="26" t="s">
        <v>90</v>
      </c>
      <c r="G117" s="4">
        <v>708</v>
      </c>
      <c r="H117" s="5" t="s">
        <v>7</v>
      </c>
    </row>
    <row r="118" spans="1:8" s="7" customFormat="1" ht="30" customHeight="1" x14ac:dyDescent="0.25">
      <c r="A118" s="27">
        <f t="shared" ref="A118:D118" si="50">SUM(A119)</f>
        <v>437056153</v>
      </c>
      <c r="B118" s="27">
        <f t="shared" si="50"/>
        <v>520739412</v>
      </c>
      <c r="C118" s="28">
        <f t="shared" si="50"/>
        <v>421245944</v>
      </c>
      <c r="D118" s="27">
        <f t="shared" si="50"/>
        <v>454490072</v>
      </c>
      <c r="E118" s="27">
        <f>SUM(E119)</f>
        <v>400943058</v>
      </c>
      <c r="F118" s="39" t="s">
        <v>91</v>
      </c>
      <c r="G118" s="4">
        <v>7081</v>
      </c>
      <c r="H118" s="5"/>
    </row>
    <row r="119" spans="1:8" s="7" customFormat="1" ht="30" customHeight="1" x14ac:dyDescent="0.25">
      <c r="A119" s="40">
        <v>437056153</v>
      </c>
      <c r="B119" s="40">
        <v>520739412</v>
      </c>
      <c r="C119" s="41">
        <v>421245944</v>
      </c>
      <c r="D119" s="40">
        <v>454490072</v>
      </c>
      <c r="E119" s="40">
        <v>400943058</v>
      </c>
      <c r="F119" s="43" t="s">
        <v>91</v>
      </c>
      <c r="G119" s="4">
        <v>70810</v>
      </c>
      <c r="H119" s="5"/>
    </row>
    <row r="120" spans="1:8" s="7" customFormat="1" ht="30" customHeight="1" x14ac:dyDescent="0.25">
      <c r="A120" s="27">
        <f t="shared" ref="A120:D120" si="51">SUM(A121)</f>
        <v>60810745</v>
      </c>
      <c r="B120" s="27">
        <f t="shared" si="51"/>
        <v>59708305</v>
      </c>
      <c r="C120" s="28">
        <f t="shared" si="51"/>
        <v>56302878</v>
      </c>
      <c r="D120" s="27">
        <f t="shared" si="51"/>
        <v>63681946</v>
      </c>
      <c r="E120" s="27">
        <f>SUM(E121)</f>
        <v>43912421</v>
      </c>
      <c r="F120" s="39" t="s">
        <v>92</v>
      </c>
      <c r="G120" s="4">
        <v>7082</v>
      </c>
      <c r="H120" s="5"/>
    </row>
    <row r="121" spans="1:8" s="7" customFormat="1" ht="30" customHeight="1" x14ac:dyDescent="0.25">
      <c r="A121" s="40">
        <v>60810745</v>
      </c>
      <c r="B121" s="40">
        <v>59708305</v>
      </c>
      <c r="C121" s="41">
        <v>56302878</v>
      </c>
      <c r="D121" s="40">
        <v>63681946</v>
      </c>
      <c r="E121" s="40">
        <v>43912421</v>
      </c>
      <c r="F121" s="43" t="s">
        <v>92</v>
      </c>
      <c r="G121" s="4">
        <v>70820</v>
      </c>
      <c r="H121" s="5"/>
    </row>
    <row r="122" spans="1:8" s="7" customFormat="1" ht="30" customHeight="1" x14ac:dyDescent="0.25">
      <c r="A122" s="27">
        <f t="shared" ref="A122:D122" si="52">SUM(A123)</f>
        <v>95559460</v>
      </c>
      <c r="B122" s="27">
        <f t="shared" si="52"/>
        <v>95559460</v>
      </c>
      <c r="C122" s="28">
        <f t="shared" si="52"/>
        <v>95559460</v>
      </c>
      <c r="D122" s="27">
        <f t="shared" si="52"/>
        <v>96487342</v>
      </c>
      <c r="E122" s="27">
        <f>SUM(E123)</f>
        <v>98401137</v>
      </c>
      <c r="F122" s="39" t="s">
        <v>93</v>
      </c>
      <c r="G122" s="4">
        <v>7083</v>
      </c>
      <c r="H122" s="5"/>
    </row>
    <row r="123" spans="1:8" s="7" customFormat="1" ht="30" customHeight="1" x14ac:dyDescent="0.25">
      <c r="A123" s="40">
        <v>95559460</v>
      </c>
      <c r="B123" s="40">
        <v>95559460</v>
      </c>
      <c r="C123" s="41">
        <v>95559460</v>
      </c>
      <c r="D123" s="40">
        <v>96487342</v>
      </c>
      <c r="E123" s="40">
        <v>98401137</v>
      </c>
      <c r="F123" s="43" t="s">
        <v>93</v>
      </c>
      <c r="G123" s="4">
        <v>70830</v>
      </c>
      <c r="H123" s="5"/>
    </row>
    <row r="124" spans="1:8" s="7" customFormat="1" ht="30" customHeight="1" x14ac:dyDescent="0.25">
      <c r="A124" s="27">
        <f t="shared" ref="A124:D124" si="53">SUM(A125)</f>
        <v>403988295</v>
      </c>
      <c r="B124" s="27">
        <f t="shared" si="53"/>
        <v>431629392</v>
      </c>
      <c r="C124" s="28">
        <f t="shared" si="53"/>
        <v>389346941</v>
      </c>
      <c r="D124" s="27">
        <f t="shared" si="53"/>
        <v>354324067</v>
      </c>
      <c r="E124" s="27">
        <f>SUM(E125)</f>
        <v>335896759</v>
      </c>
      <c r="F124" s="39" t="s">
        <v>94</v>
      </c>
      <c r="G124" s="4">
        <v>7084</v>
      </c>
      <c r="H124" s="5"/>
    </row>
    <row r="125" spans="1:8" s="7" customFormat="1" ht="30" customHeight="1" x14ac:dyDescent="0.25">
      <c r="A125" s="40">
        <v>403988295</v>
      </c>
      <c r="B125" s="40">
        <v>431629392</v>
      </c>
      <c r="C125" s="41">
        <v>389346941</v>
      </c>
      <c r="D125" s="40">
        <v>354324067</v>
      </c>
      <c r="E125" s="40">
        <v>335896759</v>
      </c>
      <c r="F125" s="43" t="s">
        <v>94</v>
      </c>
      <c r="G125" s="4">
        <v>70840</v>
      </c>
      <c r="H125" s="5"/>
    </row>
    <row r="126" spans="1:8" s="7" customFormat="1" ht="30" customHeight="1" x14ac:dyDescent="0.25">
      <c r="A126" s="27">
        <f t="shared" ref="A126:D126" si="54">SUM(A127)</f>
        <v>65685306</v>
      </c>
      <c r="B126" s="27">
        <f t="shared" si="54"/>
        <v>66601345</v>
      </c>
      <c r="C126" s="28">
        <f t="shared" si="54"/>
        <v>66068804</v>
      </c>
      <c r="D126" s="27">
        <f t="shared" si="54"/>
        <v>58769244</v>
      </c>
      <c r="E126" s="27">
        <f>SUM(E127)</f>
        <v>55288741</v>
      </c>
      <c r="F126" s="39" t="s">
        <v>95</v>
      </c>
      <c r="G126" s="4">
        <v>7086</v>
      </c>
      <c r="H126" s="5"/>
    </row>
    <row r="127" spans="1:8" s="7" customFormat="1" ht="30" customHeight="1" x14ac:dyDescent="0.25">
      <c r="A127" s="40">
        <v>65685306</v>
      </c>
      <c r="B127" s="40">
        <v>66601345</v>
      </c>
      <c r="C127" s="41">
        <v>66068804</v>
      </c>
      <c r="D127" s="40">
        <v>58769244</v>
      </c>
      <c r="E127" s="40">
        <v>55288741</v>
      </c>
      <c r="F127" s="43" t="s">
        <v>95</v>
      </c>
      <c r="G127" s="4">
        <v>70860</v>
      </c>
      <c r="H127" s="5"/>
    </row>
    <row r="128" spans="1:8" s="7" customFormat="1" ht="30" customHeight="1" x14ac:dyDescent="0.25">
      <c r="A128" s="24">
        <f>SUM(A129,A132,A134,A136,A138,A140,A142,A144)</f>
        <v>5271501510</v>
      </c>
      <c r="B128" s="24">
        <f>SUM(B129,B132,B134,B136,B138,B140,B142,B144)</f>
        <v>5531033510</v>
      </c>
      <c r="C128" s="25">
        <f>SUM(C129,C132,C134,C136,C138,C140,C142,C144)</f>
        <v>5279864759</v>
      </c>
      <c r="D128" s="24">
        <f>SUM(D129,D132,D134,D136,D138,D140,D142,D144)</f>
        <v>5247280364</v>
      </c>
      <c r="E128" s="24">
        <f>SUM(E129,E132,E134,E136,E138,E140,E142,E144)</f>
        <v>4432588637</v>
      </c>
      <c r="F128" s="26" t="s">
        <v>96</v>
      </c>
      <c r="G128" s="4">
        <v>709</v>
      </c>
      <c r="H128" s="5" t="s">
        <v>7</v>
      </c>
    </row>
    <row r="129" spans="1:8" s="7" customFormat="1" ht="30" customHeight="1" x14ac:dyDescent="0.25">
      <c r="A129" s="27">
        <f t="shared" ref="A129:E129" si="55">SUM(A130:A131)</f>
        <v>1422924212</v>
      </c>
      <c r="B129" s="27">
        <f t="shared" si="55"/>
        <v>1422924212</v>
      </c>
      <c r="C129" s="28">
        <f t="shared" si="55"/>
        <v>1422924212</v>
      </c>
      <c r="D129" s="27">
        <f t="shared" si="55"/>
        <v>1289015310</v>
      </c>
      <c r="E129" s="27">
        <f t="shared" si="55"/>
        <v>0</v>
      </c>
      <c r="F129" s="39" t="s">
        <v>97</v>
      </c>
      <c r="G129" s="4">
        <v>7091</v>
      </c>
      <c r="H129" s="5"/>
    </row>
    <row r="130" spans="1:8" s="7" customFormat="1" ht="30" customHeight="1" x14ac:dyDescent="0.25">
      <c r="A130" s="30">
        <v>194555271</v>
      </c>
      <c r="B130" s="30">
        <v>194555271</v>
      </c>
      <c r="C130" s="31">
        <v>194555271</v>
      </c>
      <c r="D130" s="30">
        <v>177264691</v>
      </c>
      <c r="E130" s="30">
        <v>0</v>
      </c>
      <c r="F130" s="32" t="s">
        <v>98</v>
      </c>
      <c r="G130" s="4">
        <v>70911</v>
      </c>
      <c r="H130" s="5"/>
    </row>
    <row r="131" spans="1:8" s="7" customFormat="1" ht="30" customHeight="1" x14ac:dyDescent="0.25">
      <c r="A131" s="36">
        <v>1228368941</v>
      </c>
      <c r="B131" s="36">
        <v>1228368941</v>
      </c>
      <c r="C131" s="37">
        <v>1228368941</v>
      </c>
      <c r="D131" s="36">
        <v>1111750619</v>
      </c>
      <c r="E131" s="36">
        <v>0</v>
      </c>
      <c r="F131" s="38" t="s">
        <v>99</v>
      </c>
      <c r="G131" s="4">
        <v>70912</v>
      </c>
      <c r="H131" s="5"/>
    </row>
    <row r="132" spans="1:8" s="7" customFormat="1" ht="30" customHeight="1" x14ac:dyDescent="0.25">
      <c r="A132" s="27">
        <f>SUM(A133:A133)</f>
        <v>1083198153</v>
      </c>
      <c r="B132" s="27">
        <f>SUM(B133:B133)</f>
        <v>1083838843</v>
      </c>
      <c r="C132" s="28">
        <f>SUM(C133:C133)</f>
        <v>1082773579</v>
      </c>
      <c r="D132" s="27">
        <f>SUM(D133:D133)</f>
        <v>970017104</v>
      </c>
      <c r="E132" s="27">
        <f>SUM(E133:E133)</f>
        <v>116117198</v>
      </c>
      <c r="F132" s="39" t="s">
        <v>100</v>
      </c>
      <c r="G132" s="4">
        <v>7092</v>
      </c>
      <c r="H132" s="5"/>
    </row>
    <row r="133" spans="1:8" s="7" customFormat="1" ht="30" customHeight="1" x14ac:dyDescent="0.25">
      <c r="A133" s="40">
        <v>1083198153</v>
      </c>
      <c r="B133" s="40">
        <v>1083838843</v>
      </c>
      <c r="C133" s="41">
        <v>1082773579</v>
      </c>
      <c r="D133" s="40">
        <v>970017104</v>
      </c>
      <c r="E133" s="40">
        <v>116117198</v>
      </c>
      <c r="F133" s="43" t="s">
        <v>100</v>
      </c>
      <c r="G133" s="4">
        <v>70921</v>
      </c>
      <c r="H133" s="5"/>
    </row>
    <row r="134" spans="1:8" s="7" customFormat="1" ht="30" customHeight="1" x14ac:dyDescent="0.25">
      <c r="A134" s="27">
        <f t="shared" ref="A134:D134" si="56">SUM(A135)</f>
        <v>164952748</v>
      </c>
      <c r="B134" s="27">
        <f t="shared" si="56"/>
        <v>164952748</v>
      </c>
      <c r="C134" s="28">
        <f t="shared" si="56"/>
        <v>164952748</v>
      </c>
      <c r="D134" s="27">
        <f t="shared" si="56"/>
        <v>139867302</v>
      </c>
      <c r="E134" s="27">
        <f>SUM(E135)</f>
        <v>6303649</v>
      </c>
      <c r="F134" s="39" t="s">
        <v>101</v>
      </c>
      <c r="G134" s="4">
        <v>7093</v>
      </c>
      <c r="H134" s="5"/>
    </row>
    <row r="135" spans="1:8" s="7" customFormat="1" ht="30" customHeight="1" x14ac:dyDescent="0.25">
      <c r="A135" s="40">
        <v>164952748</v>
      </c>
      <c r="B135" s="40">
        <v>164952748</v>
      </c>
      <c r="C135" s="41">
        <v>164952748</v>
      </c>
      <c r="D135" s="40">
        <v>139867302</v>
      </c>
      <c r="E135" s="40">
        <v>6303649</v>
      </c>
      <c r="F135" s="43" t="s">
        <v>101</v>
      </c>
      <c r="G135" s="4">
        <v>70930</v>
      </c>
      <c r="H135" s="5"/>
    </row>
    <row r="136" spans="1:8" s="7" customFormat="1" ht="30" customHeight="1" x14ac:dyDescent="0.25">
      <c r="A136" s="27">
        <f>SUM(A137:A137)</f>
        <v>1092263763</v>
      </c>
      <c r="B136" s="27">
        <f>SUM(B137:B137)</f>
        <v>1133646836</v>
      </c>
      <c r="C136" s="28">
        <f>SUM(C137:C137)</f>
        <v>1197533042</v>
      </c>
      <c r="D136" s="27">
        <f>SUM(D137:D137)</f>
        <v>1321723445</v>
      </c>
      <c r="E136" s="27">
        <f>SUM(E137:E137)</f>
        <v>822054896</v>
      </c>
      <c r="F136" s="39" t="s">
        <v>102</v>
      </c>
      <c r="G136" s="4">
        <v>7094</v>
      </c>
      <c r="H136" s="5"/>
    </row>
    <row r="137" spans="1:8" s="7" customFormat="1" ht="30" customHeight="1" x14ac:dyDescent="0.25">
      <c r="A137" s="40">
        <v>1092263763</v>
      </c>
      <c r="B137" s="40">
        <v>1133646836</v>
      </c>
      <c r="C137" s="41">
        <v>1197533042</v>
      </c>
      <c r="D137" s="40">
        <v>1321723445</v>
      </c>
      <c r="E137" s="40">
        <v>822054896</v>
      </c>
      <c r="F137" s="43" t="s">
        <v>102</v>
      </c>
      <c r="G137" s="4">
        <v>70941</v>
      </c>
      <c r="H137" s="5"/>
    </row>
    <row r="138" spans="1:8" s="7" customFormat="1" ht="30" customHeight="1" x14ac:dyDescent="0.25">
      <c r="A138" s="27">
        <f t="shared" ref="A138:D138" si="57">SUM(A139)</f>
        <v>338318917</v>
      </c>
      <c r="B138" s="27">
        <f t="shared" si="57"/>
        <v>577822154</v>
      </c>
      <c r="C138" s="28">
        <f t="shared" si="57"/>
        <v>274842814</v>
      </c>
      <c r="D138" s="27">
        <f t="shared" si="57"/>
        <v>468611833</v>
      </c>
      <c r="E138" s="27">
        <f>SUM(E139)</f>
        <v>372083847</v>
      </c>
      <c r="F138" s="39" t="s">
        <v>103</v>
      </c>
      <c r="G138" s="4">
        <v>7095</v>
      </c>
      <c r="H138" s="5"/>
    </row>
    <row r="139" spans="1:8" s="7" customFormat="1" ht="30" customHeight="1" x14ac:dyDescent="0.25">
      <c r="A139" s="40">
        <v>338318917</v>
      </c>
      <c r="B139" s="40">
        <v>577822154</v>
      </c>
      <c r="C139" s="41">
        <v>274842814</v>
      </c>
      <c r="D139" s="40">
        <v>468611833</v>
      </c>
      <c r="E139" s="40">
        <v>372083847</v>
      </c>
      <c r="F139" s="43" t="s">
        <v>103</v>
      </c>
      <c r="G139" s="4">
        <v>70950</v>
      </c>
      <c r="H139" s="5"/>
    </row>
    <row r="140" spans="1:8" s="7" customFormat="1" ht="30" customHeight="1" x14ac:dyDescent="0.25">
      <c r="A140" s="27">
        <f t="shared" ref="A140:D140" si="58">SUM(A141)</f>
        <v>72748401</v>
      </c>
      <c r="B140" s="27">
        <f t="shared" si="58"/>
        <v>55488401</v>
      </c>
      <c r="C140" s="28">
        <f t="shared" si="58"/>
        <v>51657169</v>
      </c>
      <c r="D140" s="27">
        <f t="shared" si="58"/>
        <v>71976297</v>
      </c>
      <c r="E140" s="27">
        <f>SUM(E141)</f>
        <v>53681081</v>
      </c>
      <c r="F140" s="39" t="s">
        <v>104</v>
      </c>
      <c r="G140" s="4">
        <v>7096</v>
      </c>
      <c r="H140" s="5"/>
    </row>
    <row r="141" spans="1:8" s="7" customFormat="1" ht="30" customHeight="1" x14ac:dyDescent="0.25">
      <c r="A141" s="40">
        <v>72748401</v>
      </c>
      <c r="B141" s="40">
        <v>55488401</v>
      </c>
      <c r="C141" s="41">
        <v>51657169</v>
      </c>
      <c r="D141" s="40">
        <v>71976297</v>
      </c>
      <c r="E141" s="40">
        <v>53681081</v>
      </c>
      <c r="F141" s="43" t="s">
        <v>104</v>
      </c>
      <c r="G141" s="4">
        <v>70960</v>
      </c>
      <c r="H141" s="5"/>
    </row>
    <row r="142" spans="1:8" s="7" customFormat="1" ht="30" customHeight="1" x14ac:dyDescent="0.25">
      <c r="A142" s="27">
        <f t="shared" ref="A142:D142" si="59">SUM(A143)</f>
        <v>27295263</v>
      </c>
      <c r="B142" s="27">
        <f t="shared" si="59"/>
        <v>27209713</v>
      </c>
      <c r="C142" s="28">
        <f t="shared" si="59"/>
        <v>27126656</v>
      </c>
      <c r="D142" s="27">
        <f t="shared" si="59"/>
        <v>13603705</v>
      </c>
      <c r="E142" s="27">
        <f>SUM(E143)</f>
        <v>13472144</v>
      </c>
      <c r="F142" s="39" t="s">
        <v>105</v>
      </c>
      <c r="G142" s="4">
        <v>7097</v>
      </c>
      <c r="H142" s="5"/>
    </row>
    <row r="143" spans="1:8" s="7" customFormat="1" ht="30" customHeight="1" x14ac:dyDescent="0.25">
      <c r="A143" s="40">
        <v>27295263</v>
      </c>
      <c r="B143" s="40">
        <v>27209713</v>
      </c>
      <c r="C143" s="41">
        <v>27126656</v>
      </c>
      <c r="D143" s="40">
        <v>13603705</v>
      </c>
      <c r="E143" s="40">
        <v>13472144</v>
      </c>
      <c r="F143" s="43" t="s">
        <v>105</v>
      </c>
      <c r="G143" s="4">
        <v>70970</v>
      </c>
      <c r="H143" s="5"/>
    </row>
    <row r="144" spans="1:8" s="7" customFormat="1" ht="30" customHeight="1" x14ac:dyDescent="0.25">
      <c r="A144" s="27">
        <f t="shared" ref="A144:D144" si="60">SUM(A145)</f>
        <v>1069800053</v>
      </c>
      <c r="B144" s="27">
        <f t="shared" si="60"/>
        <v>1065150603</v>
      </c>
      <c r="C144" s="28">
        <f t="shared" si="60"/>
        <v>1058054539</v>
      </c>
      <c r="D144" s="27">
        <f t="shared" si="60"/>
        <v>972465368</v>
      </c>
      <c r="E144" s="27">
        <f>SUM(E145)</f>
        <v>3048875822</v>
      </c>
      <c r="F144" s="39" t="s">
        <v>106</v>
      </c>
      <c r="G144" s="4">
        <v>7098</v>
      </c>
      <c r="H144" s="5"/>
    </row>
    <row r="145" spans="1:8" s="7" customFormat="1" ht="30" customHeight="1" x14ac:dyDescent="0.25">
      <c r="A145" s="40">
        <v>1069800053</v>
      </c>
      <c r="B145" s="40">
        <v>1065150603</v>
      </c>
      <c r="C145" s="41">
        <v>1058054539</v>
      </c>
      <c r="D145" s="40">
        <v>972465368</v>
      </c>
      <c r="E145" s="40">
        <v>3048875822</v>
      </c>
      <c r="F145" s="43" t="s">
        <v>106</v>
      </c>
      <c r="G145" s="4">
        <v>70980</v>
      </c>
      <c r="H145" s="5"/>
    </row>
    <row r="146" spans="1:8" s="7" customFormat="1" ht="30" customHeight="1" x14ac:dyDescent="0.25">
      <c r="A146" s="24">
        <f t="shared" ref="A146:D146" si="61">SUM(A147,A149,A151,A153,A155,A157,A159)</f>
        <v>4548293699</v>
      </c>
      <c r="B146" s="24">
        <f t="shared" si="61"/>
        <v>4324066509</v>
      </c>
      <c r="C146" s="25">
        <f t="shared" si="61"/>
        <v>3495366643</v>
      </c>
      <c r="D146" s="24">
        <f t="shared" si="61"/>
        <v>2512981149</v>
      </c>
      <c r="E146" s="24">
        <f>SUM(E147,E149,E151,E153,E155,E157,E159)</f>
        <v>2277000501</v>
      </c>
      <c r="F146" s="26" t="s">
        <v>107</v>
      </c>
      <c r="G146" s="4">
        <v>710</v>
      </c>
      <c r="H146" s="5" t="s">
        <v>7</v>
      </c>
    </row>
    <row r="147" spans="1:8" s="7" customFormat="1" ht="30" customHeight="1" x14ac:dyDescent="0.25">
      <c r="A147" s="27">
        <f t="shared" ref="A147:D147" si="62">SUM(A148)</f>
        <v>768673405</v>
      </c>
      <c r="B147" s="27">
        <f t="shared" si="62"/>
        <v>701463505</v>
      </c>
      <c r="C147" s="28">
        <f t="shared" si="62"/>
        <v>640270505</v>
      </c>
      <c r="D147" s="27">
        <f t="shared" si="62"/>
        <v>381040509</v>
      </c>
      <c r="E147" s="27">
        <f>SUM(E148)</f>
        <v>289420807</v>
      </c>
      <c r="F147" s="39" t="s">
        <v>108</v>
      </c>
      <c r="G147" s="4">
        <v>7101</v>
      </c>
      <c r="H147" s="5"/>
    </row>
    <row r="148" spans="1:8" s="7" customFormat="1" ht="30" customHeight="1" x14ac:dyDescent="0.25">
      <c r="A148" s="40">
        <v>768673405</v>
      </c>
      <c r="B148" s="40">
        <v>701463505</v>
      </c>
      <c r="C148" s="41">
        <v>640270505</v>
      </c>
      <c r="D148" s="40">
        <v>381040509</v>
      </c>
      <c r="E148" s="40">
        <v>289420807</v>
      </c>
      <c r="F148" s="43" t="s">
        <v>109</v>
      </c>
      <c r="G148" s="4">
        <v>71012</v>
      </c>
      <c r="H148" s="5"/>
    </row>
    <row r="149" spans="1:8" s="7" customFormat="1" ht="30" customHeight="1" x14ac:dyDescent="0.25">
      <c r="A149" s="27">
        <f t="shared" ref="A149:D149" si="63">SUM(A150)</f>
        <v>2024149639</v>
      </c>
      <c r="B149" s="27">
        <f t="shared" si="63"/>
        <v>1867878139</v>
      </c>
      <c r="C149" s="28">
        <f t="shared" si="63"/>
        <v>1723953670</v>
      </c>
      <c r="D149" s="27">
        <f t="shared" si="63"/>
        <v>1582732507</v>
      </c>
      <c r="E149" s="27">
        <f>SUM(E150)</f>
        <v>1502719190</v>
      </c>
      <c r="F149" s="39" t="s">
        <v>110</v>
      </c>
      <c r="G149" s="4">
        <v>7102</v>
      </c>
      <c r="H149" s="5"/>
    </row>
    <row r="150" spans="1:8" s="7" customFormat="1" ht="30" customHeight="1" x14ac:dyDescent="0.25">
      <c r="A150" s="40">
        <v>2024149639</v>
      </c>
      <c r="B150" s="40">
        <v>1867878139</v>
      </c>
      <c r="C150" s="41">
        <v>1723953670</v>
      </c>
      <c r="D150" s="40">
        <v>1582732507</v>
      </c>
      <c r="E150" s="40">
        <v>1502719190</v>
      </c>
      <c r="F150" s="43" t="s">
        <v>110</v>
      </c>
      <c r="G150" s="4">
        <v>71020</v>
      </c>
      <c r="H150" s="5"/>
    </row>
    <row r="151" spans="1:8" s="7" customFormat="1" ht="30" customHeight="1" x14ac:dyDescent="0.25">
      <c r="A151" s="27">
        <f t="shared" ref="A151:D153" si="64">SUM(A152)</f>
        <v>331077055</v>
      </c>
      <c r="B151" s="27">
        <f t="shared" si="64"/>
        <v>326837571</v>
      </c>
      <c r="C151" s="28">
        <f t="shared" si="64"/>
        <v>327252676</v>
      </c>
      <c r="D151" s="27">
        <f t="shared" si="64"/>
        <v>316117175</v>
      </c>
      <c r="E151" s="27">
        <f>SUM(E152)</f>
        <v>267890558</v>
      </c>
      <c r="F151" s="39" t="s">
        <v>111</v>
      </c>
      <c r="G151" s="4">
        <v>7104</v>
      </c>
      <c r="H151" s="5"/>
    </row>
    <row r="152" spans="1:8" s="7" customFormat="1" ht="30" customHeight="1" x14ac:dyDescent="0.25">
      <c r="A152" s="40">
        <v>331077055</v>
      </c>
      <c r="B152" s="40">
        <v>326837571</v>
      </c>
      <c r="C152" s="41">
        <v>327252676</v>
      </c>
      <c r="D152" s="40">
        <v>316117175</v>
      </c>
      <c r="E152" s="40">
        <v>267890558</v>
      </c>
      <c r="F152" s="43" t="s">
        <v>111</v>
      </c>
      <c r="G152" s="4">
        <v>71040</v>
      </c>
      <c r="H152" s="5"/>
    </row>
    <row r="153" spans="1:8" s="7" customFormat="1" ht="30" customHeight="1" x14ac:dyDescent="0.25">
      <c r="A153" s="27">
        <f t="shared" si="64"/>
        <v>0</v>
      </c>
      <c r="B153" s="27">
        <f t="shared" si="64"/>
        <v>0</v>
      </c>
      <c r="C153" s="28">
        <f t="shared" si="64"/>
        <v>0</v>
      </c>
      <c r="D153" s="27">
        <f t="shared" si="64"/>
        <v>63505024</v>
      </c>
      <c r="E153" s="27">
        <f>SUM(E154)</f>
        <v>32444997</v>
      </c>
      <c r="F153" s="39" t="s">
        <v>112</v>
      </c>
      <c r="G153" s="4">
        <v>7105</v>
      </c>
      <c r="H153" s="5"/>
    </row>
    <row r="154" spans="1:8" s="7" customFormat="1" ht="30" customHeight="1" x14ac:dyDescent="0.25">
      <c r="A154" s="40">
        <v>0</v>
      </c>
      <c r="B154" s="40">
        <v>0</v>
      </c>
      <c r="C154" s="41">
        <v>0</v>
      </c>
      <c r="D154" s="40">
        <v>63505024</v>
      </c>
      <c r="E154" s="40">
        <v>32444997</v>
      </c>
      <c r="F154" s="43" t="s">
        <v>112</v>
      </c>
      <c r="G154" s="4">
        <v>71050</v>
      </c>
      <c r="H154" s="5"/>
    </row>
    <row r="155" spans="1:8" s="7" customFormat="1" ht="30" customHeight="1" x14ac:dyDescent="0.25">
      <c r="A155" s="27">
        <f t="shared" ref="A155:D155" si="65">SUM(A156)</f>
        <v>156744386</v>
      </c>
      <c r="B155" s="27">
        <f t="shared" si="65"/>
        <v>160005651</v>
      </c>
      <c r="C155" s="28">
        <f t="shared" si="65"/>
        <v>147539833</v>
      </c>
      <c r="D155" s="27">
        <f t="shared" si="65"/>
        <v>127730987</v>
      </c>
      <c r="E155" s="27">
        <f>SUM(E156)</f>
        <v>129376236</v>
      </c>
      <c r="F155" s="39" t="s">
        <v>113</v>
      </c>
      <c r="G155" s="4">
        <v>7107</v>
      </c>
      <c r="H155" s="5"/>
    </row>
    <row r="156" spans="1:8" s="7" customFormat="1" ht="30" customHeight="1" x14ac:dyDescent="0.25">
      <c r="A156" s="40">
        <v>156744386</v>
      </c>
      <c r="B156" s="40">
        <v>160005651</v>
      </c>
      <c r="C156" s="41">
        <v>147539833</v>
      </c>
      <c r="D156" s="40">
        <v>127730987</v>
      </c>
      <c r="E156" s="40">
        <v>129376236</v>
      </c>
      <c r="F156" s="43" t="s">
        <v>113</v>
      </c>
      <c r="G156" s="4">
        <v>71070</v>
      </c>
      <c r="H156" s="5"/>
    </row>
    <row r="157" spans="1:8" s="7" customFormat="1" ht="30" customHeight="1" x14ac:dyDescent="0.25">
      <c r="A157" s="27">
        <f t="shared" ref="A157:D157" si="66">SUM(A158)</f>
        <v>1988669</v>
      </c>
      <c r="B157" s="27">
        <f t="shared" si="66"/>
        <v>1782966</v>
      </c>
      <c r="C157" s="28">
        <f t="shared" si="66"/>
        <v>1394824</v>
      </c>
      <c r="D157" s="27">
        <f t="shared" si="66"/>
        <v>804534</v>
      </c>
      <c r="E157" s="27">
        <f>SUM(E158)</f>
        <v>0</v>
      </c>
      <c r="F157" s="39" t="s">
        <v>114</v>
      </c>
      <c r="G157" s="4">
        <v>7108</v>
      </c>
      <c r="H157" s="5"/>
    </row>
    <row r="158" spans="1:8" s="7" customFormat="1" ht="30" customHeight="1" x14ac:dyDescent="0.25">
      <c r="A158" s="40">
        <v>1988669</v>
      </c>
      <c r="B158" s="40">
        <v>1782966</v>
      </c>
      <c r="C158" s="41">
        <v>1394824</v>
      </c>
      <c r="D158" s="40">
        <v>804534</v>
      </c>
      <c r="E158" s="40">
        <v>0</v>
      </c>
      <c r="F158" s="43" t="s">
        <v>114</v>
      </c>
      <c r="G158" s="4">
        <v>71080</v>
      </c>
      <c r="H158" s="5"/>
    </row>
    <row r="159" spans="1:8" s="7" customFormat="1" ht="30" customHeight="1" x14ac:dyDescent="0.25">
      <c r="A159" s="27">
        <f t="shared" ref="A159:D159" si="67">SUM(A160)</f>
        <v>1265660545</v>
      </c>
      <c r="B159" s="27">
        <f t="shared" si="67"/>
        <v>1266098677</v>
      </c>
      <c r="C159" s="28">
        <f t="shared" si="67"/>
        <v>654955135</v>
      </c>
      <c r="D159" s="27">
        <f t="shared" si="67"/>
        <v>41050413</v>
      </c>
      <c r="E159" s="27">
        <f>SUM(E160)</f>
        <v>55148713</v>
      </c>
      <c r="F159" s="39" t="s">
        <v>115</v>
      </c>
      <c r="G159" s="4">
        <v>7109</v>
      </c>
      <c r="H159" s="5"/>
    </row>
    <row r="160" spans="1:8" s="7" customFormat="1" ht="30" customHeight="1" x14ac:dyDescent="0.25">
      <c r="A160" s="30">
        <v>1265660545</v>
      </c>
      <c r="B160" s="30">
        <v>1266098677</v>
      </c>
      <c r="C160" s="31">
        <v>654955135</v>
      </c>
      <c r="D160" s="30">
        <v>41050413</v>
      </c>
      <c r="E160" s="30">
        <v>55148713</v>
      </c>
      <c r="F160" s="32" t="s">
        <v>115</v>
      </c>
      <c r="G160" s="4">
        <v>71090</v>
      </c>
      <c r="H160" s="5"/>
    </row>
  </sheetData>
  <printOptions horizontalCentered="1"/>
  <pageMargins left="0.70866141732283505" right="0.70866141732283505" top="0.90551181102362199" bottom="0.90551181102362199" header="0.31496062992126" footer="0.31496062992126"/>
  <pageSetup paperSize="9" scale="49" fitToHeight="0" orientation="portrait" r:id="rId1"/>
  <rowBreaks count="3" manualBreakCount="3">
    <brk id="49" max="5" man="1"/>
    <brk id="95" max="5" man="1"/>
    <brk id="141" max="5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2023-10-27T13:21:52Z</dcterms:created>
  <dcterms:modified xsi:type="dcterms:W3CDTF">2023-10-27T13:22:10Z</dcterms:modified>
</cp:coreProperties>
</file>