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Tender\Projects\International\2016\1. Works\5. Provision of Water Supply Facilities\W-93 Provision of Water Supply Facilities in Ha. Hoarafushi and Hdh. Hanimaadhoo\"/>
    </mc:Choice>
  </mc:AlternateContent>
  <bookViews>
    <workbookView xWindow="0" yWindow="0" windowWidth="28800" windowHeight="12435" tabRatio="828" activeTab="5"/>
  </bookViews>
  <sheets>
    <sheet name="SUM" sheetId="1" r:id="rId1"/>
    <sheet name="Network" sheetId="4" r:id="rId2"/>
    <sheet name="RO Building" sheetId="15" r:id="rId3"/>
    <sheet name="Admin Building" sheetId="16" r:id="rId4"/>
    <sheet name="Supply &amp; Fix" sheetId="35" r:id="rId5"/>
    <sheet name="Sump" sheetId="36" r:id="rId6"/>
  </sheets>
  <definedNames>
    <definedName name="Con_Value" localSheetId="3">#REF!</definedName>
    <definedName name="Con_Value" localSheetId="1">#REF!</definedName>
    <definedName name="Con_Value" localSheetId="2">#REF!</definedName>
    <definedName name="Con_Value" localSheetId="4">#REF!</definedName>
    <definedName name="Con_Value">#REF!</definedName>
    <definedName name="Duration" localSheetId="3">#REF!</definedName>
    <definedName name="Duration" localSheetId="1">#REF!</definedName>
    <definedName name="Duration" localSheetId="2">#REF!</definedName>
    <definedName name="Duration" localSheetId="4">#REF!</definedName>
    <definedName name="Duration">#REF!</definedName>
    <definedName name="_xlnm.Print_Area" localSheetId="3">'Admin Building'!$B$1:$G$100</definedName>
    <definedName name="_xlnm.Print_Area" localSheetId="1">Network!$B$1:$G$144</definedName>
    <definedName name="_xlnm.Print_Area" localSheetId="2">'RO Building'!$B$1:$G$108</definedName>
    <definedName name="_xlnm.Print_Area" localSheetId="0">SUM!$A$1:$C$19</definedName>
    <definedName name="_xlnm.Print_Area" localSheetId="4">'Supply &amp; Fix'!$B$1:$G$14</definedName>
    <definedName name="_xlnm.Print_Titles" localSheetId="3">'Admin Building'!$1:$4</definedName>
    <definedName name="_xlnm.Print_Titles" localSheetId="1">Network!$1:$3</definedName>
    <definedName name="_xlnm.Print_Titles" localSheetId="2">'RO Building'!$1:$4</definedName>
    <definedName name="_xlnm.Print_Titles" localSheetId="4">'Supply &amp; Fix'!$1:$4</definedName>
  </definedNames>
  <calcPr calcId="152511"/>
</workbook>
</file>

<file path=xl/calcChain.xml><?xml version="1.0" encoding="utf-8"?>
<calcChain xmlns="http://schemas.openxmlformats.org/spreadsheetml/2006/main">
  <c r="F295" i="36" l="1"/>
  <c r="F230" i="36"/>
  <c r="F58" i="36"/>
  <c r="F168" i="36" l="1"/>
  <c r="F100" i="36"/>
  <c r="C19" i="1" l="1"/>
  <c r="A134" i="4" l="1"/>
  <c r="B134" i="4" s="1"/>
  <c r="A8" i="16" l="1"/>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B79" i="16" s="1"/>
  <c r="A80" i="16"/>
  <c r="B80" i="16" s="1"/>
  <c r="A81" i="16"/>
  <c r="B81" i="16" s="1"/>
  <c r="A82" i="16"/>
  <c r="B82" i="16" s="1"/>
  <c r="A83" i="16"/>
  <c r="B83" i="16" s="1"/>
  <c r="A84" i="16"/>
  <c r="B84" i="16" s="1"/>
  <c r="A85" i="16"/>
  <c r="B85" i="16" s="1"/>
  <c r="A86" i="16"/>
  <c r="B86" i="16" s="1"/>
  <c r="A87" i="16"/>
  <c r="B87" i="16" s="1"/>
  <c r="A88" i="16"/>
  <c r="B88" i="16" s="1"/>
  <c r="A89" i="16"/>
  <c r="B89" i="16" s="1"/>
  <c r="A90" i="16"/>
  <c r="B90" i="16" s="1"/>
  <c r="A91" i="16"/>
  <c r="B91" i="16" s="1"/>
  <c r="A92" i="16"/>
  <c r="B92" i="16" s="1"/>
  <c r="A93" i="16"/>
  <c r="B93" i="16" s="1"/>
  <c r="A94" i="16"/>
  <c r="B94" i="16" s="1"/>
  <c r="A95" i="16"/>
  <c r="B95" i="16" s="1"/>
  <c r="A96" i="16"/>
  <c r="B96" i="16" s="1"/>
  <c r="A97" i="16"/>
  <c r="B97" i="16" s="1"/>
  <c r="A98" i="16"/>
  <c r="B98" i="16" s="1"/>
  <c r="A99" i="16"/>
  <c r="A7" i="16"/>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80" i="4"/>
  <c r="A81" i="4"/>
  <c r="A82" i="4"/>
  <c r="A83" i="4"/>
  <c r="A84" i="4"/>
  <c r="A85" i="4"/>
  <c r="A86" i="4"/>
  <c r="A87" i="4"/>
  <c r="A88" i="4"/>
  <c r="A89" i="4"/>
  <c r="A90" i="4"/>
  <c r="A91" i="4"/>
  <c r="A92" i="4"/>
  <c r="A93" i="4"/>
  <c r="A94" i="4"/>
  <c r="A95" i="4"/>
  <c r="A98" i="4"/>
  <c r="A99" i="4"/>
  <c r="A100" i="4"/>
  <c r="A101" i="4"/>
  <c r="A102" i="4"/>
  <c r="A103" i="4"/>
  <c r="A104" i="4"/>
  <c r="A105"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6" i="4"/>
  <c r="B23" i="16" l="1"/>
  <c r="G45" i="15"/>
  <c r="B126" i="4" l="1"/>
  <c r="G83" i="4"/>
  <c r="B83" i="4"/>
  <c r="G71" i="4"/>
  <c r="B71" i="4"/>
  <c r="B69" i="4"/>
  <c r="G69" i="4"/>
  <c r="B68" i="4"/>
  <c r="G68" i="4"/>
  <c r="G64" i="4"/>
  <c r="B64" i="4"/>
  <c r="G65" i="4"/>
  <c r="B65" i="4"/>
  <c r="B26" i="4"/>
  <c r="B25" i="4"/>
  <c r="G24" i="4"/>
  <c r="B24" i="4"/>
  <c r="G23" i="4"/>
  <c r="B23" i="4"/>
  <c r="G22" i="4"/>
  <c r="B22" i="4"/>
  <c r="B21" i="4"/>
  <c r="B20" i="4"/>
  <c r="G19" i="4"/>
  <c r="B19" i="4"/>
  <c r="G18" i="4"/>
  <c r="B18" i="4"/>
  <c r="G17" i="4"/>
  <c r="B17" i="4"/>
  <c r="G16" i="4"/>
  <c r="B16" i="4"/>
  <c r="A15" i="4"/>
  <c r="B15" i="4" s="1"/>
  <c r="A14" i="4"/>
  <c r="B14" i="4" s="1"/>
  <c r="A13" i="4"/>
  <c r="B13" i="4" s="1"/>
  <c r="A12" i="4"/>
  <c r="B12" i="4" s="1"/>
  <c r="A11" i="4"/>
  <c r="B11" i="4" s="1"/>
  <c r="A10" i="4"/>
  <c r="B10" i="4" s="1"/>
  <c r="B60" i="4"/>
  <c r="B59" i="4"/>
  <c r="G59" i="4"/>
  <c r="B53" i="4"/>
  <c r="G43" i="4"/>
  <c r="B43" i="4"/>
  <c r="G42" i="4"/>
  <c r="B42" i="4"/>
  <c r="B41" i="4"/>
  <c r="A144" i="4" l="1"/>
  <c r="A145" i="4"/>
  <c r="B88" i="4" l="1"/>
  <c r="B85" i="4"/>
  <c r="B27" i="4" l="1"/>
  <c r="B28" i="4"/>
  <c r="B29" i="4"/>
  <c r="B30" i="4"/>
  <c r="B31" i="4"/>
  <c r="B32" i="4"/>
  <c r="B33" i="4"/>
  <c r="B34" i="4"/>
  <c r="B35" i="4"/>
  <c r="B36" i="4"/>
  <c r="B37" i="4"/>
  <c r="B38" i="4"/>
  <c r="B39" i="4"/>
  <c r="B40" i="4"/>
  <c r="B44" i="4"/>
  <c r="B45" i="4"/>
  <c r="B46" i="4"/>
  <c r="B47" i="4"/>
  <c r="B48" i="4"/>
  <c r="B49" i="4"/>
  <c r="B50" i="4"/>
  <c r="B51" i="4"/>
  <c r="B52" i="4"/>
  <c r="B54" i="4"/>
  <c r="B55" i="4"/>
  <c r="B56" i="4"/>
  <c r="B57" i="4"/>
  <c r="B58" i="4"/>
  <c r="B63" i="4"/>
  <c r="B66" i="4"/>
  <c r="B67" i="4"/>
  <c r="B70" i="4"/>
  <c r="B72" i="4"/>
  <c r="B73" i="4"/>
  <c r="B74" i="4"/>
  <c r="B75" i="4"/>
  <c r="B76" i="4"/>
  <c r="B77" i="4"/>
  <c r="B80" i="4"/>
  <c r="B81" i="4"/>
  <c r="B82" i="4"/>
  <c r="B84" i="4"/>
  <c r="B86" i="4"/>
  <c r="B87" i="4"/>
  <c r="B89" i="4"/>
  <c r="B90" i="4"/>
  <c r="B91" i="4"/>
  <c r="B92" i="4"/>
  <c r="B93" i="4"/>
  <c r="B94" i="4"/>
  <c r="B95" i="4"/>
  <c r="B98" i="4"/>
  <c r="B99" i="4"/>
  <c r="B100" i="4"/>
  <c r="B101" i="4"/>
  <c r="B102" i="4"/>
  <c r="B103" i="4"/>
  <c r="B104" i="4"/>
  <c r="B105" i="4"/>
  <c r="B108" i="4"/>
  <c r="B109" i="4"/>
  <c r="B110" i="4"/>
  <c r="B111" i="4"/>
  <c r="B112" i="4"/>
  <c r="B113" i="4"/>
  <c r="B114" i="4"/>
  <c r="B115" i="4"/>
  <c r="B116" i="4"/>
  <c r="B117" i="4"/>
  <c r="B118" i="4"/>
  <c r="B119" i="4"/>
  <c r="B120" i="4"/>
  <c r="B121" i="4"/>
  <c r="B122" i="4"/>
  <c r="B123" i="4"/>
  <c r="B124" i="4"/>
  <c r="B125" i="4"/>
  <c r="B127" i="4"/>
  <c r="B128" i="4"/>
  <c r="B129" i="4"/>
  <c r="B130" i="4"/>
  <c r="B131" i="4"/>
  <c r="B132" i="4"/>
  <c r="B8" i="16" l="1"/>
  <c r="B9" i="16"/>
  <c r="B10" i="16"/>
  <c r="B11" i="16"/>
  <c r="B12" i="16"/>
  <c r="B13" i="16"/>
  <c r="B14" i="16"/>
  <c r="B15" i="16"/>
  <c r="B16" i="16"/>
  <c r="B17" i="16"/>
  <c r="B18" i="16"/>
  <c r="B19" i="16"/>
  <c r="B20" i="16"/>
  <c r="B21" i="16"/>
  <c r="B22"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 i="16"/>
  <c r="G78" i="16" l="1"/>
  <c r="G77" i="16"/>
  <c r="G76" i="16"/>
  <c r="G74" i="16"/>
  <c r="G73" i="16"/>
  <c r="G71" i="16"/>
  <c r="G68" i="16"/>
  <c r="G65" i="16"/>
  <c r="G64" i="16"/>
  <c r="G62" i="16"/>
  <c r="I52" i="16" s="1"/>
  <c r="G61" i="16"/>
  <c r="G58" i="16"/>
  <c r="G57" i="16"/>
  <c r="G56" i="16"/>
  <c r="G55" i="16"/>
  <c r="G54" i="16"/>
  <c r="G53" i="16"/>
  <c r="G52" i="16"/>
  <c r="G51" i="16"/>
  <c r="G50" i="16"/>
  <c r="G49" i="16"/>
  <c r="G48" i="16"/>
  <c r="G44" i="16"/>
  <c r="G42" i="16"/>
  <c r="G41" i="16"/>
  <c r="G39" i="16"/>
  <c r="G37" i="16"/>
  <c r="G36" i="16"/>
  <c r="G34" i="16"/>
  <c r="G30" i="16"/>
  <c r="G29" i="16"/>
  <c r="G25" i="16"/>
  <c r="G24" i="16"/>
  <c r="G21" i="16"/>
  <c r="G16" i="16"/>
  <c r="G15" i="16"/>
  <c r="G13" i="16"/>
  <c r="G12" i="16"/>
  <c r="G11" i="16"/>
  <c r="G9" i="16"/>
  <c r="G8" i="16"/>
  <c r="G7" i="16"/>
  <c r="G110" i="15"/>
  <c r="G109" i="15"/>
  <c r="G94" i="15"/>
  <c r="G93" i="15"/>
  <c r="G92" i="15"/>
  <c r="G88" i="15"/>
  <c r="G87" i="15"/>
  <c r="G86" i="15"/>
  <c r="G85" i="15"/>
  <c r="G83" i="15"/>
  <c r="G81" i="15"/>
  <c r="G80" i="15"/>
  <c r="G75" i="15"/>
  <c r="G74" i="15"/>
  <c r="G73" i="15"/>
  <c r="G68" i="15"/>
  <c r="G67" i="15"/>
  <c r="G66" i="15"/>
  <c r="G60" i="15"/>
  <c r="G56" i="15"/>
  <c r="G55" i="15"/>
  <c r="G53" i="15"/>
  <c r="G49" i="15"/>
  <c r="G48" i="15"/>
  <c r="G47" i="15"/>
  <c r="G46" i="15"/>
  <c r="G44" i="15"/>
  <c r="G41" i="15"/>
  <c r="G40" i="15"/>
  <c r="G39" i="15"/>
  <c r="G35" i="15"/>
  <c r="G34" i="15"/>
  <c r="G33" i="15"/>
  <c r="G32" i="15"/>
  <c r="G31" i="15"/>
  <c r="G30" i="15"/>
  <c r="G29" i="15"/>
  <c r="G28" i="15"/>
  <c r="G26" i="15"/>
  <c r="G20" i="15"/>
  <c r="G19" i="15"/>
  <c r="G18" i="15"/>
  <c r="G16" i="15"/>
  <c r="G15" i="15"/>
  <c r="G13" i="15"/>
  <c r="G12" i="15"/>
  <c r="G10" i="15"/>
  <c r="G8" i="15"/>
  <c r="I51" i="16" l="1"/>
  <c r="J51" i="16" s="1"/>
  <c r="I53" i="16" l="1"/>
  <c r="I54" i="16" s="1"/>
  <c r="G33" i="4" l="1"/>
  <c r="G34" i="4"/>
  <c r="G36" i="4"/>
  <c r="G37" i="4"/>
  <c r="G39" i="4"/>
  <c r="G40" i="4"/>
  <c r="G45" i="4"/>
  <c r="G46" i="4"/>
  <c r="G52" i="4"/>
  <c r="G54" i="4"/>
  <c r="G55" i="4"/>
  <c r="G56" i="4"/>
  <c r="G57" i="4"/>
  <c r="G58" i="4"/>
  <c r="G66" i="4"/>
  <c r="G67" i="4"/>
  <c r="G72" i="4"/>
  <c r="G81" i="4"/>
  <c r="G82" i="4"/>
  <c r="G84" i="4"/>
  <c r="G87" i="4"/>
  <c r="G90" i="4"/>
  <c r="G99" i="4"/>
  <c r="G101" i="4"/>
  <c r="G103" i="4"/>
  <c r="G105" i="4"/>
  <c r="G119" i="4"/>
  <c r="G120" i="4"/>
  <c r="G122" i="4"/>
  <c r="G123" i="4"/>
  <c r="G124" i="4"/>
  <c r="G125" i="4"/>
  <c r="G127" i="4"/>
  <c r="G128" i="4"/>
  <c r="G129" i="4"/>
  <c r="G130" i="4"/>
  <c r="G131" i="4"/>
  <c r="G132" i="4"/>
  <c r="G144" i="4" l="1"/>
</calcChain>
</file>

<file path=xl/sharedStrings.xml><?xml version="1.0" encoding="utf-8"?>
<sst xmlns="http://schemas.openxmlformats.org/spreadsheetml/2006/main" count="762" uniqueCount="455">
  <si>
    <t>01</t>
  </si>
  <si>
    <t>Amount</t>
  </si>
  <si>
    <t>Description</t>
  </si>
  <si>
    <t>No.</t>
  </si>
  <si>
    <t>GRAND SUMMARY</t>
  </si>
  <si>
    <t>TOTAL CARRIED TO GRAND SUMMARY</t>
  </si>
  <si>
    <t>nr</t>
  </si>
  <si>
    <t>Rate</t>
  </si>
  <si>
    <t>Qty</t>
  </si>
  <si>
    <t>Unit</t>
  </si>
  <si>
    <t>m</t>
  </si>
  <si>
    <t/>
  </si>
  <si>
    <t>Concrete grade 20 block support for Tees for Air valve</t>
  </si>
  <si>
    <t>Concrete grade 20 block support for Tee for Washout valve</t>
  </si>
  <si>
    <t>STOOLS AND THRUST BLOCKS</t>
  </si>
  <si>
    <t xml:space="preserve">Extras to excavation in trenches and chambers, excavation of rock - Non explosive blasting </t>
  </si>
  <si>
    <t xml:space="preserve">Extras to excavation in trenches and chambers and concrete pipe supports excavation of rock - Explosive blasting </t>
  </si>
  <si>
    <t>Note:-
Rates for precast pipe supports not in trenches at lagoon crossing shall cover the cost of supply and fabricating of reinforcements, additional widths and depths to suit the site conditions, transporting to the relevant position, storing at site, lifting and driving for support blocks, excavating, backfilling, upholding the sides of excavations and dewatering where necessary</t>
  </si>
  <si>
    <t>Note:-
Rates of Stools and Thrust Blocks deemed to include for additional costs under submerged conditions</t>
  </si>
  <si>
    <t>Note:-
Backfilling to trenches are not paid unless the depth of the filling is up to the required depth of the relevant backfilling strata as shown in the drawings</t>
  </si>
  <si>
    <t>Note:-
Backfilling to trenches are measured along the centerline of the Pipe bore</t>
  </si>
  <si>
    <t xml:space="preserve">Note:-
Depth of the rock excavation is considered to the invert of the pipe bore only </t>
  </si>
  <si>
    <t>Note:-
Excavation of soft rock, artificial hard material, rock within the profile of other material are not considered as excavation of rock</t>
  </si>
  <si>
    <t>Note:-
Excavations and backfilling to excavations  are measured to the net theoretical volume required, no additional payment is allowed for volume over excavated, providing working spaces and bulking conditions of the backfilling materials</t>
  </si>
  <si>
    <t>Note:-
Rate of backfilling shall comprise the cost of filling material, transporting, storing at or adjacent to the site, compaction as per the drawings and specifications and filling to additional excavations over the theoretical volume specified</t>
  </si>
  <si>
    <t>Note:-
Rate of excavations to be included for safety measures, excavation, preparing of surfaces, disposal of excavated material, upholding sides of excavation and dewatering.</t>
  </si>
  <si>
    <t>PIPE WORK – SUPPORTS AND PROTECTION, ANCILLARIES TO LAYING AND EXCAVATION</t>
  </si>
  <si>
    <t>CESMM3 CLASS L</t>
  </si>
  <si>
    <t>Marker Posts</t>
  </si>
  <si>
    <t>Single Orifice Air valve chamber depth not exceeding 1.2m</t>
  </si>
  <si>
    <t>Note:-
Depth of the chamber is measured from top of the chamber cover to top of the base slab</t>
  </si>
  <si>
    <t>Note:-
Rate to be included for excavation, preparation of surfaces, disposal of excavated materials, upholding sides of excavation, backfilling, compacted granular filling, reinstatement to damaged carriageways and road shoulders, 300 x 300 x 200mm porous material fill, concrete, reinforcement, formwork, forming holes, joints and finishes, dewatering, MS Steps, fixing manhole cover including frame, chamber cover, dismantling joint or flange adaptors if required and other related items as indicated in the drawings and specification</t>
  </si>
  <si>
    <t>CONSTRUCTION OF VALVE CHAMBERS AND PIPE WORK ANCILLARIES</t>
  </si>
  <si>
    <t>PIPE WORK ANCILLARIES</t>
  </si>
  <si>
    <t xml:space="preserve">CESMM3 CLASS K </t>
  </si>
  <si>
    <t xml:space="preserve">25mm single air valve </t>
  </si>
  <si>
    <t>VALVES</t>
  </si>
  <si>
    <t>90 mm dia.</t>
  </si>
  <si>
    <t>225 x 160 mm</t>
  </si>
  <si>
    <t>160 x 160 mm</t>
  </si>
  <si>
    <t>160 x 110 mm</t>
  </si>
  <si>
    <t xml:space="preserve">110 x 90 mm </t>
  </si>
  <si>
    <t>FITTINGS FOR PIPE WORK</t>
  </si>
  <si>
    <t>Note:-
Rates for Valves shall also include supplying cost of Nuts and Bolts, Washers, mastic protection for exposed bolts and stem, isolating cocks and operating keys and such other accessories as per the specifications</t>
  </si>
  <si>
    <t>Note:-
Rate to be included for additional safety measures, traffic controlling, excavation, shoring, dewatering, preparation of surfaces, disposal of excavated materials, upholding sides of excavation, compacted backfilling for fittings and all necessary items of work required for completion of work as per the drawings and specifications.</t>
  </si>
  <si>
    <t>90 deg. Bend</t>
  </si>
  <si>
    <t>45 deg. bend</t>
  </si>
  <si>
    <t>FIXING OF FITTINGS</t>
  </si>
  <si>
    <t>PIPE WORK – FITTINGS AND VALVES</t>
  </si>
  <si>
    <t>CESMM3 CLASS J</t>
  </si>
  <si>
    <t>110 mm dia. pipes</t>
  </si>
  <si>
    <t>90 mm dia. pipes</t>
  </si>
  <si>
    <t xml:space="preserve">Note:-
Pipes not in Trenches shall cover the whole of the works other than the works stated in Class L. Rates shall comprise delivering, placing in position, fixing to the supports with Pipe brackets as per the Drawings and Specifications of the Pipes, excavation, filling with imported soil, dewatering, upholding sides of excavation where necessity prevails as per the site condition </t>
  </si>
  <si>
    <t>PIPE WORK – PIPES</t>
  </si>
  <si>
    <t>CESMM3 CLASS I</t>
  </si>
  <si>
    <t>t</t>
  </si>
  <si>
    <t>Note:-
Rates shall incorporate the cost of loading and unloading, storing as per the specification, labeling with indelible ink, handling and shifting the layers, positions and places of the storage as directed by the Engineer, transporting material to the site, facilitating the Engineer for material inspection at stores, producing documents of shipment and clearances</t>
  </si>
  <si>
    <t>Note:-
Rates shall comprise the cost of arranging and providing all required facilities for preshipment inspection as per the special provisions and or specifications, complying with all relevant conditions applicable for inspecting manufacturing process, agency fees, producing necessary documents relevant for the shipment, cost of all insurances, cost of opening LOC, safety precautions during shipment and inland transportation, paying all taxes, duties, cost of demarages and such other costs of clearances as necessary</t>
  </si>
  <si>
    <t xml:space="preserve">Note:-
Rates shall cover the entire cost of executing the Works as per the drawings and specifications stipulated under the Contract. No further cost is allowed for any items of works which are depicted in the drawings and specifications but no separate item is given in the BOQ   </t>
  </si>
  <si>
    <t>Note:-
Rates shall have to be provided to cater all associated cost of procuring and supplying materials from the list of accepted manufacturers provided in the contract data and or specification, who shall be later subjected to the Employer's approval</t>
  </si>
  <si>
    <t>Note:-
All pipes and fittings shall be supplied with joint rings, lubricant, gaskets, nuts &amp; bolts, washers, mastic material incl. primer, profiling compound, mastic paint (inner), protection tape (outer wrap) and all other associated material as stated in the drawings and specifications and required for complete installation</t>
  </si>
  <si>
    <t>Item No</t>
  </si>
  <si>
    <t>160 x 90 mm</t>
  </si>
  <si>
    <t>160 x110 mm</t>
  </si>
  <si>
    <t xml:space="preserve">90 x 90 mm </t>
  </si>
  <si>
    <t>SECTION - D</t>
  </si>
  <si>
    <t>EXCAVATION AND EARTHWORK</t>
  </si>
  <si>
    <t>Clearing</t>
  </si>
  <si>
    <t>Clear site of all vegetation to an extent of 3.0m away from outer walls.</t>
  </si>
  <si>
    <r>
      <t>m</t>
    </r>
    <r>
      <rPr>
        <vertAlign val="superscript"/>
        <sz val="10"/>
        <rFont val="Times New Roman"/>
        <family val="1"/>
      </rPr>
      <t>2</t>
    </r>
  </si>
  <si>
    <t>Excavation and Earth Work</t>
  </si>
  <si>
    <t>Excavating top soil for preservation an average depth 150 mm.</t>
  </si>
  <si>
    <t>Rate to be included for levelling, compacting and dewatering where necessary.</t>
  </si>
  <si>
    <t>Excavating pits for column in any material other than rock, with depth not exceeding 1.00m from  ground level.</t>
  </si>
  <si>
    <r>
      <t>m</t>
    </r>
    <r>
      <rPr>
        <vertAlign val="superscript"/>
        <sz val="10"/>
        <rFont val="Times New Roman"/>
        <family val="1"/>
      </rPr>
      <t>3</t>
    </r>
  </si>
  <si>
    <t xml:space="preserve">Extra over item No. 02, 03, 04 &amp; 05 for excavation in rock blasting prohibited (provisional Qty). </t>
  </si>
  <si>
    <t>Disposal</t>
  </si>
  <si>
    <t>Disposal of excavated material away from site as directed by the Engineer.</t>
  </si>
  <si>
    <t>Disposal of rock away from site as directed by the Engineer.</t>
  </si>
  <si>
    <r>
      <rPr>
        <b/>
        <u/>
        <sz val="10"/>
        <rFont val="Times New Roman"/>
        <family val="1"/>
      </rPr>
      <t>Filling</t>
    </r>
    <r>
      <rPr>
        <sz val="10"/>
        <rFont val="Times New Roman"/>
        <family val="1"/>
      </rPr>
      <t xml:space="preserve"> </t>
    </r>
  </si>
  <si>
    <t xml:space="preserve">Backfilling to column pits with selected excavated material up to a maximum thickness of 450mm compacted well rammed in layers of 150mm thick. </t>
  </si>
  <si>
    <t xml:space="preserve">Filling under floors with selected excavated material up to a maximum thickness of 450mm, watered, compacted and well rammed in layers of 150mm thick. </t>
  </si>
  <si>
    <t xml:space="preserve">Filling under floors with imported material up to a maximum thickness of 450mm, watered, compacted and well rammed in layers of 150mm thick. </t>
  </si>
  <si>
    <t>SECTION - F</t>
  </si>
  <si>
    <t>CONCRETE WORKS</t>
  </si>
  <si>
    <t>Reinforcement and formwork measured  separately unless otherwise stated.</t>
  </si>
  <si>
    <t>SECTION F1 - INSITU CONCRETE</t>
  </si>
  <si>
    <t>Mass Concrete - Grade 15</t>
  </si>
  <si>
    <t>In 75mm thick screed under column and staircase footing.</t>
  </si>
  <si>
    <t>Reinforced Concrete Grade 25</t>
  </si>
  <si>
    <t>In bases of columns.</t>
  </si>
  <si>
    <t>In column shaft upto finish floor level.</t>
  </si>
  <si>
    <t>In 150mm thick roof slab.</t>
  </si>
  <si>
    <t>SECTION F2 - FORM WORK</t>
  </si>
  <si>
    <r>
      <t>Form work in approved timber. Rate to include for splayed edges, battens, strutting, bolting, wedging, easing, striking and removal</t>
    </r>
    <r>
      <rPr>
        <sz val="10"/>
        <rFont val="Times New Roman"/>
        <family val="1"/>
      </rPr>
      <t xml:space="preserve"> </t>
    </r>
  </si>
  <si>
    <t>Rough Finish Formwork</t>
  </si>
  <si>
    <t>Ground Floor</t>
  </si>
  <si>
    <t>To 75mm high sides of screed.</t>
  </si>
  <si>
    <t>To sides of 225x225mm column shaft upto finish floor level.</t>
  </si>
  <si>
    <t>Wrought Finish Formwork</t>
  </si>
  <si>
    <t>SECTION F3 - REINFORCEMENT IN INSITU CONCRETE</t>
  </si>
  <si>
    <t>Tor/Mild steel rod reinforcement cut to lengths, bent to shape,  placed in position and tied with GI wire</t>
  </si>
  <si>
    <t xml:space="preserve"> Mild steel</t>
  </si>
  <si>
    <t>Tor Steel</t>
  </si>
  <si>
    <t>SECTION - G</t>
  </si>
  <si>
    <t>MASONRY WORKS</t>
  </si>
  <si>
    <t>SECTION G1 - BRICK WORK / BLOCK WORK</t>
  </si>
  <si>
    <t xml:space="preserve">Ground Floor </t>
  </si>
  <si>
    <t xml:space="preserve">225mm thick vertical straight, common brick walls in cement and sand mortar 1:6.  </t>
  </si>
  <si>
    <t>METAL WORK</t>
  </si>
  <si>
    <t>Doors and Windows</t>
  </si>
  <si>
    <t xml:space="preserve">All materials supplied, fabricated and fixed in position complete as shown in detail on drawing and as specified. Provision shall be made for breaking walls/ concrete floors whenever necessary and making good as directed. </t>
  </si>
  <si>
    <t xml:space="preserve">Rate to be included for supply and fix heavy quality brass ironmongery, including fixing with brass screws to match. </t>
  </si>
  <si>
    <r>
      <t xml:space="preserve">  m</t>
    </r>
    <r>
      <rPr>
        <vertAlign val="superscript"/>
        <sz val="10"/>
        <rFont val="Times New Roman"/>
        <family val="1"/>
      </rPr>
      <t>2</t>
    </r>
  </si>
  <si>
    <t>SECTION S</t>
  </si>
  <si>
    <t>ELECTRICAL INSTALLATIONS</t>
  </si>
  <si>
    <t>Note: All conduit pipes/ cables are to be concealed in walls and ceiling. Wiring to be completed up to M.C board. Rate to be included for necessary testing.</t>
  </si>
  <si>
    <t>All materials of approved quality ( as per IEE regulations )supplied and fixed complete as directed. Rate to be included for all PVC/PVC/CU wiring involved as specified and switching including switches of approved make, complete to working order.  All fixtures shall be of approved quality and make, to the satisfaction of the engineer and as the specification .</t>
  </si>
  <si>
    <t>SECTION T</t>
  </si>
  <si>
    <t>FLOOR/WALL/CEILING FINISHES</t>
  </si>
  <si>
    <t>SECTION T1 - FLOOR FINISHES</t>
  </si>
  <si>
    <t>12mm thick rendering in cement sand mortar 1:3 finished smooth with neat cement floating of approved colour.</t>
  </si>
  <si>
    <t>12mm thick 100mm high 1:3 cement sand mortar skirting to matching colour to the floor.</t>
  </si>
  <si>
    <t>Roof Slab</t>
  </si>
  <si>
    <t>12mm thick renderring in 1:3 cement sand mortar finished smooth with neat cement floating of approved colour.</t>
  </si>
  <si>
    <t>SECTION T2 - WALL AND CEILING FINISHES</t>
  </si>
  <si>
    <t>16mm thick internal plastering in cement, lime and sand mortar 1:1:5 and finished smooth with lime putty, including beams and columns.</t>
  </si>
  <si>
    <t>16mm thick external plastering in cement, lime and sand mortar 1:1:5 and finished semi rough, including beams and columns.</t>
  </si>
  <si>
    <t xml:space="preserve">63mm wide 16mm thick external door &amp; window reveals in cement, lime and sand 1:1:5 and finished semi rough.      </t>
  </si>
  <si>
    <t xml:space="preserve">63mm wide 16mm thick internal door &amp; window reveals in cement, lime and sand 1:1:5 and finished smooth with lime float.      </t>
  </si>
  <si>
    <t>SECTION V</t>
  </si>
  <si>
    <t>PAINTING</t>
  </si>
  <si>
    <t>Preare and apply one coat of wall primer and two coats of approved quality emulsion paint on all surfaces of internal walls including beams and columns.</t>
  </si>
  <si>
    <t>Prepare and apply one coat of wall primer and two coats of approved quality weather proof emulsion paint on all surfaces of external walls including beams and columns.</t>
  </si>
  <si>
    <t>Prepare and apply one coat of wall primer and two coats of approved quality emulsion paint on soffit of slab.</t>
  </si>
  <si>
    <t>SECTION D-EXCAVATION &amp; EARTH WORK</t>
  </si>
  <si>
    <t>Excavating</t>
  </si>
  <si>
    <t>Excavating trenches for wall foundation in any material other than rock with width exceeding 300 mm and depth not exceeding 1.00 m from ground level.</t>
  </si>
  <si>
    <t>Extra over item No. 02 for excavation in rock blasting prohibited (provisional)</t>
  </si>
  <si>
    <t>Disposal of excavated material away from
 site as directed by the Engineer.</t>
  </si>
  <si>
    <t>Disposal of top soil on site as directed by 
the Engineer.</t>
  </si>
  <si>
    <t>Disposal of rock soil away site as directed by 
the Engineer.</t>
  </si>
  <si>
    <t>Filling</t>
  </si>
  <si>
    <t>Back filling to trenches with selected excavated material up to a maximum thickness of 300mm in layers of 150mm thick.</t>
  </si>
  <si>
    <t>Filling under floors with selected excavated 
material up to a maximum thickness of 450 mm, watered, compacted and well rammed in layerd of 150 mm thick.</t>
  </si>
  <si>
    <t>SECTION F-CONCRETE WORK</t>
  </si>
  <si>
    <t>INSITU CONCRETE</t>
  </si>
  <si>
    <t>Reinforcement and formwork measured separately unless otherwise stated</t>
  </si>
  <si>
    <t>Mass Concrete Grade 15</t>
  </si>
  <si>
    <t>Reinforced Concrete Grade 20</t>
  </si>
  <si>
    <t>SECTION F2-FORM WORK</t>
  </si>
  <si>
    <t>Form work in approved timber. Rate to include for splayed edges battens strutting bolting wedging easing striking and removal</t>
  </si>
  <si>
    <t>Rough</t>
  </si>
  <si>
    <t xml:space="preserve">SECTION F3 - REINFORCEMENT IN INSTIU
CONCRETE
</t>
  </si>
  <si>
    <t>Tor/Mild steel rod reinforcement cut to lengths, bent to shape, placed in position and tied GI wire.</t>
  </si>
  <si>
    <r>
      <t>Mild Steel</t>
    </r>
    <r>
      <rPr>
        <sz val="11"/>
        <color theme="1"/>
        <rFont val="Times New Roman"/>
        <family val="1"/>
      </rPr>
      <t xml:space="preserve"> </t>
    </r>
  </si>
  <si>
    <t>Tor steel</t>
  </si>
  <si>
    <t>SECTION G- MASONRY WORK
 SECTION G1-BRICK WORK</t>
  </si>
  <si>
    <t>225 mm thick brick masonry walls cement mortar 1:6</t>
  </si>
  <si>
    <t>SECTION G2-STONE WORK</t>
  </si>
  <si>
    <t>SECTION H-WATER PROOFING</t>
  </si>
  <si>
    <t>20mm thick Damp of proof course in cement and sand mortar 1:3 on 225mm wide plinth beam. Rate to include for treating with two coats of hot tar blinded with sand.</t>
  </si>
  <si>
    <t>Supply and fix catrgory 'B' timber for following items complete as shown in drawing and as directed. Rate to include for applying approved quality wood preservative 
on all timber surfaces.</t>
  </si>
  <si>
    <t>SECTION L1- CARPENTRY</t>
  </si>
  <si>
    <t>Roof framing</t>
  </si>
  <si>
    <t>100 X 75 mm wall plate</t>
  </si>
  <si>
    <t>175 X 50mm ridge plate</t>
  </si>
  <si>
    <t>SECTION L2-JOINERY</t>
  </si>
  <si>
    <t>225 X 25mm valance boarding fixed to edge of rafters with brass screws.</t>
  </si>
  <si>
    <t>250 X 25mm barge board fixed to edges of wall plate purlin &amp; ridge plate.</t>
  </si>
  <si>
    <t>SECTION P-ROOF COVERING/ROOF PLUMBING</t>
  </si>
  <si>
    <t>Supplying and fixed in position complete as shown in detail on Drawing and as directed</t>
  </si>
  <si>
    <t>Corrugated asbestos sheet roof covering on timber frame work pitch 30 dge. Rate to include for 50mm thick glass wool thermal insulation with hest reflective aliminium foil on both sides fix to frame work with and including GI J bolts nuts.</t>
  </si>
  <si>
    <t>ridging with ridge tiles bedded with 1:1:4 cement lime and sand mortar coloured to match tiles.</t>
  </si>
  <si>
    <t>Roof Plumbing
Supplying and fixing position following items as directed.</t>
  </si>
  <si>
    <t>115mm sqre P.V.C rainwater gutter with all accessories fixed to the valance board, complate as directes.</t>
  </si>
  <si>
    <t>87.5mm doa P.V.C rainwater down pipe with the necessary accessories fixed complete to the walls.</t>
  </si>
  <si>
    <t>SECTION T-FLOOR/WALL/CEILING FINISHES</t>
  </si>
  <si>
    <t>SECTION T1- FLOOR FINISHES</t>
  </si>
  <si>
    <t xml:space="preserve">Skirting </t>
  </si>
  <si>
    <t>100 mm high tile skirting to match floor tile including bedding in cement mortar 1:2 with cement grout and joints fillded with cement grout of matching colour</t>
  </si>
  <si>
    <t>12mm thick 100mm high 1:3 cement sand mortar skirting to matching colour to the floor</t>
  </si>
  <si>
    <t>SECTION T2-WALL FINISHES</t>
  </si>
  <si>
    <t>16mm thick internal plastering on brick walls in cement, lime and sand 1:1:5 finished smooth with lime float.</t>
  </si>
  <si>
    <t>16mm thick plastering external faces of brick walls, columns in cement, line and sand mortar 1:1:5 finished semi rough.</t>
  </si>
  <si>
    <t>SECTION V-PAINTING</t>
  </si>
  <si>
    <t>Prepare surface &amp; apply one coat of wall primer and two coats of approved quality emulsion paint on faces of internal walls.</t>
  </si>
  <si>
    <t>Prepare surface &amp; apply one coat of wall primer and two coats of approved quality weather proof emulsion paint on face of 63mm wide external reveals.</t>
  </si>
  <si>
    <t>Prepare surface &amp; apply one coat of wood primer and two coats of approved quality enamel paint on valance board and barge bord(both sides and edges.)</t>
  </si>
  <si>
    <t>kg</t>
  </si>
  <si>
    <t xml:space="preserve">CONTINGENCIES (10 % OF SUB TOTAL (D) </t>
  </si>
  <si>
    <t>TOTAL   USD (EXCLUDING VAT)</t>
  </si>
  <si>
    <t>200 mm dia. Flanged Sluice Valves</t>
  </si>
  <si>
    <t>100 mm dia. Flanged Sluice Valves</t>
  </si>
  <si>
    <t>80 mm dia. Flanged Sluice Valves</t>
  </si>
  <si>
    <t>m3</t>
  </si>
  <si>
    <t>Rates shall cover the cost of storage, delivery to the Site, laying and fixing in position of DI/HDPE Fittings</t>
  </si>
  <si>
    <t>Rate to be included for additional safety measures, traffic controlling, excavation, shoring, dewatering, preparation of surfaces, disposal of excavated materials, upholding sides of excavation, compacted backfilling for fittings and all necessary items of work required for completion of work as per the drawings and specifications.</t>
  </si>
  <si>
    <t>Rates for fixing  Valves shall also include fixing of fittings and supplying cost of Nuts and Bolts, Washers, mastic protection for exposed bolts and stem, isolating cocks and operating keys and such other accessories as per the specifications</t>
  </si>
  <si>
    <t xml:space="preserve"> AIR VALVES</t>
  </si>
  <si>
    <t>WASHOUT VALVES</t>
  </si>
  <si>
    <t>Sluice valve chamber depth not exceeding 1.5m</t>
  </si>
  <si>
    <t xml:space="preserve">225 mm dia. Pipes </t>
  </si>
  <si>
    <t>BILL#17 CONTRACTOR'S  % FOR PROVISIONAL SUMS  )</t>
  </si>
  <si>
    <t>SUPPLY &amp; LAYING AND FIXING OF PVC/DI PIPES AND FITTINGS TO THE DISTRIBUTION SYSTEM</t>
  </si>
  <si>
    <t>HDPE (PE 100-SDR 11) Pipes with buts fusion welded joints in trenches depth not exceeding 1.5 m.</t>
  </si>
  <si>
    <t>63 mm dia. pipes</t>
  </si>
  <si>
    <t xml:space="preserve">160 mm dia. Pipes </t>
  </si>
  <si>
    <t>HDPE (PE 100-SDR 11) Pipes with buts fusion welded joints in trenches depth 1.5 m –2.0 m.</t>
  </si>
  <si>
    <t>HDPE Socketed bends-63 mm dia.</t>
  </si>
  <si>
    <t>HDPE Socketed bends-90 mm dia.</t>
  </si>
  <si>
    <t>HDPE  Socketed bends-110 mm dia.</t>
  </si>
  <si>
    <t>HDPE  Socketed bends-160 mm dia.</t>
  </si>
  <si>
    <t>HDPE  Socketed bends-225 mm dia.</t>
  </si>
  <si>
    <t>HDPE Socketed Tee</t>
  </si>
  <si>
    <t xml:space="preserve">63 x 63 mm </t>
  </si>
  <si>
    <t>90 x 63 mm</t>
  </si>
  <si>
    <t>110 x 63 mm</t>
  </si>
  <si>
    <t>110 x 90 mm</t>
  </si>
  <si>
    <t>110 x 110 mm</t>
  </si>
  <si>
    <t>160 x 63 mm</t>
  </si>
  <si>
    <t>NOTE:-
SUPPLY, LAYING AND JOINTING OR FIXING OF HDPE PIPES, SPECIALS, FITTINGS AND VALVES AT JUNCTIONS.</t>
  </si>
  <si>
    <t>HDPE Reducing socket</t>
  </si>
  <si>
    <t xml:space="preserve">110 x 63 mm </t>
  </si>
  <si>
    <t xml:space="preserve">90 x 63 mm </t>
  </si>
  <si>
    <t>HDPE End cap</t>
  </si>
  <si>
    <t>63 mm dia.</t>
  </si>
  <si>
    <t xml:space="preserve">Sluice Valves for HDPE mains as per the drawing </t>
  </si>
  <si>
    <t>50 mm dia. Flanged Sluice Valves.</t>
  </si>
  <si>
    <t>Single Orifice Air valves as per the drawing.</t>
  </si>
  <si>
    <t>Valve for Washouts as per the drawing.</t>
  </si>
  <si>
    <t>Note:-
Rates shall cover the value  comprising supply of all necessary material, excavation, laying and aligning in position, fixing and compacted backfilling to PE pipes, fittings, specials, accessories, DI valves, joint rings, lubricant, gaskets, nuts &amp; bolts, washers, mastic material and polyethylene sleeving to PE pipes, maker tapes pressure testing, flushing and disinfection as corresponding to the relevant item description and complying to the drawings and specifications except the cost of supplying these items</t>
  </si>
  <si>
    <t>Note:-
 Rate to be included for breaking out asphalt, concrete or any other artificially hard material layer where necessary, excavation, shoring and dewatering where necessary, delivering material to the site, trimming, installation of polythene sleeving, laying, cutting grinding jointing of pipes, Suitable bedding materials compacted backfilling with selected excavated material up to a level up to the finished surface of the reinstatement, match with the road reinstatement disposal of surplus excavated materials, laying of  marker tape, cleaning and disinfections, pressure testing of DI/HDPE/uPVC pipes</t>
  </si>
  <si>
    <t>Note:-
Rates shall cover the cost of Supply, laying and fixing in position of all PE repair sockets and such DI couplings which are not indicated in the drawings but laid and fixed to the contractor's discretion</t>
  </si>
  <si>
    <t>Note:-
Rates of Fittings and Valves shall cover the extra cost of such Fittings and Valves which are not in trenches as per the detail drawing.</t>
  </si>
  <si>
    <t>50 mm dia DI double Flanged Washout valve</t>
  </si>
  <si>
    <t>50mm Dia Washout chamber Type A , depth not exceeding 1.5m</t>
  </si>
  <si>
    <t>Concrete grade 20 block support for Sluice valve</t>
  </si>
  <si>
    <t>In column shaft from finish floor level to Roof level.</t>
  </si>
  <si>
    <t>In 300 x 300mm Grade beams.</t>
  </si>
  <si>
    <t>In 200 x 400 mm roof slab beams.</t>
  </si>
  <si>
    <t>In 200 x 500 mm roof Slab beams.</t>
  </si>
  <si>
    <t>In 200 x 200mm lintels at Doors &amp; Windows (Rate to be included  for necessary reinforcement.)</t>
  </si>
  <si>
    <t>To sides of 200 x 300mm column shaft from finish  floor  level to first floor level.</t>
  </si>
  <si>
    <t>To soffit of Roof Slab.</t>
  </si>
  <si>
    <t>To sides and soffits of Roof Slab beams.</t>
  </si>
  <si>
    <t>To sides and soffit of Grade Beams</t>
  </si>
  <si>
    <t>Bar diameter 8mm</t>
  </si>
  <si>
    <t xml:space="preserve">Bar diameter 10mm </t>
  </si>
  <si>
    <t xml:space="preserve">Bar diameter 16mm </t>
  </si>
  <si>
    <t xml:space="preserve">Steel frame with Louvers (Type W1) of size 1000 x 1000 mm, Rate to be included all necessary fittings complete as shown in detail on drawing and as specified. </t>
  </si>
  <si>
    <t xml:space="preserve">Steel Door with Louvers (Type D2) of size 2000x800mm , Rate to be included all necessary fittings complete as shown in detail on drawing and as specified. </t>
  </si>
  <si>
    <t xml:space="preserve">Steel Door with Louvers (Type D1) of size 2500x2000mm , Rate to be included all necessary fittings complete as shown in detail on drawing and as specified. </t>
  </si>
  <si>
    <t>15amp. Switched socket outlet flushed type. Rate to be included All necessary fittings.</t>
  </si>
  <si>
    <t>Fluorescent lamp with prismatic diffucer 4 feet, electronic ballast type (single). Rate to be included All necessary fittings.</t>
  </si>
  <si>
    <t>Single-phase 30A 4PMCB, main circuit breaker and 40A DPELCB (30MA) with 32amp Ring circuit &amp; 8x3 nr 6A Lamp &amp; Fan  circuit breakers incorporated in three plastic box with hinged door. Rate to include for suitable buss bar. Rate to be included All necessary fittings.</t>
  </si>
  <si>
    <t xml:space="preserve"> Floor</t>
  </si>
  <si>
    <t>In 200 x 200mm Column</t>
  </si>
  <si>
    <t>In Base concrete For Column</t>
  </si>
  <si>
    <t>Of Sides of  200 x 200mm Column</t>
  </si>
  <si>
    <t>For sides of 200 X 200 mm plinth beams.</t>
  </si>
  <si>
    <t>In 200X 200 mm plinth beam</t>
  </si>
  <si>
    <t xml:space="preserve">Bar diameter 6 mm </t>
  </si>
  <si>
    <t xml:space="preserve">Bar diameter 10 mm </t>
  </si>
  <si>
    <t xml:space="preserve">Bar diameter 12 mm </t>
  </si>
  <si>
    <t>400mm wide random rubble masonry in cement sand mortar 1:5 in foundation.</t>
  </si>
  <si>
    <t>300mm wide random rubble masonry in cement sand mortar 1:5 in foundation.</t>
  </si>
  <si>
    <t>50 X 50mm Rippers at 750mm centers.</t>
  </si>
  <si>
    <t>50 X 100mm rafters at 750mm centers</t>
  </si>
  <si>
    <t xml:space="preserve">Glazed panelled with Aluminium frame window (Type W1) of size 1200x1200mm, complete as shown in detail on drawing and as specified. </t>
  </si>
  <si>
    <t xml:space="preserve">Glazed panelled with Aluminium frame Door(Type D1) of size 2100 x 900mm, complete as shown in detail on drawing and as specified. </t>
  </si>
  <si>
    <t xml:space="preserve">Glazed panelled with Aluminium frame Door(Type D2) of size 2100x800mm, complete as shown in detail on drawing and as specified. </t>
  </si>
  <si>
    <t xml:space="preserve">Glazed panelled with Aluminium frame Door(Type F) of size 500x500mm, complete as shown in detail on drawing and as specified. </t>
  </si>
  <si>
    <t>Bill Of Quantity</t>
  </si>
  <si>
    <t>Network</t>
  </si>
  <si>
    <t>Ro Building</t>
  </si>
  <si>
    <t>Admin Building</t>
  </si>
  <si>
    <t xml:space="preserve">SUB TOTAL (A) </t>
  </si>
  <si>
    <t>SUB TOTAL (B)= SUB TOTAL (A) +19</t>
  </si>
  <si>
    <t>To not exceeding 400mm high sides of column bases.</t>
  </si>
  <si>
    <t>Ground Floor to Roof</t>
  </si>
  <si>
    <t>To sides of 200 x 200mm column shaft from finish  floor  level to first floor level.</t>
  </si>
  <si>
    <t>To 200mm hight edge of Roof slab.</t>
  </si>
  <si>
    <t>item</t>
  </si>
  <si>
    <t>Supply &amp; Insolation</t>
  </si>
  <si>
    <t>BILL#2 RO Plant Building</t>
  </si>
  <si>
    <t>SECTION W - DRAINAGE SYSTEMS</t>
  </si>
  <si>
    <t>Sewer pipes ( Note : The following quantities are provisional )</t>
  </si>
  <si>
    <t>100 mm dia. PVC pipes lay in trenches.</t>
  </si>
  <si>
    <t>75 mm dia. PVC pipes lay in trenches.</t>
  </si>
  <si>
    <t>Construction of Vent stalk. As per the Drawing.</t>
  </si>
  <si>
    <t xml:space="preserve">100 x 75mm Re Tee </t>
  </si>
  <si>
    <t>75mm Dia 45° Bend</t>
  </si>
  <si>
    <t>Storm water pipes.</t>
  </si>
  <si>
    <t>100mm Dia Eq Tee</t>
  </si>
  <si>
    <t>100mm Dia 45° Bend</t>
  </si>
  <si>
    <t>40mm Dia PVC Pipes Lay in trenches</t>
  </si>
  <si>
    <t>40mm Dia Sluice Valve</t>
  </si>
  <si>
    <t>40 x 32mm Re Shocket</t>
  </si>
  <si>
    <t>32mm Dia PVC Pipes Lay in Trench</t>
  </si>
  <si>
    <t>25mm Dia PVC Pipes Lay in Trench</t>
  </si>
  <si>
    <t>20mm Dia PVC Pipes Lay in Trench</t>
  </si>
  <si>
    <t>32 x 25 mm Re Tee</t>
  </si>
  <si>
    <t>32 x 20 mm Re Socket</t>
  </si>
  <si>
    <t>25mm Dia Sluice Valve</t>
  </si>
  <si>
    <t>Waste water Pipes</t>
  </si>
  <si>
    <t>Clear Water Sump</t>
  </si>
  <si>
    <t xml:space="preserve">EMPLOYER-Ministry of Environment and Energy </t>
  </si>
  <si>
    <t>BILL#01 DISTRIBUTION NETWORK</t>
  </si>
  <si>
    <t>BILL#4 ADMIN BUILDING</t>
  </si>
  <si>
    <t>BILL#5 Supply &amp; Insolation</t>
  </si>
  <si>
    <t>Concrete grade 20 thrust blocks for Bends in PE main</t>
  </si>
  <si>
    <t>Concrete grade 20 thrust blocks for 63mm dia, PE Tees</t>
  </si>
  <si>
    <t>Concrete grade 20 thrust blocks for 90mm dia, PE Tees</t>
  </si>
  <si>
    <t>Concrete grade 20 thrust blocks for 110mm dia, PE Tees</t>
  </si>
  <si>
    <t>Concrete grade 20 thrust blocks for 160mm dia, PE Tees</t>
  </si>
  <si>
    <t>Concrete grade 20 thrust blocks for 225mm dia, PE Tees</t>
  </si>
  <si>
    <t>Concrete grade 20 thrust blocks for  PE end caps</t>
  </si>
  <si>
    <t>Concrete grade 20 thrust blocks for  PE Reducing socket</t>
  </si>
  <si>
    <t>House Connection</t>
  </si>
  <si>
    <t>Fire Hydrant</t>
  </si>
  <si>
    <t>Tube Well</t>
  </si>
  <si>
    <t xml:space="preserve">Prepare the Tube Well depth 32m Asd Per the Details Drawing &amp; Specification. </t>
  </si>
  <si>
    <t>Nr</t>
  </si>
  <si>
    <t>Sea Water Tank</t>
  </si>
  <si>
    <t>Preparing Tub wel As per the Specipication &amp; Details drawing</t>
  </si>
  <si>
    <t>Preparing Sea water Tank Base Slab As per the Specification &amp; Details Drawing</t>
  </si>
  <si>
    <t>Yard Piping</t>
  </si>
  <si>
    <t xml:space="preserve">110mm Dia Brine Ouut Line </t>
  </si>
  <si>
    <t>150mm Dia Resovior Cleaning Line</t>
  </si>
  <si>
    <t>80mm Dia Cholorin Conection Line</t>
  </si>
  <si>
    <t>Non Return Valve</t>
  </si>
  <si>
    <t>150mm Dia</t>
  </si>
  <si>
    <t xml:space="preserve">Non Return Valve Chamber as shown in detail Drawing No: </t>
  </si>
  <si>
    <t>Sluice Valve Chamber as shown in detail Drawing No: Hoarafushi/STD/04</t>
  </si>
  <si>
    <t>25mm Dia Single Orifice Air Valve Chamber as shown in detail Drawing No: Soarafushi/STD/05</t>
  </si>
  <si>
    <t>Outlet Chamber - Type A for washout as shown in detail Drawing No: Soarafushi/STD/06</t>
  </si>
  <si>
    <t>Supply and installation of valve indicator blocks at each chamber and surface box location, complete as shown in drawing No: Soarafushi/STD/07</t>
  </si>
  <si>
    <t>Supply and installation of valve indicator blocks at each chamber and surface box location, completeAs per the Specification &amp; as shown in drawing No: Soarafushi/STD/09</t>
  </si>
  <si>
    <t>Provision of  house connections from themain pipe up to properties boundary As per the Specification &amp; Deatails Drawing No:-Soarafushi/STD/12</t>
  </si>
  <si>
    <t>In 150 mm thick screed for Bvase Concrete</t>
  </si>
  <si>
    <t>Supply &amp; Instolation for GRP Tank Size 4000x3000 As Per The Specification &amp; Detaild Drawing No. Soarafushi/RO/4</t>
  </si>
  <si>
    <t>PROJECT-HA HOARAFUSHI WATER SUPPLY SCHEME</t>
  </si>
  <si>
    <t>Supply &amp; Insolation For Reverse Osmosis Plant. At HOARAFUSHI. As per the Specification and Drawings</t>
  </si>
  <si>
    <t>Supply &amp; Insolation For Power Plant. At HOARAFUSHI Ro Plant. As per the Specification</t>
  </si>
  <si>
    <t>Supply &amp; Insolation For 150m3 Capacity Fuel Tank. At HOARAFUSHI. As per the Specification</t>
  </si>
  <si>
    <t>Supply &amp; Insolation For Fire Production. At HOARAFUSHI Ro Plant. As per the Specification</t>
  </si>
  <si>
    <t>Supply &amp; Insolation For Lightning Production. At HOARAFUSHI Ro Plant. As per the Specification</t>
  </si>
  <si>
    <t>Supply &amp; Insolation For Hylish Pump. At HOARAFUSHI Ro Plant. As per the Specification</t>
  </si>
  <si>
    <t>MRF</t>
  </si>
  <si>
    <t>TOTAL   MRF (EXCLUDING VAT)</t>
  </si>
  <si>
    <t>SL.NO</t>
  </si>
  <si>
    <t>DESCRIPTION</t>
  </si>
  <si>
    <t>QTY</t>
  </si>
  <si>
    <t>UNIT</t>
  </si>
  <si>
    <t>RATE</t>
  </si>
  <si>
    <t>AMOUNT</t>
  </si>
  <si>
    <t>Bill No: 01</t>
  </si>
  <si>
    <t>PRELIMINARIES</t>
  </si>
  <si>
    <t>General Notes</t>
  </si>
  <si>
    <t>Abbreviations</t>
  </si>
  <si>
    <t>m - meter</t>
  </si>
  <si>
    <t>No - numbers</t>
  </si>
  <si>
    <t>m3 - cubic meter</t>
  </si>
  <si>
    <t>m2 - square meter</t>
  </si>
  <si>
    <t>Lm - Linear meter</t>
  </si>
  <si>
    <t>t - tonnes</t>
  </si>
  <si>
    <t>incl - including</t>
  </si>
  <si>
    <t>mm - millimeter</t>
  </si>
  <si>
    <t>dia - diameter</t>
  </si>
  <si>
    <t>SS - Stainless Steel</t>
  </si>
  <si>
    <t>GI - Galvanised Iron</t>
  </si>
  <si>
    <t>Site Management Costs</t>
  </si>
  <si>
    <t>Allow for all on and off site management cost including costs of foreman and assistants, temporary services, telephone,fax,hoardings and similar.</t>
  </si>
  <si>
    <t>Sign Board</t>
  </si>
  <si>
    <t>Allow for sign board</t>
  </si>
  <si>
    <t>no</t>
  </si>
  <si>
    <t>Clean - up</t>
  </si>
  <si>
    <t>Allow for clean - up of completed works and site upon completion.</t>
  </si>
  <si>
    <t>TOTAL OF BILL NO. 01 (PRELIMINARIES)</t>
  </si>
  <si>
    <t>(CARRIED OVER TO THE GENERAL SUMMARY)</t>
  </si>
  <si>
    <t>Bill No: 02</t>
  </si>
  <si>
    <t>GROUND WORKS</t>
  </si>
  <si>
    <t xml:space="preserve">GENERAL </t>
  </si>
  <si>
    <t>(a) Rates shall include for: leveling, grading, trimming, compacting to faces of excavation, keep sides plumb, backfilling, consolidating and disposing surplus soil.</t>
  </si>
  <si>
    <t>SITE CLEARING</t>
  </si>
  <si>
    <t>Clear the area of site from rubbish and vegetable matters, stumps, roots. Demolition shall be included (if any)</t>
  </si>
  <si>
    <t>m²</t>
  </si>
  <si>
    <t>EXCAVATION</t>
  </si>
  <si>
    <t>Excavation quantities are measured to the faces of concrete members. Rates shall include for all additional excavation required to place the formwork, back fill, dewatering and others</t>
  </si>
  <si>
    <t>Excavation for footings and Foundation beams</t>
  </si>
  <si>
    <t>m³</t>
  </si>
  <si>
    <t>DAMP PROOF MEMBRANE</t>
  </si>
  <si>
    <t>(a) Rates shall include for: dressing around and sealing to all penetrations, laps and turnups</t>
  </si>
  <si>
    <t>Polythene damp proof membrane (500 gauge) laid on blinding layer under raft and ground floor slab</t>
  </si>
  <si>
    <t>DEWATERING</t>
  </si>
  <si>
    <t>This item shall include for all the piping, pumps, etc. Water needs to be pumped to an assigned area as per local regulation.</t>
  </si>
  <si>
    <t>Item</t>
  </si>
  <si>
    <t>TOTAL OF BILL NO. 02 (GROUND WORKS)</t>
  </si>
  <si>
    <t>Bill No: 03</t>
  </si>
  <si>
    <t>General</t>
  </si>
  <si>
    <t>a) Rate shall include for: placing in position; making good after removal of formwork and casting in all required items; additional concrete required to conform to structural and excavated tolerances.</t>
  </si>
  <si>
    <t>b) Mix ratio for reinforced concrete shall be 1:2:3</t>
  </si>
  <si>
    <t>Allow for concrete testing</t>
  </si>
  <si>
    <t>Lean Concrete</t>
  </si>
  <si>
    <t>50mm thick lean concrete under the footing with a mix of 1:2:6</t>
  </si>
  <si>
    <t>Reinforced Concrete</t>
  </si>
  <si>
    <t>In-situ reinforced concrete to:</t>
  </si>
  <si>
    <t>*Add water proofing compound / admixture to concrete mix for walls GL and Roof Slabs</t>
  </si>
  <si>
    <t>3.2.1</t>
  </si>
  <si>
    <t>Foundation</t>
  </si>
  <si>
    <t>Bottom slab</t>
  </si>
  <si>
    <t>3.2.2</t>
  </si>
  <si>
    <t>Walls</t>
  </si>
  <si>
    <t>3.2.3</t>
  </si>
  <si>
    <t>Top Slab</t>
  </si>
  <si>
    <t>Formwork</t>
  </si>
  <si>
    <t>a) Rates shall include for: all necessary boarding, supports, erecting, framing, temporary cambering, cutting, perforations for reinforcing bars, bolts, straps, ties, hangers, pipes, removal of formwork and normal practices used.</t>
  </si>
  <si>
    <t>3.3.1</t>
  </si>
  <si>
    <t>Bottom</t>
  </si>
  <si>
    <t>m2</t>
  </si>
  <si>
    <t>3.3.3</t>
  </si>
  <si>
    <t>Reinforcement</t>
  </si>
  <si>
    <t>a) Rates shall include for: cleaning, fabrication, placing, the provision for all necessary temporary fixings and supports including tie wire and chair supports, laps, and wastages.</t>
  </si>
  <si>
    <t>3.4.1</t>
  </si>
  <si>
    <t>Bottom Slab</t>
  </si>
  <si>
    <t>T16</t>
  </si>
  <si>
    <t>Kg</t>
  </si>
  <si>
    <t>3.4.2</t>
  </si>
  <si>
    <t>12 mm dia bars</t>
  </si>
  <si>
    <t>3.4.3</t>
  </si>
  <si>
    <t>T10</t>
  </si>
  <si>
    <t>WATER PROOFING</t>
  </si>
  <si>
    <t>Rate shall include for: dressing arround and sealing to all penetrations</t>
  </si>
  <si>
    <t>Apply bituminous type waterproofing to all surfaces of concrete below ground level in accordance with the specifications and manufacturer's instructions</t>
  </si>
  <si>
    <t>Apply crystalline or equivalent type waterproofing material to the surface of  toilets in accordance with the specifications and manufacturer's instructions</t>
  </si>
  <si>
    <t>TOTAL OF BILL NO. 03 (CONCRETE WORKS)</t>
  </si>
  <si>
    <t>Bill No: 4</t>
  </si>
  <si>
    <t>ADDITIONS</t>
  </si>
  <si>
    <t>Bill No: 04</t>
  </si>
  <si>
    <t>Bill No: 05</t>
  </si>
  <si>
    <t>Bill No: 06</t>
  </si>
  <si>
    <t>Bill No: 07</t>
  </si>
  <si>
    <t>Bill No: 08</t>
  </si>
  <si>
    <t>Bill No: 09</t>
  </si>
  <si>
    <t>Bill No: 10</t>
  </si>
  <si>
    <t>Bill No: 11</t>
  </si>
  <si>
    <t>Bill No: 12</t>
  </si>
  <si>
    <t>Bill No: 13</t>
  </si>
  <si>
    <t>Bill No: 14</t>
  </si>
  <si>
    <t>TOTAL OF BILL NO. 15 (ADDITIONS)</t>
  </si>
  <si>
    <t>Bill No: 5</t>
  </si>
  <si>
    <t>OMISSIONS</t>
  </si>
  <si>
    <t>TOTAL OF BILL NO. 16 (OMISSIONS)</t>
  </si>
  <si>
    <t>Water Retaining Tanks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</si>
</sst>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0_);\(0\)"/>
    <numFmt numFmtId="165" formatCode="#,##0.000000"/>
    <numFmt numFmtId="166" formatCode="0;[Red]0"/>
    <numFmt numFmtId="167" formatCode="0.000"/>
    <numFmt numFmtId="168" formatCode="_(* #,##0_);_(* \(#,##0\);_(* &quot;-&quot;??_);_(@_)"/>
    <numFmt numFmtId="169" formatCode="0.000;[Red]0.000"/>
    <numFmt numFmtId="170" formatCode="###\,\ ##0.00"/>
  </numFmts>
  <fonts count="32" x14ac:knownFonts="1">
    <font>
      <sz val="11"/>
      <color theme="1"/>
      <name val="Calibri"/>
      <family val="2"/>
      <scheme val="minor"/>
    </font>
    <font>
      <sz val="11"/>
      <color theme="1"/>
      <name val="Calibri"/>
      <family val="2"/>
      <scheme val="minor"/>
    </font>
    <font>
      <sz val="10"/>
      <name val="Arial"/>
      <family val="2"/>
    </font>
    <font>
      <sz val="10"/>
      <name val="Cambria"/>
      <family val="1"/>
      <scheme val="major"/>
    </font>
    <font>
      <b/>
      <sz val="10"/>
      <name val="Cambria"/>
      <family val="1"/>
      <scheme val="major"/>
    </font>
    <font>
      <u/>
      <sz val="10"/>
      <name val="Cambria"/>
      <family val="1"/>
      <scheme val="major"/>
    </font>
    <font>
      <sz val="11"/>
      <color theme="1"/>
      <name val="Times New Roman"/>
      <family val="1"/>
    </font>
    <font>
      <sz val="10"/>
      <name val="Times New Roman"/>
      <family val="1"/>
    </font>
    <font>
      <b/>
      <sz val="10"/>
      <name val="Times New Roman"/>
      <family val="1"/>
    </font>
    <font>
      <sz val="11"/>
      <color indexed="8"/>
      <name val="Calibri"/>
      <family val="2"/>
    </font>
    <font>
      <sz val="10"/>
      <color theme="1"/>
      <name val="Times New Roman"/>
      <family val="1"/>
    </font>
    <font>
      <sz val="11"/>
      <name val="Times New Roman"/>
      <family val="1"/>
    </font>
    <font>
      <b/>
      <sz val="10"/>
      <color theme="1"/>
      <name val="Times New Roman"/>
      <family val="1"/>
    </font>
    <font>
      <u/>
      <sz val="9"/>
      <name val="Times New Roman"/>
      <family val="1"/>
    </font>
    <font>
      <b/>
      <sz val="9"/>
      <name val="Times New Roman"/>
      <family val="1"/>
    </font>
    <font>
      <u/>
      <sz val="10"/>
      <name val="Times New Roman"/>
      <family val="1"/>
    </font>
    <font>
      <b/>
      <u/>
      <sz val="10"/>
      <name val="Times New Roman"/>
      <family val="1"/>
    </font>
    <font>
      <b/>
      <sz val="9.5"/>
      <name val="Times New Roman"/>
      <family val="1"/>
    </font>
    <font>
      <b/>
      <sz val="9"/>
      <color theme="1"/>
      <name val="Times New Roman"/>
      <family val="1"/>
    </font>
    <font>
      <b/>
      <sz val="8"/>
      <name val="Times New Roman"/>
      <family val="1"/>
    </font>
    <font>
      <vertAlign val="superscript"/>
      <sz val="10"/>
      <name val="Times New Roman"/>
      <family val="1"/>
    </font>
    <font>
      <sz val="10"/>
      <color indexed="10"/>
      <name val="Times New Roman"/>
      <family val="1"/>
    </font>
    <font>
      <sz val="10"/>
      <color rgb="FFFF0000"/>
      <name val="Times New Roman"/>
      <family val="1"/>
    </font>
    <font>
      <b/>
      <u/>
      <sz val="10"/>
      <color indexed="10"/>
      <name val="Times New Roman"/>
      <family val="1"/>
    </font>
    <font>
      <b/>
      <sz val="9"/>
      <name val="Cambria"/>
      <family val="1"/>
      <scheme val="major"/>
    </font>
    <font>
      <sz val="10"/>
      <color theme="1"/>
      <name val="Cambria"/>
      <family val="1"/>
      <scheme val="major"/>
    </font>
    <font>
      <sz val="9"/>
      <color theme="1"/>
      <name val="Times New Roman"/>
      <family val="1"/>
    </font>
    <font>
      <b/>
      <u/>
      <sz val="9"/>
      <name val="Times New Roman"/>
      <family val="1"/>
    </font>
    <font>
      <b/>
      <sz val="10"/>
      <name val="Arial"/>
      <family val="2"/>
    </font>
    <font>
      <b/>
      <u/>
      <sz val="10"/>
      <name val="Arial"/>
      <family val="2"/>
    </font>
    <font>
      <i/>
      <u/>
      <sz val="10"/>
      <name val="Arial"/>
      <family val="2"/>
    </font>
    <font>
      <i/>
      <sz val="10"/>
      <name val="Arial"/>
      <family val="2"/>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right/>
      <top style="hair">
        <color indexed="64"/>
      </top>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thin">
        <color auto="1"/>
      </right>
      <top style="hair">
        <color auto="1"/>
      </top>
      <bottom style="hair">
        <color auto="1"/>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auto="1"/>
      </bottom>
      <diagonal/>
    </border>
    <border>
      <left style="thin">
        <color auto="1"/>
      </left>
      <right style="thin">
        <color auto="1"/>
      </right>
      <top/>
      <bottom style="hair">
        <color auto="1"/>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auto="1"/>
      </bottom>
      <diagonal/>
    </border>
    <border>
      <left style="medium">
        <color indexed="64"/>
      </left>
      <right style="thin">
        <color indexed="64"/>
      </right>
      <top style="medium">
        <color indexed="64"/>
      </top>
      <bottom style="medium">
        <color auto="1"/>
      </bottom>
      <diagonal/>
    </border>
    <border>
      <left style="medium">
        <color indexed="64"/>
      </left>
      <right style="thin">
        <color auto="1"/>
      </right>
      <top style="thin">
        <color indexed="64"/>
      </top>
      <bottom style="hair">
        <color auto="1"/>
      </bottom>
      <diagonal/>
    </border>
    <border>
      <left style="thin">
        <color auto="1"/>
      </left>
      <right style="medium">
        <color indexed="64"/>
      </right>
      <top style="thin">
        <color indexed="64"/>
      </top>
      <bottom style="hair">
        <color auto="1"/>
      </bottom>
      <diagonal/>
    </border>
    <border>
      <left/>
      <right style="thin">
        <color auto="1"/>
      </right>
      <top style="hair">
        <color auto="1"/>
      </top>
      <bottom style="hair">
        <color auto="1"/>
      </bottom>
      <diagonal/>
    </border>
    <border>
      <left/>
      <right style="thin">
        <color indexed="64"/>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indexed="64"/>
      </left>
      <right/>
      <top/>
      <bottom/>
      <diagonal/>
    </border>
    <border>
      <left style="thin">
        <color indexed="64"/>
      </left>
      <right style="medium">
        <color indexed="64"/>
      </right>
      <top/>
      <bottom/>
      <diagonal/>
    </border>
    <border>
      <left style="thin">
        <color auto="1"/>
      </left>
      <right/>
      <top/>
      <bottom style="hair">
        <color auto="1"/>
      </bottom>
      <diagonal/>
    </border>
    <border>
      <left/>
      <right/>
      <top/>
      <bottom style="hair">
        <color auto="1"/>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s>
  <cellStyleXfs count="106">
    <xf numFmtId="0" fontId="0"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cellStyleXfs>
  <cellXfs count="388">
    <xf numFmtId="0" fontId="0" fillId="0" borderId="0" xfId="0"/>
    <xf numFmtId="0" fontId="3" fillId="0" borderId="0" xfId="2" applyFont="1" applyAlignment="1">
      <alignment vertical="center"/>
    </xf>
    <xf numFmtId="43" fontId="3" fillId="0" borderId="4" xfId="4" applyFont="1" applyBorder="1" applyAlignment="1" applyProtection="1">
      <alignment horizontal="right" vertical="center" shrinkToFit="1"/>
      <protection locked="0"/>
    </xf>
    <xf numFmtId="43" fontId="3" fillId="0" borderId="0" xfId="2" applyNumberFormat="1" applyFont="1" applyAlignment="1">
      <alignment vertical="center"/>
    </xf>
    <xf numFmtId="0" fontId="3" fillId="0" borderId="7" xfId="3" applyFont="1" applyBorder="1" applyAlignment="1">
      <alignment vertical="center" wrapText="1"/>
    </xf>
    <xf numFmtId="164" fontId="3" fillId="0" borderId="8" xfId="4" quotePrefix="1" applyNumberFormat="1" applyFont="1" applyBorder="1" applyAlignment="1">
      <alignment horizontal="center" vertical="center"/>
    </xf>
    <xf numFmtId="43" fontId="4" fillId="0" borderId="15" xfId="4" applyFont="1" applyBorder="1" applyAlignment="1">
      <alignment horizontal="center" vertical="center" shrinkToFit="1"/>
    </xf>
    <xf numFmtId="43" fontId="3" fillId="0" borderId="0" xfId="4" applyFont="1" applyAlignment="1">
      <alignment horizontal="right" vertical="center"/>
    </xf>
    <xf numFmtId="0" fontId="6" fillId="0" borderId="0" xfId="0" applyFont="1"/>
    <xf numFmtId="0" fontId="7" fillId="0" borderId="0" xfId="5" applyFont="1" applyBorder="1"/>
    <xf numFmtId="43" fontId="10" fillId="0" borderId="7" xfId="1" applyFont="1" applyBorder="1" applyAlignment="1">
      <alignment horizontal="center"/>
    </xf>
    <xf numFmtId="0" fontId="10" fillId="0" borderId="7" xfId="0" applyFont="1" applyBorder="1" applyAlignment="1">
      <alignment horizontal="center"/>
    </xf>
    <xf numFmtId="0" fontId="10" fillId="0" borderId="19" xfId="0" applyFont="1" applyBorder="1" applyAlignment="1">
      <alignment horizontal="center"/>
    </xf>
    <xf numFmtId="0" fontId="10" fillId="0" borderId="0" xfId="0" applyFont="1"/>
    <xf numFmtId="4" fontId="10" fillId="0" borderId="0" xfId="0" applyNumberFormat="1" applyFont="1"/>
    <xf numFmtId="43" fontId="10" fillId="0" borderId="2" xfId="1" applyFont="1" applyBorder="1" applyAlignment="1">
      <alignment horizontal="center"/>
    </xf>
    <xf numFmtId="43" fontId="10" fillId="0" borderId="18" xfId="1" applyFont="1" applyFill="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2" xfId="0" applyFont="1" applyBorder="1" applyAlignment="1">
      <alignment horizontal="center" vertical="top"/>
    </xf>
    <xf numFmtId="169" fontId="3" fillId="0" borderId="0" xfId="2" applyNumberFormat="1" applyFont="1" applyAlignment="1">
      <alignment horizontal="center" vertical="center"/>
    </xf>
    <xf numFmtId="43" fontId="10" fillId="0" borderId="7" xfId="1" applyFont="1" applyFill="1" applyBorder="1" applyAlignment="1">
      <alignment horizontal="center"/>
    </xf>
    <xf numFmtId="43" fontId="10" fillId="0" borderId="4" xfId="1" applyFont="1" applyBorder="1" applyAlignment="1">
      <alignment horizontal="center"/>
    </xf>
    <xf numFmtId="2" fontId="10" fillId="0" borderId="7" xfId="0" applyNumberFormat="1" applyFont="1" applyBorder="1" applyAlignment="1">
      <alignment horizontal="center"/>
    </xf>
    <xf numFmtId="0" fontId="10" fillId="0" borderId="8" xfId="0" applyFont="1" applyBorder="1" applyAlignment="1">
      <alignment horizontal="center" vertical="top"/>
    </xf>
    <xf numFmtId="49" fontId="7" fillId="0" borderId="7" xfId="2" applyNumberFormat="1" applyFont="1" applyFill="1" applyBorder="1" applyAlignment="1">
      <alignment vertical="center" wrapText="1"/>
    </xf>
    <xf numFmtId="49" fontId="7" fillId="0" borderId="7" xfId="2" applyNumberFormat="1" applyFont="1" applyFill="1" applyBorder="1" applyAlignment="1">
      <alignment vertical="center"/>
    </xf>
    <xf numFmtId="49" fontId="15" fillId="0" borderId="7" xfId="2" applyNumberFormat="1" applyFont="1" applyFill="1" applyBorder="1" applyAlignment="1">
      <alignment vertical="center" wrapText="1"/>
    </xf>
    <xf numFmtId="0" fontId="14" fillId="0" borderId="7" xfId="2" applyNumberFormat="1" applyFont="1" applyFill="1" applyBorder="1" applyAlignment="1">
      <alignment wrapText="1"/>
    </xf>
    <xf numFmtId="49" fontId="14" fillId="0" borderId="7" xfId="2" applyNumberFormat="1" applyFont="1" applyFill="1" applyBorder="1" applyAlignment="1">
      <alignment vertical="center" wrapText="1"/>
    </xf>
    <xf numFmtId="49" fontId="8" fillId="0" borderId="7" xfId="2" applyNumberFormat="1" applyFont="1" applyFill="1" applyBorder="1" applyAlignment="1">
      <alignment vertical="center"/>
    </xf>
    <xf numFmtId="49" fontId="7" fillId="0" borderId="7" xfId="2" applyNumberFormat="1" applyFont="1" applyFill="1" applyBorder="1" applyAlignment="1">
      <alignment wrapText="1"/>
    </xf>
    <xf numFmtId="2" fontId="10" fillId="0" borderId="7" xfId="0" applyNumberFormat="1" applyFont="1" applyFill="1" applyBorder="1" applyAlignment="1">
      <alignment horizontal="center"/>
    </xf>
    <xf numFmtId="0" fontId="7" fillId="0" borderId="7" xfId="2" applyNumberFormat="1" applyFont="1" applyFill="1" applyBorder="1" applyAlignment="1">
      <alignment vertical="center" wrapText="1"/>
    </xf>
    <xf numFmtId="0" fontId="14" fillId="0" borderId="7" xfId="2" applyNumberFormat="1" applyFont="1" applyFill="1" applyBorder="1" applyAlignment="1">
      <alignment vertical="center" wrapText="1"/>
    </xf>
    <xf numFmtId="0" fontId="8" fillId="0" borderId="7" xfId="2" applyNumberFormat="1" applyFont="1" applyFill="1" applyBorder="1" applyAlignment="1">
      <alignment vertical="center" wrapText="1"/>
    </xf>
    <xf numFmtId="49" fontId="8" fillId="0" borderId="7" xfId="2" applyNumberFormat="1" applyFont="1" applyFill="1" applyBorder="1" applyAlignment="1">
      <alignment vertical="center" wrapText="1"/>
    </xf>
    <xf numFmtId="0" fontId="14" fillId="0" borderId="7" xfId="2" applyFont="1" applyFill="1" applyBorder="1" applyAlignment="1">
      <alignment horizontal="left" vertical="center" wrapText="1"/>
    </xf>
    <xf numFmtId="0" fontId="17" fillId="0" borderId="7" xfId="2" applyNumberFormat="1" applyFont="1" applyFill="1" applyBorder="1" applyAlignment="1">
      <alignment vertical="center" wrapText="1"/>
    </xf>
    <xf numFmtId="0" fontId="10" fillId="0" borderId="7" xfId="0" applyFont="1" applyFill="1" applyBorder="1" applyAlignment="1">
      <alignment horizontal="center"/>
    </xf>
    <xf numFmtId="2" fontId="10" fillId="0" borderId="19" xfId="0" applyNumberFormat="1" applyFont="1" applyBorder="1" applyAlignment="1">
      <alignment horizontal="center"/>
    </xf>
    <xf numFmtId="0" fontId="10" fillId="0" borderId="20" xfId="0" applyFont="1" applyBorder="1" applyAlignment="1">
      <alignment horizontal="center" vertical="top"/>
    </xf>
    <xf numFmtId="43" fontId="8" fillId="0" borderId="28" xfId="2" applyNumberFormat="1" applyFont="1" applyFill="1" applyBorder="1" applyAlignment="1">
      <alignment horizontal="center" vertical="center"/>
    </xf>
    <xf numFmtId="43" fontId="8" fillId="0" borderId="25" xfId="2" applyNumberFormat="1" applyFont="1" applyFill="1" applyBorder="1" applyAlignment="1">
      <alignment horizontal="center" vertical="center"/>
    </xf>
    <xf numFmtId="0" fontId="14" fillId="0" borderId="25" xfId="2" applyNumberFormat="1" applyFont="1" applyFill="1" applyBorder="1" applyAlignment="1">
      <alignment horizontal="center" vertical="center"/>
    </xf>
    <xf numFmtId="49" fontId="8" fillId="0" borderId="25" xfId="2" applyNumberFormat="1" applyFont="1" applyFill="1" applyBorder="1" applyAlignment="1">
      <alignment horizontal="center" vertical="center"/>
    </xf>
    <xf numFmtId="0" fontId="7" fillId="0" borderId="0" xfId="2" applyFont="1" applyAlignment="1">
      <alignment vertical="center"/>
    </xf>
    <xf numFmtId="43" fontId="7" fillId="0" borderId="0" xfId="9" applyFont="1" applyFill="1" applyAlignment="1">
      <alignment horizontal="center" vertical="center" shrinkToFit="1"/>
    </xf>
    <xf numFmtId="170" fontId="7" fillId="0" borderId="0" xfId="2" applyNumberFormat="1" applyFont="1" applyFill="1" applyAlignment="1">
      <alignment vertical="center"/>
    </xf>
    <xf numFmtId="43" fontId="10" fillId="0" borderId="9" xfId="1" applyFont="1" applyBorder="1" applyAlignment="1">
      <alignment horizontal="center"/>
    </xf>
    <xf numFmtId="43" fontId="10" fillId="0" borderId="10" xfId="1" applyFont="1" applyFill="1" applyBorder="1" applyAlignment="1">
      <alignment horizontal="center"/>
    </xf>
    <xf numFmtId="2" fontId="10" fillId="0" borderId="10" xfId="0" applyNumberFormat="1" applyFont="1" applyBorder="1" applyAlignment="1">
      <alignment horizontal="center"/>
    </xf>
    <xf numFmtId="0" fontId="10" fillId="0" borderId="10" xfId="0" applyFont="1" applyBorder="1" applyAlignment="1">
      <alignment horizontal="center"/>
    </xf>
    <xf numFmtId="49" fontId="15" fillId="0" borderId="10" xfId="2" applyNumberFormat="1" applyFont="1" applyFill="1" applyBorder="1" applyAlignment="1">
      <alignment vertical="center" wrapText="1"/>
    </xf>
    <xf numFmtId="0" fontId="14" fillId="0" borderId="18" xfId="2" applyNumberFormat="1" applyFont="1" applyFill="1" applyBorder="1" applyAlignment="1">
      <alignment vertical="center" wrapText="1"/>
    </xf>
    <xf numFmtId="43" fontId="10" fillId="0" borderId="10" xfId="1" applyFont="1" applyBorder="1" applyAlignment="1">
      <alignment horizontal="center"/>
    </xf>
    <xf numFmtId="49" fontId="8" fillId="0" borderId="10" xfId="2" applyNumberFormat="1" applyFont="1" applyFill="1" applyBorder="1" applyAlignment="1">
      <alignment vertical="center"/>
    </xf>
    <xf numFmtId="0" fontId="14" fillId="0" borderId="10" xfId="2" applyNumberFormat="1" applyFont="1" applyFill="1" applyBorder="1" applyAlignment="1">
      <alignment vertical="center" wrapText="1"/>
    </xf>
    <xf numFmtId="49" fontId="13" fillId="0" borderId="10" xfId="2" applyNumberFormat="1" applyFont="1" applyFill="1" applyBorder="1" applyAlignment="1">
      <alignment vertical="center" wrapText="1"/>
    </xf>
    <xf numFmtId="169" fontId="3" fillId="0" borderId="8" xfId="2" applyNumberFormat="1" applyFont="1" applyBorder="1" applyAlignment="1">
      <alignment horizontal="center" vertical="center"/>
    </xf>
    <xf numFmtId="0" fontId="12" fillId="0" borderId="7" xfId="0" applyFont="1" applyBorder="1" applyAlignment="1">
      <alignment wrapText="1"/>
    </xf>
    <xf numFmtId="0" fontId="7" fillId="0" borderId="0" xfId="2" applyFont="1" applyFill="1" applyAlignment="1">
      <alignment vertical="center"/>
    </xf>
    <xf numFmtId="49" fontId="15" fillId="0" borderId="7" xfId="2" applyNumberFormat="1" applyFont="1" applyFill="1" applyBorder="1" applyAlignment="1">
      <alignment wrapText="1"/>
    </xf>
    <xf numFmtId="169" fontId="3" fillId="0" borderId="0" xfId="2" applyNumberFormat="1" applyFont="1" applyAlignment="1">
      <alignment horizontal="center"/>
    </xf>
    <xf numFmtId="49" fontId="7" fillId="0" borderId="7" xfId="2" applyNumberFormat="1" applyFont="1" applyFill="1" applyBorder="1" applyAlignment="1"/>
    <xf numFmtId="2" fontId="7" fillId="0" borderId="7" xfId="2" applyNumberFormat="1" applyFont="1" applyFill="1" applyBorder="1" applyAlignment="1">
      <alignment horizontal="center"/>
    </xf>
    <xf numFmtId="0" fontId="7" fillId="0" borderId="0" xfId="2" applyFont="1" applyFill="1" applyAlignment="1"/>
    <xf numFmtId="49" fontId="15" fillId="0" borderId="7" xfId="2" applyNumberFormat="1" applyFont="1" applyFill="1" applyBorder="1" applyAlignment="1"/>
    <xf numFmtId="49" fontId="8" fillId="0" borderId="7" xfId="2" applyNumberFormat="1" applyFont="1" applyFill="1" applyBorder="1" applyAlignment="1"/>
    <xf numFmtId="0" fontId="6" fillId="0" borderId="0" xfId="0" applyFont="1" applyAlignment="1"/>
    <xf numFmtId="0" fontId="3" fillId="0" borderId="0" xfId="2" applyFont="1" applyFill="1" applyAlignment="1">
      <alignment vertical="center"/>
    </xf>
    <xf numFmtId="170" fontId="3" fillId="0" borderId="0" xfId="2" applyNumberFormat="1" applyFont="1" applyFill="1" applyBorder="1" applyAlignment="1">
      <alignment vertical="center"/>
    </xf>
    <xf numFmtId="43" fontId="3" fillId="0" borderId="0" xfId="9" applyFont="1" applyFill="1" applyBorder="1" applyAlignment="1">
      <alignment horizontal="center" vertical="center" shrinkToFit="1"/>
    </xf>
    <xf numFmtId="0" fontId="7" fillId="0" borderId="0" xfId="2" applyFont="1" applyFill="1"/>
    <xf numFmtId="0" fontId="7" fillId="0" borderId="0" xfId="2" applyFont="1" applyFill="1" applyAlignment="1">
      <alignment horizontal="center" vertical="top" wrapText="1"/>
    </xf>
    <xf numFmtId="0" fontId="16" fillId="0" borderId="19" xfId="2" applyFont="1" applyFill="1" applyBorder="1" applyAlignment="1">
      <alignment horizontal="left"/>
    </xf>
    <xf numFmtId="0" fontId="7" fillId="0" borderId="19" xfId="2" applyFont="1" applyFill="1" applyBorder="1" applyAlignment="1"/>
    <xf numFmtId="43" fontId="7" fillId="0" borderId="19" xfId="1" applyFont="1" applyFill="1" applyBorder="1" applyAlignment="1"/>
    <xf numFmtId="43" fontId="7" fillId="0" borderId="6" xfId="1" applyFont="1" applyFill="1" applyBorder="1" applyAlignment="1"/>
    <xf numFmtId="0" fontId="16" fillId="0" borderId="7" xfId="2" applyFont="1" applyFill="1" applyBorder="1" applyAlignment="1"/>
    <xf numFmtId="0" fontId="7" fillId="0" borderId="7" xfId="2" applyFont="1" applyFill="1" applyBorder="1" applyAlignment="1"/>
    <xf numFmtId="43" fontId="7" fillId="0" borderId="7" xfId="1" applyFont="1" applyFill="1" applyBorder="1" applyAlignment="1"/>
    <xf numFmtId="43" fontId="7" fillId="0" borderId="4" xfId="1" applyFont="1" applyFill="1" applyBorder="1" applyAlignment="1"/>
    <xf numFmtId="2" fontId="7" fillId="0" borderId="8" xfId="2" applyNumberFormat="1" applyFont="1" applyFill="1" applyBorder="1" applyAlignment="1">
      <alignment horizontal="center"/>
    </xf>
    <xf numFmtId="0" fontId="16" fillId="0" borderId="7" xfId="2" applyFont="1" applyFill="1" applyBorder="1" applyAlignment="1">
      <alignment horizontal="justify" wrapText="1"/>
    </xf>
    <xf numFmtId="0" fontId="7" fillId="0" borderId="7" xfId="2" applyFont="1" applyFill="1" applyBorder="1" applyAlignment="1">
      <alignment horizontal="center"/>
    </xf>
    <xf numFmtId="0" fontId="7" fillId="0" borderId="7" xfId="2" applyFont="1" applyFill="1" applyBorder="1" applyAlignment="1">
      <alignment horizontal="justify" wrapText="1"/>
    </xf>
    <xf numFmtId="167" fontId="7" fillId="0" borderId="8" xfId="2" applyNumberFormat="1" applyFont="1" applyFill="1" applyBorder="1" applyAlignment="1">
      <alignment horizontal="center"/>
    </xf>
    <xf numFmtId="0" fontId="21" fillId="0" borderId="7" xfId="2" applyNumberFormat="1" applyFont="1" applyFill="1" applyBorder="1" applyAlignment="1">
      <alignment horizontal="center"/>
    </xf>
    <xf numFmtId="0" fontId="7" fillId="0" borderId="5" xfId="2" applyFont="1" applyFill="1" applyBorder="1" applyAlignment="1">
      <alignment horizontal="justify" wrapText="1"/>
    </xf>
    <xf numFmtId="0" fontId="7" fillId="0" borderId="7" xfId="2" applyFont="1" applyFill="1" applyBorder="1" applyAlignment="1">
      <alignment horizontal="center" wrapText="1"/>
    </xf>
    <xf numFmtId="2" fontId="7" fillId="0" borderId="5" xfId="2" applyNumberFormat="1" applyFont="1" applyFill="1" applyBorder="1" applyAlignment="1">
      <alignment horizontal="center" wrapText="1"/>
    </xf>
    <xf numFmtId="43" fontId="11" fillId="0" borderId="7" xfId="1" applyFont="1" applyFill="1" applyBorder="1" applyAlignment="1">
      <alignment wrapText="1"/>
    </xf>
    <xf numFmtId="0" fontId="11" fillId="0" borderId="0" xfId="2" applyFont="1" applyFill="1" applyBorder="1" applyAlignment="1">
      <alignment wrapText="1"/>
    </xf>
    <xf numFmtId="0" fontId="11" fillId="0" borderId="0" xfId="2" applyFont="1" applyFill="1" applyAlignment="1">
      <alignment wrapText="1"/>
    </xf>
    <xf numFmtId="0" fontId="8" fillId="0" borderId="7" xfId="2" applyFont="1" applyFill="1" applyBorder="1" applyAlignment="1">
      <alignment horizontal="justify" wrapText="1"/>
    </xf>
    <xf numFmtId="2" fontId="21" fillId="0" borderId="7" xfId="2" applyNumberFormat="1" applyFont="1" applyFill="1" applyBorder="1" applyAlignment="1">
      <alignment horizontal="center"/>
    </xf>
    <xf numFmtId="2" fontId="7" fillId="0" borderId="7" xfId="6" applyNumberFormat="1" applyFont="1" applyFill="1" applyBorder="1" applyAlignment="1">
      <alignment horizontal="center"/>
    </xf>
    <xf numFmtId="2" fontId="21" fillId="0" borderId="7" xfId="6" applyNumberFormat="1" applyFont="1" applyFill="1" applyBorder="1" applyAlignment="1">
      <alignment horizontal="center"/>
    </xf>
    <xf numFmtId="0" fontId="16" fillId="0" borderId="7" xfId="2" applyFont="1" applyFill="1" applyBorder="1" applyAlignment="1">
      <alignment horizontal="left"/>
    </xf>
    <xf numFmtId="167" fontId="7" fillId="0" borderId="22" xfId="2" applyNumberFormat="1" applyFont="1" applyFill="1" applyBorder="1" applyAlignment="1">
      <alignment horizontal="center"/>
    </xf>
    <xf numFmtId="0" fontId="7" fillId="0" borderId="18" xfId="2" applyFont="1" applyFill="1" applyBorder="1" applyAlignment="1">
      <alignment horizontal="justify" wrapText="1"/>
    </xf>
    <xf numFmtId="0" fontId="7" fillId="0" borderId="18" xfId="2" applyFont="1" applyFill="1" applyBorder="1" applyAlignment="1">
      <alignment horizontal="center"/>
    </xf>
    <xf numFmtId="43" fontId="7" fillId="0" borderId="18" xfId="1" applyFont="1" applyFill="1" applyBorder="1" applyAlignment="1"/>
    <xf numFmtId="43" fontId="7" fillId="0" borderId="2" xfId="1" applyFont="1" applyFill="1" applyBorder="1" applyAlignment="1"/>
    <xf numFmtId="167" fontId="7" fillId="0" borderId="11" xfId="2" applyNumberFormat="1" applyFont="1" applyFill="1" applyBorder="1" applyAlignment="1">
      <alignment horizontal="center"/>
    </xf>
    <xf numFmtId="0" fontId="16" fillId="0" borderId="10" xfId="2" applyFont="1" applyFill="1" applyBorder="1" applyAlignment="1">
      <alignment horizontal="justify" wrapText="1"/>
    </xf>
    <xf numFmtId="43" fontId="7" fillId="0" borderId="10" xfId="1" applyFont="1" applyFill="1" applyBorder="1" applyAlignment="1"/>
    <xf numFmtId="43" fontId="7" fillId="0" borderId="9" xfId="1" applyFont="1" applyFill="1" applyBorder="1" applyAlignment="1"/>
    <xf numFmtId="2" fontId="7" fillId="0" borderId="34" xfId="6" applyNumberFormat="1" applyFont="1" applyFill="1" applyBorder="1" applyAlignment="1">
      <alignment horizontal="center"/>
    </xf>
    <xf numFmtId="0" fontId="21" fillId="0" borderId="34" xfId="2" applyFont="1" applyFill="1" applyBorder="1" applyAlignment="1"/>
    <xf numFmtId="0" fontId="16" fillId="0" borderId="7" xfId="2" applyFont="1" applyFill="1" applyBorder="1" applyAlignment="1">
      <alignment horizontal="left" wrapText="1"/>
    </xf>
    <xf numFmtId="0" fontId="22" fillId="0" borderId="34" xfId="2" applyFont="1" applyFill="1" applyBorder="1" applyAlignment="1">
      <alignment horizontal="center"/>
    </xf>
    <xf numFmtId="0" fontId="21" fillId="0" borderId="34" xfId="2" applyFont="1" applyFill="1" applyBorder="1" applyAlignment="1">
      <alignment horizontal="center"/>
    </xf>
    <xf numFmtId="2" fontId="7" fillId="0" borderId="34" xfId="2" applyNumberFormat="1" applyFont="1" applyFill="1" applyBorder="1" applyAlignment="1">
      <alignment horizontal="center"/>
    </xf>
    <xf numFmtId="0" fontId="7" fillId="0" borderId="7" xfId="2" applyFont="1" applyFill="1" applyBorder="1" applyAlignment="1">
      <alignment horizontal="justify"/>
    </xf>
    <xf numFmtId="0" fontId="16" fillId="0" borderId="7" xfId="2" applyFont="1" applyFill="1" applyBorder="1" applyAlignment="1">
      <alignment horizontal="justify"/>
    </xf>
    <xf numFmtId="0" fontId="16" fillId="0" borderId="7" xfId="2" applyFont="1" applyFill="1" applyBorder="1" applyAlignment="1">
      <alignment wrapText="1"/>
    </xf>
    <xf numFmtId="4" fontId="7" fillId="0" borderId="34" xfId="2" applyNumberFormat="1" applyFont="1" applyFill="1" applyBorder="1" applyAlignment="1">
      <alignment horizontal="center"/>
    </xf>
    <xf numFmtId="0" fontId="16" fillId="0" borderId="7" xfId="2" applyFont="1" applyFill="1" applyBorder="1" applyAlignment="1" applyProtection="1">
      <alignment horizontal="justify" wrapText="1"/>
      <protection locked="0"/>
    </xf>
    <xf numFmtId="39" fontId="7" fillId="0" borderId="34" xfId="6" quotePrefix="1" applyNumberFormat="1" applyFont="1" applyFill="1" applyBorder="1" applyAlignment="1">
      <alignment horizontal="center"/>
    </xf>
    <xf numFmtId="0" fontId="16" fillId="0" borderId="32" xfId="2" applyFont="1" applyFill="1" applyBorder="1" applyAlignment="1">
      <alignment horizontal="justify" wrapText="1"/>
    </xf>
    <xf numFmtId="0" fontId="7" fillId="0" borderId="5" xfId="2" applyFont="1" applyFill="1" applyBorder="1" applyAlignment="1" applyProtection="1">
      <alignment horizontal="justify" wrapText="1"/>
      <protection locked="0"/>
    </xf>
    <xf numFmtId="2" fontId="7" fillId="0" borderId="34" xfId="2" quotePrefix="1" applyNumberFormat="1" applyFont="1" applyFill="1" applyBorder="1" applyAlignment="1">
      <alignment horizontal="center"/>
    </xf>
    <xf numFmtId="0" fontId="11" fillId="0" borderId="0" xfId="2" applyFont="1" applyFill="1" applyBorder="1" applyAlignment="1">
      <alignment vertical="top" wrapText="1"/>
    </xf>
    <xf numFmtId="0" fontId="11" fillId="0" borderId="0" xfId="2" applyFont="1" applyFill="1" applyAlignment="1">
      <alignment vertical="top" wrapText="1"/>
    </xf>
    <xf numFmtId="0" fontId="7" fillId="0" borderId="5" xfId="2" applyFont="1" applyFill="1" applyBorder="1" applyAlignment="1">
      <alignment horizontal="center" wrapText="1"/>
    </xf>
    <xf numFmtId="2" fontId="7" fillId="0" borderId="7" xfId="2" applyNumberFormat="1" applyFont="1" applyFill="1" applyBorder="1" applyAlignment="1">
      <alignment horizontal="center" wrapText="1"/>
    </xf>
    <xf numFmtId="43" fontId="7" fillId="0" borderId="7" xfId="1" applyFont="1" applyFill="1" applyBorder="1" applyAlignment="1">
      <alignment wrapText="1"/>
    </xf>
    <xf numFmtId="0" fontId="7" fillId="0" borderId="0" xfId="2" applyFont="1" applyFill="1" applyBorder="1" applyAlignment="1">
      <alignment vertical="top" wrapText="1"/>
    </xf>
    <xf numFmtId="0" fontId="7" fillId="0" borderId="0" xfId="2" applyFont="1" applyFill="1" applyAlignment="1">
      <alignment vertical="top" wrapText="1"/>
    </xf>
    <xf numFmtId="0" fontId="23" fillId="0" borderId="34" xfId="2" applyFont="1" applyFill="1" applyBorder="1" applyAlignment="1">
      <alignment horizontal="left" wrapText="1"/>
    </xf>
    <xf numFmtId="0" fontId="7" fillId="0" borderId="34" xfId="2" quotePrefix="1" applyFont="1" applyFill="1" applyBorder="1" applyAlignment="1">
      <alignment horizontal="center" wrapText="1"/>
    </xf>
    <xf numFmtId="167" fontId="7" fillId="0" borderId="8" xfId="2" applyNumberFormat="1" applyFont="1" applyFill="1" applyBorder="1" applyAlignment="1">
      <alignment horizontal="center" wrapText="1"/>
    </xf>
    <xf numFmtId="43" fontId="7" fillId="0" borderId="34" xfId="1" quotePrefix="1" applyFont="1" applyFill="1" applyBorder="1" applyAlignment="1">
      <alignment horizontal="center" wrapText="1"/>
    </xf>
    <xf numFmtId="0" fontId="7" fillId="0" borderId="0" xfId="2" applyFont="1" applyFill="1" applyBorder="1"/>
    <xf numFmtId="0" fontId="16" fillId="0" borderId="18" xfId="2" applyFont="1" applyFill="1" applyBorder="1" applyAlignment="1">
      <alignment horizontal="justify" wrapText="1"/>
    </xf>
    <xf numFmtId="0" fontId="7" fillId="0" borderId="3" xfId="2" applyFont="1" applyFill="1" applyBorder="1" applyAlignment="1">
      <alignment horizontal="center" wrapText="1"/>
    </xf>
    <xf numFmtId="0" fontId="23" fillId="0" borderId="35" xfId="2" applyFont="1" applyFill="1" applyBorder="1" applyAlignment="1">
      <alignment horizontal="left" wrapText="1"/>
    </xf>
    <xf numFmtId="0" fontId="16" fillId="0" borderId="26" xfId="2" applyFont="1" applyFill="1" applyBorder="1" applyAlignment="1">
      <alignment horizontal="justify" wrapText="1"/>
    </xf>
    <xf numFmtId="0" fontId="7" fillId="0" borderId="0" xfId="2" applyFont="1" applyFill="1" applyBorder="1" applyAlignment="1">
      <alignment horizontal="center" wrapText="1"/>
    </xf>
    <xf numFmtId="0" fontId="23" fillId="0" borderId="36" xfId="2" applyFont="1" applyFill="1" applyBorder="1" applyAlignment="1">
      <alignment horizontal="left" wrapText="1"/>
    </xf>
    <xf numFmtId="43" fontId="7" fillId="0" borderId="26" xfId="1" applyFont="1" applyFill="1" applyBorder="1" applyAlignment="1"/>
    <xf numFmtId="43" fontId="7" fillId="0" borderId="37" xfId="1" applyFont="1" applyFill="1" applyBorder="1" applyAlignment="1"/>
    <xf numFmtId="0" fontId="16" fillId="0" borderId="26" xfId="2" applyFont="1" applyFill="1" applyBorder="1" applyAlignment="1">
      <alignment wrapText="1"/>
    </xf>
    <xf numFmtId="0" fontId="16" fillId="0" borderId="10" xfId="2" applyFont="1" applyFill="1" applyBorder="1" applyAlignment="1">
      <alignment horizontal="left" wrapText="1"/>
    </xf>
    <xf numFmtId="0" fontId="7" fillId="0" borderId="33" xfId="2" applyFont="1" applyFill="1" applyBorder="1" applyAlignment="1">
      <alignment horizontal="center"/>
    </xf>
    <xf numFmtId="39" fontId="21" fillId="0" borderId="38" xfId="2" applyNumberFormat="1" applyFont="1" applyFill="1" applyBorder="1" applyAlignment="1">
      <alignment horizontal="center"/>
    </xf>
    <xf numFmtId="0" fontId="7" fillId="0" borderId="39" xfId="2" applyFont="1" applyFill="1" applyBorder="1" applyAlignment="1">
      <alignment horizontal="center" wrapText="1"/>
    </xf>
    <xf numFmtId="0" fontId="23" fillId="0" borderId="38" xfId="2" applyFont="1" applyFill="1" applyBorder="1" applyAlignment="1">
      <alignment horizontal="left" wrapText="1"/>
    </xf>
    <xf numFmtId="43" fontId="7" fillId="0" borderId="0" xfId="2" applyNumberFormat="1" applyFont="1" applyFill="1" applyAlignment="1"/>
    <xf numFmtId="0" fontId="7" fillId="0" borderId="0" xfId="2" applyFont="1" applyFill="1" applyAlignment="1">
      <alignment horizontal="left"/>
    </xf>
    <xf numFmtId="43" fontId="7" fillId="0" borderId="0" xfId="1" applyFont="1" applyFill="1" applyAlignment="1"/>
    <xf numFmtId="43" fontId="7" fillId="0" borderId="0" xfId="1" applyFont="1" applyFill="1" applyAlignment="1">
      <alignment vertical="center"/>
    </xf>
    <xf numFmtId="0" fontId="8" fillId="0" borderId="0" xfId="64" applyFont="1" applyFill="1" applyAlignment="1">
      <alignment horizontal="center" vertical="top"/>
    </xf>
    <xf numFmtId="43" fontId="8" fillId="0" borderId="25" xfId="1" applyFont="1" applyFill="1" applyBorder="1" applyAlignment="1">
      <alignment horizontal="center" vertical="center"/>
    </xf>
    <xf numFmtId="0" fontId="7" fillId="0" borderId="0" xfId="64" applyFont="1" applyFill="1" applyAlignment="1">
      <alignment vertical="top"/>
    </xf>
    <xf numFmtId="0" fontId="7" fillId="0" borderId="19" xfId="64" applyFont="1" applyFill="1" applyBorder="1" applyAlignment="1"/>
    <xf numFmtId="0" fontId="7" fillId="0" borderId="6" xfId="64" applyFont="1" applyFill="1" applyBorder="1" applyAlignment="1"/>
    <xf numFmtId="0" fontId="7" fillId="0" borderId="7" xfId="64" applyFont="1" applyFill="1" applyBorder="1" applyAlignment="1"/>
    <xf numFmtId="0" fontId="7" fillId="0" borderId="4" xfId="64" applyFont="1" applyFill="1" applyBorder="1" applyAlignment="1"/>
    <xf numFmtId="0" fontId="7" fillId="0" borderId="7" xfId="64" applyFont="1" applyFill="1" applyBorder="1" applyAlignment="1">
      <alignment horizontal="center"/>
    </xf>
    <xf numFmtId="43" fontId="7" fillId="0" borderId="4" xfId="64" applyNumberFormat="1" applyFont="1" applyFill="1" applyBorder="1" applyAlignment="1"/>
    <xf numFmtId="0" fontId="7" fillId="0" borderId="0" xfId="64" applyFont="1" applyFill="1" applyAlignment="1"/>
    <xf numFmtId="0" fontId="7" fillId="0" borderId="19" xfId="64" applyFont="1" applyFill="1" applyBorder="1" applyAlignment="1">
      <alignment horizontal="center"/>
    </xf>
    <xf numFmtId="43" fontId="7" fillId="0" borderId="0" xfId="64" applyNumberFormat="1" applyFont="1" applyFill="1" applyAlignment="1"/>
    <xf numFmtId="43" fontId="7" fillId="0" borderId="0" xfId="64" applyNumberFormat="1" applyFont="1" applyFill="1" applyAlignment="1">
      <alignment vertical="top"/>
    </xf>
    <xf numFmtId="43" fontId="8" fillId="0" borderId="0" xfId="1" applyFont="1" applyFill="1" applyAlignment="1">
      <alignment vertical="top"/>
    </xf>
    <xf numFmtId="0" fontId="7" fillId="0" borderId="0" xfId="64" applyFont="1" applyFill="1" applyAlignment="1">
      <alignment horizontal="left" vertical="top"/>
    </xf>
    <xf numFmtId="0" fontId="7" fillId="0" borderId="18" xfId="64" applyFont="1" applyFill="1" applyBorder="1" applyAlignment="1">
      <alignment horizontal="center"/>
    </xf>
    <xf numFmtId="43" fontId="7" fillId="0" borderId="2" xfId="64" applyNumberFormat="1" applyFont="1" applyFill="1" applyBorder="1" applyAlignment="1"/>
    <xf numFmtId="0" fontId="7" fillId="0" borderId="10" xfId="64" applyFont="1" applyFill="1" applyBorder="1" applyAlignment="1">
      <alignment horizontal="center"/>
    </xf>
    <xf numFmtId="43" fontId="7" fillId="0" borderId="9" xfId="64" applyNumberFormat="1" applyFont="1" applyFill="1" applyBorder="1" applyAlignment="1"/>
    <xf numFmtId="0" fontId="7" fillId="0" borderId="18" xfId="64" applyFont="1" applyFill="1" applyBorder="1" applyAlignment="1"/>
    <xf numFmtId="167" fontId="7" fillId="0" borderId="8" xfId="64" applyNumberFormat="1" applyFont="1" applyFill="1" applyBorder="1" applyAlignment="1">
      <alignment horizontal="center" vertical="top"/>
    </xf>
    <xf numFmtId="167" fontId="7" fillId="0" borderId="8" xfId="64" applyNumberFormat="1" applyFont="1" applyFill="1" applyBorder="1" applyAlignment="1">
      <alignment horizontal="center"/>
    </xf>
    <xf numFmtId="167" fontId="7" fillId="0" borderId="22" xfId="64" applyNumberFormat="1" applyFont="1" applyFill="1" applyBorder="1" applyAlignment="1">
      <alignment horizontal="center" vertical="top"/>
    </xf>
    <xf numFmtId="167" fontId="7" fillId="0" borderId="11" xfId="64" applyNumberFormat="1" applyFont="1" applyFill="1" applyBorder="1" applyAlignment="1">
      <alignment horizontal="center" vertical="top"/>
    </xf>
    <xf numFmtId="0" fontId="7" fillId="0" borderId="10" xfId="64" applyFont="1" applyFill="1" applyBorder="1" applyAlignment="1"/>
    <xf numFmtId="2" fontId="7" fillId="0" borderId="7" xfId="64" applyNumberFormat="1" applyFont="1" applyFill="1" applyBorder="1" applyAlignment="1">
      <alignment horizontal="center"/>
    </xf>
    <xf numFmtId="2" fontId="7" fillId="0" borderId="18" xfId="64" applyNumberFormat="1" applyFont="1" applyFill="1" applyBorder="1" applyAlignment="1">
      <alignment horizontal="center"/>
    </xf>
    <xf numFmtId="0" fontId="7" fillId="0" borderId="0" xfId="64" applyFont="1" applyFill="1" applyAlignment="1">
      <alignment vertical="center"/>
    </xf>
    <xf numFmtId="0" fontId="8" fillId="0" borderId="25" xfId="64" applyFont="1" applyFill="1" applyBorder="1" applyAlignment="1">
      <alignment vertical="center"/>
    </xf>
    <xf numFmtId="43" fontId="8" fillId="0" borderId="25" xfId="1" applyFont="1" applyFill="1" applyBorder="1" applyAlignment="1">
      <alignment vertical="center"/>
    </xf>
    <xf numFmtId="43" fontId="8" fillId="0" borderId="28" xfId="1" applyFont="1" applyFill="1" applyBorder="1" applyAlignment="1">
      <alignment vertical="center"/>
    </xf>
    <xf numFmtId="0" fontId="7" fillId="0" borderId="0" xfId="64" applyFont="1" applyFill="1"/>
    <xf numFmtId="0" fontId="7" fillId="0" borderId="0" xfId="64" applyFont="1" applyFill="1" applyAlignment="1">
      <alignment horizontal="center"/>
    </xf>
    <xf numFmtId="43" fontId="7" fillId="0" borderId="0" xfId="1" applyFont="1" applyFill="1"/>
    <xf numFmtId="169" fontId="8" fillId="0" borderId="29" xfId="2" applyNumberFormat="1" applyFont="1" applyFill="1" applyBorder="1" applyAlignment="1">
      <alignment horizontal="center" wrapText="1"/>
    </xf>
    <xf numFmtId="0" fontId="7" fillId="0" borderId="20" xfId="2" applyFont="1" applyFill="1" applyBorder="1" applyAlignment="1"/>
    <xf numFmtId="2" fontId="7" fillId="0" borderId="8" xfId="2" applyNumberFormat="1" applyFont="1" applyFill="1" applyBorder="1" applyAlignment="1"/>
    <xf numFmtId="167" fontId="7" fillId="0" borderId="27" xfId="2" applyNumberFormat="1" applyFont="1" applyFill="1" applyBorder="1" applyAlignment="1">
      <alignment horizontal="center"/>
    </xf>
    <xf numFmtId="167" fontId="7" fillId="0" borderId="0" xfId="2" applyNumberFormat="1" applyFont="1" applyFill="1" applyAlignment="1"/>
    <xf numFmtId="43" fontId="10" fillId="0" borderId="19" xfId="1" applyFont="1" applyFill="1" applyBorder="1" applyAlignment="1">
      <alignment horizontal="center"/>
    </xf>
    <xf numFmtId="0" fontId="10" fillId="0" borderId="0" xfId="0" applyFont="1" applyFill="1"/>
    <xf numFmtId="167" fontId="7" fillId="0" borderId="20" xfId="64" applyNumberFormat="1" applyFont="1" applyFill="1" applyBorder="1" applyAlignment="1">
      <alignment horizontal="center" vertical="top"/>
    </xf>
    <xf numFmtId="0" fontId="4" fillId="0" borderId="13" xfId="3" applyFont="1" applyBorder="1" applyAlignment="1">
      <alignment vertical="center"/>
    </xf>
    <xf numFmtId="0" fontId="3" fillId="0" borderId="13" xfId="3" applyFont="1" applyBorder="1" applyAlignment="1">
      <alignment vertical="center" wrapText="1"/>
    </xf>
    <xf numFmtId="0" fontId="3" fillId="0" borderId="0" xfId="0" applyFont="1" applyAlignment="1">
      <alignment vertical="center"/>
    </xf>
    <xf numFmtId="0" fontId="25" fillId="0" borderId="0" xfId="104" applyFont="1" applyBorder="1" applyAlignment="1">
      <alignment vertical="top" wrapText="1"/>
    </xf>
    <xf numFmtId="43" fontId="3" fillId="0" borderId="0" xfId="0" applyNumberFormat="1" applyFont="1" applyAlignment="1">
      <alignment vertical="center"/>
    </xf>
    <xf numFmtId="167" fontId="10" fillId="0" borderId="8" xfId="0" applyNumberFormat="1" applyFont="1" applyBorder="1" applyAlignment="1">
      <alignment horizontal="center"/>
    </xf>
    <xf numFmtId="169" fontId="10" fillId="0" borderId="8" xfId="0" applyNumberFormat="1" applyFont="1" applyBorder="1" applyAlignment="1">
      <alignment horizontal="center"/>
    </xf>
    <xf numFmtId="169" fontId="3" fillId="0" borderId="0" xfId="2" applyNumberFormat="1" applyFont="1" applyFill="1" applyAlignment="1">
      <alignment horizontal="center" vertical="top"/>
    </xf>
    <xf numFmtId="167" fontId="7" fillId="0" borderId="8" xfId="2" applyNumberFormat="1" applyFont="1" applyFill="1" applyBorder="1" applyAlignment="1">
      <alignment horizontal="center" vertical="top"/>
    </xf>
    <xf numFmtId="0" fontId="3" fillId="0" borderId="0" xfId="2" applyFont="1" applyFill="1" applyAlignment="1">
      <alignment vertical="top"/>
    </xf>
    <xf numFmtId="0" fontId="7" fillId="0" borderId="0" xfId="2" applyFont="1" applyFill="1" applyAlignment="1">
      <alignment vertical="top"/>
    </xf>
    <xf numFmtId="0" fontId="7" fillId="0" borderId="0" xfId="2" applyFont="1" applyFill="1" applyAlignment="1">
      <alignment horizontal="left" vertical="top"/>
    </xf>
    <xf numFmtId="0" fontId="6" fillId="0" borderId="0" xfId="0" applyFont="1" applyBorder="1" applyAlignment="1"/>
    <xf numFmtId="0" fontId="6" fillId="0" borderId="0" xfId="0" applyFont="1" applyAlignment="1">
      <alignment vertical="center"/>
    </xf>
    <xf numFmtId="167" fontId="10" fillId="0" borderId="11" xfId="0" applyNumberFormat="1" applyFont="1" applyBorder="1" applyAlignment="1">
      <alignment horizontal="center"/>
    </xf>
    <xf numFmtId="0" fontId="10" fillId="0" borderId="0" xfId="0" applyFont="1" applyAlignment="1">
      <alignment vertical="top"/>
    </xf>
    <xf numFmtId="0" fontId="12" fillId="0" borderId="19" xfId="0" applyFont="1" applyBorder="1" applyAlignment="1">
      <alignment vertical="top" wrapText="1"/>
    </xf>
    <xf numFmtId="0" fontId="12" fillId="0" borderId="7" xfId="0" applyFont="1" applyBorder="1" applyAlignment="1">
      <alignment vertical="top" wrapText="1"/>
    </xf>
    <xf numFmtId="0" fontId="12" fillId="0" borderId="7" xfId="0" applyFont="1" applyBorder="1" applyAlignment="1">
      <alignment vertical="center" wrapText="1"/>
    </xf>
    <xf numFmtId="1" fontId="10" fillId="0" borderId="7" xfId="0" applyNumberFormat="1" applyFont="1" applyFill="1" applyBorder="1" applyAlignment="1">
      <alignment horizontal="center"/>
    </xf>
    <xf numFmtId="43" fontId="26" fillId="0" borderId="6" xfId="1" applyFont="1" applyBorder="1" applyAlignment="1">
      <alignment horizontal="center"/>
    </xf>
    <xf numFmtId="43" fontId="26" fillId="0" borderId="4" xfId="1" applyFont="1" applyBorder="1" applyAlignment="1">
      <alignment horizontal="center"/>
    </xf>
    <xf numFmtId="43" fontId="26" fillId="0" borderId="2" xfId="1" applyFont="1" applyBorder="1" applyAlignment="1">
      <alignment horizontal="center"/>
    </xf>
    <xf numFmtId="43" fontId="26" fillId="0" borderId="9" xfId="1" applyFont="1" applyBorder="1" applyAlignment="1">
      <alignment horizontal="center"/>
    </xf>
    <xf numFmtId="43" fontId="26" fillId="0" borderId="4" xfId="1" applyFont="1" applyFill="1" applyBorder="1" applyAlignment="1">
      <alignment horizontal="center"/>
    </xf>
    <xf numFmtId="2" fontId="7" fillId="0" borderId="10" xfId="64" applyNumberFormat="1" applyFont="1" applyFill="1" applyBorder="1" applyAlignment="1">
      <alignment horizontal="center"/>
    </xf>
    <xf numFmtId="0" fontId="8" fillId="0" borderId="25" xfId="64" applyFont="1" applyFill="1" applyBorder="1" applyAlignment="1">
      <alignment horizontal="center"/>
    </xf>
    <xf numFmtId="0" fontId="8" fillId="0" borderId="0" xfId="64" applyFont="1" applyFill="1" applyAlignment="1">
      <alignment horizontal="center" vertical="center"/>
    </xf>
    <xf numFmtId="167" fontId="8" fillId="0" borderId="29" xfId="2" applyNumberFormat="1" applyFont="1" applyFill="1" applyBorder="1" applyAlignment="1">
      <alignment horizontal="center" vertical="top" wrapText="1"/>
    </xf>
    <xf numFmtId="167" fontId="8" fillId="0" borderId="29" xfId="64" applyNumberFormat="1" applyFont="1" applyFill="1" applyBorder="1" applyAlignment="1">
      <alignment vertical="top"/>
    </xf>
    <xf numFmtId="167" fontId="7" fillId="0" borderId="0" xfId="64" applyNumberFormat="1" applyFont="1" applyFill="1" applyAlignment="1">
      <alignment vertical="top"/>
    </xf>
    <xf numFmtId="2" fontId="7" fillId="0" borderId="35" xfId="6" applyNumberFormat="1" applyFont="1" applyFill="1" applyBorder="1" applyAlignment="1">
      <alignment horizontal="center"/>
    </xf>
    <xf numFmtId="43" fontId="18" fillId="0" borderId="4" xfId="1" applyFont="1" applyBorder="1" applyAlignment="1">
      <alignment horizontal="center"/>
    </xf>
    <xf numFmtId="49" fontId="24" fillId="0" borderId="10" xfId="0" applyNumberFormat="1" applyFont="1" applyFill="1" applyBorder="1" applyAlignment="1">
      <alignment vertical="center" wrapText="1"/>
    </xf>
    <xf numFmtId="0" fontId="24" fillId="0" borderId="26" xfId="0" applyNumberFormat="1" applyFont="1" applyFill="1" applyBorder="1" applyAlignment="1">
      <alignment vertical="center" wrapText="1"/>
    </xf>
    <xf numFmtId="0" fontId="24" fillId="0" borderId="7" xfId="0" applyNumberFormat="1" applyFont="1" applyFill="1" applyBorder="1" applyAlignment="1">
      <alignment vertical="center" wrapText="1"/>
    </xf>
    <xf numFmtId="0" fontId="24" fillId="0" borderId="10" xfId="0" applyFont="1" applyFill="1" applyBorder="1" applyAlignment="1">
      <alignment horizontal="left" vertical="center" wrapText="1"/>
    </xf>
    <xf numFmtId="0" fontId="10" fillId="0" borderId="0" xfId="0" applyFont="1" applyFill="1" applyAlignment="1"/>
    <xf numFmtId="0" fontId="12" fillId="0" borderId="18" xfId="0" applyFont="1" applyBorder="1" applyAlignment="1">
      <alignment vertical="top" wrapText="1"/>
    </xf>
    <xf numFmtId="43" fontId="18" fillId="0" borderId="9" xfId="1" applyFont="1" applyBorder="1" applyAlignment="1">
      <alignment horizontal="center"/>
    </xf>
    <xf numFmtId="169" fontId="3" fillId="0" borderId="22" xfId="2" applyNumberFormat="1" applyFont="1" applyBorder="1" applyAlignment="1">
      <alignment horizontal="center" vertical="center"/>
    </xf>
    <xf numFmtId="169" fontId="3" fillId="0" borderId="11" xfId="2" applyNumberFormat="1" applyFont="1" applyBorder="1" applyAlignment="1">
      <alignment horizontal="center" vertical="center"/>
    </xf>
    <xf numFmtId="0" fontId="10" fillId="0" borderId="25" xfId="0" applyFont="1" applyBorder="1" applyAlignment="1">
      <alignment vertical="center"/>
    </xf>
    <xf numFmtId="43" fontId="12" fillId="0" borderId="28" xfId="0" applyNumberFormat="1" applyFont="1" applyBorder="1" applyAlignment="1">
      <alignment vertical="center"/>
    </xf>
    <xf numFmtId="169" fontId="3" fillId="0" borderId="8" xfId="2" applyNumberFormat="1" applyFont="1" applyBorder="1" applyAlignment="1">
      <alignment horizontal="center" vertical="top"/>
    </xf>
    <xf numFmtId="43" fontId="4" fillId="0" borderId="1" xfId="4" applyFont="1" applyBorder="1" applyAlignment="1">
      <alignment horizontal="center" vertical="center" shrinkToFit="1"/>
    </xf>
    <xf numFmtId="164" fontId="3" fillId="0" borderId="20" xfId="4" quotePrefix="1" applyNumberFormat="1" applyFont="1" applyBorder="1" applyAlignment="1">
      <alignment horizontal="center" vertical="center"/>
    </xf>
    <xf numFmtId="0" fontId="3" fillId="0" borderId="19" xfId="3" applyFont="1" applyBorder="1" applyAlignment="1">
      <alignment vertical="center" wrapText="1"/>
    </xf>
    <xf numFmtId="43" fontId="3" fillId="0" borderId="6" xfId="4" applyFont="1" applyBorder="1" applyAlignment="1" applyProtection="1">
      <alignment horizontal="right" vertical="center" shrinkToFit="1"/>
      <protection locked="0"/>
    </xf>
    <xf numFmtId="0" fontId="4" fillId="0" borderId="14" xfId="3" applyFont="1" applyBorder="1" applyAlignment="1">
      <alignment vertical="center"/>
    </xf>
    <xf numFmtId="43" fontId="4" fillId="0" borderId="12" xfId="4" applyFont="1" applyBorder="1" applyAlignment="1" applyProtection="1">
      <alignment horizontal="right" vertical="center" shrinkToFit="1"/>
      <protection locked="0"/>
    </xf>
    <xf numFmtId="0" fontId="3" fillId="0" borderId="30" xfId="3" applyFont="1" applyBorder="1" applyAlignment="1">
      <alignment horizontal="center" vertical="center"/>
    </xf>
    <xf numFmtId="49" fontId="3" fillId="0" borderId="7" xfId="3" applyNumberFormat="1" applyFont="1" applyBorder="1" applyAlignment="1">
      <alignment vertical="center" wrapText="1"/>
    </xf>
    <xf numFmtId="43" fontId="4" fillId="0" borderId="31" xfId="4" applyFont="1" applyBorder="1" applyAlignment="1" applyProtection="1">
      <alignment horizontal="right" vertical="center" shrinkToFit="1"/>
      <protection locked="0"/>
    </xf>
    <xf numFmtId="0" fontId="3" fillId="0" borderId="27" xfId="3" applyFont="1" applyBorder="1" applyAlignment="1">
      <alignment horizontal="center" vertical="center"/>
    </xf>
    <xf numFmtId="0" fontId="3" fillId="0" borderId="26" xfId="3" applyFont="1" applyBorder="1" applyAlignment="1">
      <alignment vertical="center"/>
    </xf>
    <xf numFmtId="43" fontId="4" fillId="0" borderId="37" xfId="4" applyFont="1" applyBorder="1" applyAlignment="1" applyProtection="1">
      <alignment horizontal="right" vertical="center" shrinkToFit="1"/>
      <protection locked="0"/>
    </xf>
    <xf numFmtId="0" fontId="3" fillId="0" borderId="29" xfId="3" applyFont="1" applyFill="1" applyBorder="1" applyAlignment="1">
      <alignment horizontal="center" vertical="center"/>
    </xf>
    <xf numFmtId="0" fontId="4" fillId="0" borderId="25" xfId="3" applyFont="1" applyFill="1" applyBorder="1" applyAlignment="1">
      <alignment vertical="center"/>
    </xf>
    <xf numFmtId="43" fontId="4" fillId="0" borderId="28" xfId="4" applyFont="1" applyBorder="1" applyAlignment="1" applyProtection="1">
      <alignment horizontal="right" vertical="center" shrinkToFit="1"/>
      <protection locked="0"/>
    </xf>
    <xf numFmtId="0" fontId="3" fillId="0" borderId="29" xfId="3" applyFont="1" applyBorder="1" applyAlignment="1">
      <alignment horizontal="center" vertical="center"/>
    </xf>
    <xf numFmtId="0" fontId="4" fillId="0" borderId="25" xfId="3" applyFont="1" applyBorder="1" applyAlignment="1">
      <alignment vertical="center" wrapText="1"/>
    </xf>
    <xf numFmtId="0" fontId="7" fillId="0" borderId="7" xfId="2" quotePrefix="1" applyFont="1" applyFill="1" applyBorder="1" applyAlignment="1">
      <alignment horizontal="center" wrapText="1"/>
    </xf>
    <xf numFmtId="168" fontId="10" fillId="0" borderId="0" xfId="0" applyNumberFormat="1" applyFont="1"/>
    <xf numFmtId="49" fontId="15" fillId="0" borderId="0" xfId="2" applyNumberFormat="1" applyFont="1" applyFill="1" applyBorder="1" applyAlignment="1"/>
    <xf numFmtId="0" fontId="10" fillId="0" borderId="0" xfId="0" applyFont="1" applyBorder="1" applyAlignment="1">
      <alignment horizontal="center"/>
    </xf>
    <xf numFmtId="2" fontId="10" fillId="0" borderId="0" xfId="0" applyNumberFormat="1" applyFont="1" applyBorder="1" applyAlignment="1">
      <alignment horizontal="center"/>
    </xf>
    <xf numFmtId="43" fontId="10" fillId="0" borderId="0" xfId="1" applyFont="1" applyFill="1" applyBorder="1" applyAlignment="1">
      <alignment horizontal="center"/>
    </xf>
    <xf numFmtId="49" fontId="7" fillId="0" borderId="0" xfId="2" applyNumberFormat="1" applyFont="1" applyFill="1" applyBorder="1" applyAlignment="1"/>
    <xf numFmtId="1" fontId="10" fillId="0" borderId="0" xfId="0" applyNumberFormat="1" applyFont="1" applyBorder="1" applyAlignment="1">
      <alignment horizontal="center"/>
    </xf>
    <xf numFmtId="169" fontId="3" fillId="0" borderId="8" xfId="2" applyNumberFormat="1" applyFont="1" applyBorder="1" applyAlignment="1">
      <alignment horizontal="center"/>
    </xf>
    <xf numFmtId="0" fontId="8" fillId="0" borderId="25" xfId="2" applyFont="1" applyFill="1" applyBorder="1" applyAlignment="1">
      <alignment horizontal="left" vertical="center" wrapText="1"/>
    </xf>
    <xf numFmtId="0" fontId="7" fillId="0" borderId="25" xfId="2" applyFont="1" applyFill="1" applyBorder="1" applyAlignment="1"/>
    <xf numFmtId="43" fontId="19" fillId="0" borderId="25" xfId="2" applyNumberFormat="1" applyFont="1" applyFill="1" applyBorder="1" applyAlignment="1"/>
    <xf numFmtId="43" fontId="19" fillId="0" borderId="28" xfId="2" applyNumberFormat="1" applyFont="1" applyFill="1" applyBorder="1" applyAlignment="1"/>
    <xf numFmtId="167" fontId="7" fillId="0" borderId="29" xfId="2" applyNumberFormat="1" applyFont="1" applyFill="1" applyBorder="1" applyAlignment="1"/>
    <xf numFmtId="0" fontId="7" fillId="0" borderId="7" xfId="2" applyFont="1" applyFill="1" applyBorder="1" applyAlignment="1">
      <alignment horizontal="justify" vertical="center" wrapText="1"/>
    </xf>
    <xf numFmtId="0" fontId="7" fillId="0" borderId="7" xfId="64" applyFont="1" applyFill="1" applyBorder="1" applyAlignment="1">
      <alignment horizontal="left" vertical="center" wrapText="1"/>
    </xf>
    <xf numFmtId="49" fontId="8" fillId="0" borderId="25" xfId="2" applyNumberFormat="1" applyFont="1" applyFill="1" applyBorder="1" applyAlignment="1">
      <alignment horizontal="left" vertical="center"/>
    </xf>
    <xf numFmtId="0" fontId="16" fillId="0" borderId="19" xfId="64" applyFont="1" applyFill="1" applyBorder="1" applyAlignment="1">
      <alignment horizontal="left" vertical="center" wrapText="1"/>
    </xf>
    <xf numFmtId="0" fontId="16" fillId="0" borderId="7" xfId="64" applyFont="1" applyFill="1" applyBorder="1" applyAlignment="1">
      <alignment horizontal="left" vertical="center"/>
    </xf>
    <xf numFmtId="0" fontId="16" fillId="0" borderId="7" xfId="64" applyFont="1" applyFill="1" applyBorder="1" applyAlignment="1">
      <alignment horizontal="left" vertical="center" wrapText="1"/>
    </xf>
    <xf numFmtId="0" fontId="7" fillId="0" borderId="7" xfId="64" applyFont="1" applyFill="1" applyBorder="1" applyAlignment="1">
      <alignment horizontal="left" vertical="center"/>
    </xf>
    <xf numFmtId="0" fontId="7" fillId="0" borderId="18" xfId="64" applyFont="1" applyFill="1" applyBorder="1" applyAlignment="1">
      <alignment horizontal="left" vertical="center"/>
    </xf>
    <xf numFmtId="0" fontId="16" fillId="0" borderId="10" xfId="64" applyFont="1" applyFill="1" applyBorder="1" applyAlignment="1">
      <alignment horizontal="left" vertical="center"/>
    </xf>
    <xf numFmtId="0" fontId="7" fillId="0" borderId="18" xfId="64" applyFont="1" applyFill="1" applyBorder="1" applyAlignment="1">
      <alignment horizontal="left" vertical="center" wrapText="1"/>
    </xf>
    <xf numFmtId="0" fontId="8" fillId="0" borderId="7" xfId="64" applyFont="1" applyFill="1" applyBorder="1" applyAlignment="1">
      <alignment horizontal="left" vertical="center"/>
    </xf>
    <xf numFmtId="0" fontId="8" fillId="0" borderId="25" xfId="64" applyFont="1" applyFill="1" applyBorder="1" applyAlignment="1">
      <alignment horizontal="left" vertical="center" wrapText="1"/>
    </xf>
    <xf numFmtId="0" fontId="7" fillId="0" borderId="0" xfId="64" applyFont="1" applyFill="1" applyAlignment="1">
      <alignment horizontal="left" vertical="center"/>
    </xf>
    <xf numFmtId="0" fontId="10" fillId="2" borderId="7" xfId="0" applyFont="1" applyFill="1" applyBorder="1" applyAlignment="1">
      <alignment horizontal="center"/>
    </xf>
    <xf numFmtId="0" fontId="16" fillId="0" borderId="7" xfId="64" applyFont="1" applyFill="1" applyBorder="1" applyAlignment="1">
      <alignment horizontal="left" vertical="top" wrapText="1"/>
    </xf>
    <xf numFmtId="167" fontId="7" fillId="0" borderId="27" xfId="2" applyNumberFormat="1" applyFont="1" applyFill="1" applyBorder="1" applyAlignment="1">
      <alignment horizontal="center" vertical="top"/>
    </xf>
    <xf numFmtId="0" fontId="7" fillId="0" borderId="26" xfId="2" applyFont="1" applyFill="1" applyBorder="1" applyAlignment="1">
      <alignment horizontal="justify" wrapText="1"/>
    </xf>
    <xf numFmtId="0" fontId="7" fillId="0" borderId="26" xfId="2" applyFont="1" applyFill="1" applyBorder="1" applyAlignment="1">
      <alignment horizontal="center"/>
    </xf>
    <xf numFmtId="2" fontId="7" fillId="0" borderId="36" xfId="6" applyNumberFormat="1" applyFont="1" applyFill="1" applyBorder="1" applyAlignment="1">
      <alignment horizontal="center"/>
    </xf>
    <xf numFmtId="0" fontId="7" fillId="0" borderId="19" xfId="64" applyFont="1" applyFill="1" applyBorder="1" applyAlignment="1">
      <alignment horizontal="center" vertical="center"/>
    </xf>
    <xf numFmtId="0" fontId="7" fillId="0" borderId="7" xfId="64" applyFont="1" applyFill="1" applyBorder="1" applyAlignment="1">
      <alignment horizontal="center" vertical="center" wrapText="1"/>
    </xf>
    <xf numFmtId="0" fontId="7" fillId="0" borderId="26" xfId="64" applyFont="1" applyFill="1" applyBorder="1" applyAlignment="1">
      <alignment horizontal="left" vertical="center" wrapText="1"/>
    </xf>
    <xf numFmtId="0" fontId="7" fillId="0" borderId="26" xfId="64" applyFont="1" applyFill="1" applyBorder="1" applyAlignment="1">
      <alignment horizontal="center"/>
    </xf>
    <xf numFmtId="2" fontId="7" fillId="0" borderId="26" xfId="64" applyNumberFormat="1" applyFont="1" applyFill="1" applyBorder="1" applyAlignment="1">
      <alignment horizontal="center"/>
    </xf>
    <xf numFmtId="43" fontId="7" fillId="0" borderId="37" xfId="64" applyNumberFormat="1" applyFont="1" applyFill="1" applyBorder="1" applyAlignment="1"/>
    <xf numFmtId="0" fontId="16" fillId="0" borderId="10" xfId="0" applyFont="1" applyBorder="1" applyAlignment="1">
      <alignment horizontal="left" vertical="top" wrapText="1"/>
    </xf>
    <xf numFmtId="164" fontId="3" fillId="0" borderId="41" xfId="4" quotePrefix="1" applyNumberFormat="1" applyFont="1" applyBorder="1" applyAlignment="1">
      <alignment horizontal="center" vertical="center"/>
    </xf>
    <xf numFmtId="0" fontId="7" fillId="0" borderId="19" xfId="64" applyFont="1" applyFill="1" applyBorder="1" applyAlignment="1">
      <alignment horizontal="left" vertical="center" wrapText="1"/>
    </xf>
    <xf numFmtId="49" fontId="16" fillId="0" borderId="7" xfId="2" applyNumberFormat="1" applyFont="1" applyFill="1" applyBorder="1" applyAlignment="1">
      <alignment wrapText="1"/>
    </xf>
    <xf numFmtId="49" fontId="27" fillId="0" borderId="7" xfId="2" applyNumberFormat="1" applyFont="1" applyFill="1" applyBorder="1" applyAlignment="1">
      <alignment vertical="center" wrapText="1"/>
    </xf>
    <xf numFmtId="49" fontId="16" fillId="0" borderId="7" xfId="2" applyNumberFormat="1" applyFont="1" applyFill="1" applyBorder="1" applyAlignment="1">
      <alignment vertical="center" wrapText="1"/>
    </xf>
    <xf numFmtId="49" fontId="16" fillId="0" borderId="7" xfId="2" applyNumberFormat="1" applyFont="1" applyFill="1" applyBorder="1" applyAlignment="1">
      <alignment vertical="center"/>
    </xf>
    <xf numFmtId="169" fontId="3" fillId="0" borderId="11" xfId="2" applyNumberFormat="1" applyFont="1" applyBorder="1" applyAlignment="1">
      <alignment horizontal="center" vertical="top"/>
    </xf>
    <xf numFmtId="49" fontId="16" fillId="2" borderId="7" xfId="2" applyNumberFormat="1" applyFont="1" applyFill="1" applyBorder="1" applyAlignment="1">
      <alignment vertical="center"/>
    </xf>
    <xf numFmtId="0" fontId="7" fillId="2" borderId="7" xfId="2" applyNumberFormat="1" applyFont="1" applyFill="1" applyBorder="1" applyAlignment="1">
      <alignment vertical="center" wrapText="1"/>
    </xf>
    <xf numFmtId="0" fontId="7" fillId="0" borderId="7" xfId="64" applyFont="1" applyFill="1" applyBorder="1" applyAlignment="1">
      <alignment horizontal="center" vertical="center"/>
    </xf>
    <xf numFmtId="0" fontId="28" fillId="0" borderId="13" xfId="0" applyFont="1" applyBorder="1" applyAlignment="1">
      <alignment horizontal="center" vertical="center" wrapText="1"/>
    </xf>
    <xf numFmtId="4" fontId="28" fillId="0" borderId="13" xfId="0" applyNumberFormat="1" applyFont="1" applyBorder="1" applyAlignment="1">
      <alignment horizontal="center" vertical="center" wrapText="1"/>
    </xf>
    <xf numFmtId="43" fontId="28" fillId="0" borderId="13" xfId="0" applyNumberFormat="1" applyFont="1" applyBorder="1" applyAlignment="1" applyProtection="1">
      <alignment horizontal="center" vertical="center" wrapText="1"/>
      <protection locked="0"/>
    </xf>
    <xf numFmtId="0" fontId="2" fillId="0" borderId="42" xfId="0" applyFont="1" applyBorder="1" applyAlignment="1">
      <alignment horizontal="center" vertical="center"/>
    </xf>
    <xf numFmtId="0" fontId="2" fillId="0" borderId="42" xfId="0" applyFont="1" applyBorder="1" applyAlignment="1">
      <alignment vertical="center" wrapText="1"/>
    </xf>
    <xf numFmtId="4" fontId="2" fillId="0" borderId="42" xfId="0" applyNumberFormat="1" applyFont="1" applyBorder="1" applyAlignment="1">
      <alignment horizontal="center" vertical="center"/>
    </xf>
    <xf numFmtId="43" fontId="2" fillId="0" borderId="42" xfId="0" applyNumberFormat="1" applyFont="1" applyBorder="1" applyAlignment="1" applyProtection="1">
      <alignment horizontal="center" vertical="center"/>
      <protection locked="0"/>
    </xf>
    <xf numFmtId="0" fontId="2" fillId="0" borderId="26" xfId="0" applyFont="1" applyBorder="1" applyAlignment="1">
      <alignment horizontal="center" vertical="center"/>
    </xf>
    <xf numFmtId="0" fontId="29" fillId="0" borderId="26" xfId="0" applyFont="1" applyBorder="1" applyAlignment="1">
      <alignment vertical="center" wrapText="1"/>
    </xf>
    <xf numFmtId="4" fontId="2" fillId="0" borderId="26" xfId="0" applyNumberFormat="1" applyFont="1" applyBorder="1" applyAlignment="1">
      <alignment horizontal="center" vertical="center"/>
    </xf>
    <xf numFmtId="43" fontId="2" fillId="0" borderId="26" xfId="0" applyNumberFormat="1" applyFont="1" applyBorder="1" applyAlignment="1" applyProtection="1">
      <alignment horizontal="center" vertical="center"/>
      <protection locked="0"/>
    </xf>
    <xf numFmtId="0" fontId="2" fillId="0" borderId="26" xfId="0" applyFont="1" applyBorder="1" applyAlignment="1">
      <alignment vertical="center" wrapText="1"/>
    </xf>
    <xf numFmtId="0" fontId="30" fillId="0" borderId="26" xfId="0" applyFont="1" applyBorder="1" applyAlignment="1">
      <alignment vertical="center" wrapText="1"/>
    </xf>
    <xf numFmtId="43" fontId="0" fillId="0" borderId="0" xfId="1" applyFont="1"/>
    <xf numFmtId="0" fontId="2" fillId="0" borderId="26" xfId="0" applyFont="1" applyBorder="1" applyAlignment="1">
      <alignment horizontal="center" vertical="top"/>
    </xf>
    <xf numFmtId="0" fontId="2" fillId="0" borderId="26" xfId="0" applyFont="1" applyBorder="1" applyAlignment="1">
      <alignment vertical="justify" wrapText="1"/>
    </xf>
    <xf numFmtId="0" fontId="28" fillId="0" borderId="42" xfId="0" applyFont="1" applyBorder="1" applyAlignment="1" applyProtection="1">
      <alignment vertical="center"/>
      <protection locked="0"/>
    </xf>
    <xf numFmtId="0" fontId="31" fillId="0" borderId="46" xfId="0" applyFont="1" applyBorder="1" applyAlignment="1" applyProtection="1">
      <alignment vertical="center"/>
      <protection locked="0"/>
    </xf>
    <xf numFmtId="4" fontId="28" fillId="0" borderId="26" xfId="6" applyNumberFormat="1" applyFont="1" applyFill="1" applyBorder="1" applyAlignment="1">
      <alignment horizontal="center" vertical="center" wrapText="1"/>
    </xf>
    <xf numFmtId="43" fontId="28" fillId="0" borderId="26" xfId="6" applyFont="1" applyFill="1" applyBorder="1" applyAlignment="1">
      <alignment vertical="top" wrapText="1"/>
    </xf>
    <xf numFmtId="43" fontId="29" fillId="0" borderId="26" xfId="6" applyFont="1" applyFill="1" applyBorder="1" applyAlignment="1">
      <alignment vertical="top" wrapText="1"/>
    </xf>
    <xf numFmtId="4" fontId="28" fillId="0" borderId="47" xfId="6" applyNumberFormat="1" applyFont="1" applyFill="1" applyBorder="1" applyAlignment="1">
      <alignment horizontal="center" vertical="center" wrapText="1"/>
    </xf>
    <xf numFmtId="43" fontId="2" fillId="0" borderId="26" xfId="6" applyFont="1" applyFill="1" applyBorder="1" applyAlignment="1">
      <alignment horizontal="left" vertical="justify" wrapText="1"/>
    </xf>
    <xf numFmtId="4" fontId="2" fillId="0" borderId="47" xfId="6" applyNumberFormat="1" applyFont="1" applyFill="1" applyBorder="1" applyAlignment="1">
      <alignment horizontal="center" vertical="center" wrapText="1"/>
    </xf>
    <xf numFmtId="43" fontId="2" fillId="0" borderId="26" xfId="6" applyFont="1" applyFill="1" applyBorder="1" applyAlignment="1">
      <alignment vertical="top" wrapText="1"/>
    </xf>
    <xf numFmtId="43" fontId="2" fillId="0" borderId="26" xfId="6" applyFont="1" applyFill="1" applyBorder="1" applyAlignment="1">
      <alignment horizontal="left" vertical="center" wrapText="1"/>
    </xf>
    <xf numFmtId="43" fontId="2" fillId="0" borderId="47" xfId="6" applyFont="1" applyFill="1" applyBorder="1" applyAlignment="1">
      <alignment horizontal="center" vertical="center" wrapText="1"/>
    </xf>
    <xf numFmtId="4" fontId="2" fillId="0" borderId="0" xfId="6" applyNumberFormat="1" applyFont="1" applyFill="1" applyBorder="1" applyAlignment="1">
      <alignment horizontal="center" vertical="center" wrapText="1"/>
    </xf>
    <xf numFmtId="0" fontId="2" fillId="0" borderId="46" xfId="0" applyFont="1" applyBorder="1" applyAlignment="1">
      <alignment vertical="center" wrapText="1"/>
    </xf>
    <xf numFmtId="4" fontId="2" fillId="0" borderId="48" xfId="0" applyNumberFormat="1" applyFont="1" applyBorder="1" applyAlignment="1">
      <alignment horizontal="center" vertical="center"/>
    </xf>
    <xf numFmtId="43" fontId="2" fillId="0" borderId="26" xfId="6" applyFont="1" applyFill="1" applyBorder="1" applyAlignment="1">
      <alignment horizontal="center" vertical="center" wrapText="1"/>
    </xf>
    <xf numFmtId="0" fontId="28" fillId="0" borderId="26" xfId="0" applyFont="1" applyBorder="1" applyAlignment="1">
      <alignment horizontal="center" vertical="center"/>
    </xf>
    <xf numFmtId="0" fontId="28" fillId="0" borderId="26" xfId="0" applyFont="1" applyFill="1" applyBorder="1" applyAlignment="1">
      <alignment horizontal="center" vertical="center"/>
    </xf>
    <xf numFmtId="0" fontId="29" fillId="0" borderId="26" xfId="0" applyFont="1" applyFill="1" applyBorder="1" applyAlignment="1">
      <alignment vertical="center" wrapText="1"/>
    </xf>
    <xf numFmtId="4" fontId="2" fillId="0" borderId="26" xfId="0" applyNumberFormat="1" applyFont="1" applyFill="1" applyBorder="1" applyAlignment="1">
      <alignment horizontal="center" vertical="center"/>
    </xf>
    <xf numFmtId="43" fontId="2" fillId="0" borderId="26" xfId="0" applyNumberFormat="1" applyFont="1" applyFill="1" applyBorder="1" applyAlignment="1" applyProtection="1">
      <alignment horizontal="center" vertical="center"/>
      <protection locked="0"/>
    </xf>
    <xf numFmtId="0" fontId="2" fillId="0" borderId="26" xfId="0" applyFont="1" applyFill="1" applyBorder="1" applyAlignment="1">
      <alignment horizontal="center" vertical="center"/>
    </xf>
    <xf numFmtId="0" fontId="2" fillId="0" borderId="46" xfId="0" applyFont="1" applyBorder="1" applyAlignment="1">
      <alignment horizontal="center" vertical="center"/>
    </xf>
    <xf numFmtId="4" fontId="2" fillId="0" borderId="46" xfId="0" applyNumberFormat="1" applyFont="1" applyBorder="1" applyAlignment="1">
      <alignment horizontal="center" vertical="center"/>
    </xf>
    <xf numFmtId="43" fontId="2" fillId="0" borderId="46" xfId="0" applyNumberFormat="1" applyFont="1" applyBorder="1" applyAlignment="1" applyProtection="1">
      <alignment horizontal="center" vertical="center"/>
      <protection locked="0"/>
    </xf>
    <xf numFmtId="0" fontId="29" fillId="0" borderId="26" xfId="0" applyFont="1" applyBorder="1" applyAlignment="1">
      <alignment vertical="justify" wrapText="1"/>
    </xf>
    <xf numFmtId="164" fontId="3" fillId="0" borderId="51" xfId="4" quotePrefix="1" applyNumberFormat="1" applyFont="1" applyBorder="1" applyAlignment="1">
      <alignment horizontal="center" vertical="center"/>
    </xf>
    <xf numFmtId="0" fontId="3" fillId="0" borderId="26" xfId="3" applyFont="1" applyBorder="1" applyAlignment="1">
      <alignment vertical="center" wrapText="1"/>
    </xf>
    <xf numFmtId="43" fontId="3" fillId="0" borderId="37" xfId="4" applyFont="1" applyBorder="1" applyAlignment="1" applyProtection="1">
      <alignment horizontal="right" vertical="center" shrinkToFit="1"/>
      <protection locked="0"/>
    </xf>
    <xf numFmtId="0" fontId="8" fillId="0" borderId="0" xfId="5" applyFont="1" applyFill="1" applyBorder="1" applyAlignment="1">
      <alignment vertical="center"/>
    </xf>
    <xf numFmtId="0" fontId="7" fillId="0" borderId="0" xfId="5" applyFont="1" applyFill="1" applyBorder="1"/>
    <xf numFmtId="0" fontId="4" fillId="0" borderId="0" xfId="3" applyFont="1" applyFill="1" applyAlignment="1">
      <alignment horizontal="left" vertical="center"/>
    </xf>
    <xf numFmtId="0" fontId="5" fillId="0" borderId="0" xfId="3" applyFont="1" applyFill="1" applyBorder="1" applyAlignment="1">
      <alignment horizontal="justify" vertical="center" wrapText="1"/>
    </xf>
    <xf numFmtId="0" fontId="7" fillId="0" borderId="0" xfId="2" applyFont="1" applyFill="1" applyBorder="1" applyAlignment="1">
      <alignment horizontal="justify" vertical="center" wrapText="1"/>
    </xf>
    <xf numFmtId="0" fontId="7" fillId="0" borderId="0" xfId="2" applyFont="1" applyFill="1" applyAlignment="1">
      <alignment horizontal="center" vertical="center" shrinkToFit="1"/>
    </xf>
    <xf numFmtId="41" fontId="7" fillId="0" borderId="0" xfId="9" applyNumberFormat="1" applyFont="1" applyFill="1" applyAlignment="1">
      <alignment vertical="center"/>
    </xf>
    <xf numFmtId="0" fontId="3" fillId="0" borderId="0" xfId="2" applyFont="1" applyFill="1" applyBorder="1" applyAlignment="1">
      <alignment horizontal="center" vertical="center" shrinkToFit="1"/>
    </xf>
    <xf numFmtId="168" fontId="3" fillId="0" borderId="0" xfId="9" applyNumberFormat="1" applyFont="1" applyFill="1" applyBorder="1" applyAlignment="1">
      <alignment vertical="center"/>
    </xf>
    <xf numFmtId="0" fontId="3" fillId="0" borderId="0" xfId="2" applyFont="1" applyFill="1" applyBorder="1" applyAlignment="1">
      <alignment horizontal="justify" vertical="center" wrapText="1"/>
    </xf>
    <xf numFmtId="0" fontId="3" fillId="0" borderId="21" xfId="2" applyFont="1" applyFill="1" applyBorder="1" applyAlignment="1">
      <alignment horizontal="justify" vertical="center" wrapText="1"/>
    </xf>
    <xf numFmtId="0" fontId="3" fillId="0" borderId="21" xfId="2" applyFont="1" applyFill="1" applyBorder="1" applyAlignment="1">
      <alignment horizontal="center" vertical="center" shrinkToFit="1"/>
    </xf>
    <xf numFmtId="168" fontId="3" fillId="0" borderId="21" xfId="9" applyNumberFormat="1" applyFont="1" applyFill="1" applyBorder="1" applyAlignment="1">
      <alignment vertical="center"/>
    </xf>
    <xf numFmtId="0" fontId="7" fillId="0" borderId="0" xfId="2" applyFont="1" applyFill="1" applyBorder="1" applyAlignment="1">
      <alignment horizontal="left" vertical="center" wrapText="1"/>
    </xf>
    <xf numFmtId="168" fontId="7" fillId="0" borderId="0" xfId="9" applyNumberFormat="1" applyFont="1" applyFill="1" applyAlignment="1">
      <alignment vertical="center"/>
    </xf>
    <xf numFmtId="0" fontId="7" fillId="0" borderId="0" xfId="2" applyFont="1" applyFill="1" applyAlignment="1">
      <alignment horizontal="center" shrinkToFit="1"/>
    </xf>
    <xf numFmtId="0" fontId="4" fillId="0" borderId="0" xfId="3" applyFont="1" applyBorder="1" applyAlignment="1">
      <alignment horizontal="center" vertical="center"/>
    </xf>
    <xf numFmtId="0" fontId="4" fillId="0" borderId="17"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23" xfId="3" applyFont="1" applyBorder="1" applyAlignment="1">
      <alignment horizontal="center" vertical="center" wrapText="1"/>
    </xf>
    <xf numFmtId="170" fontId="8" fillId="0" borderId="0" xfId="2" applyNumberFormat="1" applyFont="1" applyFill="1" applyAlignment="1">
      <alignment horizontal="left" vertical="center" wrapText="1"/>
    </xf>
    <xf numFmtId="170" fontId="8" fillId="0" borderId="0" xfId="2" applyNumberFormat="1" applyFont="1" applyFill="1" applyBorder="1" applyAlignment="1">
      <alignment horizontal="left" vertical="center" wrapText="1"/>
    </xf>
    <xf numFmtId="0" fontId="4" fillId="0" borderId="29" xfId="2" applyFont="1" applyBorder="1" applyAlignment="1">
      <alignment horizontal="center" vertical="center"/>
    </xf>
    <xf numFmtId="0" fontId="4" fillId="0" borderId="25" xfId="2" applyFont="1" applyBorder="1" applyAlignment="1">
      <alignment horizontal="center" vertical="center"/>
    </xf>
    <xf numFmtId="170" fontId="4" fillId="0" borderId="0" xfId="2" applyNumberFormat="1" applyFont="1" applyFill="1" applyBorder="1" applyAlignment="1">
      <alignment horizontal="center" vertical="center" wrapText="1"/>
    </xf>
    <xf numFmtId="170" fontId="4" fillId="0" borderId="21" xfId="2" applyNumberFormat="1" applyFont="1" applyFill="1" applyBorder="1" applyAlignment="1">
      <alignment horizontal="center" vertical="center" wrapText="1"/>
    </xf>
    <xf numFmtId="170" fontId="8" fillId="0" borderId="0" xfId="2" applyNumberFormat="1" applyFont="1" applyFill="1" applyBorder="1" applyAlignment="1">
      <alignment horizontal="center" vertical="center" wrapText="1"/>
    </xf>
    <xf numFmtId="170" fontId="8" fillId="0" borderId="40" xfId="2" applyNumberFormat="1" applyFont="1" applyFill="1" applyBorder="1" applyAlignment="1">
      <alignment horizontal="center" vertical="center" wrapText="1"/>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xf>
    <xf numFmtId="43" fontId="28" fillId="0" borderId="13" xfId="0" applyNumberFormat="1" applyFont="1" applyBorder="1" applyAlignment="1" applyProtection="1">
      <alignment horizontal="center" vertical="center"/>
      <protection locked="0"/>
    </xf>
    <xf numFmtId="0" fontId="31" fillId="0" borderId="45" xfId="0" applyFont="1" applyBorder="1" applyAlignment="1">
      <alignment horizontal="center" vertical="center"/>
    </xf>
    <xf numFmtId="0" fontId="31" fillId="0" borderId="40" xfId="0" applyFont="1" applyBorder="1" applyAlignment="1">
      <alignment horizontal="center" vertical="center"/>
    </xf>
    <xf numFmtId="0" fontId="31" fillId="0" borderId="50" xfId="0" applyFont="1" applyBorder="1" applyAlignment="1">
      <alignment horizontal="center" vertical="center"/>
    </xf>
  </cellXfs>
  <cellStyles count="106">
    <cellStyle name="Comma" xfId="1" builtinId="3"/>
    <cellStyle name="Comma 10" xfId="7"/>
    <cellStyle name="Comma 11" xfId="8"/>
    <cellStyle name="Comma 12" xfId="6"/>
    <cellStyle name="Comma 2" xfId="9"/>
    <cellStyle name="Comma 2 2" xfId="10"/>
    <cellStyle name="Comma 2 3" xfId="11"/>
    <cellStyle name="Comma 3" xfId="12"/>
    <cellStyle name="Comma 3 2" xfId="13"/>
    <cellStyle name="Comma 3 3" xfId="14"/>
    <cellStyle name="Comma 3 4" xfId="15"/>
    <cellStyle name="Comma 3 5" xfId="16"/>
    <cellStyle name="Comma 3 6" xfId="17"/>
    <cellStyle name="Comma 3 7" xfId="18"/>
    <cellStyle name="Comma 4" xfId="19"/>
    <cellStyle name="Comma 4 2" xfId="20"/>
    <cellStyle name="Comma 5" xfId="21"/>
    <cellStyle name="Comma 5 2" xfId="22"/>
    <cellStyle name="Comma 6" xfId="23"/>
    <cellStyle name="Comma 7" xfId="4"/>
    <cellStyle name="Comma 7 2" xfId="24"/>
    <cellStyle name="Comma 8" xfId="25"/>
    <cellStyle name="Comma 9" xfId="26"/>
    <cellStyle name="Normal" xfId="0" builtinId="0"/>
    <cellStyle name="Normal 10" xfId="2"/>
    <cellStyle name="Normal 11" xfId="27"/>
    <cellStyle name="Normal 12" xfId="28"/>
    <cellStyle name="Normal 13" xfId="29"/>
    <cellStyle name="Normal 14" xfId="30"/>
    <cellStyle name="Normal 15" xfId="31"/>
    <cellStyle name="Normal 16" xfId="32"/>
    <cellStyle name="Normal 17" xfId="33"/>
    <cellStyle name="Normal 17 2" xfId="34"/>
    <cellStyle name="Normal 18" xfId="35"/>
    <cellStyle name="Normal 19" xfId="36"/>
    <cellStyle name="Normal 19 2" xfId="37"/>
    <cellStyle name="Normal 19 2 2" xfId="38"/>
    <cellStyle name="Normal 19 3" xfId="39"/>
    <cellStyle name="Normal 2" xfId="40"/>
    <cellStyle name="Normal 2 2" xfId="41"/>
    <cellStyle name="Normal 2 2 2" xfId="42"/>
    <cellStyle name="Normal 2 3" xfId="43"/>
    <cellStyle name="Normal 2 3 2" xfId="44"/>
    <cellStyle name="Normal 2 4" xfId="45"/>
    <cellStyle name="Normal 2 5" xfId="46"/>
    <cellStyle name="Normal 2 6" xfId="47"/>
    <cellStyle name="Normal 2 7" xfId="48"/>
    <cellStyle name="Normal 2 8" xfId="49"/>
    <cellStyle name="Normal 2_Bill No 02 " xfId="50"/>
    <cellStyle name="Normal 20" xfId="3"/>
    <cellStyle name="Normal 20 2" xfId="51"/>
    <cellStyle name="Normal 21" xfId="52"/>
    <cellStyle name="Normal 21 2" xfId="53"/>
    <cellStyle name="Normal 22" xfId="54"/>
    <cellStyle name="Normal 22 2" xfId="55"/>
    <cellStyle name="Normal 22 2 2" xfId="56"/>
    <cellStyle name="Normal 22 2 2 2" xfId="57"/>
    <cellStyle name="Normal 22 2 2 2 2" xfId="58"/>
    <cellStyle name="Normal 22 2 2 2 2 2 2" xfId="105"/>
    <cellStyle name="Normal 22 2 3 2" xfId="104"/>
    <cellStyle name="Normal 22 3" xfId="59"/>
    <cellStyle name="Normal 22 3 2" xfId="60"/>
    <cellStyle name="Normal 22 3 2 2" xfId="61"/>
    <cellStyle name="Normal 22 4" xfId="62"/>
    <cellStyle name="Normal 23" xfId="5"/>
    <cellStyle name="Normal 24" xfId="63"/>
    <cellStyle name="Normal 24 2" xfId="64"/>
    <cellStyle name="Normal 3" xfId="65"/>
    <cellStyle name="Normal 3 2" xfId="66"/>
    <cellStyle name="Normal 3 2 2" xfId="67"/>
    <cellStyle name="Normal 3 2 3" xfId="68"/>
    <cellStyle name="Normal 3 2 4" xfId="69"/>
    <cellStyle name="Normal 3 2 5" xfId="70"/>
    <cellStyle name="Normal 3 2 6" xfId="71"/>
    <cellStyle name="Normal 3 2 7" xfId="72"/>
    <cellStyle name="Normal 3 3" xfId="73"/>
    <cellStyle name="Normal 3 4" xfId="74"/>
    <cellStyle name="Normal 3 5" xfId="75"/>
    <cellStyle name="Normal 3 6" xfId="76"/>
    <cellStyle name="Normal 3 7" xfId="77"/>
    <cellStyle name="Normal 3 8" xfId="78"/>
    <cellStyle name="Normal 4" xfId="79"/>
    <cellStyle name="Normal 4 2" xfId="80"/>
    <cellStyle name="Normal 4 3" xfId="81"/>
    <cellStyle name="Normal 4 4" xfId="82"/>
    <cellStyle name="Normal 4 5" xfId="83"/>
    <cellStyle name="Normal 4 6" xfId="84"/>
    <cellStyle name="Normal 4 7" xfId="85"/>
    <cellStyle name="Normal 4 8" xfId="86"/>
    <cellStyle name="Normal 5" xfId="87"/>
    <cellStyle name="Normal 5 2" xfId="88"/>
    <cellStyle name="Normal 5 3" xfId="89"/>
    <cellStyle name="Normal 5 3 2" xfId="90"/>
    <cellStyle name="Normal 5 4" xfId="91"/>
    <cellStyle name="Normal 6" xfId="92"/>
    <cellStyle name="Normal 6 2" xfId="93"/>
    <cellStyle name="Normal 7" xfId="94"/>
    <cellStyle name="Normal 7 2" xfId="95"/>
    <cellStyle name="Normal 8" xfId="96"/>
    <cellStyle name="Normal 9" xfId="97"/>
    <cellStyle name="Percent 2" xfId="98"/>
    <cellStyle name="Percent 2 2" xfId="99"/>
    <cellStyle name="Percent 3" xfId="100"/>
    <cellStyle name="표준 2" xfId="101"/>
    <cellStyle name="표준 2 2" xfId="102"/>
    <cellStyle name="표준_Kowlhena(현장실행안)_Boq(intake)"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E19"/>
  <sheetViews>
    <sheetView view="pageBreakPreview" zoomScaleNormal="100" zoomScaleSheetLayoutView="100" workbookViewId="0">
      <selection sqref="A1:B4"/>
    </sheetView>
  </sheetViews>
  <sheetFormatPr defaultRowHeight="12.75" x14ac:dyDescent="0.25"/>
  <cols>
    <col min="1" max="1" width="9.140625" style="1"/>
    <col min="2" max="2" width="58" style="1" customWidth="1"/>
    <col min="3" max="3" width="17.28515625" style="1" customWidth="1"/>
    <col min="4" max="4" width="21.42578125" style="1" customWidth="1"/>
    <col min="5" max="16384" width="9.140625" style="1"/>
  </cols>
  <sheetData>
    <row r="1" spans="1:5" s="8" customFormat="1" ht="17.25" customHeight="1" x14ac:dyDescent="0.25">
      <c r="A1" s="352" t="s">
        <v>342</v>
      </c>
      <c r="B1" s="353"/>
      <c r="C1" s="9"/>
    </row>
    <row r="2" spans="1:5" s="8" customFormat="1" ht="17.25" customHeight="1" x14ac:dyDescent="0.25">
      <c r="A2" s="352" t="s">
        <v>307</v>
      </c>
      <c r="B2" s="353"/>
      <c r="C2" s="9"/>
    </row>
    <row r="3" spans="1:5" s="8" customFormat="1" ht="21.75" customHeight="1" x14ac:dyDescent="0.25">
      <c r="A3" s="352"/>
      <c r="B3" s="353"/>
      <c r="C3" s="9"/>
    </row>
    <row r="4" spans="1:5" ht="20.100000000000001" customHeight="1" x14ac:dyDescent="0.25">
      <c r="A4" s="354" t="s">
        <v>273</v>
      </c>
      <c r="B4" s="355"/>
      <c r="C4" s="7"/>
    </row>
    <row r="5" spans="1:5" ht="20.100000000000001" customHeight="1" thickBot="1" x14ac:dyDescent="0.3">
      <c r="A5" s="368" t="s">
        <v>4</v>
      </c>
      <c r="B5" s="368"/>
      <c r="C5" s="368"/>
    </row>
    <row r="6" spans="1:5" x14ac:dyDescent="0.25">
      <c r="A6" s="369" t="s">
        <v>3</v>
      </c>
      <c r="B6" s="371" t="s">
        <v>2</v>
      </c>
      <c r="C6" s="6" t="s">
        <v>1</v>
      </c>
    </row>
    <row r="7" spans="1:5" ht="13.5" thickBot="1" x14ac:dyDescent="0.3">
      <c r="A7" s="370"/>
      <c r="B7" s="372"/>
      <c r="C7" s="241" t="s">
        <v>349</v>
      </c>
    </row>
    <row r="8" spans="1:5" ht="21.75" customHeight="1" x14ac:dyDescent="0.25">
      <c r="A8" s="242">
        <v>1</v>
      </c>
      <c r="B8" s="243" t="s">
        <v>274</v>
      </c>
      <c r="C8" s="244"/>
    </row>
    <row r="9" spans="1:5" ht="21.75" customHeight="1" x14ac:dyDescent="0.25">
      <c r="A9" s="5">
        <v>2</v>
      </c>
      <c r="B9" s="4" t="s">
        <v>275</v>
      </c>
      <c r="C9" s="2"/>
    </row>
    <row r="10" spans="1:5" ht="21.75" customHeight="1" x14ac:dyDescent="0.25">
      <c r="A10" s="5">
        <v>3</v>
      </c>
      <c r="B10" s="4" t="s">
        <v>306</v>
      </c>
      <c r="C10" s="2"/>
    </row>
    <row r="11" spans="1:5" ht="21.75" customHeight="1" x14ac:dyDescent="0.25">
      <c r="A11" s="5">
        <v>4</v>
      </c>
      <c r="B11" s="4" t="s">
        <v>276</v>
      </c>
      <c r="C11" s="2"/>
      <c r="D11" s="3"/>
    </row>
    <row r="12" spans="1:5" ht="21.75" customHeight="1" x14ac:dyDescent="0.25">
      <c r="A12" s="298">
        <v>5</v>
      </c>
      <c r="B12" s="4" t="s">
        <v>284</v>
      </c>
      <c r="C12" s="2"/>
      <c r="D12" s="3"/>
    </row>
    <row r="13" spans="1:5" ht="21.75" customHeight="1" x14ac:dyDescent="0.25">
      <c r="A13" s="349">
        <v>6</v>
      </c>
      <c r="B13" s="350" t="s">
        <v>454</v>
      </c>
      <c r="C13" s="351"/>
      <c r="D13" s="3"/>
    </row>
    <row r="14" spans="1:5" s="198" customFormat="1" ht="20.25" customHeight="1" x14ac:dyDescent="0.25">
      <c r="A14" s="245" t="s">
        <v>277</v>
      </c>
      <c r="B14" s="197"/>
      <c r="C14" s="246"/>
      <c r="D14" s="200"/>
      <c r="E14" s="199"/>
    </row>
    <row r="15" spans="1:5" s="198" customFormat="1" ht="20.25" customHeight="1" x14ac:dyDescent="0.25">
      <c r="A15" s="247">
        <v>7</v>
      </c>
      <c r="B15" s="248" t="s">
        <v>203</v>
      </c>
      <c r="C15" s="249"/>
      <c r="E15" s="199"/>
    </row>
    <row r="16" spans="1:5" s="198" customFormat="1" ht="20.25" customHeight="1" x14ac:dyDescent="0.25">
      <c r="A16" s="245" t="s">
        <v>278</v>
      </c>
      <c r="B16" s="196"/>
      <c r="C16" s="246"/>
      <c r="E16" s="199"/>
    </row>
    <row r="17" spans="1:5" s="198" customFormat="1" ht="20.25" customHeight="1" thickBot="1" x14ac:dyDescent="0.3">
      <c r="A17" s="250">
        <v>8</v>
      </c>
      <c r="B17" s="251" t="s">
        <v>190</v>
      </c>
      <c r="C17" s="252"/>
      <c r="E17" s="199"/>
    </row>
    <row r="18" spans="1:5" s="198" customFormat="1" ht="20.25" customHeight="1" thickBot="1" x14ac:dyDescent="0.3">
      <c r="A18" s="253"/>
      <c r="B18" s="254" t="s">
        <v>350</v>
      </c>
      <c r="C18" s="255"/>
      <c r="E18" s="199"/>
    </row>
    <row r="19" spans="1:5" s="198" customFormat="1" ht="20.25" customHeight="1" thickBot="1" x14ac:dyDescent="0.3">
      <c r="A19" s="256"/>
      <c r="B19" s="257" t="s">
        <v>191</v>
      </c>
      <c r="C19" s="255">
        <f>C18/15.4</f>
        <v>0</v>
      </c>
      <c r="E19" s="199"/>
    </row>
  </sheetData>
  <mergeCells count="3">
    <mergeCell ref="A5:C5"/>
    <mergeCell ref="A6:A7"/>
    <mergeCell ref="B6:B7"/>
  </mergeCells>
  <pageMargins left="0.7" right="0.7" top="0.75" bottom="0.75" header="0.3" footer="0.3"/>
  <pageSetup paperSize="9" orientation="portrait" useFirstPageNumber="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sheetPr>
  <dimension ref="A1:N147"/>
  <sheetViews>
    <sheetView zoomScaleNormal="100" zoomScaleSheetLayoutView="100" workbookViewId="0">
      <selection activeCell="B1" sqref="B1:E3"/>
    </sheetView>
  </sheetViews>
  <sheetFormatPr defaultRowHeight="15" x14ac:dyDescent="0.25"/>
  <cols>
    <col min="1" max="1" width="5.85546875" style="8" customWidth="1"/>
    <col min="2" max="2" width="6.28515625" style="8" customWidth="1"/>
    <col min="3" max="3" width="52.7109375" style="8" customWidth="1"/>
    <col min="4" max="4" width="4.5703125" style="8" customWidth="1"/>
    <col min="5" max="5" width="10.7109375" style="8" bestFit="1" customWidth="1"/>
    <col min="6" max="6" width="10" style="8" customWidth="1"/>
    <col min="7" max="7" width="14.28515625" style="8" customWidth="1"/>
    <col min="8" max="8" width="14.85546875" style="8" bestFit="1" customWidth="1"/>
    <col min="9" max="16384" width="9.140625" style="8"/>
  </cols>
  <sheetData>
    <row r="1" spans="1:8" x14ac:dyDescent="0.25">
      <c r="A1" s="46"/>
      <c r="B1" s="352" t="s">
        <v>342</v>
      </c>
      <c r="C1" s="356"/>
      <c r="D1" s="357"/>
      <c r="E1" s="358"/>
      <c r="F1" s="48"/>
      <c r="G1" s="47"/>
      <c r="H1" s="46"/>
    </row>
    <row r="2" spans="1:8" x14ac:dyDescent="0.25">
      <c r="A2" s="46"/>
      <c r="B2" s="352" t="s">
        <v>307</v>
      </c>
      <c r="C2" s="356"/>
      <c r="D2" s="357"/>
      <c r="E2" s="358"/>
      <c r="F2" s="373" t="s">
        <v>308</v>
      </c>
      <c r="G2" s="373"/>
      <c r="H2" s="46"/>
    </row>
    <row r="3" spans="1:8" ht="15.75" thickBot="1" x14ac:dyDescent="0.3">
      <c r="A3" s="46"/>
      <c r="B3" s="352"/>
      <c r="C3" s="356"/>
      <c r="D3" s="357"/>
      <c r="E3" s="358"/>
      <c r="F3" s="374"/>
      <c r="G3" s="374"/>
      <c r="H3" s="46"/>
    </row>
    <row r="4" spans="1:8" s="13" customFormat="1" ht="127.5" x14ac:dyDescent="0.2">
      <c r="A4" s="211"/>
      <c r="B4" s="41"/>
      <c r="C4" s="212" t="s">
        <v>231</v>
      </c>
      <c r="D4" s="12"/>
      <c r="E4" s="40"/>
      <c r="F4" s="193"/>
      <c r="G4" s="216"/>
    </row>
    <row r="5" spans="1:8" s="13" customFormat="1" ht="76.5" x14ac:dyDescent="0.2">
      <c r="A5" s="211"/>
      <c r="B5" s="24"/>
      <c r="C5" s="213" t="s">
        <v>60</v>
      </c>
      <c r="D5" s="11"/>
      <c r="E5" s="23"/>
      <c r="F5" s="21"/>
      <c r="G5" s="217"/>
    </row>
    <row r="6" spans="1:8" s="13" customFormat="1" ht="63.75" x14ac:dyDescent="0.2">
      <c r="A6" s="211"/>
      <c r="B6" s="24"/>
      <c r="C6" s="60" t="s">
        <v>59</v>
      </c>
      <c r="D6" s="11"/>
      <c r="E6" s="23"/>
      <c r="F6" s="21"/>
      <c r="G6" s="217"/>
    </row>
    <row r="7" spans="1:8" s="13" customFormat="1" ht="87" customHeight="1" x14ac:dyDescent="0.2">
      <c r="A7" s="211"/>
      <c r="B7" s="24"/>
      <c r="C7" s="60" t="s">
        <v>58</v>
      </c>
      <c r="D7" s="11"/>
      <c r="E7" s="23"/>
      <c r="F7" s="21"/>
      <c r="G7" s="217"/>
    </row>
    <row r="8" spans="1:8" s="13" customFormat="1" ht="127.5" x14ac:dyDescent="0.2">
      <c r="A8" s="211"/>
      <c r="B8" s="24"/>
      <c r="C8" s="214" t="s">
        <v>57</v>
      </c>
      <c r="D8" s="11"/>
      <c r="E8" s="23"/>
      <c r="F8" s="21"/>
      <c r="G8" s="217"/>
    </row>
    <row r="9" spans="1:8" s="13" customFormat="1" ht="111.75" customHeight="1" x14ac:dyDescent="0.2">
      <c r="A9" s="211"/>
      <c r="B9" s="19"/>
      <c r="C9" s="234" t="s">
        <v>56</v>
      </c>
      <c r="D9" s="18"/>
      <c r="E9" s="17"/>
      <c r="F9" s="16"/>
      <c r="G9" s="218"/>
    </row>
    <row r="10" spans="1:8" s="13" customFormat="1" ht="12.75" x14ac:dyDescent="0.2">
      <c r="A10" s="63" t="str">
        <f>+IF(NOT(E10=""), (2+(0.001*COUNTA(E10:E$11))), "")</f>
        <v/>
      </c>
      <c r="B10" s="210" t="str">
        <f t="shared" ref="B10:B26" si="0">A10</f>
        <v/>
      </c>
      <c r="C10" s="56" t="s">
        <v>54</v>
      </c>
      <c r="D10" s="52"/>
      <c r="E10" s="51"/>
      <c r="F10" s="50"/>
      <c r="G10" s="219"/>
    </row>
    <row r="11" spans="1:8" s="13" customFormat="1" ht="12.75" x14ac:dyDescent="0.2">
      <c r="A11" s="63" t="str">
        <f>+IF(NOT(E11=""), (2+(0.001*COUNTA(E$11:E11))), "")</f>
        <v/>
      </c>
      <c r="B11" s="201" t="str">
        <f t="shared" si="0"/>
        <v/>
      </c>
      <c r="C11" s="30" t="s">
        <v>53</v>
      </c>
      <c r="D11" s="11"/>
      <c r="E11" s="23"/>
      <c r="F11" s="21"/>
      <c r="G11" s="217"/>
    </row>
    <row r="12" spans="1:8" s="13" customFormat="1" ht="25.5" x14ac:dyDescent="0.2">
      <c r="A12" s="63" t="str">
        <f>+IF(NOT(E12=""), (2+(0.001*COUNTA(E$11:E12))), "")</f>
        <v/>
      </c>
      <c r="B12" s="201" t="str">
        <f t="shared" si="0"/>
        <v/>
      </c>
      <c r="C12" s="36" t="s">
        <v>204</v>
      </c>
      <c r="D12" s="11"/>
      <c r="E12" s="23"/>
      <c r="F12" s="21"/>
      <c r="G12" s="217"/>
    </row>
    <row r="13" spans="1:8" s="13" customFormat="1" ht="140.25" x14ac:dyDescent="0.2">
      <c r="A13" s="63" t="str">
        <f>+IF(NOT(E13=""), (2+(0.001*COUNTA(E$11:E13))), "")</f>
        <v/>
      </c>
      <c r="B13" s="201" t="str">
        <f t="shared" si="0"/>
        <v/>
      </c>
      <c r="C13" s="35" t="s">
        <v>232</v>
      </c>
      <c r="D13" s="11"/>
      <c r="E13" s="23"/>
      <c r="F13" s="21"/>
      <c r="G13" s="217"/>
    </row>
    <row r="14" spans="1:8" s="13" customFormat="1" ht="106.5" customHeight="1" x14ac:dyDescent="0.2">
      <c r="A14" s="63" t="str">
        <f>+IF(NOT(E14=""), (2+(0.001*COUNTA(E$11:E14))), "")</f>
        <v/>
      </c>
      <c r="B14" s="201" t="str">
        <f t="shared" si="0"/>
        <v/>
      </c>
      <c r="C14" s="35" t="s">
        <v>52</v>
      </c>
      <c r="D14" s="11"/>
      <c r="E14" s="23"/>
      <c r="F14" s="21"/>
      <c r="G14" s="217"/>
    </row>
    <row r="15" spans="1:8" s="13" customFormat="1" ht="30.75" customHeight="1" x14ac:dyDescent="0.2">
      <c r="A15" s="63" t="str">
        <f>+IF(NOT(E15=""), (2+(0.001*COUNTA(E$11:E15))), "")</f>
        <v/>
      </c>
      <c r="B15" s="201" t="str">
        <f t="shared" si="0"/>
        <v/>
      </c>
      <c r="C15" s="27" t="s">
        <v>205</v>
      </c>
      <c r="D15" s="11"/>
      <c r="E15" s="23"/>
      <c r="F15" s="21"/>
      <c r="G15" s="217"/>
    </row>
    <row r="16" spans="1:8" s="13" customFormat="1" ht="15" customHeight="1" x14ac:dyDescent="0.2">
      <c r="A16" s="63">
        <f>+IF(NOT(E16=""), (1+(0.001*COUNTA(E$11:E16))), "")</f>
        <v>1.0009999999999999</v>
      </c>
      <c r="B16" s="201">
        <f t="shared" si="0"/>
        <v>1.0009999999999999</v>
      </c>
      <c r="C16" s="26" t="s">
        <v>206</v>
      </c>
      <c r="D16" s="11" t="s">
        <v>10</v>
      </c>
      <c r="E16" s="32">
        <v>4236</v>
      </c>
      <c r="F16" s="21"/>
      <c r="G16" s="217">
        <f>E16*F16</f>
        <v>0</v>
      </c>
      <c r="H16" s="13">
        <v>11620</v>
      </c>
    </row>
    <row r="17" spans="1:8" s="13" customFormat="1" ht="15" customHeight="1" x14ac:dyDescent="0.2">
      <c r="A17" s="63">
        <f>+IF(NOT(E17=""), (1+(0.001*COUNTA(E$11:E17))), "")</f>
        <v>1.002</v>
      </c>
      <c r="B17" s="201">
        <f t="shared" si="0"/>
        <v>1.002</v>
      </c>
      <c r="C17" s="26" t="s">
        <v>51</v>
      </c>
      <c r="D17" s="11" t="s">
        <v>10</v>
      </c>
      <c r="E17" s="23">
        <v>8788</v>
      </c>
      <c r="F17" s="21"/>
      <c r="G17" s="217">
        <f>E17*F17</f>
        <v>0</v>
      </c>
      <c r="H17" s="13">
        <v>3300</v>
      </c>
    </row>
    <row r="18" spans="1:8" s="13" customFormat="1" ht="15" customHeight="1" x14ac:dyDescent="0.2">
      <c r="A18" s="63">
        <f>+IF(NOT(E18=""), (1+(0.001*COUNTA(E$11:E18))), "")</f>
        <v>1.0029999999999999</v>
      </c>
      <c r="B18" s="201">
        <f t="shared" si="0"/>
        <v>1.0029999999999999</v>
      </c>
      <c r="C18" s="26" t="s">
        <v>50</v>
      </c>
      <c r="D18" s="11" t="s">
        <v>10</v>
      </c>
      <c r="E18" s="23">
        <v>1490</v>
      </c>
      <c r="F18" s="21"/>
      <c r="G18" s="217">
        <f>E18*F18</f>
        <v>0</v>
      </c>
      <c r="H18" s="13">
        <v>2097</v>
      </c>
    </row>
    <row r="19" spans="1:8" s="13" customFormat="1" ht="15" customHeight="1" x14ac:dyDescent="0.2">
      <c r="A19" s="63">
        <f>+IF(NOT(E19=""), (1+(0.001*COUNTA(E$11:E19))), "")</f>
        <v>1.004</v>
      </c>
      <c r="B19" s="201">
        <f t="shared" si="0"/>
        <v>1.004</v>
      </c>
      <c r="C19" s="26" t="s">
        <v>207</v>
      </c>
      <c r="D19" s="11" t="s">
        <v>10</v>
      </c>
      <c r="E19" s="23">
        <v>1440</v>
      </c>
      <c r="F19" s="21"/>
      <c r="G19" s="217">
        <f>E19*F19</f>
        <v>0</v>
      </c>
    </row>
    <row r="20" spans="1:8" s="13" customFormat="1" ht="15" customHeight="1" x14ac:dyDescent="0.2">
      <c r="A20" s="63">
        <f>+IF(NOT(E20=""), (1+(0.001*COUNTA(E$11:E20))), "")</f>
        <v>1.0049999999999999</v>
      </c>
      <c r="B20" s="201">
        <f t="shared" si="0"/>
        <v>1.0049999999999999</v>
      </c>
      <c r="C20" s="26" t="s">
        <v>202</v>
      </c>
      <c r="D20" s="11" t="s">
        <v>10</v>
      </c>
      <c r="E20" s="23">
        <v>100</v>
      </c>
      <c r="F20" s="21"/>
      <c r="G20" s="217"/>
    </row>
    <row r="21" spans="1:8" s="13" customFormat="1" ht="30" customHeight="1" x14ac:dyDescent="0.2">
      <c r="A21" s="63" t="str">
        <f>+IF(NOT(E21=""), (1+(0.001*COUNTA(E$11:E21))), "")</f>
        <v/>
      </c>
      <c r="B21" s="201" t="str">
        <f t="shared" si="0"/>
        <v/>
      </c>
      <c r="C21" s="27" t="s">
        <v>208</v>
      </c>
      <c r="D21" s="11"/>
      <c r="E21" s="32"/>
      <c r="F21" s="21"/>
      <c r="G21" s="217"/>
    </row>
    <row r="22" spans="1:8" s="13" customFormat="1" ht="16.5" customHeight="1" x14ac:dyDescent="0.2">
      <c r="A22" s="63">
        <f>+IF(NOT(E22=""), (1+(0.001*COUNTA(E$11:E22))), "")</f>
        <v>1.006</v>
      </c>
      <c r="B22" s="201">
        <f t="shared" si="0"/>
        <v>1.006</v>
      </c>
      <c r="C22" s="26" t="s">
        <v>206</v>
      </c>
      <c r="D22" s="11" t="s">
        <v>10</v>
      </c>
      <c r="E22" s="32">
        <v>30</v>
      </c>
      <c r="F22" s="21"/>
      <c r="G22" s="217">
        <f>E22*F22</f>
        <v>0</v>
      </c>
    </row>
    <row r="23" spans="1:8" s="13" customFormat="1" ht="16.5" customHeight="1" x14ac:dyDescent="0.2">
      <c r="A23" s="63">
        <f>+IF(NOT(E23=""), (1+(0.001*COUNTA(E$11:E23))), "")</f>
        <v>1.0069999999999999</v>
      </c>
      <c r="B23" s="201">
        <f t="shared" si="0"/>
        <v>1.0069999999999999</v>
      </c>
      <c r="C23" s="26" t="s">
        <v>51</v>
      </c>
      <c r="D23" s="11" t="s">
        <v>10</v>
      </c>
      <c r="E23" s="32">
        <v>100</v>
      </c>
      <c r="F23" s="21"/>
      <c r="G23" s="217">
        <f>E23*F23</f>
        <v>0</v>
      </c>
    </row>
    <row r="24" spans="1:8" s="13" customFormat="1" ht="16.5" customHeight="1" x14ac:dyDescent="0.2">
      <c r="A24" s="63">
        <f>+IF(NOT(E24=""), (1+(0.001*COUNTA(E$11:E24))), "")</f>
        <v>1.008</v>
      </c>
      <c r="B24" s="201">
        <f t="shared" si="0"/>
        <v>1.008</v>
      </c>
      <c r="C24" s="26" t="s">
        <v>50</v>
      </c>
      <c r="D24" s="11" t="s">
        <v>10</v>
      </c>
      <c r="E24" s="32">
        <v>100</v>
      </c>
      <c r="F24" s="21"/>
      <c r="G24" s="217">
        <f>E24*F24</f>
        <v>0</v>
      </c>
    </row>
    <row r="25" spans="1:8" s="13" customFormat="1" ht="16.5" customHeight="1" x14ac:dyDescent="0.2">
      <c r="A25" s="63">
        <f>+IF(NOT(E25=""), (1+(0.001*COUNTA(E$11:E25))), "")</f>
        <v>1.0089999999999999</v>
      </c>
      <c r="B25" s="201">
        <f t="shared" si="0"/>
        <v>1.0089999999999999</v>
      </c>
      <c r="C25" s="26" t="s">
        <v>207</v>
      </c>
      <c r="D25" s="11" t="s">
        <v>10</v>
      </c>
      <c r="E25" s="32">
        <v>20</v>
      </c>
      <c r="F25" s="21"/>
      <c r="G25" s="217"/>
    </row>
    <row r="26" spans="1:8" s="13" customFormat="1" ht="16.5" customHeight="1" x14ac:dyDescent="0.2">
      <c r="A26" s="63">
        <f>+IF(NOT(E26=""), (1+(0.001*COUNTA(E$11:E26))), "")</f>
        <v>1.01</v>
      </c>
      <c r="B26" s="201">
        <f t="shared" si="0"/>
        <v>1.01</v>
      </c>
      <c r="C26" s="26" t="s">
        <v>202</v>
      </c>
      <c r="D26" s="11" t="s">
        <v>10</v>
      </c>
      <c r="E26" s="32">
        <v>10</v>
      </c>
      <c r="F26" s="21"/>
      <c r="G26" s="217"/>
    </row>
    <row r="27" spans="1:8" x14ac:dyDescent="0.25">
      <c r="A27" s="63" t="str">
        <f>+IF(NOT(E27=""), (1+(0.001*COUNTA(E$11:E27))), "")</f>
        <v/>
      </c>
      <c r="B27" s="59" t="str">
        <f t="shared" ref="B27:B36" si="1">A27</f>
        <v/>
      </c>
      <c r="C27" s="30" t="s">
        <v>49</v>
      </c>
      <c r="D27" s="11"/>
      <c r="E27" s="11"/>
      <c r="F27" s="10"/>
      <c r="G27" s="22"/>
    </row>
    <row r="28" spans="1:8" x14ac:dyDescent="0.25">
      <c r="A28" s="63" t="str">
        <f>+IF(NOT(E28=""), (1+(0.001*COUNTA(E$11:E28))), "")</f>
        <v/>
      </c>
      <c r="B28" s="59" t="str">
        <f t="shared" si="1"/>
        <v/>
      </c>
      <c r="C28" s="30" t="s">
        <v>48</v>
      </c>
      <c r="D28" s="11"/>
      <c r="E28" s="11"/>
      <c r="F28" s="10"/>
      <c r="G28" s="22"/>
    </row>
    <row r="29" spans="1:8" x14ac:dyDescent="0.25">
      <c r="A29" s="63" t="str">
        <f>+IF(NOT(E29=""), (1+(0.001*COUNTA(E$11:E29))), "")</f>
        <v/>
      </c>
      <c r="B29" s="59" t="str">
        <f t="shared" si="1"/>
        <v/>
      </c>
      <c r="C29" s="30" t="s">
        <v>47</v>
      </c>
      <c r="D29" s="11"/>
      <c r="E29" s="11"/>
      <c r="F29" s="10"/>
      <c r="G29" s="22"/>
    </row>
    <row r="30" spans="1:8" ht="62.25" customHeight="1" x14ac:dyDescent="0.25">
      <c r="A30" s="63" t="str">
        <f>+IF(NOT(E30=""), (1+(0.001*COUNTA(E$11:E30))), "")</f>
        <v/>
      </c>
      <c r="B30" s="59" t="str">
        <f t="shared" si="1"/>
        <v/>
      </c>
      <c r="C30" s="38" t="s">
        <v>233</v>
      </c>
      <c r="D30" s="11"/>
      <c r="E30" s="11"/>
      <c r="F30" s="10"/>
      <c r="G30" s="22"/>
    </row>
    <row r="31" spans="1:8" ht="52.5" customHeight="1" x14ac:dyDescent="0.25">
      <c r="A31" s="63" t="str">
        <f>+IF(NOT(E31=""), (1+(0.001*COUNTA(E$11:E31))), "")</f>
        <v/>
      </c>
      <c r="B31" s="59" t="str">
        <f t="shared" si="1"/>
        <v/>
      </c>
      <c r="C31" s="38" t="s">
        <v>234</v>
      </c>
      <c r="D31" s="11"/>
      <c r="E31" s="11"/>
      <c r="F31" s="10"/>
      <c r="G31" s="22"/>
    </row>
    <row r="32" spans="1:8" s="69" customFormat="1" x14ac:dyDescent="0.25">
      <c r="A32" s="63" t="str">
        <f>+IF(NOT(E32=""), (1+(0.001*COUNTA(E$11:E32))), "")</f>
        <v/>
      </c>
      <c r="B32" s="59" t="str">
        <f t="shared" si="1"/>
        <v/>
      </c>
      <c r="C32" s="67" t="s">
        <v>209</v>
      </c>
      <c r="D32" s="11"/>
      <c r="E32" s="11"/>
      <c r="F32" s="10"/>
      <c r="G32" s="22"/>
    </row>
    <row r="33" spans="1:7" s="69" customFormat="1" x14ac:dyDescent="0.25">
      <c r="A33" s="63">
        <f>+IF(NOT(E33=""), (1+(0.001*COUNTA(E$11:E33))), "")</f>
        <v>1.0109999999999999</v>
      </c>
      <c r="B33" s="59">
        <f t="shared" si="1"/>
        <v>1.0109999999999999</v>
      </c>
      <c r="C33" s="64" t="s">
        <v>46</v>
      </c>
      <c r="D33" s="11" t="s">
        <v>6</v>
      </c>
      <c r="E33" s="11">
        <v>18</v>
      </c>
      <c r="F33" s="21"/>
      <c r="G33" s="22">
        <f>E33*F33</f>
        <v>0</v>
      </c>
    </row>
    <row r="34" spans="1:7" s="69" customFormat="1" x14ac:dyDescent="0.25">
      <c r="A34" s="63">
        <f>+IF(NOT(E34=""), (1+(0.001*COUNTA(E$11:E34))), "")</f>
        <v>1.012</v>
      </c>
      <c r="B34" s="59">
        <f t="shared" si="1"/>
        <v>1.012</v>
      </c>
      <c r="C34" s="64" t="s">
        <v>45</v>
      </c>
      <c r="D34" s="11" t="s">
        <v>6</v>
      </c>
      <c r="E34" s="11">
        <v>49</v>
      </c>
      <c r="F34" s="21"/>
      <c r="G34" s="22">
        <f>E34*F34</f>
        <v>0</v>
      </c>
    </row>
    <row r="35" spans="1:7" s="69" customFormat="1" x14ac:dyDescent="0.25">
      <c r="A35" s="63" t="str">
        <f>+IF(NOT(E35=""), (1+(0.001*COUNTA(E$11:E35))), "")</f>
        <v/>
      </c>
      <c r="B35" s="59" t="str">
        <f t="shared" si="1"/>
        <v/>
      </c>
      <c r="C35" s="67" t="s">
        <v>210</v>
      </c>
      <c r="D35" s="11"/>
      <c r="E35" s="11"/>
      <c r="F35" s="21"/>
      <c r="G35" s="22"/>
    </row>
    <row r="36" spans="1:7" s="69" customFormat="1" x14ac:dyDescent="0.25">
      <c r="A36" s="63">
        <f>+IF(NOT(E36=""), (1+(0.001*COUNTA(E$11:E36))), "")</f>
        <v>1.0129999999999999</v>
      </c>
      <c r="B36" s="59">
        <f t="shared" si="1"/>
        <v>1.0129999999999999</v>
      </c>
      <c r="C36" s="64" t="s">
        <v>46</v>
      </c>
      <c r="D36" s="11" t="s">
        <v>6</v>
      </c>
      <c r="E36" s="11">
        <v>1</v>
      </c>
      <c r="F36" s="21"/>
      <c r="G36" s="22">
        <f>E36*F36</f>
        <v>0</v>
      </c>
    </row>
    <row r="37" spans="1:7" s="69" customFormat="1" x14ac:dyDescent="0.25">
      <c r="A37" s="63">
        <f>+IF(NOT(E37=""), (1+(0.001*COUNTA(E$11:E37))), "")</f>
        <v>1.014</v>
      </c>
      <c r="B37" s="59">
        <f t="shared" ref="B37:B76" si="2">A37</f>
        <v>1.014</v>
      </c>
      <c r="C37" s="64" t="s">
        <v>45</v>
      </c>
      <c r="D37" s="11" t="s">
        <v>6</v>
      </c>
      <c r="E37" s="11">
        <v>7</v>
      </c>
      <c r="F37" s="21"/>
      <c r="G37" s="22">
        <f>E37*F37</f>
        <v>0</v>
      </c>
    </row>
    <row r="38" spans="1:7" s="69" customFormat="1" x14ac:dyDescent="0.25">
      <c r="A38" s="63" t="str">
        <f>+IF(NOT(E38=""), (1+(0.001*COUNTA(E$11:E38))), "")</f>
        <v/>
      </c>
      <c r="B38" s="59" t="str">
        <f t="shared" si="2"/>
        <v/>
      </c>
      <c r="C38" s="67" t="s">
        <v>211</v>
      </c>
      <c r="D38" s="11"/>
      <c r="E38" s="11"/>
      <c r="F38" s="21"/>
      <c r="G38" s="22"/>
    </row>
    <row r="39" spans="1:7" s="69" customFormat="1" x14ac:dyDescent="0.25">
      <c r="A39" s="63">
        <f>+IF(NOT(E39=""), (1+(0.001*COUNTA(E$11:E39))), "")</f>
        <v>1.0149999999999999</v>
      </c>
      <c r="B39" s="59">
        <f t="shared" si="2"/>
        <v>1.0149999999999999</v>
      </c>
      <c r="C39" s="64" t="s">
        <v>46</v>
      </c>
      <c r="D39" s="11" t="s">
        <v>6</v>
      </c>
      <c r="E39" s="11">
        <v>3</v>
      </c>
      <c r="F39" s="10"/>
      <c r="G39" s="22">
        <f>E39*F39</f>
        <v>0</v>
      </c>
    </row>
    <row r="40" spans="1:7" s="69" customFormat="1" x14ac:dyDescent="0.25">
      <c r="A40" s="63">
        <f>+IF(NOT(E40=""), (1+(0.001*COUNTA(E$11:E40))), "")</f>
        <v>1.016</v>
      </c>
      <c r="B40" s="59">
        <f t="shared" si="2"/>
        <v>1.016</v>
      </c>
      <c r="C40" s="64" t="s">
        <v>45</v>
      </c>
      <c r="D40" s="11" t="s">
        <v>6</v>
      </c>
      <c r="E40" s="11">
        <v>3</v>
      </c>
      <c r="F40" s="10"/>
      <c r="G40" s="22">
        <f>E40*F40</f>
        <v>0</v>
      </c>
    </row>
    <row r="41" spans="1:7" s="69" customFormat="1" x14ac:dyDescent="0.25">
      <c r="A41" s="63" t="str">
        <f>+IF(NOT(E41=""), (1+(0.001*COUNTA(E$11:E41))), "")</f>
        <v/>
      </c>
      <c r="B41" s="59" t="str">
        <f t="shared" ref="B41:B43" si="3">A41</f>
        <v/>
      </c>
      <c r="C41" s="67" t="s">
        <v>212</v>
      </c>
      <c r="D41" s="11"/>
      <c r="E41" s="11"/>
      <c r="F41" s="21"/>
      <c r="G41" s="22"/>
    </row>
    <row r="42" spans="1:7" s="69" customFormat="1" x14ac:dyDescent="0.25">
      <c r="A42" s="63">
        <f>+IF(NOT(E42=""), (1+(0.001*COUNTA(E$11:E42))), "")</f>
        <v>1.0169999999999999</v>
      </c>
      <c r="B42" s="59">
        <f t="shared" si="3"/>
        <v>1.0169999999999999</v>
      </c>
      <c r="C42" s="64" t="s">
        <v>46</v>
      </c>
      <c r="D42" s="11" t="s">
        <v>6</v>
      </c>
      <c r="E42" s="285">
        <v>1</v>
      </c>
      <c r="F42" s="10"/>
      <c r="G42" s="22">
        <f>E42*F42</f>
        <v>0</v>
      </c>
    </row>
    <row r="43" spans="1:7" s="69" customFormat="1" x14ac:dyDescent="0.25">
      <c r="A43" s="63">
        <f>+IF(NOT(E43=""), (1+(0.001*COUNTA(E$11:E43))), "")</f>
        <v>1.018</v>
      </c>
      <c r="B43" s="59">
        <f t="shared" si="3"/>
        <v>1.018</v>
      </c>
      <c r="C43" s="64" t="s">
        <v>45</v>
      </c>
      <c r="D43" s="11" t="s">
        <v>6</v>
      </c>
      <c r="E43" s="285">
        <v>1</v>
      </c>
      <c r="F43" s="10"/>
      <c r="G43" s="22">
        <f>E43*F43</f>
        <v>0</v>
      </c>
    </row>
    <row r="44" spans="1:7" s="69" customFormat="1" x14ac:dyDescent="0.25">
      <c r="A44" s="63" t="str">
        <f>+IF(NOT(E44=""), (1+(0.001*COUNTA(E$11:E44))), "")</f>
        <v/>
      </c>
      <c r="B44" s="59" t="str">
        <f t="shared" si="2"/>
        <v/>
      </c>
      <c r="C44" s="67" t="s">
        <v>213</v>
      </c>
      <c r="D44" s="11"/>
      <c r="E44" s="11"/>
      <c r="F44" s="10"/>
      <c r="G44" s="22"/>
    </row>
    <row r="45" spans="1:7" s="69" customFormat="1" x14ac:dyDescent="0.25">
      <c r="A45" s="63">
        <f>+IF(NOT(E45=""), (1+(0.001*COUNTA(E$11:E45))), "")</f>
        <v>1.0189999999999999</v>
      </c>
      <c r="B45" s="59">
        <f t="shared" si="2"/>
        <v>1.0189999999999999</v>
      </c>
      <c r="C45" s="64" t="s">
        <v>46</v>
      </c>
      <c r="D45" s="11" t="s">
        <v>6</v>
      </c>
      <c r="E45" s="285">
        <v>1</v>
      </c>
      <c r="F45" s="10"/>
      <c r="G45" s="22">
        <f>E45*F45</f>
        <v>0</v>
      </c>
    </row>
    <row r="46" spans="1:7" s="69" customFormat="1" x14ac:dyDescent="0.25">
      <c r="A46" s="63">
        <f>+IF(NOT(E46=""), (1+(0.001*COUNTA(E$11:E46))), "")</f>
        <v>1.02</v>
      </c>
      <c r="B46" s="59">
        <f t="shared" si="2"/>
        <v>1.02</v>
      </c>
      <c r="C46" s="64" t="s">
        <v>45</v>
      </c>
      <c r="D46" s="11" t="s">
        <v>6</v>
      </c>
      <c r="E46" s="11">
        <v>2</v>
      </c>
      <c r="F46" s="10"/>
      <c r="G46" s="22">
        <f>E46*F46</f>
        <v>0</v>
      </c>
    </row>
    <row r="47" spans="1:7" ht="36" x14ac:dyDescent="0.25">
      <c r="A47" s="63" t="str">
        <f>+IF(NOT(E47=""), (1+(0.001*COUNTA(E$11:E47))), "")</f>
        <v/>
      </c>
      <c r="B47" s="237" t="str">
        <f t="shared" si="2"/>
        <v/>
      </c>
      <c r="C47" s="57" t="s">
        <v>221</v>
      </c>
      <c r="D47" s="52"/>
      <c r="E47" s="52"/>
      <c r="F47" s="55"/>
      <c r="G47" s="49"/>
    </row>
    <row r="48" spans="1:7" ht="84" x14ac:dyDescent="0.25">
      <c r="A48" s="63" t="str">
        <f>+IF(NOT(E48=""), (1+(0.001*COUNTA(E$11:E48))), "")</f>
        <v/>
      </c>
      <c r="B48" s="59" t="str">
        <f t="shared" si="2"/>
        <v/>
      </c>
      <c r="C48" s="34" t="s">
        <v>44</v>
      </c>
      <c r="D48" s="11"/>
      <c r="E48" s="11"/>
      <c r="F48" s="10"/>
      <c r="G48" s="22"/>
    </row>
    <row r="49" spans="1:14" ht="60" x14ac:dyDescent="0.25">
      <c r="A49" s="63" t="str">
        <f>+IF(NOT(E49=""), (1+(0.001*COUNTA(E$11:E49))), "")</f>
        <v/>
      </c>
      <c r="B49" s="59" t="str">
        <f t="shared" si="2"/>
        <v/>
      </c>
      <c r="C49" s="37" t="s">
        <v>43</v>
      </c>
      <c r="D49" s="11"/>
      <c r="E49" s="11"/>
      <c r="F49" s="10"/>
      <c r="G49" s="22"/>
    </row>
    <row r="50" spans="1:14" x14ac:dyDescent="0.25">
      <c r="A50" s="63" t="str">
        <f>+IF(NOT(E50=""), (1+(0.001*COUNTA(E$11:E50))), "")</f>
        <v/>
      </c>
      <c r="B50" s="59" t="str">
        <f t="shared" si="2"/>
        <v/>
      </c>
      <c r="C50" s="30" t="s">
        <v>42</v>
      </c>
      <c r="D50" s="11"/>
      <c r="E50" s="11"/>
      <c r="F50" s="10"/>
      <c r="G50" s="22"/>
    </row>
    <row r="51" spans="1:14" s="69" customFormat="1" x14ac:dyDescent="0.25">
      <c r="A51" s="63" t="str">
        <f>+IF(NOT(E51=""), (1+(0.001*COUNTA(E$11:E51))), "")</f>
        <v/>
      </c>
      <c r="B51" s="59" t="str">
        <f t="shared" si="2"/>
        <v/>
      </c>
      <c r="C51" s="67" t="s">
        <v>214</v>
      </c>
      <c r="D51" s="11"/>
      <c r="E51" s="11"/>
      <c r="F51" s="10"/>
      <c r="G51" s="22"/>
    </row>
    <row r="52" spans="1:14" s="69" customFormat="1" x14ac:dyDescent="0.25">
      <c r="A52" s="63">
        <f>+IF(NOT(E52=""), (1+(0.001*COUNTA(E$11:E52))), "")</f>
        <v>1.0209999999999999</v>
      </c>
      <c r="B52" s="59">
        <f t="shared" si="2"/>
        <v>1.0209999999999999</v>
      </c>
      <c r="C52" s="64" t="s">
        <v>215</v>
      </c>
      <c r="D52" s="11" t="s">
        <v>6</v>
      </c>
      <c r="E52" s="11">
        <v>118</v>
      </c>
      <c r="F52" s="10"/>
      <c r="G52" s="22">
        <f t="shared" ref="G52:G58" si="4">E52*F52</f>
        <v>0</v>
      </c>
    </row>
    <row r="53" spans="1:14" s="69" customFormat="1" x14ac:dyDescent="0.25">
      <c r="A53" s="63">
        <f>+IF(NOT(E53=""), (1+(0.001*COUNTA(E$11:E53))), "")</f>
        <v>1.022</v>
      </c>
      <c r="B53" s="59">
        <f t="shared" ref="B53" si="5">A53</f>
        <v>1.022</v>
      </c>
      <c r="C53" s="64" t="s">
        <v>216</v>
      </c>
      <c r="D53" s="11" t="s">
        <v>6</v>
      </c>
      <c r="E53" s="11">
        <v>40</v>
      </c>
      <c r="F53" s="10"/>
      <c r="G53" s="22"/>
    </row>
    <row r="54" spans="1:14" s="69" customFormat="1" x14ac:dyDescent="0.25">
      <c r="A54" s="63">
        <f>+IF(NOT(E54=""), (1+(0.001*COUNTA(E$11:E54))), "")</f>
        <v>1.0229999999999999</v>
      </c>
      <c r="B54" s="59">
        <f t="shared" si="2"/>
        <v>1.0229999999999999</v>
      </c>
      <c r="C54" s="64" t="s">
        <v>64</v>
      </c>
      <c r="D54" s="11" t="s">
        <v>6</v>
      </c>
      <c r="E54" s="11">
        <v>27</v>
      </c>
      <c r="F54" s="10"/>
      <c r="G54" s="22">
        <f t="shared" si="4"/>
        <v>0</v>
      </c>
      <c r="J54" s="260"/>
      <c r="K54" s="261"/>
      <c r="L54" s="262"/>
      <c r="M54" s="263"/>
      <c r="N54" s="208"/>
    </row>
    <row r="55" spans="1:14" s="69" customFormat="1" x14ac:dyDescent="0.25">
      <c r="A55" s="63">
        <f>+IF(NOT(E55=""), (1+(0.001*COUNTA(E$11:E55))), "")</f>
        <v>1.024</v>
      </c>
      <c r="B55" s="59">
        <f t="shared" si="2"/>
        <v>1.024</v>
      </c>
      <c r="C55" s="64" t="s">
        <v>217</v>
      </c>
      <c r="D55" s="11" t="s">
        <v>6</v>
      </c>
      <c r="E55" s="11">
        <v>45</v>
      </c>
      <c r="F55" s="21"/>
      <c r="G55" s="22">
        <f t="shared" si="4"/>
        <v>0</v>
      </c>
      <c r="J55" s="264"/>
      <c r="K55" s="261"/>
      <c r="L55" s="265"/>
      <c r="M55" s="263"/>
      <c r="N55" s="208"/>
    </row>
    <row r="56" spans="1:14" s="69" customFormat="1" x14ac:dyDescent="0.25">
      <c r="A56" s="63">
        <f>+IF(NOT(E56=""), (1+(0.001*COUNTA(E$11:E56))), "")</f>
        <v>1.0249999999999999</v>
      </c>
      <c r="B56" s="59">
        <f t="shared" si="2"/>
        <v>1.0249999999999999</v>
      </c>
      <c r="C56" s="64" t="s">
        <v>218</v>
      </c>
      <c r="D56" s="11" t="s">
        <v>6</v>
      </c>
      <c r="E56" s="11">
        <v>8</v>
      </c>
      <c r="F56" s="21"/>
      <c r="G56" s="22">
        <f t="shared" si="4"/>
        <v>0</v>
      </c>
      <c r="J56" s="264"/>
      <c r="K56" s="261"/>
      <c r="L56" s="265"/>
      <c r="M56" s="263"/>
      <c r="N56" s="208"/>
    </row>
    <row r="57" spans="1:14" s="69" customFormat="1" x14ac:dyDescent="0.25">
      <c r="A57" s="63">
        <f>+IF(NOT(E57=""), (1+(0.001*COUNTA(E$11:E57))), "")</f>
        <v>1.026</v>
      </c>
      <c r="B57" s="59">
        <f t="shared" si="2"/>
        <v>1.026</v>
      </c>
      <c r="C57" s="64" t="s">
        <v>219</v>
      </c>
      <c r="D57" s="11" t="s">
        <v>6</v>
      </c>
      <c r="E57" s="11">
        <v>10</v>
      </c>
      <c r="F57" s="21"/>
      <c r="G57" s="22">
        <f t="shared" si="4"/>
        <v>0</v>
      </c>
      <c r="J57" s="264"/>
      <c r="K57" s="261"/>
      <c r="L57" s="265"/>
      <c r="M57" s="263"/>
      <c r="N57" s="208"/>
    </row>
    <row r="58" spans="1:14" s="69" customFormat="1" x14ac:dyDescent="0.25">
      <c r="A58" s="63">
        <f>+IF(NOT(E58=""), (1+(0.001*COUNTA(E$11:E58))), "")</f>
        <v>1.0269999999999999</v>
      </c>
      <c r="B58" s="59">
        <f t="shared" si="2"/>
        <v>1.0269999999999999</v>
      </c>
      <c r="C58" s="64" t="s">
        <v>220</v>
      </c>
      <c r="D58" s="11" t="s">
        <v>6</v>
      </c>
      <c r="E58" s="11">
        <v>6</v>
      </c>
      <c r="F58" s="21"/>
      <c r="G58" s="22">
        <f t="shared" si="4"/>
        <v>0</v>
      </c>
      <c r="J58" s="264"/>
      <c r="K58" s="261"/>
      <c r="L58" s="265"/>
      <c r="M58" s="263"/>
      <c r="N58" s="208"/>
    </row>
    <row r="59" spans="1:14" s="69" customFormat="1" x14ac:dyDescent="0.25">
      <c r="A59" s="63">
        <f>+IF(NOT(E59=""), (1+(0.001*COUNTA(E$11:E59))), "")</f>
        <v>1.028</v>
      </c>
      <c r="B59" s="59">
        <f t="shared" ref="B59:B60" si="6">A59</f>
        <v>1.028</v>
      </c>
      <c r="C59" s="64" t="s">
        <v>62</v>
      </c>
      <c r="D59" s="11" t="s">
        <v>6</v>
      </c>
      <c r="E59" s="285">
        <v>1</v>
      </c>
      <c r="F59" s="21"/>
      <c r="G59" s="22">
        <f t="shared" ref="G59" si="7">E59*F59</f>
        <v>0</v>
      </c>
      <c r="J59" s="264"/>
      <c r="K59" s="261"/>
      <c r="L59" s="265"/>
      <c r="M59" s="263"/>
      <c r="N59" s="208"/>
    </row>
    <row r="60" spans="1:14" s="69" customFormat="1" x14ac:dyDescent="0.25">
      <c r="A60" s="63">
        <f>+IF(NOT(E60=""), (1+(0.001*COUNTA(E$11:E60))), "")</f>
        <v>1.0289999999999999</v>
      </c>
      <c r="B60" s="59">
        <f t="shared" si="6"/>
        <v>1.0289999999999999</v>
      </c>
      <c r="C60" s="64" t="s">
        <v>40</v>
      </c>
      <c r="D60" s="11" t="s">
        <v>6</v>
      </c>
      <c r="E60" s="11">
        <v>1</v>
      </c>
      <c r="F60" s="21"/>
      <c r="G60" s="22"/>
      <c r="J60" s="264"/>
      <c r="K60" s="261"/>
      <c r="L60" s="265"/>
      <c r="M60" s="263"/>
      <c r="N60" s="208"/>
    </row>
    <row r="61" spans="1:14" s="69" customFormat="1" x14ac:dyDescent="0.25">
      <c r="A61" s="63">
        <f>+IF(NOT(E61=""), (1+(0.001*COUNTA(E$11:E61))), "")</f>
        <v>1.03</v>
      </c>
      <c r="B61" s="59"/>
      <c r="C61" s="64" t="s">
        <v>39</v>
      </c>
      <c r="D61" s="11" t="s">
        <v>6</v>
      </c>
      <c r="E61" s="11">
        <v>3</v>
      </c>
      <c r="F61" s="21"/>
      <c r="G61" s="22"/>
      <c r="J61" s="264"/>
      <c r="K61" s="261"/>
      <c r="L61" s="265"/>
      <c r="M61" s="263"/>
      <c r="N61" s="208"/>
    </row>
    <row r="62" spans="1:14" s="69" customFormat="1" x14ac:dyDescent="0.25">
      <c r="A62" s="63">
        <f>+IF(NOT(E62=""), (1+(0.001*COUNTA(E$11:E62))), "")</f>
        <v>1.0309999999999999</v>
      </c>
      <c r="B62" s="59"/>
      <c r="C62" s="64" t="s">
        <v>38</v>
      </c>
      <c r="D62" s="11" t="s">
        <v>6</v>
      </c>
      <c r="E62" s="11">
        <v>1</v>
      </c>
      <c r="F62" s="21"/>
      <c r="G62" s="22"/>
      <c r="J62" s="264"/>
      <c r="K62" s="261"/>
      <c r="L62" s="265"/>
      <c r="M62" s="263"/>
      <c r="N62" s="208"/>
    </row>
    <row r="63" spans="1:14" s="69" customFormat="1" x14ac:dyDescent="0.25">
      <c r="A63" s="63" t="str">
        <f>+IF(NOT(E63=""), (1+(0.001*COUNTA(E$11:E63))), "")</f>
        <v/>
      </c>
      <c r="B63" s="59" t="str">
        <f t="shared" si="2"/>
        <v/>
      </c>
      <c r="C63" s="67" t="s">
        <v>222</v>
      </c>
      <c r="D63" s="11"/>
      <c r="E63" s="11"/>
      <c r="F63" s="10"/>
      <c r="G63" s="22"/>
      <c r="J63" s="264"/>
      <c r="K63" s="261"/>
      <c r="L63" s="265"/>
      <c r="M63" s="263"/>
      <c r="N63" s="208"/>
    </row>
    <row r="64" spans="1:14" s="69" customFormat="1" x14ac:dyDescent="0.25">
      <c r="A64" s="63">
        <f>+IF(NOT(E64=""), (1+(0.001*COUNTA(E$11:E64))), "")</f>
        <v>1.032</v>
      </c>
      <c r="B64" s="59">
        <f t="shared" si="2"/>
        <v>1.032</v>
      </c>
      <c r="C64" s="64" t="s">
        <v>224</v>
      </c>
      <c r="D64" s="11" t="s">
        <v>6</v>
      </c>
      <c r="E64" s="11">
        <v>28</v>
      </c>
      <c r="F64" s="21"/>
      <c r="G64" s="22">
        <f t="shared" ref="G64:G69" si="8">E64*F64</f>
        <v>0</v>
      </c>
      <c r="J64" s="264"/>
      <c r="K64" s="261"/>
      <c r="L64" s="265"/>
      <c r="M64" s="263"/>
      <c r="N64" s="208"/>
    </row>
    <row r="65" spans="1:14" s="69" customFormat="1" x14ac:dyDescent="0.25">
      <c r="A65" s="63">
        <f>+IF(NOT(E65=""), (1+(0.001*COUNTA(E$11:E65))), "")</f>
        <v>1.0329999999999999</v>
      </c>
      <c r="B65" s="59">
        <f t="shared" ref="B65" si="9">A65</f>
        <v>1.0329999999999999</v>
      </c>
      <c r="C65" s="64" t="s">
        <v>223</v>
      </c>
      <c r="D65" s="11" t="s">
        <v>6</v>
      </c>
      <c r="E65" s="11">
        <v>5</v>
      </c>
      <c r="F65" s="21"/>
      <c r="G65" s="22">
        <f t="shared" si="8"/>
        <v>0</v>
      </c>
      <c r="J65" s="264"/>
      <c r="K65" s="261"/>
      <c r="L65" s="265"/>
      <c r="M65" s="263"/>
      <c r="N65" s="208"/>
    </row>
    <row r="66" spans="1:14" s="69" customFormat="1" x14ac:dyDescent="0.25">
      <c r="A66" s="63">
        <f>+IF(NOT(E66=""), (1+(0.001*COUNTA(E$11:E66))), "")</f>
        <v>1.034</v>
      </c>
      <c r="B66" s="59">
        <f t="shared" si="2"/>
        <v>1.034</v>
      </c>
      <c r="C66" s="64" t="s">
        <v>41</v>
      </c>
      <c r="D66" s="11" t="s">
        <v>6</v>
      </c>
      <c r="E66" s="11">
        <v>11</v>
      </c>
      <c r="F66" s="21"/>
      <c r="G66" s="22">
        <f t="shared" si="8"/>
        <v>0</v>
      </c>
      <c r="J66" s="264"/>
      <c r="K66" s="261"/>
      <c r="L66" s="265"/>
      <c r="M66" s="263"/>
      <c r="N66" s="208"/>
    </row>
    <row r="67" spans="1:14" s="69" customFormat="1" x14ac:dyDescent="0.25">
      <c r="A67" s="63">
        <f>+IF(NOT(E67=""), (1+(0.001*COUNTA(E$11:E67))), "")</f>
        <v>1.0349999999999999</v>
      </c>
      <c r="B67" s="59">
        <f t="shared" si="2"/>
        <v>1.0349999999999999</v>
      </c>
      <c r="C67" s="64" t="s">
        <v>220</v>
      </c>
      <c r="D67" s="11" t="s">
        <v>6</v>
      </c>
      <c r="E67" s="11">
        <v>5</v>
      </c>
      <c r="F67" s="21"/>
      <c r="G67" s="22">
        <f t="shared" si="8"/>
        <v>0</v>
      </c>
      <c r="J67" s="264"/>
      <c r="K67" s="261"/>
      <c r="L67" s="265"/>
      <c r="M67" s="263"/>
      <c r="N67" s="208"/>
    </row>
    <row r="68" spans="1:14" s="69" customFormat="1" x14ac:dyDescent="0.25">
      <c r="A68" s="63">
        <f>+IF(NOT(E68=""), (1+(0.001*COUNTA(E$11:E68))), "")</f>
        <v>1.036</v>
      </c>
      <c r="B68" s="59">
        <f t="shared" ref="B68" si="10">A68</f>
        <v>1.036</v>
      </c>
      <c r="C68" s="64" t="s">
        <v>63</v>
      </c>
      <c r="D68" s="11" t="s">
        <v>6</v>
      </c>
      <c r="E68" s="11">
        <v>4</v>
      </c>
      <c r="F68" s="21"/>
      <c r="G68" s="22">
        <f t="shared" si="8"/>
        <v>0</v>
      </c>
      <c r="J68" s="264"/>
      <c r="K68" s="261"/>
      <c r="L68" s="265"/>
      <c r="M68" s="263"/>
      <c r="N68" s="208"/>
    </row>
    <row r="69" spans="1:14" s="69" customFormat="1" x14ac:dyDescent="0.25">
      <c r="A69" s="63">
        <f>+IF(NOT(E69=""), (1+(0.001*COUNTA(E$11:E69))), "")</f>
        <v>1.0369999999999999</v>
      </c>
      <c r="B69" s="59">
        <f t="shared" ref="B69" si="11">A69</f>
        <v>1.0369999999999999</v>
      </c>
      <c r="C69" s="64" t="s">
        <v>40</v>
      </c>
      <c r="D69" s="11" t="s">
        <v>6</v>
      </c>
      <c r="E69" s="11">
        <v>1</v>
      </c>
      <c r="F69" s="21"/>
      <c r="G69" s="22">
        <f t="shared" si="8"/>
        <v>0</v>
      </c>
      <c r="J69" s="264"/>
      <c r="K69" s="261"/>
      <c r="L69" s="265"/>
      <c r="M69" s="263"/>
      <c r="N69" s="208"/>
    </row>
    <row r="70" spans="1:14" s="69" customFormat="1" x14ac:dyDescent="0.25">
      <c r="A70" s="63" t="str">
        <f>+IF(NOT(E70=""), (1+(0.001*COUNTA(E$11:E70))), "")</f>
        <v/>
      </c>
      <c r="B70" s="59" t="str">
        <f t="shared" si="2"/>
        <v/>
      </c>
      <c r="C70" s="67" t="s">
        <v>225</v>
      </c>
      <c r="D70" s="11"/>
      <c r="E70" s="11"/>
      <c r="F70" s="10"/>
      <c r="G70" s="22"/>
      <c r="J70" s="264"/>
      <c r="K70" s="261"/>
      <c r="L70" s="265"/>
      <c r="M70" s="263"/>
      <c r="N70" s="208"/>
    </row>
    <row r="71" spans="1:14" s="69" customFormat="1" x14ac:dyDescent="0.25">
      <c r="A71" s="63">
        <f>+IF(NOT(E71=""), (1+(0.001*COUNTA(E$11:E71))), "")</f>
        <v>1.038</v>
      </c>
      <c r="B71" s="59">
        <f t="shared" ref="B71" si="12">A71</f>
        <v>1.038</v>
      </c>
      <c r="C71" s="64" t="s">
        <v>226</v>
      </c>
      <c r="D71" s="11" t="s">
        <v>6</v>
      </c>
      <c r="E71" s="11">
        <v>26</v>
      </c>
      <c r="F71" s="21"/>
      <c r="G71" s="22">
        <f>E71*F71</f>
        <v>0</v>
      </c>
      <c r="J71" s="264"/>
      <c r="K71" s="261"/>
      <c r="L71" s="265"/>
      <c r="M71" s="263"/>
      <c r="N71" s="208"/>
    </row>
    <row r="72" spans="1:14" s="69" customFormat="1" x14ac:dyDescent="0.25">
      <c r="A72" s="63">
        <f>+IF(NOT(E72=""), (1+(0.001*COUNTA(E$11:E72))), "")</f>
        <v>1.0389999999999999</v>
      </c>
      <c r="B72" s="59">
        <f t="shared" si="2"/>
        <v>1.0389999999999999</v>
      </c>
      <c r="C72" s="64" t="s">
        <v>37</v>
      </c>
      <c r="D72" s="11" t="s">
        <v>6</v>
      </c>
      <c r="E72" s="11">
        <v>1</v>
      </c>
      <c r="F72" s="21"/>
      <c r="G72" s="22">
        <f>E72*F72</f>
        <v>0</v>
      </c>
      <c r="J72" s="264"/>
      <c r="K72" s="261"/>
      <c r="L72" s="265"/>
      <c r="M72" s="263"/>
      <c r="N72" s="208"/>
    </row>
    <row r="73" spans="1:14" s="13" customFormat="1" ht="12.75" x14ac:dyDescent="0.2">
      <c r="A73" s="63" t="str">
        <f>+IF(NOT(E73=""), (1+(0.001*COUNTA(E$11:E73))), "")</f>
        <v/>
      </c>
      <c r="B73" s="59" t="str">
        <f t="shared" si="2"/>
        <v/>
      </c>
      <c r="C73" s="229" t="s">
        <v>36</v>
      </c>
      <c r="D73" s="52"/>
      <c r="E73" s="51"/>
      <c r="F73" s="55"/>
      <c r="G73" s="235"/>
    </row>
    <row r="74" spans="1:14" s="13" customFormat="1" ht="24" x14ac:dyDescent="0.2">
      <c r="A74" s="63" t="str">
        <f>+IF(NOT(E74=""), (1+(0.001*COUNTA(E$11:E74))), "")</f>
        <v/>
      </c>
      <c r="B74" s="59" t="str">
        <f t="shared" si="2"/>
        <v/>
      </c>
      <c r="C74" s="230" t="s">
        <v>196</v>
      </c>
      <c r="D74" s="11"/>
      <c r="E74" s="23"/>
      <c r="F74" s="10"/>
      <c r="G74" s="228"/>
    </row>
    <row r="75" spans="1:14" s="13" customFormat="1" ht="72" x14ac:dyDescent="0.2">
      <c r="A75" s="63" t="str">
        <f>+IF(NOT(E75=""), (1+(0.001*COUNTA(E$11:E75))), "")</f>
        <v/>
      </c>
      <c r="B75" s="59" t="str">
        <f t="shared" si="2"/>
        <v/>
      </c>
      <c r="C75" s="231" t="s">
        <v>197</v>
      </c>
      <c r="D75" s="11"/>
      <c r="E75" s="23"/>
      <c r="F75" s="10"/>
      <c r="G75" s="228"/>
    </row>
    <row r="76" spans="1:14" s="13" customFormat="1" ht="48" x14ac:dyDescent="0.2">
      <c r="A76" s="63" t="str">
        <f>+IF(NOT(E76=""), (1+(0.001*COUNTA(E$11:E76))), "")</f>
        <v/>
      </c>
      <c r="B76" s="59" t="str">
        <f t="shared" si="2"/>
        <v/>
      </c>
      <c r="C76" s="232" t="s">
        <v>198</v>
      </c>
      <c r="D76" s="11"/>
      <c r="E76" s="23"/>
      <c r="F76" s="10"/>
      <c r="G76" s="228"/>
    </row>
    <row r="77" spans="1:14" x14ac:dyDescent="0.25">
      <c r="A77" s="63" t="str">
        <f>+IF(NOT(E77=""), (1+(0.001*COUNTA(E$11:E77))), "")</f>
        <v/>
      </c>
      <c r="B77" s="59" t="str">
        <f t="shared" ref="B77:B105" si="13">A77</f>
        <v/>
      </c>
      <c r="C77" s="56" t="s">
        <v>36</v>
      </c>
      <c r="D77" s="52"/>
      <c r="E77" s="52"/>
      <c r="F77" s="55"/>
      <c r="G77" s="49"/>
    </row>
    <row r="78" spans="1:14" x14ac:dyDescent="0.25">
      <c r="A78" s="63"/>
      <c r="B78" s="59"/>
      <c r="C78" s="27" t="s">
        <v>331</v>
      </c>
      <c r="D78" s="52"/>
      <c r="E78" s="52"/>
      <c r="F78" s="55"/>
      <c r="G78" s="49"/>
    </row>
    <row r="79" spans="1:14" x14ac:dyDescent="0.25">
      <c r="A79" s="63"/>
      <c r="B79" s="59"/>
      <c r="C79" s="64" t="s">
        <v>332</v>
      </c>
      <c r="D79" s="11" t="s">
        <v>6</v>
      </c>
      <c r="E79" s="52">
        <v>10</v>
      </c>
      <c r="F79" s="55"/>
      <c r="G79" s="49"/>
    </row>
    <row r="80" spans="1:14" x14ac:dyDescent="0.25">
      <c r="A80" s="63" t="str">
        <f>+IF(NOT(E80=""), (1+(0.001*COUNTA(E$11:E80))), "")</f>
        <v/>
      </c>
      <c r="B80" s="59" t="str">
        <f t="shared" si="13"/>
        <v/>
      </c>
      <c r="C80" s="27" t="s">
        <v>227</v>
      </c>
      <c r="D80" s="11"/>
      <c r="E80" s="11"/>
      <c r="F80" s="10"/>
      <c r="G80" s="22"/>
    </row>
    <row r="81" spans="1:12" s="69" customFormat="1" x14ac:dyDescent="0.25">
      <c r="A81" s="63">
        <f>+IF(NOT(E81=""), (1+(0.001*COUNTA(E$11:E81))), "")</f>
        <v>1.0409999999999999</v>
      </c>
      <c r="B81" s="59">
        <f t="shared" si="13"/>
        <v>1.0409999999999999</v>
      </c>
      <c r="C81" s="64" t="s">
        <v>228</v>
      </c>
      <c r="D81" s="11" t="s">
        <v>6</v>
      </c>
      <c r="E81" s="11">
        <v>3</v>
      </c>
      <c r="F81" s="10"/>
      <c r="G81" s="22">
        <f>E81*F81</f>
        <v>0</v>
      </c>
    </row>
    <row r="82" spans="1:12" s="69" customFormat="1" ht="18" customHeight="1" x14ac:dyDescent="0.25">
      <c r="A82" s="63">
        <f>+IF(NOT(E82=""), (1+(0.001*COUNTA(E$11:E82))), "")</f>
        <v>1.042</v>
      </c>
      <c r="B82" s="59">
        <f t="shared" si="13"/>
        <v>1.042</v>
      </c>
      <c r="C82" s="64" t="s">
        <v>194</v>
      </c>
      <c r="D82" s="11" t="s">
        <v>6</v>
      </c>
      <c r="E82" s="11">
        <v>12</v>
      </c>
      <c r="F82" s="10"/>
      <c r="G82" s="22">
        <f>E82*F82</f>
        <v>0</v>
      </c>
    </row>
    <row r="83" spans="1:12" s="69" customFormat="1" ht="18.75" customHeight="1" x14ac:dyDescent="0.25">
      <c r="A83" s="63">
        <f>+IF(NOT(E83=""), (1+(0.001*COUNTA(E$11:E83))), "")</f>
        <v>1.0429999999999999</v>
      </c>
      <c r="B83" s="59">
        <f t="shared" ref="B83" si="14">A83</f>
        <v>1.0429999999999999</v>
      </c>
      <c r="C83" s="64" t="s">
        <v>193</v>
      </c>
      <c r="D83" s="11" t="s">
        <v>6</v>
      </c>
      <c r="E83" s="11">
        <v>3</v>
      </c>
      <c r="F83" s="10"/>
      <c r="G83" s="22">
        <f>E83*F83</f>
        <v>0</v>
      </c>
    </row>
    <row r="84" spans="1:12" s="69" customFormat="1" ht="18.75" customHeight="1" x14ac:dyDescent="0.25">
      <c r="A84" s="63">
        <f>+IF(NOT(E84=""), (1+(0.001*COUNTA(E$11:E84))), "")</f>
        <v>1.044</v>
      </c>
      <c r="B84" s="59">
        <f t="shared" si="13"/>
        <v>1.044</v>
      </c>
      <c r="C84" s="64" t="s">
        <v>192</v>
      </c>
      <c r="D84" s="11" t="s">
        <v>6</v>
      </c>
      <c r="E84" s="11">
        <v>2</v>
      </c>
      <c r="F84" s="10"/>
      <c r="G84" s="22">
        <f>E84*F84</f>
        <v>0</v>
      </c>
    </row>
    <row r="85" spans="1:12" s="233" customFormat="1" ht="12.75" x14ac:dyDescent="0.2">
      <c r="A85" s="63" t="str">
        <f>+IF(NOT(E85=""), (1+(0.001*COUNTA(E$11:E85))), "")</f>
        <v/>
      </c>
      <c r="B85" s="202" t="str">
        <f t="shared" si="13"/>
        <v/>
      </c>
      <c r="C85" s="68" t="s">
        <v>199</v>
      </c>
      <c r="D85" s="39"/>
      <c r="E85" s="215"/>
      <c r="F85" s="21"/>
      <c r="G85" s="220"/>
    </row>
    <row r="86" spans="1:12" s="69" customFormat="1" x14ac:dyDescent="0.25">
      <c r="A86" s="63" t="str">
        <f>+IF(NOT(E86=""), (1+(0.001*COUNTA(E$11:E86))), "")</f>
        <v/>
      </c>
      <c r="B86" s="59" t="str">
        <f>A86</f>
        <v/>
      </c>
      <c r="C86" s="62" t="s">
        <v>229</v>
      </c>
      <c r="D86" s="11"/>
      <c r="E86" s="11"/>
      <c r="F86" s="10"/>
      <c r="G86" s="22"/>
    </row>
    <row r="87" spans="1:12" s="69" customFormat="1" ht="17.25" customHeight="1" x14ac:dyDescent="0.25">
      <c r="A87" s="63">
        <f>+IF(NOT(E87=""), (1+(0.001*COUNTA(E$11:E87))), "")</f>
        <v>1.0449999999999999</v>
      </c>
      <c r="B87" s="59">
        <f>A87</f>
        <v>1.0449999999999999</v>
      </c>
      <c r="C87" s="64" t="s">
        <v>35</v>
      </c>
      <c r="D87" s="11" t="s">
        <v>6</v>
      </c>
      <c r="E87" s="11">
        <v>5</v>
      </c>
      <c r="F87" s="21"/>
      <c r="G87" s="22">
        <f>E87*F87</f>
        <v>0</v>
      </c>
    </row>
    <row r="88" spans="1:12" s="194" customFormat="1" ht="15.75" customHeight="1" x14ac:dyDescent="0.2">
      <c r="A88" s="63" t="str">
        <f>+IF(NOT(E88=""), (1+(0.001*COUNTA(E$11:E88))), "")</f>
        <v/>
      </c>
      <c r="B88" s="202" t="str">
        <f t="shared" si="13"/>
        <v/>
      </c>
      <c r="C88" s="30" t="s">
        <v>200</v>
      </c>
      <c r="D88" s="39"/>
      <c r="E88" s="215"/>
      <c r="F88" s="21"/>
      <c r="G88" s="220"/>
    </row>
    <row r="89" spans="1:12" s="69" customFormat="1" x14ac:dyDescent="0.25">
      <c r="A89" s="63" t="str">
        <f>+IF(NOT(E89=""), (1+(0.001*COUNTA(E$11:E89))), "")</f>
        <v/>
      </c>
      <c r="B89" s="59" t="str">
        <f t="shared" si="13"/>
        <v/>
      </c>
      <c r="C89" s="62" t="s">
        <v>230</v>
      </c>
      <c r="D89" s="11"/>
      <c r="E89" s="11"/>
      <c r="F89" s="10"/>
      <c r="G89" s="22"/>
    </row>
    <row r="90" spans="1:12" s="69" customFormat="1" ht="16.5" customHeight="1" x14ac:dyDescent="0.25">
      <c r="A90" s="63">
        <f>+IF(NOT(E90=""), (1+(0.001*COUNTA(E$11:E90))), "")</f>
        <v>1.046</v>
      </c>
      <c r="B90" s="59">
        <f t="shared" si="13"/>
        <v>1.046</v>
      </c>
      <c r="C90" s="64" t="s">
        <v>235</v>
      </c>
      <c r="D90" s="11" t="s">
        <v>6</v>
      </c>
      <c r="E90" s="11">
        <v>4</v>
      </c>
      <c r="F90" s="21"/>
      <c r="G90" s="22">
        <f>E90*F90</f>
        <v>0</v>
      </c>
      <c r="I90" s="259"/>
      <c r="J90" s="259"/>
      <c r="K90" s="259"/>
      <c r="L90" s="259"/>
    </row>
    <row r="91" spans="1:12" ht="17.25" customHeight="1" x14ac:dyDescent="0.25">
      <c r="A91" s="63" t="str">
        <f>+IF(NOT(E91=""), (1+(0.001*COUNTA(E$11:E91))), "")</f>
        <v/>
      </c>
      <c r="B91" s="59" t="str">
        <f t="shared" si="13"/>
        <v/>
      </c>
      <c r="C91" s="30" t="s">
        <v>34</v>
      </c>
      <c r="D91" s="11"/>
      <c r="E91" s="11"/>
      <c r="F91" s="10"/>
      <c r="G91" s="22"/>
    </row>
    <row r="92" spans="1:12" ht="17.25" customHeight="1" x14ac:dyDescent="0.25">
      <c r="A92" s="63" t="str">
        <f>+IF(NOT(E92=""), (1+(0.001*COUNTA(E$11:E92))), "")</f>
        <v/>
      </c>
      <c r="B92" s="59" t="str">
        <f t="shared" si="13"/>
        <v/>
      </c>
      <c r="C92" s="30" t="s">
        <v>33</v>
      </c>
      <c r="D92" s="11"/>
      <c r="E92" s="11"/>
      <c r="F92" s="10"/>
      <c r="G92" s="22"/>
    </row>
    <row r="93" spans="1:12" ht="24" x14ac:dyDescent="0.25">
      <c r="A93" s="63" t="str">
        <f>+IF(NOT(E93=""), (1+(0.001*COUNTA(E$11:E93))), "")</f>
        <v/>
      </c>
      <c r="B93" s="237" t="str">
        <f t="shared" si="13"/>
        <v/>
      </c>
      <c r="C93" s="58" t="s">
        <v>32</v>
      </c>
      <c r="D93" s="52"/>
      <c r="E93" s="52"/>
      <c r="F93" s="50"/>
      <c r="G93" s="49"/>
    </row>
    <row r="94" spans="1:12" ht="109.5" customHeight="1" x14ac:dyDescent="0.25">
      <c r="A94" s="63" t="str">
        <f>+IF(NOT(E94=""), (1+(0.001*COUNTA(E$11:E94))), "")</f>
        <v/>
      </c>
      <c r="B94" s="59" t="str">
        <f t="shared" si="13"/>
        <v/>
      </c>
      <c r="C94" s="28" t="s">
        <v>31</v>
      </c>
      <c r="D94" s="11"/>
      <c r="E94" s="11"/>
      <c r="F94" s="10"/>
      <c r="G94" s="22"/>
    </row>
    <row r="95" spans="1:12" ht="37.5" customHeight="1" x14ac:dyDescent="0.25">
      <c r="A95" s="63" t="str">
        <f>+IF(NOT(E95=""), (1+(0.001*COUNTA(E$11:E95))), "")</f>
        <v/>
      </c>
      <c r="B95" s="59" t="str">
        <f t="shared" si="13"/>
        <v/>
      </c>
      <c r="C95" s="28" t="s">
        <v>30</v>
      </c>
      <c r="D95" s="11"/>
      <c r="E95" s="11"/>
      <c r="F95" s="10"/>
      <c r="G95" s="22"/>
    </row>
    <row r="96" spans="1:12" x14ac:dyDescent="0.25">
      <c r="A96" s="63"/>
      <c r="B96" s="59"/>
      <c r="C96" s="302" t="s">
        <v>333</v>
      </c>
      <c r="D96" s="11"/>
      <c r="E96" s="11"/>
      <c r="F96" s="10"/>
      <c r="G96" s="22"/>
    </row>
    <row r="97" spans="1:7" x14ac:dyDescent="0.25">
      <c r="A97" s="63"/>
      <c r="B97" s="59"/>
      <c r="C97" s="25" t="s">
        <v>201</v>
      </c>
      <c r="D97" s="11" t="s">
        <v>6</v>
      </c>
      <c r="E97" s="11">
        <v>10</v>
      </c>
      <c r="F97" s="10"/>
      <c r="G97" s="22"/>
    </row>
    <row r="98" spans="1:7" ht="25.5" x14ac:dyDescent="0.25">
      <c r="A98" s="63" t="str">
        <f>+IF(NOT(E98=""), (1+(0.001*COUNTA(E$11:E98))), "")</f>
        <v/>
      </c>
      <c r="B98" s="59" t="str">
        <f t="shared" si="13"/>
        <v/>
      </c>
      <c r="C98" s="302" t="s">
        <v>334</v>
      </c>
      <c r="D98" s="11"/>
      <c r="E98" s="11"/>
      <c r="F98" s="10"/>
      <c r="G98" s="22"/>
    </row>
    <row r="99" spans="1:7" ht="20.25" customHeight="1" x14ac:dyDescent="0.25">
      <c r="A99" s="63">
        <f>+IF(NOT(E99=""), (1+(0.001*COUNTA(E$11:E99))), "")</f>
        <v>1.048</v>
      </c>
      <c r="B99" s="59">
        <f t="shared" si="13"/>
        <v>1.048</v>
      </c>
      <c r="C99" s="25" t="s">
        <v>201</v>
      </c>
      <c r="D99" s="11" t="s">
        <v>6</v>
      </c>
      <c r="E99" s="11">
        <v>20</v>
      </c>
      <c r="F99" s="21"/>
      <c r="G99" s="22">
        <f>E99*F99</f>
        <v>0</v>
      </c>
    </row>
    <row r="100" spans="1:7" ht="24" x14ac:dyDescent="0.25">
      <c r="A100" s="63" t="str">
        <f>+IF(NOT(E100=""), (1+(0.001*COUNTA(E$11:E100))), "")</f>
        <v/>
      </c>
      <c r="B100" s="240" t="str">
        <f t="shared" si="13"/>
        <v/>
      </c>
      <c r="C100" s="301" t="s">
        <v>335</v>
      </c>
      <c r="D100" s="11"/>
      <c r="E100" s="11"/>
      <c r="F100" s="21"/>
      <c r="G100" s="22"/>
    </row>
    <row r="101" spans="1:7" x14ac:dyDescent="0.25">
      <c r="A101" s="63">
        <f>+IF(NOT(E101=""), (1+(0.001*COUNTA(E$11:E101))), "")</f>
        <v>1.0489999999999999</v>
      </c>
      <c r="B101" s="240">
        <f t="shared" si="13"/>
        <v>1.0489999999999999</v>
      </c>
      <c r="C101" s="25" t="s">
        <v>29</v>
      </c>
      <c r="D101" s="11" t="s">
        <v>6</v>
      </c>
      <c r="E101" s="11">
        <v>5</v>
      </c>
      <c r="F101" s="21"/>
      <c r="G101" s="22">
        <f>E101*F101</f>
        <v>0</v>
      </c>
    </row>
    <row r="102" spans="1:7" ht="25.5" x14ac:dyDescent="0.25">
      <c r="A102" s="63" t="str">
        <f>+IF(NOT(E102=""), (1+(0.001*COUNTA(E$11:E102))), "")</f>
        <v/>
      </c>
      <c r="B102" s="240" t="str">
        <f t="shared" si="13"/>
        <v/>
      </c>
      <c r="C102" s="302" t="s">
        <v>336</v>
      </c>
      <c r="D102" s="11"/>
      <c r="E102" s="11"/>
      <c r="F102" s="21"/>
      <c r="G102" s="22"/>
    </row>
    <row r="103" spans="1:7" s="69" customFormat="1" x14ac:dyDescent="0.25">
      <c r="A103" s="63">
        <f>+IF(NOT(E103=""), (1+(0.001*COUNTA(E$11:E103))), "")</f>
        <v>1.05</v>
      </c>
      <c r="B103" s="240">
        <f t="shared" si="13"/>
        <v>1.05</v>
      </c>
      <c r="C103" s="31" t="s">
        <v>236</v>
      </c>
      <c r="D103" s="11" t="s">
        <v>6</v>
      </c>
      <c r="E103" s="11">
        <v>4</v>
      </c>
      <c r="F103" s="21"/>
      <c r="G103" s="22">
        <f>E103*F103</f>
        <v>0</v>
      </c>
    </row>
    <row r="104" spans="1:7" x14ac:dyDescent="0.25">
      <c r="A104" s="63" t="str">
        <f>+IF(NOT(E104=""), (1+(0.001*COUNTA(E$11:E104))), "")</f>
        <v/>
      </c>
      <c r="B104" s="240" t="str">
        <f t="shared" si="13"/>
        <v/>
      </c>
      <c r="C104" s="303" t="s">
        <v>28</v>
      </c>
      <c r="D104" s="11"/>
      <c r="E104" s="11"/>
      <c r="F104" s="21"/>
      <c r="G104" s="22"/>
    </row>
    <row r="105" spans="1:7" ht="38.25" x14ac:dyDescent="0.25">
      <c r="A105" s="63">
        <f>+IF(NOT(E105=""), (1+(0.001*COUNTA(E$11:E105))), "")</f>
        <v>1.0509999999999999</v>
      </c>
      <c r="B105" s="240">
        <f t="shared" si="13"/>
        <v>1.0509999999999999</v>
      </c>
      <c r="C105" s="33" t="s">
        <v>337</v>
      </c>
      <c r="D105" s="11" t="s">
        <v>6</v>
      </c>
      <c r="E105" s="11">
        <v>29</v>
      </c>
      <c r="F105" s="21"/>
      <c r="G105" s="22">
        <f>E105*F105</f>
        <v>0</v>
      </c>
    </row>
    <row r="106" spans="1:7" x14ac:dyDescent="0.25">
      <c r="A106" s="63"/>
      <c r="B106" s="304"/>
      <c r="C106" s="305" t="s">
        <v>320</v>
      </c>
      <c r="D106" s="52"/>
      <c r="E106" s="52"/>
      <c r="F106" s="50"/>
      <c r="G106" s="49"/>
    </row>
    <row r="107" spans="1:7" ht="38.25" x14ac:dyDescent="0.25">
      <c r="A107" s="63"/>
      <c r="B107" s="304"/>
      <c r="C107" s="306" t="s">
        <v>338</v>
      </c>
      <c r="D107" s="52" t="s">
        <v>323</v>
      </c>
      <c r="E107" s="52">
        <v>1</v>
      </c>
      <c r="F107" s="50"/>
      <c r="G107" s="49"/>
    </row>
    <row r="108" spans="1:7" x14ac:dyDescent="0.25">
      <c r="A108" s="63" t="str">
        <f>+IF(NOT(E108=""), (1+(0.001*COUNTA(E$11:E108))), "")</f>
        <v/>
      </c>
      <c r="B108" s="237" t="str">
        <f t="shared" ref="B108:B120" si="15">A108</f>
        <v/>
      </c>
      <c r="C108" s="56" t="s">
        <v>27</v>
      </c>
      <c r="D108" s="52"/>
      <c r="E108" s="52"/>
      <c r="F108" s="55"/>
      <c r="G108" s="49"/>
    </row>
    <row r="109" spans="1:7" ht="25.5" x14ac:dyDescent="0.25">
      <c r="A109" s="63" t="str">
        <f>+IF(NOT(E109=""), (1+(0.001*COUNTA(E$11:E109))), "")</f>
        <v/>
      </c>
      <c r="B109" s="59" t="str">
        <f t="shared" si="15"/>
        <v/>
      </c>
      <c r="C109" s="36" t="s">
        <v>26</v>
      </c>
      <c r="D109" s="11"/>
      <c r="E109" s="11"/>
      <c r="F109" s="10"/>
      <c r="G109" s="22"/>
    </row>
    <row r="110" spans="1:7" ht="48" x14ac:dyDescent="0.25">
      <c r="A110" s="63" t="str">
        <f>+IF(NOT(E110=""), (1+(0.001*COUNTA(E$11:E110))), "")</f>
        <v/>
      </c>
      <c r="B110" s="59" t="str">
        <f t="shared" si="15"/>
        <v/>
      </c>
      <c r="C110" s="29" t="s">
        <v>25</v>
      </c>
      <c r="D110" s="11"/>
      <c r="E110" s="11"/>
      <c r="F110" s="10"/>
      <c r="G110" s="22"/>
    </row>
    <row r="111" spans="1:7" ht="60" x14ac:dyDescent="0.25">
      <c r="A111" s="63" t="str">
        <f>+IF(NOT(E111=""), (1+(0.001*COUNTA(E$11:E111))), "")</f>
        <v/>
      </c>
      <c r="B111" s="59" t="str">
        <f t="shared" si="15"/>
        <v/>
      </c>
      <c r="C111" s="29" t="s">
        <v>24</v>
      </c>
      <c r="D111" s="11"/>
      <c r="E111" s="11"/>
      <c r="F111" s="10"/>
      <c r="G111" s="22"/>
    </row>
    <row r="112" spans="1:7" ht="60" x14ac:dyDescent="0.25">
      <c r="A112" s="63" t="str">
        <f>+IF(NOT(E112=""), (1+(0.001*COUNTA(E$11:E112))), "")</f>
        <v/>
      </c>
      <c r="B112" s="59" t="str">
        <f t="shared" si="15"/>
        <v/>
      </c>
      <c r="C112" s="29" t="s">
        <v>23</v>
      </c>
      <c r="D112" s="11"/>
      <c r="E112" s="11"/>
      <c r="F112" s="10"/>
      <c r="G112" s="22"/>
    </row>
    <row r="113" spans="1:7" ht="38.25" x14ac:dyDescent="0.25">
      <c r="A113" s="63" t="str">
        <f>+IF(NOT(E113=""), (1+(0.001*COUNTA(E$11:E113))), "")</f>
        <v/>
      </c>
      <c r="B113" s="59" t="str">
        <f t="shared" si="15"/>
        <v/>
      </c>
      <c r="C113" s="36" t="s">
        <v>22</v>
      </c>
      <c r="D113" s="11"/>
      <c r="E113" s="11"/>
      <c r="F113" s="10"/>
      <c r="G113" s="22"/>
    </row>
    <row r="114" spans="1:7" ht="38.25" x14ac:dyDescent="0.25">
      <c r="A114" s="63" t="str">
        <f>+IF(NOT(E114=""), (1+(0.001*COUNTA(E$11:E114))), "")</f>
        <v/>
      </c>
      <c r="B114" s="59" t="str">
        <f t="shared" si="15"/>
        <v/>
      </c>
      <c r="C114" s="36" t="s">
        <v>21</v>
      </c>
      <c r="D114" s="11"/>
      <c r="E114" s="11"/>
      <c r="F114" s="10"/>
      <c r="G114" s="22"/>
    </row>
    <row r="115" spans="1:7" ht="38.25" x14ac:dyDescent="0.25">
      <c r="A115" s="63" t="str">
        <f>+IF(NOT(E115=""), (1+(0.001*COUNTA(E$11:E115))), "")</f>
        <v/>
      </c>
      <c r="B115" s="59" t="str">
        <f t="shared" si="15"/>
        <v/>
      </c>
      <c r="C115" s="36" t="s">
        <v>20</v>
      </c>
      <c r="D115" s="11"/>
      <c r="E115" s="11"/>
      <c r="F115" s="10"/>
      <c r="G115" s="22"/>
    </row>
    <row r="116" spans="1:7" ht="48" x14ac:dyDescent="0.25">
      <c r="A116" s="63" t="str">
        <f>+IF(NOT(E116=""), (1+(0.001*COUNTA(E$11:E116))), "")</f>
        <v/>
      </c>
      <c r="B116" s="59" t="str">
        <f t="shared" si="15"/>
        <v/>
      </c>
      <c r="C116" s="29" t="s">
        <v>19</v>
      </c>
      <c r="D116" s="11"/>
      <c r="E116" s="11"/>
      <c r="F116" s="10"/>
      <c r="G116" s="22"/>
    </row>
    <row r="117" spans="1:7" ht="36" x14ac:dyDescent="0.25">
      <c r="A117" s="63" t="str">
        <f>+IF(NOT(E117=""), (1+(0.001*COUNTA(E$11:E117))), "")</f>
        <v/>
      </c>
      <c r="B117" s="59" t="str">
        <f t="shared" si="15"/>
        <v/>
      </c>
      <c r="C117" s="29" t="s">
        <v>18</v>
      </c>
      <c r="D117" s="11"/>
      <c r="E117" s="11"/>
      <c r="F117" s="21"/>
      <c r="G117" s="22"/>
    </row>
    <row r="118" spans="1:7" ht="84" x14ac:dyDescent="0.25">
      <c r="A118" s="63" t="str">
        <f>+IF(NOT(E118=""), (1+(0.001*COUNTA(E$11:E118))), "")</f>
        <v/>
      </c>
      <c r="B118" s="236" t="str">
        <f t="shared" si="15"/>
        <v/>
      </c>
      <c r="C118" s="54" t="s">
        <v>17</v>
      </c>
      <c r="D118" s="18"/>
      <c r="E118" s="18"/>
      <c r="F118" s="16"/>
      <c r="G118" s="15"/>
    </row>
    <row r="119" spans="1:7" ht="25.5" x14ac:dyDescent="0.25">
      <c r="A119" s="63">
        <f>+IF(NOT(E119=""), (1+(0.001*COUNTA(E$11:E119))), "")</f>
        <v>1.0529999999999999</v>
      </c>
      <c r="B119" s="59">
        <f t="shared" si="15"/>
        <v>1.0529999999999999</v>
      </c>
      <c r="C119" s="25" t="s">
        <v>16</v>
      </c>
      <c r="D119" s="11" t="s">
        <v>195</v>
      </c>
      <c r="E119" s="11">
        <v>1500</v>
      </c>
      <c r="F119" s="21"/>
      <c r="G119" s="22">
        <f>E119*F119</f>
        <v>0</v>
      </c>
    </row>
    <row r="120" spans="1:7" ht="25.5" x14ac:dyDescent="0.25">
      <c r="A120" s="63">
        <f>+IF(NOT(E120=""), (1+(0.001*COUNTA(E$11:E120))), "")</f>
        <v>1.054</v>
      </c>
      <c r="B120" s="240">
        <f t="shared" si="15"/>
        <v>1.054</v>
      </c>
      <c r="C120" s="25" t="s">
        <v>15</v>
      </c>
      <c r="D120" s="11" t="s">
        <v>195</v>
      </c>
      <c r="E120" s="11">
        <v>50</v>
      </c>
      <c r="F120" s="21"/>
      <c r="G120" s="22">
        <f>E120*F120</f>
        <v>0</v>
      </c>
    </row>
    <row r="121" spans="1:7" x14ac:dyDescent="0.25">
      <c r="A121" s="63" t="str">
        <f>+IF(NOT(E121=""), (1+(0.001*COUNTA(E$11:E121))), "")</f>
        <v/>
      </c>
      <c r="B121" s="237" t="str">
        <f t="shared" ref="B121:B132" si="16">A121</f>
        <v/>
      </c>
      <c r="C121" s="53" t="s">
        <v>14</v>
      </c>
      <c r="D121" s="52"/>
      <c r="E121" s="52"/>
      <c r="F121" s="50"/>
      <c r="G121" s="49"/>
    </row>
    <row r="122" spans="1:7" x14ac:dyDescent="0.25">
      <c r="A122" s="63">
        <f>+IF(NOT(E122=""), (1+(0.001*COUNTA(E$11:E122))), "")</f>
        <v>1.0549999999999999</v>
      </c>
      <c r="B122" s="59">
        <f t="shared" si="16"/>
        <v>1.0549999999999999</v>
      </c>
      <c r="C122" s="26" t="s">
        <v>237</v>
      </c>
      <c r="D122" s="11" t="s">
        <v>6</v>
      </c>
      <c r="E122" s="11">
        <v>20</v>
      </c>
      <c r="F122" s="21"/>
      <c r="G122" s="22">
        <f t="shared" ref="G122:G132" si="17">E122*F122</f>
        <v>0</v>
      </c>
    </row>
    <row r="123" spans="1:7" x14ac:dyDescent="0.25">
      <c r="A123" s="63">
        <f>+IF(NOT(E123=""), (1+(0.001*COUNTA(E$11:E123))), "")</f>
        <v>1.056</v>
      </c>
      <c r="B123" s="240">
        <f t="shared" si="16"/>
        <v>1.056</v>
      </c>
      <c r="C123" s="25" t="s">
        <v>13</v>
      </c>
      <c r="D123" s="11" t="s">
        <v>6</v>
      </c>
      <c r="E123" s="11">
        <v>4</v>
      </c>
      <c r="F123" s="21"/>
      <c r="G123" s="22">
        <f t="shared" si="17"/>
        <v>0</v>
      </c>
    </row>
    <row r="124" spans="1:7" x14ac:dyDescent="0.25">
      <c r="A124" s="63">
        <f>+IF(NOT(E124=""), (1+(0.001*COUNTA(E$11:E124))), "")</f>
        <v>1.0569999999999999</v>
      </c>
      <c r="B124" s="59">
        <f t="shared" si="16"/>
        <v>1.0569999999999999</v>
      </c>
      <c r="C124" s="25" t="s">
        <v>12</v>
      </c>
      <c r="D124" s="11" t="s">
        <v>6</v>
      </c>
      <c r="E124" s="11">
        <v>5</v>
      </c>
      <c r="F124" s="21"/>
      <c r="G124" s="22">
        <f t="shared" si="17"/>
        <v>0</v>
      </c>
    </row>
    <row r="125" spans="1:7" x14ac:dyDescent="0.25">
      <c r="A125" s="63">
        <f>+IF(NOT(E125=""), (1+(0.001*COUNTA(E$11:E125))), "")</f>
        <v>1.0580000000000001</v>
      </c>
      <c r="B125" s="59">
        <f t="shared" si="16"/>
        <v>1.0580000000000001</v>
      </c>
      <c r="C125" s="25" t="s">
        <v>311</v>
      </c>
      <c r="D125" s="11" t="s">
        <v>6</v>
      </c>
      <c r="E125" s="11">
        <v>86</v>
      </c>
      <c r="F125" s="10"/>
      <c r="G125" s="22">
        <f t="shared" si="17"/>
        <v>0</v>
      </c>
    </row>
    <row r="126" spans="1:7" x14ac:dyDescent="0.25">
      <c r="A126" s="63">
        <f>+IF(NOT(E126=""), (1+(0.001*COUNTA(E$11:E126))), "")</f>
        <v>1.0589999999999999</v>
      </c>
      <c r="B126" s="59">
        <f t="shared" si="16"/>
        <v>1.0589999999999999</v>
      </c>
      <c r="C126" s="31" t="s">
        <v>312</v>
      </c>
      <c r="D126" s="11" t="s">
        <v>6</v>
      </c>
      <c r="E126" s="11">
        <v>118</v>
      </c>
      <c r="F126" s="10"/>
      <c r="G126" s="22"/>
    </row>
    <row r="127" spans="1:7" s="69" customFormat="1" x14ac:dyDescent="0.25">
      <c r="A127" s="63">
        <f>+IF(NOT(E127=""), (1+(0.001*COUNTA(E$11:E127))), "")</f>
        <v>1.06</v>
      </c>
      <c r="B127" s="266">
        <f t="shared" si="16"/>
        <v>1.06</v>
      </c>
      <c r="C127" s="31" t="s">
        <v>313</v>
      </c>
      <c r="D127" s="11" t="s">
        <v>6</v>
      </c>
      <c r="E127" s="11">
        <v>67</v>
      </c>
      <c r="F127" s="10"/>
      <c r="G127" s="22">
        <f t="shared" si="17"/>
        <v>0</v>
      </c>
    </row>
    <row r="128" spans="1:7" s="69" customFormat="1" x14ac:dyDescent="0.25">
      <c r="A128" s="63">
        <f>+IF(NOT(E128=""), (1+(0.001*COUNTA(E$11:E128))), "")</f>
        <v>1.0609999999999999</v>
      </c>
      <c r="B128" s="266">
        <f t="shared" si="16"/>
        <v>1.0609999999999999</v>
      </c>
      <c r="C128" s="31" t="s">
        <v>314</v>
      </c>
      <c r="D128" s="11" t="s">
        <v>6</v>
      </c>
      <c r="E128" s="11">
        <v>63</v>
      </c>
      <c r="F128" s="10"/>
      <c r="G128" s="22">
        <f t="shared" si="17"/>
        <v>0</v>
      </c>
    </row>
    <row r="129" spans="1:7" s="69" customFormat="1" x14ac:dyDescent="0.25">
      <c r="A129" s="63">
        <f>+IF(NOT(E129=""), (1+(0.001*COUNTA(E$11:E129))), "")</f>
        <v>1.0620000000000001</v>
      </c>
      <c r="B129" s="266">
        <f t="shared" si="16"/>
        <v>1.0620000000000001</v>
      </c>
      <c r="C129" s="31" t="s">
        <v>315</v>
      </c>
      <c r="D129" s="11" t="s">
        <v>6</v>
      </c>
      <c r="E129" s="11">
        <v>11</v>
      </c>
      <c r="F129" s="10"/>
      <c r="G129" s="22">
        <f t="shared" si="17"/>
        <v>0</v>
      </c>
    </row>
    <row r="130" spans="1:7" s="69" customFormat="1" x14ac:dyDescent="0.25">
      <c r="A130" s="63">
        <f>+IF(NOT(E130=""), (1+(0.001*COUNTA(E$11:E130))), "")</f>
        <v>1.0629999999999999</v>
      </c>
      <c r="B130" s="266">
        <f t="shared" si="16"/>
        <v>1.0629999999999999</v>
      </c>
      <c r="C130" s="31" t="s">
        <v>316</v>
      </c>
      <c r="D130" s="11" t="s">
        <v>6</v>
      </c>
      <c r="E130" s="11">
        <v>1</v>
      </c>
      <c r="F130" s="10"/>
      <c r="G130" s="22">
        <f t="shared" si="17"/>
        <v>0</v>
      </c>
    </row>
    <row r="131" spans="1:7" s="69" customFormat="1" x14ac:dyDescent="0.25">
      <c r="A131" s="63">
        <f>+IF(NOT(E131=""), (1+(0.001*COUNTA(E$11:E131))), "")</f>
        <v>1.0640000000000001</v>
      </c>
      <c r="B131" s="266">
        <f t="shared" si="16"/>
        <v>1.0640000000000001</v>
      </c>
      <c r="C131" s="31" t="s">
        <v>317</v>
      </c>
      <c r="D131" s="11" t="s">
        <v>6</v>
      </c>
      <c r="E131" s="11">
        <v>27</v>
      </c>
      <c r="F131" s="10"/>
      <c r="G131" s="22">
        <f t="shared" si="17"/>
        <v>0</v>
      </c>
    </row>
    <row r="132" spans="1:7" s="69" customFormat="1" ht="17.25" customHeight="1" x14ac:dyDescent="0.25">
      <c r="A132" s="63">
        <f>+IF(NOT(E132=""), (1+(0.001*COUNTA(E$11:E132))), "")</f>
        <v>1.0649999999999999</v>
      </c>
      <c r="B132" s="266">
        <f t="shared" si="16"/>
        <v>1.0649999999999999</v>
      </c>
      <c r="C132" s="31" t="s">
        <v>318</v>
      </c>
      <c r="D132" s="11" t="s">
        <v>6</v>
      </c>
      <c r="E132" s="11">
        <v>54</v>
      </c>
      <c r="F132" s="10"/>
      <c r="G132" s="22">
        <f t="shared" si="17"/>
        <v>0</v>
      </c>
    </row>
    <row r="133" spans="1:7" s="69" customFormat="1" x14ac:dyDescent="0.25">
      <c r="A133" s="63"/>
      <c r="B133" s="266"/>
      <c r="C133" s="300" t="s">
        <v>319</v>
      </c>
      <c r="D133" s="11"/>
      <c r="E133" s="11"/>
      <c r="F133" s="10"/>
      <c r="G133" s="22"/>
    </row>
    <row r="134" spans="1:7" s="69" customFormat="1" ht="39" x14ac:dyDescent="0.25">
      <c r="A134" s="63">
        <f>+IF(NOT(E134=""), (1+(0.001*COUNTA(E$11:E134))), "")</f>
        <v>1.0660000000000001</v>
      </c>
      <c r="B134" s="266">
        <f t="shared" ref="B134" si="18">A134</f>
        <v>1.0660000000000001</v>
      </c>
      <c r="C134" s="31" t="s">
        <v>339</v>
      </c>
      <c r="D134" s="11" t="s">
        <v>6</v>
      </c>
      <c r="E134" s="11">
        <v>1600</v>
      </c>
      <c r="F134" s="10"/>
      <c r="G134" s="22"/>
    </row>
    <row r="135" spans="1:7" s="69" customFormat="1" ht="28.5" customHeight="1" x14ac:dyDescent="0.25">
      <c r="A135" s="63"/>
      <c r="B135" s="266"/>
      <c r="C135" s="31"/>
      <c r="D135" s="11"/>
      <c r="E135" s="11"/>
      <c r="F135" s="10"/>
      <c r="G135" s="22"/>
    </row>
    <row r="136" spans="1:7" s="69" customFormat="1" ht="28.5" customHeight="1" x14ac:dyDescent="0.25">
      <c r="A136" s="63"/>
      <c r="B136" s="266"/>
      <c r="C136" s="31"/>
      <c r="D136" s="11"/>
      <c r="E136" s="11"/>
      <c r="F136" s="10"/>
      <c r="G136" s="22"/>
    </row>
    <row r="137" spans="1:7" s="69" customFormat="1" ht="28.5" customHeight="1" x14ac:dyDescent="0.25">
      <c r="A137" s="63"/>
      <c r="B137" s="266"/>
      <c r="C137" s="31"/>
      <c r="D137" s="11"/>
      <c r="E137" s="11"/>
      <c r="F137" s="10"/>
      <c r="G137" s="22"/>
    </row>
    <row r="138" spans="1:7" s="69" customFormat="1" ht="28.5" customHeight="1" x14ac:dyDescent="0.25">
      <c r="A138" s="63"/>
      <c r="B138" s="266"/>
      <c r="C138" s="31"/>
      <c r="D138" s="11"/>
      <c r="E138" s="11"/>
      <c r="F138" s="10"/>
      <c r="G138" s="22"/>
    </row>
    <row r="139" spans="1:7" s="69" customFormat="1" ht="28.5" customHeight="1" x14ac:dyDescent="0.25">
      <c r="A139" s="63"/>
      <c r="B139" s="266"/>
      <c r="C139" s="31"/>
      <c r="D139" s="11"/>
      <c r="E139" s="11"/>
      <c r="F139" s="10"/>
      <c r="G139" s="22"/>
    </row>
    <row r="140" spans="1:7" s="69" customFormat="1" ht="28.5" customHeight="1" x14ac:dyDescent="0.25">
      <c r="A140" s="63"/>
      <c r="B140" s="266"/>
      <c r="C140" s="31"/>
      <c r="D140" s="11"/>
      <c r="E140" s="11"/>
      <c r="F140" s="10"/>
      <c r="G140" s="22"/>
    </row>
    <row r="141" spans="1:7" s="69" customFormat="1" ht="17.25" customHeight="1" x14ac:dyDescent="0.25">
      <c r="A141" s="63"/>
      <c r="B141" s="266"/>
      <c r="C141" s="31"/>
      <c r="D141" s="11"/>
      <c r="E141" s="11"/>
      <c r="F141" s="10"/>
      <c r="G141" s="22"/>
    </row>
    <row r="142" spans="1:7" s="69" customFormat="1" ht="17.25" customHeight="1" x14ac:dyDescent="0.25">
      <c r="A142" s="63"/>
      <c r="B142" s="266"/>
      <c r="C142" s="31"/>
      <c r="D142" s="11"/>
      <c r="E142" s="11"/>
      <c r="F142" s="10"/>
      <c r="G142" s="22"/>
    </row>
    <row r="143" spans="1:7" s="69" customFormat="1" ht="17.25" customHeight="1" thickBot="1" x14ac:dyDescent="0.3">
      <c r="A143" s="63"/>
      <c r="B143" s="266"/>
      <c r="C143" s="31"/>
      <c r="D143" s="11"/>
      <c r="E143" s="11"/>
      <c r="F143" s="10"/>
      <c r="G143" s="22"/>
    </row>
    <row r="144" spans="1:7" s="209" customFormat="1" ht="28.5" customHeight="1" thickBot="1" x14ac:dyDescent="0.3">
      <c r="A144" s="20" t="str">
        <f>+IF(NOT(E144=""), (3+(0.001*COUNTA(E$27:E144))), "")</f>
        <v/>
      </c>
      <c r="B144" s="375" t="s">
        <v>5</v>
      </c>
      <c r="C144" s="376"/>
      <c r="D144" s="376"/>
      <c r="E144" s="238"/>
      <c r="F144" s="238"/>
      <c r="G144" s="239">
        <f>SUM(G4:G132)</f>
        <v>0</v>
      </c>
    </row>
    <row r="145" spans="1:7" x14ac:dyDescent="0.25">
      <c r="A145" s="20" t="str">
        <f>+IF(NOT(E145=""), (3+(0.001*COUNTA(E$27:E145))), "")</f>
        <v/>
      </c>
      <c r="D145" s="13"/>
      <c r="E145" s="13"/>
      <c r="F145" s="13"/>
      <c r="G145" s="13"/>
    </row>
    <row r="146" spans="1:7" x14ac:dyDescent="0.25">
      <c r="D146" s="13"/>
      <c r="E146" s="13"/>
      <c r="F146" s="14"/>
      <c r="G146" s="13"/>
    </row>
    <row r="147" spans="1:7" x14ac:dyDescent="0.25">
      <c r="D147" s="13"/>
      <c r="E147" s="13"/>
      <c r="F147" s="13"/>
      <c r="G147" s="13"/>
    </row>
  </sheetData>
  <mergeCells count="2">
    <mergeCell ref="F2:G3"/>
    <mergeCell ref="B144:D144"/>
  </mergeCells>
  <printOptions horizontalCentered="1"/>
  <pageMargins left="0.5" right="0.25" top="0.5" bottom="0.5" header="0.3" footer="0.3"/>
  <pageSetup paperSize="9" firstPageNumber="2" orientation="portrait" useFirstPageNumber="1" r:id="rId1"/>
  <rowBreaks count="1" manualBreakCount="1">
    <brk id="12"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N140"/>
  <sheetViews>
    <sheetView zoomScaleNormal="100" zoomScaleSheetLayoutView="98" workbookViewId="0">
      <selection activeCell="B1" sqref="B1:E3"/>
    </sheetView>
  </sheetViews>
  <sheetFormatPr defaultRowHeight="12.75" x14ac:dyDescent="0.2"/>
  <cols>
    <col min="1" max="1" width="9.140625" style="206"/>
    <col min="2" max="2" width="5.85546875" style="66" customWidth="1"/>
    <col min="3" max="3" width="53" style="73" customWidth="1"/>
    <col min="4" max="4" width="4.7109375" style="73" customWidth="1"/>
    <col min="5" max="5" width="6.42578125" style="73" customWidth="1"/>
    <col min="6" max="6" width="11.140625" style="73" customWidth="1"/>
    <col min="7" max="7" width="13.85546875" style="73" customWidth="1"/>
    <col min="8" max="8" width="8.85546875" style="73" customWidth="1"/>
    <col min="9" max="10" width="9.140625" style="73"/>
    <col min="11" max="11" width="14.85546875" style="73" customWidth="1"/>
    <col min="12" max="250" width="9.140625" style="73"/>
    <col min="251" max="251" width="7.42578125" style="73" customWidth="1"/>
    <col min="252" max="252" width="9.7109375" style="73" customWidth="1"/>
    <col min="253" max="253" width="48.28515625" style="73" customWidth="1"/>
    <col min="254" max="254" width="5.85546875" style="73" customWidth="1"/>
    <col min="255" max="255" width="7.85546875" style="73" customWidth="1"/>
    <col min="256" max="256" width="9.140625" style="73"/>
    <col min="257" max="257" width="11" style="73" customWidth="1"/>
    <col min="258" max="258" width="8.85546875" style="73" customWidth="1"/>
    <col min="259" max="506" width="9.140625" style="73"/>
    <col min="507" max="507" width="7.42578125" style="73" customWidth="1"/>
    <col min="508" max="508" width="9.7109375" style="73" customWidth="1"/>
    <col min="509" max="509" width="48.28515625" style="73" customWidth="1"/>
    <col min="510" max="510" width="5.85546875" style="73" customWidth="1"/>
    <col min="511" max="511" width="7.85546875" style="73" customWidth="1"/>
    <col min="512" max="512" width="9.140625" style="73"/>
    <col min="513" max="513" width="11" style="73" customWidth="1"/>
    <col min="514" max="514" width="8.85546875" style="73" customWidth="1"/>
    <col min="515" max="762" width="9.140625" style="73"/>
    <col min="763" max="763" width="7.42578125" style="73" customWidth="1"/>
    <col min="764" max="764" width="9.7109375" style="73" customWidth="1"/>
    <col min="765" max="765" width="48.28515625" style="73" customWidth="1"/>
    <col min="766" max="766" width="5.85546875" style="73" customWidth="1"/>
    <col min="767" max="767" width="7.85546875" style="73" customWidth="1"/>
    <col min="768" max="768" width="9.140625" style="73"/>
    <col min="769" max="769" width="11" style="73" customWidth="1"/>
    <col min="770" max="770" width="8.85546875" style="73" customWidth="1"/>
    <col min="771" max="1018" width="9.140625" style="73"/>
    <col min="1019" max="1019" width="7.42578125" style="73" customWidth="1"/>
    <col min="1020" max="1020" width="9.7109375" style="73" customWidth="1"/>
    <col min="1021" max="1021" width="48.28515625" style="73" customWidth="1"/>
    <col min="1022" max="1022" width="5.85546875" style="73" customWidth="1"/>
    <col min="1023" max="1023" width="7.85546875" style="73" customWidth="1"/>
    <col min="1024" max="1024" width="9.140625" style="73"/>
    <col min="1025" max="1025" width="11" style="73" customWidth="1"/>
    <col min="1026" max="1026" width="8.85546875" style="73" customWidth="1"/>
    <col min="1027" max="1274" width="9.140625" style="73"/>
    <col min="1275" max="1275" width="7.42578125" style="73" customWidth="1"/>
    <col min="1276" max="1276" width="9.7109375" style="73" customWidth="1"/>
    <col min="1277" max="1277" width="48.28515625" style="73" customWidth="1"/>
    <col min="1278" max="1278" width="5.85546875" style="73" customWidth="1"/>
    <col min="1279" max="1279" width="7.85546875" style="73" customWidth="1"/>
    <col min="1280" max="1280" width="9.140625" style="73"/>
    <col min="1281" max="1281" width="11" style="73" customWidth="1"/>
    <col min="1282" max="1282" width="8.85546875" style="73" customWidth="1"/>
    <col min="1283" max="1530" width="9.140625" style="73"/>
    <col min="1531" max="1531" width="7.42578125" style="73" customWidth="1"/>
    <col min="1532" max="1532" width="9.7109375" style="73" customWidth="1"/>
    <col min="1533" max="1533" width="48.28515625" style="73" customWidth="1"/>
    <col min="1534" max="1534" width="5.85546875" style="73" customWidth="1"/>
    <col min="1535" max="1535" width="7.85546875" style="73" customWidth="1"/>
    <col min="1536" max="1536" width="9.140625" style="73"/>
    <col min="1537" max="1537" width="11" style="73" customWidth="1"/>
    <col min="1538" max="1538" width="8.85546875" style="73" customWidth="1"/>
    <col min="1539" max="1786" width="9.140625" style="73"/>
    <col min="1787" max="1787" width="7.42578125" style="73" customWidth="1"/>
    <col min="1788" max="1788" width="9.7109375" style="73" customWidth="1"/>
    <col min="1789" max="1789" width="48.28515625" style="73" customWidth="1"/>
    <col min="1790" max="1790" width="5.85546875" style="73" customWidth="1"/>
    <col min="1791" max="1791" width="7.85546875" style="73" customWidth="1"/>
    <col min="1792" max="1792" width="9.140625" style="73"/>
    <col min="1793" max="1793" width="11" style="73" customWidth="1"/>
    <col min="1794" max="1794" width="8.85546875" style="73" customWidth="1"/>
    <col min="1795" max="2042" width="9.140625" style="73"/>
    <col min="2043" max="2043" width="7.42578125" style="73" customWidth="1"/>
    <col min="2044" max="2044" width="9.7109375" style="73" customWidth="1"/>
    <col min="2045" max="2045" width="48.28515625" style="73" customWidth="1"/>
    <col min="2046" max="2046" width="5.85546875" style="73" customWidth="1"/>
    <col min="2047" max="2047" width="7.85546875" style="73" customWidth="1"/>
    <col min="2048" max="2048" width="9.140625" style="73"/>
    <col min="2049" max="2049" width="11" style="73" customWidth="1"/>
    <col min="2050" max="2050" width="8.85546875" style="73" customWidth="1"/>
    <col min="2051" max="2298" width="9.140625" style="73"/>
    <col min="2299" max="2299" width="7.42578125" style="73" customWidth="1"/>
    <col min="2300" max="2300" width="9.7109375" style="73" customWidth="1"/>
    <col min="2301" max="2301" width="48.28515625" style="73" customWidth="1"/>
    <col min="2302" max="2302" width="5.85546875" style="73" customWidth="1"/>
    <col min="2303" max="2303" width="7.85546875" style="73" customWidth="1"/>
    <col min="2304" max="2304" width="9.140625" style="73"/>
    <col min="2305" max="2305" width="11" style="73" customWidth="1"/>
    <col min="2306" max="2306" width="8.85546875" style="73" customWidth="1"/>
    <col min="2307" max="2554" width="9.140625" style="73"/>
    <col min="2555" max="2555" width="7.42578125" style="73" customWidth="1"/>
    <col min="2556" max="2556" width="9.7109375" style="73" customWidth="1"/>
    <col min="2557" max="2557" width="48.28515625" style="73" customWidth="1"/>
    <col min="2558" max="2558" width="5.85546875" style="73" customWidth="1"/>
    <col min="2559" max="2559" width="7.85546875" style="73" customWidth="1"/>
    <col min="2560" max="2560" width="9.140625" style="73"/>
    <col min="2561" max="2561" width="11" style="73" customWidth="1"/>
    <col min="2562" max="2562" width="8.85546875" style="73" customWidth="1"/>
    <col min="2563" max="2810" width="9.140625" style="73"/>
    <col min="2811" max="2811" width="7.42578125" style="73" customWidth="1"/>
    <col min="2812" max="2812" width="9.7109375" style="73" customWidth="1"/>
    <col min="2813" max="2813" width="48.28515625" style="73" customWidth="1"/>
    <col min="2814" max="2814" width="5.85546875" style="73" customWidth="1"/>
    <col min="2815" max="2815" width="7.85546875" style="73" customWidth="1"/>
    <col min="2816" max="2816" width="9.140625" style="73"/>
    <col min="2817" max="2817" width="11" style="73" customWidth="1"/>
    <col min="2818" max="2818" width="8.85546875" style="73" customWidth="1"/>
    <col min="2819" max="3066" width="9.140625" style="73"/>
    <col min="3067" max="3067" width="7.42578125" style="73" customWidth="1"/>
    <col min="3068" max="3068" width="9.7109375" style="73" customWidth="1"/>
    <col min="3069" max="3069" width="48.28515625" style="73" customWidth="1"/>
    <col min="3070" max="3070" width="5.85546875" style="73" customWidth="1"/>
    <col min="3071" max="3071" width="7.85546875" style="73" customWidth="1"/>
    <col min="3072" max="3072" width="9.140625" style="73"/>
    <col min="3073" max="3073" width="11" style="73" customWidth="1"/>
    <col min="3074" max="3074" width="8.85546875" style="73" customWidth="1"/>
    <col min="3075" max="3322" width="9.140625" style="73"/>
    <col min="3323" max="3323" width="7.42578125" style="73" customWidth="1"/>
    <col min="3324" max="3324" width="9.7109375" style="73" customWidth="1"/>
    <col min="3325" max="3325" width="48.28515625" style="73" customWidth="1"/>
    <col min="3326" max="3326" width="5.85546875" style="73" customWidth="1"/>
    <col min="3327" max="3327" width="7.85546875" style="73" customWidth="1"/>
    <col min="3328" max="3328" width="9.140625" style="73"/>
    <col min="3329" max="3329" width="11" style="73" customWidth="1"/>
    <col min="3330" max="3330" width="8.85546875" style="73" customWidth="1"/>
    <col min="3331" max="3578" width="9.140625" style="73"/>
    <col min="3579" max="3579" width="7.42578125" style="73" customWidth="1"/>
    <col min="3580" max="3580" width="9.7109375" style="73" customWidth="1"/>
    <col min="3581" max="3581" width="48.28515625" style="73" customWidth="1"/>
    <col min="3582" max="3582" width="5.85546875" style="73" customWidth="1"/>
    <col min="3583" max="3583" width="7.85546875" style="73" customWidth="1"/>
    <col min="3584" max="3584" width="9.140625" style="73"/>
    <col min="3585" max="3585" width="11" style="73" customWidth="1"/>
    <col min="3586" max="3586" width="8.85546875" style="73" customWidth="1"/>
    <col min="3587" max="3834" width="9.140625" style="73"/>
    <col min="3835" max="3835" width="7.42578125" style="73" customWidth="1"/>
    <col min="3836" max="3836" width="9.7109375" style="73" customWidth="1"/>
    <col min="3837" max="3837" width="48.28515625" style="73" customWidth="1"/>
    <col min="3838" max="3838" width="5.85546875" style="73" customWidth="1"/>
    <col min="3839" max="3839" width="7.85546875" style="73" customWidth="1"/>
    <col min="3840" max="3840" width="9.140625" style="73"/>
    <col min="3841" max="3841" width="11" style="73" customWidth="1"/>
    <col min="3842" max="3842" width="8.85546875" style="73" customWidth="1"/>
    <col min="3843" max="4090" width="9.140625" style="73"/>
    <col min="4091" max="4091" width="7.42578125" style="73" customWidth="1"/>
    <col min="4092" max="4092" width="9.7109375" style="73" customWidth="1"/>
    <col min="4093" max="4093" width="48.28515625" style="73" customWidth="1"/>
    <col min="4094" max="4094" width="5.85546875" style="73" customWidth="1"/>
    <col min="4095" max="4095" width="7.85546875" style="73" customWidth="1"/>
    <col min="4096" max="4096" width="9.140625" style="73"/>
    <col min="4097" max="4097" width="11" style="73" customWidth="1"/>
    <col min="4098" max="4098" width="8.85546875" style="73" customWidth="1"/>
    <col min="4099" max="4346" width="9.140625" style="73"/>
    <col min="4347" max="4347" width="7.42578125" style="73" customWidth="1"/>
    <col min="4348" max="4348" width="9.7109375" style="73" customWidth="1"/>
    <col min="4349" max="4349" width="48.28515625" style="73" customWidth="1"/>
    <col min="4350" max="4350" width="5.85546875" style="73" customWidth="1"/>
    <col min="4351" max="4351" width="7.85546875" style="73" customWidth="1"/>
    <col min="4352" max="4352" width="9.140625" style="73"/>
    <col min="4353" max="4353" width="11" style="73" customWidth="1"/>
    <col min="4354" max="4354" width="8.85546875" style="73" customWidth="1"/>
    <col min="4355" max="4602" width="9.140625" style="73"/>
    <col min="4603" max="4603" width="7.42578125" style="73" customWidth="1"/>
    <col min="4604" max="4604" width="9.7109375" style="73" customWidth="1"/>
    <col min="4605" max="4605" width="48.28515625" style="73" customWidth="1"/>
    <col min="4606" max="4606" width="5.85546875" style="73" customWidth="1"/>
    <col min="4607" max="4607" width="7.85546875" style="73" customWidth="1"/>
    <col min="4608" max="4608" width="9.140625" style="73"/>
    <col min="4609" max="4609" width="11" style="73" customWidth="1"/>
    <col min="4610" max="4610" width="8.85546875" style="73" customWidth="1"/>
    <col min="4611" max="4858" width="9.140625" style="73"/>
    <col min="4859" max="4859" width="7.42578125" style="73" customWidth="1"/>
    <col min="4860" max="4860" width="9.7109375" style="73" customWidth="1"/>
    <col min="4861" max="4861" width="48.28515625" style="73" customWidth="1"/>
    <col min="4862" max="4862" width="5.85546875" style="73" customWidth="1"/>
    <col min="4863" max="4863" width="7.85546875" style="73" customWidth="1"/>
    <col min="4864" max="4864" width="9.140625" style="73"/>
    <col min="4865" max="4865" width="11" style="73" customWidth="1"/>
    <col min="4866" max="4866" width="8.85546875" style="73" customWidth="1"/>
    <col min="4867" max="5114" width="9.140625" style="73"/>
    <col min="5115" max="5115" width="7.42578125" style="73" customWidth="1"/>
    <col min="5116" max="5116" width="9.7109375" style="73" customWidth="1"/>
    <col min="5117" max="5117" width="48.28515625" style="73" customWidth="1"/>
    <col min="5118" max="5118" width="5.85546875" style="73" customWidth="1"/>
    <col min="5119" max="5119" width="7.85546875" style="73" customWidth="1"/>
    <col min="5120" max="5120" width="9.140625" style="73"/>
    <col min="5121" max="5121" width="11" style="73" customWidth="1"/>
    <col min="5122" max="5122" width="8.85546875" style="73" customWidth="1"/>
    <col min="5123" max="5370" width="9.140625" style="73"/>
    <col min="5371" max="5371" width="7.42578125" style="73" customWidth="1"/>
    <col min="5372" max="5372" width="9.7109375" style="73" customWidth="1"/>
    <col min="5373" max="5373" width="48.28515625" style="73" customWidth="1"/>
    <col min="5374" max="5374" width="5.85546875" style="73" customWidth="1"/>
    <col min="5375" max="5375" width="7.85546875" style="73" customWidth="1"/>
    <col min="5376" max="5376" width="9.140625" style="73"/>
    <col min="5377" max="5377" width="11" style="73" customWidth="1"/>
    <col min="5378" max="5378" width="8.85546875" style="73" customWidth="1"/>
    <col min="5379" max="5626" width="9.140625" style="73"/>
    <col min="5627" max="5627" width="7.42578125" style="73" customWidth="1"/>
    <col min="5628" max="5628" width="9.7109375" style="73" customWidth="1"/>
    <col min="5629" max="5629" width="48.28515625" style="73" customWidth="1"/>
    <col min="5630" max="5630" width="5.85546875" style="73" customWidth="1"/>
    <col min="5631" max="5631" width="7.85546875" style="73" customWidth="1"/>
    <col min="5632" max="5632" width="9.140625" style="73"/>
    <col min="5633" max="5633" width="11" style="73" customWidth="1"/>
    <col min="5634" max="5634" width="8.85546875" style="73" customWidth="1"/>
    <col min="5635" max="5882" width="9.140625" style="73"/>
    <col min="5883" max="5883" width="7.42578125" style="73" customWidth="1"/>
    <col min="5884" max="5884" width="9.7109375" style="73" customWidth="1"/>
    <col min="5885" max="5885" width="48.28515625" style="73" customWidth="1"/>
    <col min="5886" max="5886" width="5.85546875" style="73" customWidth="1"/>
    <col min="5887" max="5887" width="7.85546875" style="73" customWidth="1"/>
    <col min="5888" max="5888" width="9.140625" style="73"/>
    <col min="5889" max="5889" width="11" style="73" customWidth="1"/>
    <col min="5890" max="5890" width="8.85546875" style="73" customWidth="1"/>
    <col min="5891" max="6138" width="9.140625" style="73"/>
    <col min="6139" max="6139" width="7.42578125" style="73" customWidth="1"/>
    <col min="6140" max="6140" width="9.7109375" style="73" customWidth="1"/>
    <col min="6141" max="6141" width="48.28515625" style="73" customWidth="1"/>
    <col min="6142" max="6142" width="5.85546875" style="73" customWidth="1"/>
    <col min="6143" max="6143" width="7.85546875" style="73" customWidth="1"/>
    <col min="6144" max="6144" width="9.140625" style="73"/>
    <col min="6145" max="6145" width="11" style="73" customWidth="1"/>
    <col min="6146" max="6146" width="8.85546875" style="73" customWidth="1"/>
    <col min="6147" max="6394" width="9.140625" style="73"/>
    <col min="6395" max="6395" width="7.42578125" style="73" customWidth="1"/>
    <col min="6396" max="6396" width="9.7109375" style="73" customWidth="1"/>
    <col min="6397" max="6397" width="48.28515625" style="73" customWidth="1"/>
    <col min="6398" max="6398" width="5.85546875" style="73" customWidth="1"/>
    <col min="6399" max="6399" width="7.85546875" style="73" customWidth="1"/>
    <col min="6400" max="6400" width="9.140625" style="73"/>
    <col min="6401" max="6401" width="11" style="73" customWidth="1"/>
    <col min="6402" max="6402" width="8.85546875" style="73" customWidth="1"/>
    <col min="6403" max="6650" width="9.140625" style="73"/>
    <col min="6651" max="6651" width="7.42578125" style="73" customWidth="1"/>
    <col min="6652" max="6652" width="9.7109375" style="73" customWidth="1"/>
    <col min="6653" max="6653" width="48.28515625" style="73" customWidth="1"/>
    <col min="6654" max="6654" width="5.85546875" style="73" customWidth="1"/>
    <col min="6655" max="6655" width="7.85546875" style="73" customWidth="1"/>
    <col min="6656" max="6656" width="9.140625" style="73"/>
    <col min="6657" max="6657" width="11" style="73" customWidth="1"/>
    <col min="6658" max="6658" width="8.85546875" style="73" customWidth="1"/>
    <col min="6659" max="6906" width="9.140625" style="73"/>
    <col min="6907" max="6907" width="7.42578125" style="73" customWidth="1"/>
    <col min="6908" max="6908" width="9.7109375" style="73" customWidth="1"/>
    <col min="6909" max="6909" width="48.28515625" style="73" customWidth="1"/>
    <col min="6910" max="6910" width="5.85546875" style="73" customWidth="1"/>
    <col min="6911" max="6911" width="7.85546875" style="73" customWidth="1"/>
    <col min="6912" max="6912" width="9.140625" style="73"/>
    <col min="6913" max="6913" width="11" style="73" customWidth="1"/>
    <col min="6914" max="6914" width="8.85546875" style="73" customWidth="1"/>
    <col min="6915" max="7162" width="9.140625" style="73"/>
    <col min="7163" max="7163" width="7.42578125" style="73" customWidth="1"/>
    <col min="7164" max="7164" width="9.7109375" style="73" customWidth="1"/>
    <col min="7165" max="7165" width="48.28515625" style="73" customWidth="1"/>
    <col min="7166" max="7166" width="5.85546875" style="73" customWidth="1"/>
    <col min="7167" max="7167" width="7.85546875" style="73" customWidth="1"/>
    <col min="7168" max="7168" width="9.140625" style="73"/>
    <col min="7169" max="7169" width="11" style="73" customWidth="1"/>
    <col min="7170" max="7170" width="8.85546875" style="73" customWidth="1"/>
    <col min="7171" max="7418" width="9.140625" style="73"/>
    <col min="7419" max="7419" width="7.42578125" style="73" customWidth="1"/>
    <col min="7420" max="7420" width="9.7109375" style="73" customWidth="1"/>
    <col min="7421" max="7421" width="48.28515625" style="73" customWidth="1"/>
    <col min="7422" max="7422" width="5.85546875" style="73" customWidth="1"/>
    <col min="7423" max="7423" width="7.85546875" style="73" customWidth="1"/>
    <col min="7424" max="7424" width="9.140625" style="73"/>
    <col min="7425" max="7425" width="11" style="73" customWidth="1"/>
    <col min="7426" max="7426" width="8.85546875" style="73" customWidth="1"/>
    <col min="7427" max="7674" width="9.140625" style="73"/>
    <col min="7675" max="7675" width="7.42578125" style="73" customWidth="1"/>
    <col min="7676" max="7676" width="9.7109375" style="73" customWidth="1"/>
    <col min="7677" max="7677" width="48.28515625" style="73" customWidth="1"/>
    <col min="7678" max="7678" width="5.85546875" style="73" customWidth="1"/>
    <col min="7679" max="7679" width="7.85546875" style="73" customWidth="1"/>
    <col min="7680" max="7680" width="9.140625" style="73"/>
    <col min="7681" max="7681" width="11" style="73" customWidth="1"/>
    <col min="7682" max="7682" width="8.85546875" style="73" customWidth="1"/>
    <col min="7683" max="7930" width="9.140625" style="73"/>
    <col min="7931" max="7931" width="7.42578125" style="73" customWidth="1"/>
    <col min="7932" max="7932" width="9.7109375" style="73" customWidth="1"/>
    <col min="7933" max="7933" width="48.28515625" style="73" customWidth="1"/>
    <col min="7934" max="7934" width="5.85546875" style="73" customWidth="1"/>
    <col min="7935" max="7935" width="7.85546875" style="73" customWidth="1"/>
    <col min="7936" max="7936" width="9.140625" style="73"/>
    <col min="7937" max="7937" width="11" style="73" customWidth="1"/>
    <col min="7938" max="7938" width="8.85546875" style="73" customWidth="1"/>
    <col min="7939" max="8186" width="9.140625" style="73"/>
    <col min="8187" max="8187" width="7.42578125" style="73" customWidth="1"/>
    <col min="8188" max="8188" width="9.7109375" style="73" customWidth="1"/>
    <col min="8189" max="8189" width="48.28515625" style="73" customWidth="1"/>
    <col min="8190" max="8190" width="5.85546875" style="73" customWidth="1"/>
    <col min="8191" max="8191" width="7.85546875" style="73" customWidth="1"/>
    <col min="8192" max="8192" width="9.140625" style="73"/>
    <col min="8193" max="8193" width="11" style="73" customWidth="1"/>
    <col min="8194" max="8194" width="8.85546875" style="73" customWidth="1"/>
    <col min="8195" max="8442" width="9.140625" style="73"/>
    <col min="8443" max="8443" width="7.42578125" style="73" customWidth="1"/>
    <col min="8444" max="8444" width="9.7109375" style="73" customWidth="1"/>
    <col min="8445" max="8445" width="48.28515625" style="73" customWidth="1"/>
    <col min="8446" max="8446" width="5.85546875" style="73" customWidth="1"/>
    <col min="8447" max="8447" width="7.85546875" style="73" customWidth="1"/>
    <col min="8448" max="8448" width="9.140625" style="73"/>
    <col min="8449" max="8449" width="11" style="73" customWidth="1"/>
    <col min="8450" max="8450" width="8.85546875" style="73" customWidth="1"/>
    <col min="8451" max="8698" width="9.140625" style="73"/>
    <col min="8699" max="8699" width="7.42578125" style="73" customWidth="1"/>
    <col min="8700" max="8700" width="9.7109375" style="73" customWidth="1"/>
    <col min="8701" max="8701" width="48.28515625" style="73" customWidth="1"/>
    <col min="8702" max="8702" width="5.85546875" style="73" customWidth="1"/>
    <col min="8703" max="8703" width="7.85546875" style="73" customWidth="1"/>
    <col min="8704" max="8704" width="9.140625" style="73"/>
    <col min="8705" max="8705" width="11" style="73" customWidth="1"/>
    <col min="8706" max="8706" width="8.85546875" style="73" customWidth="1"/>
    <col min="8707" max="8954" width="9.140625" style="73"/>
    <col min="8955" max="8955" width="7.42578125" style="73" customWidth="1"/>
    <col min="8956" max="8956" width="9.7109375" style="73" customWidth="1"/>
    <col min="8957" max="8957" width="48.28515625" style="73" customWidth="1"/>
    <col min="8958" max="8958" width="5.85546875" style="73" customWidth="1"/>
    <col min="8959" max="8959" width="7.85546875" style="73" customWidth="1"/>
    <col min="8960" max="8960" width="9.140625" style="73"/>
    <col min="8961" max="8961" width="11" style="73" customWidth="1"/>
    <col min="8962" max="8962" width="8.85546875" style="73" customWidth="1"/>
    <col min="8963" max="9210" width="9.140625" style="73"/>
    <col min="9211" max="9211" width="7.42578125" style="73" customWidth="1"/>
    <col min="9212" max="9212" width="9.7109375" style="73" customWidth="1"/>
    <col min="9213" max="9213" width="48.28515625" style="73" customWidth="1"/>
    <col min="9214" max="9214" width="5.85546875" style="73" customWidth="1"/>
    <col min="9215" max="9215" width="7.85546875" style="73" customWidth="1"/>
    <col min="9216" max="9216" width="9.140625" style="73"/>
    <col min="9217" max="9217" width="11" style="73" customWidth="1"/>
    <col min="9218" max="9218" width="8.85546875" style="73" customWidth="1"/>
    <col min="9219" max="9466" width="9.140625" style="73"/>
    <col min="9467" max="9467" width="7.42578125" style="73" customWidth="1"/>
    <col min="9468" max="9468" width="9.7109375" style="73" customWidth="1"/>
    <col min="9469" max="9469" width="48.28515625" style="73" customWidth="1"/>
    <col min="9470" max="9470" width="5.85546875" style="73" customWidth="1"/>
    <col min="9471" max="9471" width="7.85546875" style="73" customWidth="1"/>
    <col min="9472" max="9472" width="9.140625" style="73"/>
    <col min="9473" max="9473" width="11" style="73" customWidth="1"/>
    <col min="9474" max="9474" width="8.85546875" style="73" customWidth="1"/>
    <col min="9475" max="9722" width="9.140625" style="73"/>
    <col min="9723" max="9723" width="7.42578125" style="73" customWidth="1"/>
    <col min="9724" max="9724" width="9.7109375" style="73" customWidth="1"/>
    <col min="9725" max="9725" width="48.28515625" style="73" customWidth="1"/>
    <col min="9726" max="9726" width="5.85546875" style="73" customWidth="1"/>
    <col min="9727" max="9727" width="7.85546875" style="73" customWidth="1"/>
    <col min="9728" max="9728" width="9.140625" style="73"/>
    <col min="9729" max="9729" width="11" style="73" customWidth="1"/>
    <col min="9730" max="9730" width="8.85546875" style="73" customWidth="1"/>
    <col min="9731" max="9978" width="9.140625" style="73"/>
    <col min="9979" max="9979" width="7.42578125" style="73" customWidth="1"/>
    <col min="9980" max="9980" width="9.7109375" style="73" customWidth="1"/>
    <col min="9981" max="9981" width="48.28515625" style="73" customWidth="1"/>
    <col min="9982" max="9982" width="5.85546875" style="73" customWidth="1"/>
    <col min="9983" max="9983" width="7.85546875" style="73" customWidth="1"/>
    <col min="9984" max="9984" width="9.140625" style="73"/>
    <col min="9985" max="9985" width="11" style="73" customWidth="1"/>
    <col min="9986" max="9986" width="8.85546875" style="73" customWidth="1"/>
    <col min="9987" max="10234" width="9.140625" style="73"/>
    <col min="10235" max="10235" width="7.42578125" style="73" customWidth="1"/>
    <col min="10236" max="10236" width="9.7109375" style="73" customWidth="1"/>
    <col min="10237" max="10237" width="48.28515625" style="73" customWidth="1"/>
    <col min="10238" max="10238" width="5.85546875" style="73" customWidth="1"/>
    <col min="10239" max="10239" width="7.85546875" style="73" customWidth="1"/>
    <col min="10240" max="10240" width="9.140625" style="73"/>
    <col min="10241" max="10241" width="11" style="73" customWidth="1"/>
    <col min="10242" max="10242" width="8.85546875" style="73" customWidth="1"/>
    <col min="10243" max="10490" width="9.140625" style="73"/>
    <col min="10491" max="10491" width="7.42578125" style="73" customWidth="1"/>
    <col min="10492" max="10492" width="9.7109375" style="73" customWidth="1"/>
    <col min="10493" max="10493" width="48.28515625" style="73" customWidth="1"/>
    <col min="10494" max="10494" width="5.85546875" style="73" customWidth="1"/>
    <col min="10495" max="10495" width="7.85546875" style="73" customWidth="1"/>
    <col min="10496" max="10496" width="9.140625" style="73"/>
    <col min="10497" max="10497" width="11" style="73" customWidth="1"/>
    <col min="10498" max="10498" width="8.85546875" style="73" customWidth="1"/>
    <col min="10499" max="10746" width="9.140625" style="73"/>
    <col min="10747" max="10747" width="7.42578125" style="73" customWidth="1"/>
    <col min="10748" max="10748" width="9.7109375" style="73" customWidth="1"/>
    <col min="10749" max="10749" width="48.28515625" style="73" customWidth="1"/>
    <col min="10750" max="10750" width="5.85546875" style="73" customWidth="1"/>
    <col min="10751" max="10751" width="7.85546875" style="73" customWidth="1"/>
    <col min="10752" max="10752" width="9.140625" style="73"/>
    <col min="10753" max="10753" width="11" style="73" customWidth="1"/>
    <col min="10754" max="10754" width="8.85546875" style="73" customWidth="1"/>
    <col min="10755" max="11002" width="9.140625" style="73"/>
    <col min="11003" max="11003" width="7.42578125" style="73" customWidth="1"/>
    <col min="11004" max="11004" width="9.7109375" style="73" customWidth="1"/>
    <col min="11005" max="11005" width="48.28515625" style="73" customWidth="1"/>
    <col min="11006" max="11006" width="5.85546875" style="73" customWidth="1"/>
    <col min="11007" max="11007" width="7.85546875" style="73" customWidth="1"/>
    <col min="11008" max="11008" width="9.140625" style="73"/>
    <col min="11009" max="11009" width="11" style="73" customWidth="1"/>
    <col min="11010" max="11010" width="8.85546875" style="73" customWidth="1"/>
    <col min="11011" max="11258" width="9.140625" style="73"/>
    <col min="11259" max="11259" width="7.42578125" style="73" customWidth="1"/>
    <col min="11260" max="11260" width="9.7109375" style="73" customWidth="1"/>
    <col min="11261" max="11261" width="48.28515625" style="73" customWidth="1"/>
    <col min="11262" max="11262" width="5.85546875" style="73" customWidth="1"/>
    <col min="11263" max="11263" width="7.85546875" style="73" customWidth="1"/>
    <col min="11264" max="11264" width="9.140625" style="73"/>
    <col min="11265" max="11265" width="11" style="73" customWidth="1"/>
    <col min="11266" max="11266" width="8.85546875" style="73" customWidth="1"/>
    <col min="11267" max="11514" width="9.140625" style="73"/>
    <col min="11515" max="11515" width="7.42578125" style="73" customWidth="1"/>
    <col min="11516" max="11516" width="9.7109375" style="73" customWidth="1"/>
    <col min="11517" max="11517" width="48.28515625" style="73" customWidth="1"/>
    <col min="11518" max="11518" width="5.85546875" style="73" customWidth="1"/>
    <col min="11519" max="11519" width="7.85546875" style="73" customWidth="1"/>
    <col min="11520" max="11520" width="9.140625" style="73"/>
    <col min="11521" max="11521" width="11" style="73" customWidth="1"/>
    <col min="11522" max="11522" width="8.85546875" style="73" customWidth="1"/>
    <col min="11523" max="11770" width="9.140625" style="73"/>
    <col min="11771" max="11771" width="7.42578125" style="73" customWidth="1"/>
    <col min="11772" max="11772" width="9.7109375" style="73" customWidth="1"/>
    <col min="11773" max="11773" width="48.28515625" style="73" customWidth="1"/>
    <col min="11774" max="11774" width="5.85546875" style="73" customWidth="1"/>
    <col min="11775" max="11775" width="7.85546875" style="73" customWidth="1"/>
    <col min="11776" max="11776" width="9.140625" style="73"/>
    <col min="11777" max="11777" width="11" style="73" customWidth="1"/>
    <col min="11778" max="11778" width="8.85546875" style="73" customWidth="1"/>
    <col min="11779" max="12026" width="9.140625" style="73"/>
    <col min="12027" max="12027" width="7.42578125" style="73" customWidth="1"/>
    <col min="12028" max="12028" width="9.7109375" style="73" customWidth="1"/>
    <col min="12029" max="12029" width="48.28515625" style="73" customWidth="1"/>
    <col min="12030" max="12030" width="5.85546875" style="73" customWidth="1"/>
    <col min="12031" max="12031" width="7.85546875" style="73" customWidth="1"/>
    <col min="12032" max="12032" width="9.140625" style="73"/>
    <col min="12033" max="12033" width="11" style="73" customWidth="1"/>
    <col min="12034" max="12034" width="8.85546875" style="73" customWidth="1"/>
    <col min="12035" max="12282" width="9.140625" style="73"/>
    <col min="12283" max="12283" width="7.42578125" style="73" customWidth="1"/>
    <col min="12284" max="12284" width="9.7109375" style="73" customWidth="1"/>
    <col min="12285" max="12285" width="48.28515625" style="73" customWidth="1"/>
    <col min="12286" max="12286" width="5.85546875" style="73" customWidth="1"/>
    <col min="12287" max="12287" width="7.85546875" style="73" customWidth="1"/>
    <col min="12288" max="12288" width="9.140625" style="73"/>
    <col min="12289" max="12289" width="11" style="73" customWidth="1"/>
    <col min="12290" max="12290" width="8.85546875" style="73" customWidth="1"/>
    <col min="12291" max="12538" width="9.140625" style="73"/>
    <col min="12539" max="12539" width="7.42578125" style="73" customWidth="1"/>
    <col min="12540" max="12540" width="9.7109375" style="73" customWidth="1"/>
    <col min="12541" max="12541" width="48.28515625" style="73" customWidth="1"/>
    <col min="12542" max="12542" width="5.85546875" style="73" customWidth="1"/>
    <col min="12543" max="12543" width="7.85546875" style="73" customWidth="1"/>
    <col min="12544" max="12544" width="9.140625" style="73"/>
    <col min="12545" max="12545" width="11" style="73" customWidth="1"/>
    <col min="12546" max="12546" width="8.85546875" style="73" customWidth="1"/>
    <col min="12547" max="12794" width="9.140625" style="73"/>
    <col min="12795" max="12795" width="7.42578125" style="73" customWidth="1"/>
    <col min="12796" max="12796" width="9.7109375" style="73" customWidth="1"/>
    <col min="12797" max="12797" width="48.28515625" style="73" customWidth="1"/>
    <col min="12798" max="12798" width="5.85546875" style="73" customWidth="1"/>
    <col min="12799" max="12799" width="7.85546875" style="73" customWidth="1"/>
    <col min="12800" max="12800" width="9.140625" style="73"/>
    <col min="12801" max="12801" width="11" style="73" customWidth="1"/>
    <col min="12802" max="12802" width="8.85546875" style="73" customWidth="1"/>
    <col min="12803" max="13050" width="9.140625" style="73"/>
    <col min="13051" max="13051" width="7.42578125" style="73" customWidth="1"/>
    <col min="13052" max="13052" width="9.7109375" style="73" customWidth="1"/>
    <col min="13053" max="13053" width="48.28515625" style="73" customWidth="1"/>
    <col min="13054" max="13054" width="5.85546875" style="73" customWidth="1"/>
    <col min="13055" max="13055" width="7.85546875" style="73" customWidth="1"/>
    <col min="13056" max="13056" width="9.140625" style="73"/>
    <col min="13057" max="13057" width="11" style="73" customWidth="1"/>
    <col min="13058" max="13058" width="8.85546875" style="73" customWidth="1"/>
    <col min="13059" max="13306" width="9.140625" style="73"/>
    <col min="13307" max="13307" width="7.42578125" style="73" customWidth="1"/>
    <col min="13308" max="13308" width="9.7109375" style="73" customWidth="1"/>
    <col min="13309" max="13309" width="48.28515625" style="73" customWidth="1"/>
    <col min="13310" max="13310" width="5.85546875" style="73" customWidth="1"/>
    <col min="13311" max="13311" width="7.85546875" style="73" customWidth="1"/>
    <col min="13312" max="13312" width="9.140625" style="73"/>
    <col min="13313" max="13313" width="11" style="73" customWidth="1"/>
    <col min="13314" max="13314" width="8.85546875" style="73" customWidth="1"/>
    <col min="13315" max="13562" width="9.140625" style="73"/>
    <col min="13563" max="13563" width="7.42578125" style="73" customWidth="1"/>
    <col min="13564" max="13564" width="9.7109375" style="73" customWidth="1"/>
    <col min="13565" max="13565" width="48.28515625" style="73" customWidth="1"/>
    <col min="13566" max="13566" width="5.85546875" style="73" customWidth="1"/>
    <col min="13567" max="13567" width="7.85546875" style="73" customWidth="1"/>
    <col min="13568" max="13568" width="9.140625" style="73"/>
    <col min="13569" max="13569" width="11" style="73" customWidth="1"/>
    <col min="13570" max="13570" width="8.85546875" style="73" customWidth="1"/>
    <col min="13571" max="13818" width="9.140625" style="73"/>
    <col min="13819" max="13819" width="7.42578125" style="73" customWidth="1"/>
    <col min="13820" max="13820" width="9.7109375" style="73" customWidth="1"/>
    <col min="13821" max="13821" width="48.28515625" style="73" customWidth="1"/>
    <col min="13822" max="13822" width="5.85546875" style="73" customWidth="1"/>
    <col min="13823" max="13823" width="7.85546875" style="73" customWidth="1"/>
    <col min="13824" max="13824" width="9.140625" style="73"/>
    <col min="13825" max="13825" width="11" style="73" customWidth="1"/>
    <col min="13826" max="13826" width="8.85546875" style="73" customWidth="1"/>
    <col min="13827" max="14074" width="9.140625" style="73"/>
    <col min="14075" max="14075" width="7.42578125" style="73" customWidth="1"/>
    <col min="14076" max="14076" width="9.7109375" style="73" customWidth="1"/>
    <col min="14077" max="14077" width="48.28515625" style="73" customWidth="1"/>
    <col min="14078" max="14078" width="5.85546875" style="73" customWidth="1"/>
    <col min="14079" max="14079" width="7.85546875" style="73" customWidth="1"/>
    <col min="14080" max="14080" width="9.140625" style="73"/>
    <col min="14081" max="14081" width="11" style="73" customWidth="1"/>
    <col min="14082" max="14082" width="8.85546875" style="73" customWidth="1"/>
    <col min="14083" max="14330" width="9.140625" style="73"/>
    <col min="14331" max="14331" width="7.42578125" style="73" customWidth="1"/>
    <col min="14332" max="14332" width="9.7109375" style="73" customWidth="1"/>
    <col min="14333" max="14333" width="48.28515625" style="73" customWidth="1"/>
    <col min="14334" max="14334" width="5.85546875" style="73" customWidth="1"/>
    <col min="14335" max="14335" width="7.85546875" style="73" customWidth="1"/>
    <col min="14336" max="14336" width="9.140625" style="73"/>
    <col min="14337" max="14337" width="11" style="73" customWidth="1"/>
    <col min="14338" max="14338" width="8.85546875" style="73" customWidth="1"/>
    <col min="14339" max="14586" width="9.140625" style="73"/>
    <col min="14587" max="14587" width="7.42578125" style="73" customWidth="1"/>
    <col min="14588" max="14588" width="9.7109375" style="73" customWidth="1"/>
    <col min="14589" max="14589" width="48.28515625" style="73" customWidth="1"/>
    <col min="14590" max="14590" width="5.85546875" style="73" customWidth="1"/>
    <col min="14591" max="14591" width="7.85546875" style="73" customWidth="1"/>
    <col min="14592" max="14592" width="9.140625" style="73"/>
    <col min="14593" max="14593" width="11" style="73" customWidth="1"/>
    <col min="14594" max="14594" width="8.85546875" style="73" customWidth="1"/>
    <col min="14595" max="14842" width="9.140625" style="73"/>
    <col min="14843" max="14843" width="7.42578125" style="73" customWidth="1"/>
    <col min="14844" max="14844" width="9.7109375" style="73" customWidth="1"/>
    <col min="14845" max="14845" width="48.28515625" style="73" customWidth="1"/>
    <col min="14846" max="14846" width="5.85546875" style="73" customWidth="1"/>
    <col min="14847" max="14847" width="7.85546875" style="73" customWidth="1"/>
    <col min="14848" max="14848" width="9.140625" style="73"/>
    <col min="14849" max="14849" width="11" style="73" customWidth="1"/>
    <col min="14850" max="14850" width="8.85546875" style="73" customWidth="1"/>
    <col min="14851" max="15098" width="9.140625" style="73"/>
    <col min="15099" max="15099" width="7.42578125" style="73" customWidth="1"/>
    <col min="15100" max="15100" width="9.7109375" style="73" customWidth="1"/>
    <col min="15101" max="15101" width="48.28515625" style="73" customWidth="1"/>
    <col min="15102" max="15102" width="5.85546875" style="73" customWidth="1"/>
    <col min="15103" max="15103" width="7.85546875" style="73" customWidth="1"/>
    <col min="15104" max="15104" width="9.140625" style="73"/>
    <col min="15105" max="15105" width="11" style="73" customWidth="1"/>
    <col min="15106" max="15106" width="8.85546875" style="73" customWidth="1"/>
    <col min="15107" max="15354" width="9.140625" style="73"/>
    <col min="15355" max="15355" width="7.42578125" style="73" customWidth="1"/>
    <col min="15356" max="15356" width="9.7109375" style="73" customWidth="1"/>
    <col min="15357" max="15357" width="48.28515625" style="73" customWidth="1"/>
    <col min="15358" max="15358" width="5.85546875" style="73" customWidth="1"/>
    <col min="15359" max="15359" width="7.85546875" style="73" customWidth="1"/>
    <col min="15360" max="15360" width="9.140625" style="73"/>
    <col min="15361" max="15361" width="11" style="73" customWidth="1"/>
    <col min="15362" max="15362" width="8.85546875" style="73" customWidth="1"/>
    <col min="15363" max="15610" width="9.140625" style="73"/>
    <col min="15611" max="15611" width="7.42578125" style="73" customWidth="1"/>
    <col min="15612" max="15612" width="9.7109375" style="73" customWidth="1"/>
    <col min="15613" max="15613" width="48.28515625" style="73" customWidth="1"/>
    <col min="15614" max="15614" width="5.85546875" style="73" customWidth="1"/>
    <col min="15615" max="15615" width="7.85546875" style="73" customWidth="1"/>
    <col min="15616" max="15616" width="9.140625" style="73"/>
    <col min="15617" max="15617" width="11" style="73" customWidth="1"/>
    <col min="15618" max="15618" width="8.85546875" style="73" customWidth="1"/>
    <col min="15619" max="15866" width="9.140625" style="73"/>
    <col min="15867" max="15867" width="7.42578125" style="73" customWidth="1"/>
    <col min="15868" max="15868" width="9.7109375" style="73" customWidth="1"/>
    <col min="15869" max="15869" width="48.28515625" style="73" customWidth="1"/>
    <col min="15870" max="15870" width="5.85546875" style="73" customWidth="1"/>
    <col min="15871" max="15871" width="7.85546875" style="73" customWidth="1"/>
    <col min="15872" max="15872" width="9.140625" style="73"/>
    <col min="15873" max="15873" width="11" style="73" customWidth="1"/>
    <col min="15874" max="15874" width="8.85546875" style="73" customWidth="1"/>
    <col min="15875" max="16122" width="9.140625" style="73"/>
    <col min="16123" max="16123" width="7.42578125" style="73" customWidth="1"/>
    <col min="16124" max="16124" width="9.7109375" style="73" customWidth="1"/>
    <col min="16125" max="16125" width="48.28515625" style="73" customWidth="1"/>
    <col min="16126" max="16126" width="5.85546875" style="73" customWidth="1"/>
    <col min="16127" max="16127" width="7.85546875" style="73" customWidth="1"/>
    <col min="16128" max="16128" width="9.140625" style="73"/>
    <col min="16129" max="16129" width="11" style="73" customWidth="1"/>
    <col min="16130" max="16130" width="8.85546875" style="73" customWidth="1"/>
    <col min="16131" max="16384" width="9.140625" style="73"/>
  </cols>
  <sheetData>
    <row r="1" spans="1:11" s="70" customFormat="1" ht="20.100000000000001" customHeight="1" x14ac:dyDescent="0.25">
      <c r="A1" s="205"/>
      <c r="B1" s="352" t="s">
        <v>342</v>
      </c>
      <c r="C1" s="359"/>
      <c r="E1" s="360"/>
      <c r="F1" s="71"/>
      <c r="G1" s="72"/>
    </row>
    <row r="2" spans="1:11" s="70" customFormat="1" ht="20.100000000000001" customHeight="1" x14ac:dyDescent="0.25">
      <c r="A2" s="205"/>
      <c r="B2" s="352" t="s">
        <v>307</v>
      </c>
      <c r="C2" s="361"/>
      <c r="D2" s="359"/>
      <c r="E2" s="360"/>
      <c r="F2" s="377" t="s">
        <v>285</v>
      </c>
      <c r="G2" s="377"/>
    </row>
    <row r="3" spans="1:11" s="70" customFormat="1" ht="20.100000000000001" customHeight="1" thickBot="1" x14ac:dyDescent="0.3">
      <c r="A3" s="205"/>
      <c r="B3" s="352"/>
      <c r="C3" s="362"/>
      <c r="D3" s="363"/>
      <c r="E3" s="364"/>
      <c r="F3" s="378"/>
      <c r="G3" s="378"/>
    </row>
    <row r="4" spans="1:11" ht="27.75" customHeight="1" thickBot="1" x14ac:dyDescent="0.25">
      <c r="B4" s="188" t="s">
        <v>61</v>
      </c>
      <c r="C4" s="45" t="s">
        <v>2</v>
      </c>
      <c r="D4" s="45" t="s">
        <v>9</v>
      </c>
      <c r="E4" s="44" t="s">
        <v>8</v>
      </c>
      <c r="F4" s="43" t="s">
        <v>7</v>
      </c>
      <c r="G4" s="42" t="s">
        <v>1</v>
      </c>
      <c r="H4" s="74"/>
      <c r="I4" s="74"/>
      <c r="J4" s="74"/>
      <c r="K4" s="74"/>
    </row>
    <row r="5" spans="1:11" ht="15.75" customHeight="1" x14ac:dyDescent="0.2">
      <c r="B5" s="189"/>
      <c r="C5" s="75" t="s">
        <v>65</v>
      </c>
      <c r="D5" s="76"/>
      <c r="E5" s="76"/>
      <c r="F5" s="77"/>
      <c r="G5" s="78"/>
    </row>
    <row r="6" spans="1:11" x14ac:dyDescent="0.2">
      <c r="B6" s="190"/>
      <c r="C6" s="79" t="s">
        <v>66</v>
      </c>
      <c r="D6" s="80"/>
      <c r="E6" s="80"/>
      <c r="F6" s="81"/>
      <c r="G6" s="82"/>
    </row>
    <row r="7" spans="1:11" x14ac:dyDescent="0.2">
      <c r="B7" s="83"/>
      <c r="C7" s="84" t="s">
        <v>67</v>
      </c>
      <c r="D7" s="85"/>
      <c r="E7" s="85"/>
      <c r="F7" s="81"/>
      <c r="G7" s="82"/>
    </row>
    <row r="8" spans="1:11" ht="25.5" x14ac:dyDescent="0.2">
      <c r="A8" s="63"/>
      <c r="B8" s="204">
        <v>2.0009999999999999</v>
      </c>
      <c r="C8" s="86" t="s">
        <v>68</v>
      </c>
      <c r="D8" s="85" t="s">
        <v>69</v>
      </c>
      <c r="E8" s="65">
        <v>350</v>
      </c>
      <c r="F8" s="81"/>
      <c r="G8" s="82">
        <f>F8*E8</f>
        <v>0</v>
      </c>
    </row>
    <row r="9" spans="1:11" ht="16.5" customHeight="1" x14ac:dyDescent="0.2">
      <c r="A9" s="63"/>
      <c r="B9" s="204" t="s">
        <v>11</v>
      </c>
      <c r="C9" s="84" t="s">
        <v>70</v>
      </c>
      <c r="D9" s="85"/>
      <c r="E9" s="88"/>
      <c r="F9" s="81"/>
      <c r="G9" s="82"/>
    </row>
    <row r="10" spans="1:11" s="94" customFormat="1" ht="16.5" x14ac:dyDescent="0.25">
      <c r="A10" s="63"/>
      <c r="B10" s="204">
        <v>2.0019999999999998</v>
      </c>
      <c r="C10" s="89" t="s">
        <v>71</v>
      </c>
      <c r="D10" s="90" t="s">
        <v>69</v>
      </c>
      <c r="E10" s="91">
        <v>160</v>
      </c>
      <c r="F10" s="92"/>
      <c r="G10" s="82">
        <f t="shared" ref="G10:G39" si="0">F10*E10</f>
        <v>0</v>
      </c>
      <c r="H10" s="93"/>
    </row>
    <row r="11" spans="1:11" ht="25.5" x14ac:dyDescent="0.2">
      <c r="A11" s="63"/>
      <c r="B11" s="204" t="s">
        <v>11</v>
      </c>
      <c r="C11" s="95" t="s">
        <v>72</v>
      </c>
      <c r="D11" s="85"/>
      <c r="E11" s="96"/>
      <c r="F11" s="81"/>
      <c r="G11" s="82"/>
    </row>
    <row r="12" spans="1:11" ht="25.5" x14ac:dyDescent="0.2">
      <c r="A12" s="63"/>
      <c r="B12" s="204">
        <v>2.0030000000000001</v>
      </c>
      <c r="C12" s="272" t="s">
        <v>73</v>
      </c>
      <c r="D12" s="85" t="s">
        <v>74</v>
      </c>
      <c r="E12" s="97">
        <v>22.2</v>
      </c>
      <c r="F12" s="81"/>
      <c r="G12" s="82">
        <f t="shared" si="0"/>
        <v>0</v>
      </c>
    </row>
    <row r="13" spans="1:11" ht="29.25" customHeight="1" x14ac:dyDescent="0.2">
      <c r="A13" s="63"/>
      <c r="B13" s="204">
        <v>2.004</v>
      </c>
      <c r="C13" s="272" t="s">
        <v>75</v>
      </c>
      <c r="D13" s="85" t="s">
        <v>74</v>
      </c>
      <c r="E13" s="97">
        <v>5</v>
      </c>
      <c r="F13" s="81"/>
      <c r="G13" s="82">
        <f t="shared" si="0"/>
        <v>0</v>
      </c>
    </row>
    <row r="14" spans="1:11" x14ac:dyDescent="0.2">
      <c r="A14" s="63"/>
      <c r="B14" s="204" t="s">
        <v>11</v>
      </c>
      <c r="C14" s="84" t="s">
        <v>76</v>
      </c>
      <c r="D14" s="85"/>
      <c r="E14" s="98"/>
      <c r="F14" s="81"/>
      <c r="G14" s="82"/>
    </row>
    <row r="15" spans="1:11" ht="25.5" x14ac:dyDescent="0.2">
      <c r="A15" s="63"/>
      <c r="B15" s="204">
        <v>2.0049999999999999</v>
      </c>
      <c r="C15" s="86" t="s">
        <v>77</v>
      </c>
      <c r="D15" s="85" t="s">
        <v>74</v>
      </c>
      <c r="E15" s="97">
        <v>39</v>
      </c>
      <c r="F15" s="81"/>
      <c r="G15" s="82">
        <f t="shared" si="0"/>
        <v>0</v>
      </c>
    </row>
    <row r="16" spans="1:11" ht="15.75" x14ac:dyDescent="0.2">
      <c r="A16" s="63"/>
      <c r="B16" s="204">
        <v>2.0059999999999998</v>
      </c>
      <c r="C16" s="86" t="s">
        <v>78</v>
      </c>
      <c r="D16" s="85" t="s">
        <v>74</v>
      </c>
      <c r="E16" s="97">
        <v>3</v>
      </c>
      <c r="F16" s="81"/>
      <c r="G16" s="82">
        <f t="shared" si="0"/>
        <v>0</v>
      </c>
    </row>
    <row r="17" spans="1:12" x14ac:dyDescent="0.2">
      <c r="A17" s="63"/>
      <c r="B17" s="204" t="s">
        <v>11</v>
      </c>
      <c r="C17" s="80" t="s">
        <v>79</v>
      </c>
      <c r="D17" s="85"/>
      <c r="E17" s="98"/>
      <c r="F17" s="81"/>
      <c r="G17" s="82"/>
    </row>
    <row r="18" spans="1:12" ht="38.25" x14ac:dyDescent="0.2">
      <c r="A18" s="63"/>
      <c r="B18" s="204">
        <v>2.0070000000000001</v>
      </c>
      <c r="C18" s="86" t="s">
        <v>80</v>
      </c>
      <c r="D18" s="85" t="s">
        <v>74</v>
      </c>
      <c r="E18" s="97">
        <v>27</v>
      </c>
      <c r="F18" s="81"/>
      <c r="G18" s="82">
        <f t="shared" si="0"/>
        <v>0</v>
      </c>
    </row>
    <row r="19" spans="1:12" ht="38.25" x14ac:dyDescent="0.2">
      <c r="A19" s="63"/>
      <c r="B19" s="204">
        <v>2.008</v>
      </c>
      <c r="C19" s="86" t="s">
        <v>81</v>
      </c>
      <c r="D19" s="85" t="s">
        <v>74</v>
      </c>
      <c r="E19" s="97">
        <v>12</v>
      </c>
      <c r="F19" s="81"/>
      <c r="G19" s="82">
        <f t="shared" si="0"/>
        <v>0</v>
      </c>
    </row>
    <row r="20" spans="1:12" ht="38.25" x14ac:dyDescent="0.2">
      <c r="A20" s="63"/>
      <c r="B20" s="204">
        <v>2.0089999999999999</v>
      </c>
      <c r="C20" s="86" t="s">
        <v>82</v>
      </c>
      <c r="D20" s="85" t="s">
        <v>74</v>
      </c>
      <c r="E20" s="97">
        <v>10</v>
      </c>
      <c r="F20" s="81"/>
      <c r="G20" s="82">
        <f t="shared" si="0"/>
        <v>0</v>
      </c>
    </row>
    <row r="21" spans="1:12" x14ac:dyDescent="0.2">
      <c r="A21" s="63"/>
      <c r="B21" s="87"/>
      <c r="C21" s="99" t="s">
        <v>83</v>
      </c>
      <c r="D21" s="80"/>
      <c r="E21" s="98"/>
      <c r="F21" s="81"/>
      <c r="G21" s="82"/>
    </row>
    <row r="22" spans="1:12" x14ac:dyDescent="0.2">
      <c r="A22" s="63"/>
      <c r="B22" s="87" t="s">
        <v>11</v>
      </c>
      <c r="C22" s="79" t="s">
        <v>84</v>
      </c>
      <c r="D22" s="80"/>
      <c r="E22" s="98"/>
      <c r="F22" s="81"/>
      <c r="G22" s="82"/>
    </row>
    <row r="23" spans="1:12" ht="25.5" x14ac:dyDescent="0.2">
      <c r="A23" s="63"/>
      <c r="B23" s="87" t="s">
        <v>11</v>
      </c>
      <c r="C23" s="84" t="s">
        <v>85</v>
      </c>
      <c r="D23" s="85"/>
      <c r="E23" s="98"/>
      <c r="F23" s="81"/>
      <c r="G23" s="82"/>
    </row>
    <row r="24" spans="1:12" x14ac:dyDescent="0.2">
      <c r="A24" s="63"/>
      <c r="B24" s="87" t="s">
        <v>11</v>
      </c>
      <c r="C24" s="79" t="s">
        <v>86</v>
      </c>
      <c r="D24" s="80"/>
      <c r="E24" s="98"/>
      <c r="F24" s="81"/>
      <c r="G24" s="82"/>
    </row>
    <row r="25" spans="1:12" x14ac:dyDescent="0.2">
      <c r="A25" s="63"/>
      <c r="B25" s="87" t="s">
        <v>11</v>
      </c>
      <c r="C25" s="84" t="s">
        <v>87</v>
      </c>
      <c r="D25" s="85"/>
      <c r="E25" s="98"/>
      <c r="F25" s="81"/>
      <c r="G25" s="82"/>
    </row>
    <row r="26" spans="1:12" ht="15.75" x14ac:dyDescent="0.2">
      <c r="A26" s="63"/>
      <c r="B26" s="204">
        <v>2.0099999999999998</v>
      </c>
      <c r="C26" s="86" t="s">
        <v>88</v>
      </c>
      <c r="D26" s="85" t="s">
        <v>69</v>
      </c>
      <c r="E26" s="97">
        <v>62.96</v>
      </c>
      <c r="F26" s="81"/>
      <c r="G26" s="82">
        <f t="shared" si="0"/>
        <v>0</v>
      </c>
    </row>
    <row r="27" spans="1:12" x14ac:dyDescent="0.2">
      <c r="A27" s="63"/>
      <c r="B27" s="87" t="s">
        <v>11</v>
      </c>
      <c r="C27" s="84" t="s">
        <v>89</v>
      </c>
      <c r="D27" s="85"/>
      <c r="E27" s="98"/>
      <c r="F27" s="81"/>
      <c r="G27" s="82"/>
      <c r="I27" s="66"/>
      <c r="J27" s="66"/>
      <c r="K27" s="150"/>
      <c r="L27" s="150"/>
    </row>
    <row r="28" spans="1:12" s="66" customFormat="1" ht="15.75" x14ac:dyDescent="0.2">
      <c r="A28" s="63"/>
      <c r="B28" s="87">
        <v>2.0110000000000001</v>
      </c>
      <c r="C28" s="86" t="s">
        <v>90</v>
      </c>
      <c r="D28" s="85" t="s">
        <v>74</v>
      </c>
      <c r="E28" s="97">
        <v>23.88</v>
      </c>
      <c r="F28" s="81"/>
      <c r="G28" s="82">
        <f t="shared" si="0"/>
        <v>0</v>
      </c>
      <c r="K28" s="150"/>
      <c r="L28" s="150"/>
    </row>
    <row r="29" spans="1:12" s="66" customFormat="1" ht="15.75" x14ac:dyDescent="0.2">
      <c r="A29" s="63"/>
      <c r="B29" s="87">
        <v>2.012</v>
      </c>
      <c r="C29" s="86" t="s">
        <v>91</v>
      </c>
      <c r="D29" s="85" t="s">
        <v>74</v>
      </c>
      <c r="E29" s="97">
        <v>0.45</v>
      </c>
      <c r="F29" s="81"/>
      <c r="G29" s="82">
        <f t="shared" si="0"/>
        <v>0</v>
      </c>
      <c r="K29" s="150"/>
      <c r="L29" s="150"/>
    </row>
    <row r="30" spans="1:12" s="66" customFormat="1" ht="15.75" x14ac:dyDescent="0.2">
      <c r="A30" s="63"/>
      <c r="B30" s="204">
        <v>2.0129999999999999</v>
      </c>
      <c r="C30" s="86" t="s">
        <v>238</v>
      </c>
      <c r="D30" s="85" t="s">
        <v>74</v>
      </c>
      <c r="E30" s="97">
        <v>2.1</v>
      </c>
      <c r="F30" s="81"/>
      <c r="G30" s="82">
        <f t="shared" si="0"/>
        <v>0</v>
      </c>
      <c r="K30" s="150"/>
      <c r="L30" s="150"/>
    </row>
    <row r="31" spans="1:12" s="66" customFormat="1" ht="15.75" x14ac:dyDescent="0.2">
      <c r="A31" s="63"/>
      <c r="B31" s="87">
        <v>2.0139999999999998</v>
      </c>
      <c r="C31" s="86" t="s">
        <v>92</v>
      </c>
      <c r="D31" s="85" t="s">
        <v>74</v>
      </c>
      <c r="E31" s="97">
        <v>36.89</v>
      </c>
      <c r="F31" s="81"/>
      <c r="G31" s="82">
        <f t="shared" si="0"/>
        <v>0</v>
      </c>
      <c r="K31" s="150"/>
      <c r="L31" s="150"/>
    </row>
    <row r="32" spans="1:12" s="66" customFormat="1" ht="15.75" x14ac:dyDescent="0.2">
      <c r="A32" s="63"/>
      <c r="B32" s="87">
        <v>2.0150000000000001</v>
      </c>
      <c r="C32" s="86" t="s">
        <v>239</v>
      </c>
      <c r="D32" s="85" t="s">
        <v>74</v>
      </c>
      <c r="E32" s="97">
        <v>8.24</v>
      </c>
      <c r="F32" s="81"/>
      <c r="G32" s="82">
        <f t="shared" si="0"/>
        <v>0</v>
      </c>
      <c r="K32" s="150"/>
      <c r="L32" s="150"/>
    </row>
    <row r="33" spans="1:14" s="66" customFormat="1" ht="15.75" x14ac:dyDescent="0.2">
      <c r="A33" s="63"/>
      <c r="B33" s="87">
        <v>2.016</v>
      </c>
      <c r="C33" s="86" t="s">
        <v>241</v>
      </c>
      <c r="D33" s="85" t="s">
        <v>74</v>
      </c>
      <c r="E33" s="97">
        <v>1.65</v>
      </c>
      <c r="F33" s="81"/>
      <c r="G33" s="82">
        <f t="shared" si="0"/>
        <v>0</v>
      </c>
    </row>
    <row r="34" spans="1:14" s="66" customFormat="1" ht="15.75" x14ac:dyDescent="0.2">
      <c r="A34" s="63"/>
      <c r="B34" s="87">
        <v>2.0169999999999999</v>
      </c>
      <c r="C34" s="86" t="s">
        <v>240</v>
      </c>
      <c r="D34" s="85" t="s">
        <v>74</v>
      </c>
      <c r="E34" s="97">
        <v>5.75</v>
      </c>
      <c r="F34" s="81"/>
      <c r="G34" s="82">
        <f t="shared" si="0"/>
        <v>0</v>
      </c>
    </row>
    <row r="35" spans="1:14" ht="25.5" x14ac:dyDescent="0.2">
      <c r="A35" s="63"/>
      <c r="B35" s="204">
        <v>2.0179999999999998</v>
      </c>
      <c r="C35" s="86" t="s">
        <v>242</v>
      </c>
      <c r="D35" s="85" t="s">
        <v>74</v>
      </c>
      <c r="E35" s="109">
        <v>0.5</v>
      </c>
      <c r="F35" s="81"/>
      <c r="G35" s="82">
        <f t="shared" si="0"/>
        <v>0</v>
      </c>
    </row>
    <row r="36" spans="1:14" x14ac:dyDescent="0.2">
      <c r="A36" s="63"/>
      <c r="B36" s="87" t="s">
        <v>11</v>
      </c>
      <c r="C36" s="79" t="s">
        <v>93</v>
      </c>
      <c r="D36" s="80"/>
      <c r="E36" s="110"/>
      <c r="F36" s="81"/>
      <c r="G36" s="82"/>
    </row>
    <row r="37" spans="1:14" ht="25.5" x14ac:dyDescent="0.2">
      <c r="A37" s="63"/>
      <c r="B37" s="87" t="s">
        <v>11</v>
      </c>
      <c r="C37" s="111" t="s">
        <v>94</v>
      </c>
      <c r="D37" s="85"/>
      <c r="E37" s="112"/>
      <c r="F37" s="81"/>
      <c r="G37" s="82"/>
    </row>
    <row r="38" spans="1:14" x14ac:dyDescent="0.2">
      <c r="A38" s="63"/>
      <c r="B38" s="87" t="s">
        <v>11</v>
      </c>
      <c r="C38" s="84" t="s">
        <v>95</v>
      </c>
      <c r="D38" s="85"/>
      <c r="E38" s="113"/>
      <c r="F38" s="81"/>
      <c r="G38" s="82"/>
    </row>
    <row r="39" spans="1:14" s="66" customFormat="1" x14ac:dyDescent="0.2">
      <c r="A39" s="63"/>
      <c r="B39" s="87">
        <v>2.02</v>
      </c>
      <c r="C39" s="86" t="s">
        <v>97</v>
      </c>
      <c r="D39" s="85" t="s">
        <v>10</v>
      </c>
      <c r="E39" s="97">
        <v>108.8</v>
      </c>
      <c r="F39" s="81"/>
      <c r="G39" s="82">
        <f t="shared" si="0"/>
        <v>0</v>
      </c>
    </row>
    <row r="40" spans="1:14" s="66" customFormat="1" ht="15.75" x14ac:dyDescent="0.2">
      <c r="A40" s="63"/>
      <c r="B40" s="87">
        <v>2.0209999999999999</v>
      </c>
      <c r="C40" s="86" t="s">
        <v>279</v>
      </c>
      <c r="D40" s="85" t="s">
        <v>69</v>
      </c>
      <c r="E40" s="97">
        <v>49.25</v>
      </c>
      <c r="F40" s="81"/>
      <c r="G40" s="82">
        <f t="shared" ref="G40:G60" si="1">F40*E40</f>
        <v>0</v>
      </c>
    </row>
    <row r="41" spans="1:14" s="66" customFormat="1" ht="15.75" x14ac:dyDescent="0.2">
      <c r="A41" s="63"/>
      <c r="B41" s="204">
        <v>2.0219999999999998</v>
      </c>
      <c r="C41" s="115" t="s">
        <v>98</v>
      </c>
      <c r="D41" s="85" t="s">
        <v>69</v>
      </c>
      <c r="E41" s="97">
        <v>7.5</v>
      </c>
      <c r="F41" s="81"/>
      <c r="G41" s="82">
        <f t="shared" si="1"/>
        <v>0</v>
      </c>
    </row>
    <row r="42" spans="1:14" x14ac:dyDescent="0.2">
      <c r="A42" s="63"/>
      <c r="B42" s="87" t="s">
        <v>11</v>
      </c>
      <c r="C42" s="84" t="s">
        <v>99</v>
      </c>
      <c r="D42" s="85"/>
      <c r="E42" s="113"/>
      <c r="F42" s="81"/>
      <c r="G42" s="82"/>
      <c r="M42" s="66"/>
      <c r="N42" s="66"/>
    </row>
    <row r="43" spans="1:14" x14ac:dyDescent="0.2">
      <c r="A43" s="63"/>
      <c r="B43" s="87" t="s">
        <v>11</v>
      </c>
      <c r="C43" s="84" t="s">
        <v>280</v>
      </c>
      <c r="D43" s="85"/>
      <c r="E43" s="113"/>
      <c r="F43" s="81"/>
      <c r="G43" s="82"/>
      <c r="M43" s="66"/>
      <c r="N43" s="66"/>
    </row>
    <row r="44" spans="1:14" ht="25.5" x14ac:dyDescent="0.2">
      <c r="A44" s="63"/>
      <c r="B44" s="204">
        <v>2.0230000000000001</v>
      </c>
      <c r="C44" s="86" t="s">
        <v>281</v>
      </c>
      <c r="D44" s="85" t="s">
        <v>69</v>
      </c>
      <c r="E44" s="97">
        <v>9.6</v>
      </c>
      <c r="F44" s="81"/>
      <c r="G44" s="82">
        <f t="shared" si="1"/>
        <v>0</v>
      </c>
    </row>
    <row r="45" spans="1:14" ht="25.5" x14ac:dyDescent="0.2">
      <c r="A45" s="63"/>
      <c r="B45" s="204">
        <v>2.024</v>
      </c>
      <c r="C45" s="86" t="s">
        <v>243</v>
      </c>
      <c r="D45" s="85" t="s">
        <v>69</v>
      </c>
      <c r="E45" s="97">
        <v>24</v>
      </c>
      <c r="F45" s="81"/>
      <c r="G45" s="82">
        <f t="shared" ref="G45" si="2">F45*E45</f>
        <v>0</v>
      </c>
    </row>
    <row r="46" spans="1:14" s="66" customFormat="1" ht="13.5" customHeight="1" x14ac:dyDescent="0.2">
      <c r="A46" s="63"/>
      <c r="B46" s="204">
        <v>2.0249999999999999</v>
      </c>
      <c r="C46" s="86" t="s">
        <v>244</v>
      </c>
      <c r="D46" s="85" t="s">
        <v>69</v>
      </c>
      <c r="E46" s="97">
        <v>210</v>
      </c>
      <c r="F46" s="81"/>
      <c r="G46" s="82">
        <f t="shared" si="1"/>
        <v>0</v>
      </c>
    </row>
    <row r="47" spans="1:14" s="66" customFormat="1" ht="13.5" customHeight="1" x14ac:dyDescent="0.2">
      <c r="A47" s="63"/>
      <c r="B47" s="204">
        <v>2.0259999999999998</v>
      </c>
      <c r="C47" s="86" t="s">
        <v>282</v>
      </c>
      <c r="D47" s="85" t="s">
        <v>10</v>
      </c>
      <c r="E47" s="109">
        <v>62</v>
      </c>
      <c r="F47" s="81"/>
      <c r="G47" s="82">
        <f t="shared" si="1"/>
        <v>0</v>
      </c>
    </row>
    <row r="48" spans="1:14" s="66" customFormat="1" ht="14.25" customHeight="1" x14ac:dyDescent="0.2">
      <c r="A48" s="63"/>
      <c r="B48" s="204">
        <v>2.0270000000000001</v>
      </c>
      <c r="C48" s="86" t="s">
        <v>245</v>
      </c>
      <c r="D48" s="85" t="s">
        <v>69</v>
      </c>
      <c r="E48" s="97">
        <v>91.7</v>
      </c>
      <c r="F48" s="81"/>
      <c r="G48" s="82">
        <f t="shared" si="1"/>
        <v>0</v>
      </c>
    </row>
    <row r="49" spans="1:13" s="66" customFormat="1" ht="14.25" customHeight="1" x14ac:dyDescent="0.2">
      <c r="A49" s="63"/>
      <c r="B49" s="204">
        <v>2.028</v>
      </c>
      <c r="C49" s="115" t="s">
        <v>246</v>
      </c>
      <c r="D49" s="85" t="s">
        <v>69</v>
      </c>
      <c r="E49" s="97">
        <v>82.43</v>
      </c>
      <c r="F49" s="81"/>
      <c r="G49" s="82">
        <f t="shared" si="1"/>
        <v>0</v>
      </c>
    </row>
    <row r="50" spans="1:13" x14ac:dyDescent="0.2">
      <c r="A50" s="63"/>
      <c r="B50" s="87"/>
      <c r="C50" s="116" t="s">
        <v>100</v>
      </c>
      <c r="D50" s="80"/>
      <c r="E50" s="110"/>
      <c r="F50" s="81"/>
      <c r="G50" s="82"/>
    </row>
    <row r="51" spans="1:13" ht="29.25" customHeight="1" x14ac:dyDescent="0.2">
      <c r="A51" s="63"/>
      <c r="B51" s="87"/>
      <c r="C51" s="117" t="s">
        <v>101</v>
      </c>
      <c r="D51" s="80"/>
      <c r="E51" s="110"/>
      <c r="F51" s="81"/>
      <c r="G51" s="82"/>
    </row>
    <row r="52" spans="1:13" x14ac:dyDescent="0.2">
      <c r="A52" s="63"/>
      <c r="B52" s="87" t="s">
        <v>11</v>
      </c>
      <c r="C52" s="84" t="s">
        <v>102</v>
      </c>
      <c r="D52" s="85"/>
      <c r="E52" s="113"/>
      <c r="F52" s="81"/>
      <c r="G52" s="82"/>
    </row>
    <row r="53" spans="1:13" s="66" customFormat="1" ht="14.25" customHeight="1" x14ac:dyDescent="0.2">
      <c r="A53" s="63"/>
      <c r="B53" s="87">
        <v>2.0289999999999999</v>
      </c>
      <c r="C53" s="86" t="s">
        <v>247</v>
      </c>
      <c r="D53" s="85" t="s">
        <v>55</v>
      </c>
      <c r="E53" s="118">
        <v>0.6</v>
      </c>
      <c r="F53" s="81"/>
      <c r="G53" s="82">
        <f t="shared" si="1"/>
        <v>0</v>
      </c>
    </row>
    <row r="54" spans="1:13" s="66" customFormat="1" x14ac:dyDescent="0.2">
      <c r="A54" s="63"/>
      <c r="B54" s="87" t="s">
        <v>11</v>
      </c>
      <c r="C54" s="84" t="s">
        <v>103</v>
      </c>
      <c r="D54" s="85"/>
      <c r="E54" s="113"/>
      <c r="F54" s="81"/>
      <c r="G54" s="82"/>
    </row>
    <row r="55" spans="1:13" s="66" customFormat="1" ht="14.25" customHeight="1" x14ac:dyDescent="0.2">
      <c r="A55" s="63"/>
      <c r="B55" s="87">
        <v>2.0299999999999998</v>
      </c>
      <c r="C55" s="86" t="s">
        <v>248</v>
      </c>
      <c r="D55" s="85" t="s">
        <v>55</v>
      </c>
      <c r="E55" s="114">
        <v>0.95</v>
      </c>
      <c r="F55" s="81"/>
      <c r="G55" s="82">
        <f t="shared" si="1"/>
        <v>0</v>
      </c>
    </row>
    <row r="56" spans="1:13" s="66" customFormat="1" ht="14.25" customHeight="1" x14ac:dyDescent="0.2">
      <c r="A56" s="63"/>
      <c r="B56" s="87">
        <v>2.0310000000000001</v>
      </c>
      <c r="C56" s="86" t="s">
        <v>249</v>
      </c>
      <c r="D56" s="85" t="s">
        <v>55</v>
      </c>
      <c r="E56" s="114">
        <v>3.25</v>
      </c>
      <c r="F56" s="81"/>
      <c r="G56" s="82">
        <f t="shared" si="1"/>
        <v>0</v>
      </c>
    </row>
    <row r="57" spans="1:13" ht="14.25" customHeight="1" x14ac:dyDescent="0.2">
      <c r="A57" s="63"/>
      <c r="B57" s="87" t="s">
        <v>11</v>
      </c>
      <c r="C57" s="99" t="s">
        <v>104</v>
      </c>
      <c r="D57" s="80"/>
      <c r="E57" s="110"/>
      <c r="F57" s="81"/>
      <c r="G57" s="82"/>
      <c r="K57" s="66"/>
      <c r="L57" s="66"/>
      <c r="M57" s="66"/>
    </row>
    <row r="58" spans="1:13" ht="14.25" customHeight="1" x14ac:dyDescent="0.2">
      <c r="A58" s="63"/>
      <c r="B58" s="87" t="s">
        <v>11</v>
      </c>
      <c r="C58" s="79" t="s">
        <v>105</v>
      </c>
      <c r="D58" s="80"/>
      <c r="E58" s="110"/>
      <c r="F58" s="81"/>
      <c r="G58" s="82"/>
      <c r="K58" s="66"/>
      <c r="L58" s="66"/>
      <c r="M58" s="66"/>
    </row>
    <row r="59" spans="1:13" ht="14.25" customHeight="1" x14ac:dyDescent="0.2">
      <c r="A59" s="63"/>
      <c r="B59" s="87" t="s">
        <v>11</v>
      </c>
      <c r="C59" s="117" t="s">
        <v>106</v>
      </c>
      <c r="D59" s="85"/>
      <c r="E59" s="113"/>
      <c r="F59" s="81"/>
      <c r="G59" s="82"/>
      <c r="L59" s="66"/>
      <c r="M59" s="66"/>
    </row>
    <row r="60" spans="1:13" ht="25.5" customHeight="1" x14ac:dyDescent="0.2">
      <c r="A60" s="63"/>
      <c r="B60" s="204">
        <v>2.032</v>
      </c>
      <c r="C60" s="86" t="s">
        <v>108</v>
      </c>
      <c r="D60" s="85" t="s">
        <v>69</v>
      </c>
      <c r="E60" s="120">
        <v>177.4</v>
      </c>
      <c r="F60" s="81"/>
      <c r="G60" s="82">
        <f t="shared" si="1"/>
        <v>0</v>
      </c>
      <c r="L60" s="66"/>
      <c r="M60" s="66"/>
    </row>
    <row r="61" spans="1:13" ht="15.75" customHeight="1" x14ac:dyDescent="0.2">
      <c r="A61" s="63"/>
      <c r="B61" s="87" t="s">
        <v>11</v>
      </c>
      <c r="C61" s="79" t="s">
        <v>109</v>
      </c>
      <c r="D61" s="85"/>
      <c r="E61" s="114"/>
      <c r="F61" s="81"/>
      <c r="G61" s="82"/>
      <c r="L61" s="66"/>
      <c r="M61" s="66"/>
    </row>
    <row r="62" spans="1:13" ht="12.75" customHeight="1" x14ac:dyDescent="0.2">
      <c r="A62" s="63"/>
      <c r="B62" s="87" t="s">
        <v>11</v>
      </c>
      <c r="C62" s="121" t="s">
        <v>110</v>
      </c>
      <c r="D62" s="85"/>
      <c r="E62" s="114"/>
      <c r="F62" s="81"/>
      <c r="G62" s="82"/>
      <c r="L62" s="66"/>
      <c r="M62" s="66"/>
    </row>
    <row r="63" spans="1:13" ht="51" x14ac:dyDescent="0.2">
      <c r="A63" s="63"/>
      <c r="B63" s="87" t="s">
        <v>11</v>
      </c>
      <c r="C63" s="121" t="s">
        <v>111</v>
      </c>
      <c r="D63" s="85"/>
      <c r="E63" s="114"/>
      <c r="F63" s="81"/>
      <c r="G63" s="82"/>
      <c r="L63" s="66"/>
      <c r="M63" s="66"/>
    </row>
    <row r="64" spans="1:13" ht="25.5" x14ac:dyDescent="0.2">
      <c r="A64" s="63"/>
      <c r="B64" s="87" t="s">
        <v>11</v>
      </c>
      <c r="C64" s="121" t="s">
        <v>112</v>
      </c>
      <c r="D64" s="85"/>
      <c r="E64" s="114"/>
      <c r="F64" s="81"/>
      <c r="G64" s="82"/>
      <c r="L64" s="66"/>
      <c r="M64" s="66"/>
    </row>
    <row r="65" spans="1:13" ht="12.75" customHeight="1" x14ac:dyDescent="0.2">
      <c r="A65" s="63"/>
      <c r="B65" s="87" t="s">
        <v>11</v>
      </c>
      <c r="C65" s="119" t="s">
        <v>107</v>
      </c>
      <c r="D65" s="85"/>
      <c r="E65" s="114"/>
      <c r="F65" s="81"/>
      <c r="G65" s="82"/>
      <c r="L65" s="66"/>
      <c r="M65" s="66"/>
    </row>
    <row r="66" spans="1:13" ht="38.25" x14ac:dyDescent="0.2">
      <c r="A66" s="63"/>
      <c r="B66" s="204">
        <v>2.0329999999999999</v>
      </c>
      <c r="C66" s="122" t="s">
        <v>250</v>
      </c>
      <c r="D66" s="85" t="s">
        <v>6</v>
      </c>
      <c r="E66" s="123">
        <v>6</v>
      </c>
      <c r="F66" s="81"/>
      <c r="G66" s="82">
        <f t="shared" ref="G66:G68" si="3">F66*E66</f>
        <v>0</v>
      </c>
      <c r="L66" s="66"/>
      <c r="M66" s="66"/>
    </row>
    <row r="67" spans="1:13" ht="38.25" x14ac:dyDescent="0.2">
      <c r="A67" s="63"/>
      <c r="B67" s="204">
        <v>2.0339999999999998</v>
      </c>
      <c r="C67" s="122" t="s">
        <v>251</v>
      </c>
      <c r="D67" s="85" t="s">
        <v>6</v>
      </c>
      <c r="E67" s="123">
        <v>1</v>
      </c>
      <c r="F67" s="81"/>
      <c r="G67" s="82">
        <f t="shared" si="3"/>
        <v>0</v>
      </c>
      <c r="L67" s="66"/>
      <c r="M67" s="66"/>
    </row>
    <row r="68" spans="1:13" ht="42.75" customHeight="1" x14ac:dyDescent="0.2">
      <c r="A68" s="63"/>
      <c r="B68" s="87">
        <v>2.0350000000000001</v>
      </c>
      <c r="C68" s="122" t="s">
        <v>252</v>
      </c>
      <c r="D68" s="85" t="s">
        <v>6</v>
      </c>
      <c r="E68" s="123">
        <v>2</v>
      </c>
      <c r="F68" s="81"/>
      <c r="G68" s="82">
        <f t="shared" si="3"/>
        <v>0</v>
      </c>
      <c r="L68" s="66"/>
      <c r="M68" s="66"/>
    </row>
    <row r="69" spans="1:13" x14ac:dyDescent="0.2">
      <c r="A69" s="63"/>
      <c r="B69" s="87" t="s">
        <v>11</v>
      </c>
      <c r="C69" s="84" t="s">
        <v>114</v>
      </c>
      <c r="D69" s="126"/>
      <c r="E69" s="131"/>
      <c r="F69" s="81"/>
      <c r="G69" s="82"/>
    </row>
    <row r="70" spans="1:13" ht="11.25" customHeight="1" x14ac:dyDescent="0.2">
      <c r="A70" s="63"/>
      <c r="B70" s="87" t="s">
        <v>11</v>
      </c>
      <c r="C70" s="84" t="s">
        <v>115</v>
      </c>
      <c r="D70" s="126"/>
      <c r="E70" s="131"/>
      <c r="F70" s="81"/>
      <c r="G70" s="82"/>
    </row>
    <row r="71" spans="1:13" ht="38.25" x14ac:dyDescent="0.2">
      <c r="A71" s="63"/>
      <c r="B71" s="87" t="s">
        <v>11</v>
      </c>
      <c r="C71" s="84" t="s">
        <v>116</v>
      </c>
      <c r="D71" s="126"/>
      <c r="E71" s="131"/>
      <c r="F71" s="81"/>
      <c r="G71" s="82"/>
    </row>
    <row r="72" spans="1:13" ht="76.5" x14ac:dyDescent="0.2">
      <c r="A72" s="63"/>
      <c r="B72" s="87" t="s">
        <v>11</v>
      </c>
      <c r="C72" s="84" t="s">
        <v>117</v>
      </c>
      <c r="D72" s="126"/>
      <c r="E72" s="131"/>
      <c r="F72" s="81"/>
      <c r="G72" s="82"/>
    </row>
    <row r="73" spans="1:13" ht="63.75" customHeight="1" x14ac:dyDescent="0.2">
      <c r="A73" s="63"/>
      <c r="B73" s="87">
        <v>2.036</v>
      </c>
      <c r="C73" s="86" t="s">
        <v>255</v>
      </c>
      <c r="D73" s="126" t="s">
        <v>6</v>
      </c>
      <c r="E73" s="132" t="s">
        <v>0</v>
      </c>
      <c r="F73" s="81"/>
      <c r="G73" s="82">
        <f t="shared" ref="G73:G74" si="4">F73*E73</f>
        <v>0</v>
      </c>
    </row>
    <row r="74" spans="1:13" ht="25.5" x14ac:dyDescent="0.2">
      <c r="A74" s="63"/>
      <c r="B74" s="87">
        <v>2.0369999999999999</v>
      </c>
      <c r="C74" s="86" t="s">
        <v>253</v>
      </c>
      <c r="D74" s="126" t="s">
        <v>6</v>
      </c>
      <c r="E74" s="258">
        <v>12</v>
      </c>
      <c r="F74" s="134"/>
      <c r="G74" s="82">
        <f t="shared" si="4"/>
        <v>0</v>
      </c>
      <c r="H74" s="135"/>
      <c r="I74" s="135"/>
    </row>
    <row r="75" spans="1:13" ht="25.5" x14ac:dyDescent="0.2">
      <c r="A75" s="63"/>
      <c r="B75" s="87">
        <v>2.0379999999999998</v>
      </c>
      <c r="C75" s="86" t="s">
        <v>254</v>
      </c>
      <c r="D75" s="126" t="s">
        <v>6</v>
      </c>
      <c r="E75" s="132">
        <v>8</v>
      </c>
      <c r="F75" s="81"/>
      <c r="G75" s="82">
        <f t="shared" ref="G75:G88" si="5">F75*E75</f>
        <v>0</v>
      </c>
    </row>
    <row r="76" spans="1:13" x14ac:dyDescent="0.2">
      <c r="A76" s="63"/>
      <c r="B76" s="100" t="s">
        <v>11</v>
      </c>
      <c r="C76" s="136" t="s">
        <v>118</v>
      </c>
      <c r="D76" s="137"/>
      <c r="E76" s="138"/>
      <c r="F76" s="103"/>
      <c r="G76" s="104"/>
    </row>
    <row r="77" spans="1:13" x14ac:dyDescent="0.2">
      <c r="A77" s="63"/>
      <c r="B77" s="191" t="s">
        <v>11</v>
      </c>
      <c r="C77" s="139" t="s">
        <v>119</v>
      </c>
      <c r="D77" s="140"/>
      <c r="E77" s="141"/>
      <c r="F77" s="142"/>
      <c r="G77" s="143"/>
    </row>
    <row r="78" spans="1:13" x14ac:dyDescent="0.2">
      <c r="A78" s="63"/>
      <c r="B78" s="191" t="s">
        <v>11</v>
      </c>
      <c r="C78" s="144" t="s">
        <v>120</v>
      </c>
      <c r="D78" s="140"/>
      <c r="E78" s="141"/>
      <c r="F78" s="142"/>
      <c r="G78" s="143"/>
    </row>
    <row r="79" spans="1:13" x14ac:dyDescent="0.2">
      <c r="A79" s="63"/>
      <c r="B79" s="105" t="s">
        <v>11</v>
      </c>
      <c r="C79" s="145" t="s">
        <v>256</v>
      </c>
      <c r="D79" s="146"/>
      <c r="E79" s="147"/>
      <c r="F79" s="107"/>
      <c r="G79" s="108"/>
    </row>
    <row r="80" spans="1:13" s="125" customFormat="1" ht="31.5" customHeight="1" x14ac:dyDescent="0.25">
      <c r="A80" s="63"/>
      <c r="B80" s="133">
        <v>2.0390000000000001</v>
      </c>
      <c r="C80" s="86" t="s">
        <v>121</v>
      </c>
      <c r="D80" s="90" t="s">
        <v>69</v>
      </c>
      <c r="E80" s="91">
        <v>152</v>
      </c>
      <c r="F80" s="92"/>
      <c r="G80" s="82">
        <f t="shared" si="5"/>
        <v>0</v>
      </c>
      <c r="H80" s="124"/>
    </row>
    <row r="81" spans="1:8" s="125" customFormat="1" ht="27.75" customHeight="1" x14ac:dyDescent="0.25">
      <c r="A81" s="63"/>
      <c r="B81" s="133">
        <v>2.04</v>
      </c>
      <c r="C81" s="86" t="s">
        <v>122</v>
      </c>
      <c r="D81" s="90" t="s">
        <v>10</v>
      </c>
      <c r="E81" s="91">
        <v>65</v>
      </c>
      <c r="F81" s="92"/>
      <c r="G81" s="82">
        <f t="shared" si="5"/>
        <v>0</v>
      </c>
      <c r="H81" s="124"/>
    </row>
    <row r="82" spans="1:8" s="125" customFormat="1" ht="12.75" customHeight="1" x14ac:dyDescent="0.25">
      <c r="A82" s="63"/>
      <c r="B82" s="133" t="s">
        <v>11</v>
      </c>
      <c r="C82" s="84" t="s">
        <v>123</v>
      </c>
      <c r="D82" s="126"/>
      <c r="E82" s="127"/>
      <c r="F82" s="92"/>
      <c r="G82" s="82"/>
      <c r="H82" s="124"/>
    </row>
    <row r="83" spans="1:8" s="125" customFormat="1" ht="26.25" x14ac:dyDescent="0.25">
      <c r="A83" s="63"/>
      <c r="B83" s="133">
        <v>2.0409999999999999</v>
      </c>
      <c r="C83" s="86" t="s">
        <v>124</v>
      </c>
      <c r="D83" s="90" t="s">
        <v>69</v>
      </c>
      <c r="E83" s="91">
        <v>152</v>
      </c>
      <c r="F83" s="92"/>
      <c r="G83" s="82">
        <f t="shared" si="5"/>
        <v>0</v>
      </c>
      <c r="H83" s="124"/>
    </row>
    <row r="84" spans="1:8" x14ac:dyDescent="0.2">
      <c r="A84" s="63"/>
      <c r="B84" s="87" t="s">
        <v>11</v>
      </c>
      <c r="C84" s="117" t="s">
        <v>125</v>
      </c>
      <c r="D84" s="126"/>
      <c r="E84" s="131"/>
      <c r="F84" s="81"/>
      <c r="G84" s="82"/>
    </row>
    <row r="85" spans="1:8" ht="27" customHeight="1" x14ac:dyDescent="0.2">
      <c r="A85" s="63"/>
      <c r="B85" s="87">
        <v>2.0419999999999998</v>
      </c>
      <c r="C85" s="86" t="s">
        <v>126</v>
      </c>
      <c r="D85" s="85" t="s">
        <v>113</v>
      </c>
      <c r="E85" s="109">
        <v>228.4</v>
      </c>
      <c r="F85" s="81"/>
      <c r="G85" s="82">
        <f t="shared" si="5"/>
        <v>0</v>
      </c>
    </row>
    <row r="86" spans="1:8" ht="25.5" x14ac:dyDescent="0.2">
      <c r="A86" s="63"/>
      <c r="B86" s="100">
        <v>2.0430000000000001</v>
      </c>
      <c r="C86" s="101" t="s">
        <v>127</v>
      </c>
      <c r="D86" s="102" t="s">
        <v>113</v>
      </c>
      <c r="E86" s="227">
        <v>144.4</v>
      </c>
      <c r="F86" s="103"/>
      <c r="G86" s="104">
        <f t="shared" si="5"/>
        <v>0</v>
      </c>
    </row>
    <row r="87" spans="1:8" s="130" customFormat="1" ht="25.5" x14ac:dyDescent="0.2">
      <c r="A87" s="63"/>
      <c r="B87" s="133">
        <v>2.044</v>
      </c>
      <c r="C87" s="86" t="s">
        <v>128</v>
      </c>
      <c r="D87" s="90" t="s">
        <v>10</v>
      </c>
      <c r="E87" s="91">
        <v>47.6</v>
      </c>
      <c r="F87" s="128"/>
      <c r="G87" s="82">
        <f t="shared" si="5"/>
        <v>0</v>
      </c>
      <c r="H87" s="129"/>
    </row>
    <row r="88" spans="1:8" s="130" customFormat="1" ht="25.5" x14ac:dyDescent="0.2">
      <c r="A88" s="63"/>
      <c r="B88" s="133">
        <v>2.0449999999999999</v>
      </c>
      <c r="C88" s="86" t="s">
        <v>129</v>
      </c>
      <c r="D88" s="90" t="s">
        <v>10</v>
      </c>
      <c r="E88" s="91">
        <v>47.6</v>
      </c>
      <c r="F88" s="128"/>
      <c r="G88" s="82">
        <f t="shared" si="5"/>
        <v>0</v>
      </c>
      <c r="H88" s="129"/>
    </row>
    <row r="89" spans="1:8" x14ac:dyDescent="0.2">
      <c r="A89" s="63"/>
      <c r="B89" s="100" t="s">
        <v>11</v>
      </c>
      <c r="C89" s="136" t="s">
        <v>130</v>
      </c>
      <c r="D89" s="137"/>
      <c r="E89" s="138"/>
      <c r="F89" s="103"/>
      <c r="G89" s="104"/>
    </row>
    <row r="90" spans="1:8" x14ac:dyDescent="0.2">
      <c r="A90" s="63"/>
      <c r="B90" s="191" t="s">
        <v>11</v>
      </c>
      <c r="C90" s="139" t="s">
        <v>131</v>
      </c>
      <c r="D90" s="140"/>
      <c r="E90" s="141"/>
      <c r="F90" s="142"/>
      <c r="G90" s="143"/>
    </row>
    <row r="91" spans="1:8" x14ac:dyDescent="0.2">
      <c r="A91" s="63"/>
      <c r="B91" s="105" t="s">
        <v>11</v>
      </c>
      <c r="C91" s="106" t="s">
        <v>96</v>
      </c>
      <c r="D91" s="148"/>
      <c r="E91" s="149"/>
      <c r="F91" s="107"/>
      <c r="G91" s="108"/>
    </row>
    <row r="92" spans="1:8" ht="38.25" x14ac:dyDescent="0.2">
      <c r="A92" s="63"/>
      <c r="B92" s="87">
        <v>2.0459999999999998</v>
      </c>
      <c r="C92" s="86" t="s">
        <v>132</v>
      </c>
      <c r="D92" s="85" t="s">
        <v>113</v>
      </c>
      <c r="E92" s="109">
        <v>228.4</v>
      </c>
      <c r="F92" s="81"/>
      <c r="G92" s="82">
        <f t="shared" ref="G92:G94" si="6">F92*E92</f>
        <v>0</v>
      </c>
    </row>
    <row r="93" spans="1:8" ht="39.75" customHeight="1" x14ac:dyDescent="0.2">
      <c r="A93" s="63"/>
      <c r="B93" s="204">
        <v>2.0470000000000002</v>
      </c>
      <c r="C93" s="86" t="s">
        <v>133</v>
      </c>
      <c r="D93" s="85" t="s">
        <v>113</v>
      </c>
      <c r="E93" s="109">
        <v>144.4</v>
      </c>
      <c r="F93" s="81"/>
      <c r="G93" s="82">
        <f t="shared" si="6"/>
        <v>0</v>
      </c>
    </row>
    <row r="94" spans="1:8" ht="27.75" customHeight="1" x14ac:dyDescent="0.2">
      <c r="A94" s="63"/>
      <c r="B94" s="204">
        <v>2.048</v>
      </c>
      <c r="C94" s="86" t="s">
        <v>134</v>
      </c>
      <c r="D94" s="85" t="s">
        <v>113</v>
      </c>
      <c r="E94" s="109">
        <v>152</v>
      </c>
      <c r="F94" s="81"/>
      <c r="G94" s="82">
        <f t="shared" si="6"/>
        <v>0</v>
      </c>
    </row>
    <row r="95" spans="1:8" x14ac:dyDescent="0.2">
      <c r="A95" s="63"/>
      <c r="B95" s="287"/>
      <c r="C95" s="139" t="s">
        <v>321</v>
      </c>
      <c r="D95" s="289"/>
      <c r="E95" s="290"/>
      <c r="F95" s="142"/>
      <c r="G95" s="143"/>
    </row>
    <row r="96" spans="1:8" ht="27.75" customHeight="1" x14ac:dyDescent="0.2">
      <c r="A96" s="63"/>
      <c r="B96" s="204">
        <v>2.0489999999999999</v>
      </c>
      <c r="C96" s="86" t="s">
        <v>322</v>
      </c>
      <c r="D96" s="85" t="s">
        <v>323</v>
      </c>
      <c r="E96" s="109">
        <v>2</v>
      </c>
      <c r="F96" s="81"/>
      <c r="G96" s="82"/>
    </row>
    <row r="97" spans="1:7" x14ac:dyDescent="0.2">
      <c r="A97" s="63"/>
      <c r="B97" s="287"/>
      <c r="C97" s="139" t="s">
        <v>324</v>
      </c>
      <c r="D97" s="289"/>
      <c r="E97" s="290"/>
      <c r="F97" s="142"/>
      <c r="G97" s="143"/>
    </row>
    <row r="98" spans="1:7" ht="27.75" customHeight="1" x14ac:dyDescent="0.2">
      <c r="A98" s="63"/>
      <c r="B98" s="204">
        <v>2.0499999999999998</v>
      </c>
      <c r="C98" s="86" t="s">
        <v>341</v>
      </c>
      <c r="D98" s="289" t="s">
        <v>6</v>
      </c>
      <c r="E98" s="109">
        <v>1</v>
      </c>
      <c r="F98" s="81"/>
      <c r="G98" s="82"/>
    </row>
    <row r="99" spans="1:7" ht="25.5" x14ac:dyDescent="0.2">
      <c r="A99" s="63"/>
      <c r="B99" s="287">
        <v>2.0510000000000002</v>
      </c>
      <c r="C99" s="86" t="s">
        <v>326</v>
      </c>
      <c r="D99" s="289" t="s">
        <v>6</v>
      </c>
      <c r="E99" s="290">
        <v>1</v>
      </c>
      <c r="F99" s="142"/>
      <c r="G99" s="143"/>
    </row>
    <row r="100" spans="1:7" x14ac:dyDescent="0.2">
      <c r="A100" s="63"/>
      <c r="B100" s="287"/>
      <c r="C100" s="139" t="s">
        <v>327</v>
      </c>
      <c r="D100" s="289"/>
      <c r="E100" s="290"/>
      <c r="F100" s="142"/>
      <c r="G100" s="143"/>
    </row>
    <row r="101" spans="1:7" x14ac:dyDescent="0.2">
      <c r="A101" s="63"/>
      <c r="B101" s="287">
        <v>2.052</v>
      </c>
      <c r="C101" s="86" t="s">
        <v>328</v>
      </c>
      <c r="D101" s="289" t="s">
        <v>10</v>
      </c>
      <c r="E101" s="290">
        <v>40</v>
      </c>
      <c r="F101" s="142"/>
      <c r="G101" s="143"/>
    </row>
    <row r="102" spans="1:7" x14ac:dyDescent="0.2">
      <c r="A102" s="63"/>
      <c r="B102" s="287">
        <v>2.0529999999999999</v>
      </c>
      <c r="C102" s="86" t="s">
        <v>329</v>
      </c>
      <c r="D102" s="289" t="s">
        <v>10</v>
      </c>
      <c r="E102" s="290">
        <v>35</v>
      </c>
      <c r="F102" s="142"/>
      <c r="G102" s="143"/>
    </row>
    <row r="103" spans="1:7" x14ac:dyDescent="0.2">
      <c r="A103" s="63"/>
      <c r="B103" s="287">
        <v>2.0539999999999998</v>
      </c>
      <c r="C103" s="86" t="s">
        <v>330</v>
      </c>
      <c r="D103" s="289" t="s">
        <v>10</v>
      </c>
      <c r="E103" s="290">
        <v>30</v>
      </c>
      <c r="F103" s="142"/>
      <c r="G103" s="143"/>
    </row>
    <row r="104" spans="1:7" x14ac:dyDescent="0.2">
      <c r="A104" s="63"/>
      <c r="B104" s="287"/>
      <c r="C104" s="139"/>
      <c r="D104" s="289"/>
      <c r="E104" s="290"/>
      <c r="F104" s="142"/>
      <c r="G104" s="143"/>
    </row>
    <row r="105" spans="1:7" x14ac:dyDescent="0.2">
      <c r="A105" s="63"/>
      <c r="B105" s="287"/>
      <c r="C105" s="139"/>
      <c r="D105" s="289"/>
      <c r="E105" s="290"/>
      <c r="F105" s="142"/>
      <c r="G105" s="143"/>
    </row>
    <row r="106" spans="1:7" x14ac:dyDescent="0.2">
      <c r="A106" s="63"/>
      <c r="B106" s="287"/>
      <c r="C106" s="139"/>
      <c r="D106" s="289"/>
      <c r="E106" s="290"/>
      <c r="F106" s="142"/>
      <c r="G106" s="143"/>
    </row>
    <row r="107" spans="1:7" ht="27.75" customHeight="1" thickBot="1" x14ac:dyDescent="0.25">
      <c r="A107" s="63"/>
      <c r="B107" s="287"/>
      <c r="C107" s="288"/>
      <c r="D107" s="289"/>
      <c r="E107" s="290"/>
      <c r="F107" s="142"/>
      <c r="G107" s="143"/>
    </row>
    <row r="108" spans="1:7" ht="22.5" customHeight="1" thickBot="1" x14ac:dyDescent="0.25">
      <c r="A108" s="63"/>
      <c r="B108" s="271"/>
      <c r="C108" s="267" t="s">
        <v>5</v>
      </c>
      <c r="D108" s="268"/>
      <c r="E108" s="268"/>
      <c r="F108" s="269"/>
      <c r="G108" s="270"/>
    </row>
    <row r="109" spans="1:7" x14ac:dyDescent="0.2">
      <c r="A109" s="63"/>
      <c r="B109" s="192"/>
      <c r="C109" s="66"/>
      <c r="D109" s="66"/>
      <c r="E109" s="66"/>
      <c r="F109" s="66"/>
      <c r="G109" s="150">
        <f>F108/240</f>
        <v>0</v>
      </c>
    </row>
    <row r="110" spans="1:7" x14ac:dyDescent="0.2">
      <c r="A110" s="63"/>
      <c r="B110" s="192"/>
      <c r="C110" s="66"/>
      <c r="D110" s="66"/>
      <c r="E110" s="66"/>
      <c r="F110" s="66"/>
      <c r="G110" s="150">
        <f>F108/2640</f>
        <v>0</v>
      </c>
    </row>
    <row r="111" spans="1:7" x14ac:dyDescent="0.2">
      <c r="A111" s="63"/>
      <c r="B111" s="192"/>
      <c r="C111" s="66"/>
      <c r="D111" s="66"/>
      <c r="E111" s="66"/>
      <c r="F111" s="66"/>
      <c r="G111" s="66"/>
    </row>
    <row r="112" spans="1:7" x14ac:dyDescent="0.2">
      <c r="A112" s="63"/>
      <c r="B112" s="192"/>
      <c r="C112" s="66"/>
      <c r="D112" s="66"/>
      <c r="E112" s="66"/>
      <c r="F112" s="66"/>
      <c r="G112" s="66"/>
    </row>
    <row r="113" spans="1:7" x14ac:dyDescent="0.2">
      <c r="A113" s="63"/>
      <c r="B113" s="192"/>
      <c r="C113" s="152"/>
      <c r="D113" s="66"/>
      <c r="E113" s="66"/>
      <c r="F113" s="66"/>
      <c r="G113" s="66"/>
    </row>
    <row r="114" spans="1:7" x14ac:dyDescent="0.2">
      <c r="A114" s="63"/>
      <c r="B114" s="192"/>
      <c r="C114" s="66"/>
      <c r="D114" s="66"/>
      <c r="E114" s="66"/>
      <c r="F114" s="66"/>
      <c r="G114" s="66"/>
    </row>
    <row r="115" spans="1:7" x14ac:dyDescent="0.2">
      <c r="A115" s="63"/>
      <c r="B115" s="192"/>
      <c r="C115" s="66"/>
      <c r="D115" s="66"/>
      <c r="E115" s="66"/>
      <c r="F115" s="66"/>
      <c r="G115" s="66"/>
    </row>
    <row r="116" spans="1:7" x14ac:dyDescent="0.2">
      <c r="A116" s="63"/>
      <c r="B116" s="192"/>
      <c r="C116" s="66"/>
      <c r="D116" s="66"/>
      <c r="E116" s="66"/>
      <c r="F116" s="66"/>
      <c r="G116" s="66"/>
    </row>
    <row r="117" spans="1:7" x14ac:dyDescent="0.2">
      <c r="A117" s="63"/>
      <c r="B117" s="192"/>
      <c r="C117" s="66"/>
      <c r="D117" s="66"/>
      <c r="E117" s="66"/>
      <c r="F117" s="66"/>
      <c r="G117" s="66"/>
    </row>
    <row r="118" spans="1:7" x14ac:dyDescent="0.2">
      <c r="A118" s="63"/>
      <c r="B118" s="192"/>
      <c r="C118" s="66"/>
      <c r="D118" s="66"/>
      <c r="E118" s="66"/>
      <c r="F118" s="66"/>
      <c r="G118" s="66"/>
    </row>
    <row r="119" spans="1:7" x14ac:dyDescent="0.2">
      <c r="A119" s="63"/>
      <c r="B119" s="192"/>
      <c r="C119" s="66"/>
      <c r="D119" s="66"/>
      <c r="E119" s="66"/>
      <c r="F119" s="66"/>
      <c r="G119" s="66"/>
    </row>
    <row r="120" spans="1:7" x14ac:dyDescent="0.2">
      <c r="A120" s="63"/>
      <c r="B120" s="192"/>
      <c r="C120" s="66"/>
      <c r="D120" s="66"/>
      <c r="E120" s="66"/>
      <c r="F120" s="66"/>
      <c r="G120" s="66"/>
    </row>
    <row r="121" spans="1:7" s="151" customFormat="1" x14ac:dyDescent="0.2">
      <c r="A121" s="63"/>
      <c r="B121" s="192"/>
      <c r="C121" s="66"/>
      <c r="D121" s="66"/>
      <c r="E121" s="66"/>
      <c r="F121" s="66"/>
      <c r="G121" s="66"/>
    </row>
    <row r="122" spans="1:7" s="151" customFormat="1" x14ac:dyDescent="0.2">
      <c r="A122" s="63"/>
      <c r="B122" s="192"/>
      <c r="C122" s="66"/>
      <c r="D122" s="66"/>
      <c r="E122" s="66"/>
      <c r="F122" s="66"/>
      <c r="G122" s="66"/>
    </row>
    <row r="123" spans="1:7" s="151" customFormat="1" x14ac:dyDescent="0.2">
      <c r="A123" s="63"/>
      <c r="B123" s="192"/>
      <c r="C123" s="66"/>
      <c r="D123" s="66"/>
      <c r="E123" s="66"/>
      <c r="F123" s="66"/>
      <c r="G123" s="66"/>
    </row>
    <row r="124" spans="1:7" s="151" customFormat="1" x14ac:dyDescent="0.2">
      <c r="A124" s="63"/>
      <c r="B124" s="192"/>
      <c r="C124" s="66"/>
      <c r="D124" s="66"/>
      <c r="E124" s="66"/>
      <c r="F124" s="66"/>
      <c r="G124" s="66"/>
    </row>
    <row r="125" spans="1:7" s="151" customFormat="1" x14ac:dyDescent="0.2">
      <c r="A125" s="63"/>
      <c r="B125" s="192"/>
      <c r="C125" s="66"/>
      <c r="D125" s="66"/>
      <c r="E125" s="66"/>
      <c r="F125" s="66"/>
      <c r="G125" s="66"/>
    </row>
    <row r="126" spans="1:7" s="151" customFormat="1" x14ac:dyDescent="0.2">
      <c r="A126" s="63"/>
      <c r="B126" s="192"/>
      <c r="C126" s="66"/>
      <c r="D126" s="66"/>
      <c r="E126" s="66"/>
      <c r="F126" s="66"/>
      <c r="G126" s="66"/>
    </row>
    <row r="127" spans="1:7" s="151" customFormat="1" x14ac:dyDescent="0.2">
      <c r="A127" s="63"/>
      <c r="B127" s="192"/>
      <c r="C127" s="66"/>
      <c r="D127" s="66"/>
      <c r="E127" s="66"/>
      <c r="F127" s="66"/>
      <c r="G127" s="66"/>
    </row>
    <row r="128" spans="1:7" s="151" customFormat="1" x14ac:dyDescent="0.2">
      <c r="A128" s="63"/>
      <c r="B128" s="192"/>
      <c r="C128" s="66"/>
      <c r="D128" s="66"/>
      <c r="E128" s="66"/>
      <c r="F128" s="66"/>
      <c r="G128" s="66"/>
    </row>
    <row r="129" spans="1:7" s="151" customFormat="1" x14ac:dyDescent="0.2">
      <c r="A129" s="63"/>
      <c r="B129" s="192"/>
      <c r="C129" s="66"/>
      <c r="D129" s="66"/>
      <c r="E129" s="66"/>
      <c r="F129" s="66"/>
      <c r="G129" s="66"/>
    </row>
    <row r="130" spans="1:7" s="151" customFormat="1" x14ac:dyDescent="0.2">
      <c r="A130" s="63"/>
      <c r="B130" s="192"/>
      <c r="C130" s="73"/>
      <c r="D130" s="73"/>
      <c r="E130" s="66"/>
      <c r="F130" s="66"/>
      <c r="G130" s="66"/>
    </row>
    <row r="131" spans="1:7" s="151" customFormat="1" x14ac:dyDescent="0.2">
      <c r="A131" s="207"/>
      <c r="B131" s="192"/>
      <c r="C131" s="73"/>
      <c r="D131" s="73"/>
      <c r="E131" s="66"/>
      <c r="F131" s="66"/>
      <c r="G131" s="66"/>
    </row>
    <row r="132" spans="1:7" s="151" customFormat="1" x14ac:dyDescent="0.2">
      <c r="A132" s="207"/>
      <c r="B132" s="192"/>
      <c r="C132" s="73"/>
      <c r="D132" s="73"/>
      <c r="E132" s="73"/>
      <c r="F132" s="73"/>
      <c r="G132" s="73"/>
    </row>
    <row r="133" spans="1:7" s="151" customFormat="1" x14ac:dyDescent="0.2">
      <c r="A133" s="207"/>
      <c r="B133" s="192"/>
      <c r="C133" s="73"/>
      <c r="D133" s="73"/>
      <c r="E133" s="73"/>
      <c r="F133" s="73"/>
      <c r="G133" s="73"/>
    </row>
    <row r="134" spans="1:7" s="151" customFormat="1" x14ac:dyDescent="0.2">
      <c r="A134" s="207"/>
      <c r="B134" s="192"/>
      <c r="C134" s="73"/>
      <c r="D134" s="73"/>
      <c r="E134" s="73"/>
      <c r="F134" s="73"/>
      <c r="G134" s="73"/>
    </row>
    <row r="135" spans="1:7" s="151" customFormat="1" x14ac:dyDescent="0.2">
      <c r="A135" s="207"/>
      <c r="B135" s="192"/>
      <c r="C135" s="73"/>
      <c r="D135" s="73"/>
      <c r="E135" s="73"/>
      <c r="F135" s="73"/>
      <c r="G135" s="73"/>
    </row>
    <row r="136" spans="1:7" s="151" customFormat="1" x14ac:dyDescent="0.2">
      <c r="A136" s="207"/>
      <c r="B136" s="192"/>
      <c r="C136" s="73"/>
      <c r="D136" s="73"/>
      <c r="E136" s="73"/>
      <c r="F136" s="73"/>
      <c r="G136" s="73"/>
    </row>
    <row r="137" spans="1:7" s="151" customFormat="1" x14ac:dyDescent="0.2">
      <c r="A137" s="207"/>
      <c r="B137" s="192"/>
      <c r="C137" s="73"/>
      <c r="D137" s="73"/>
      <c r="E137" s="73"/>
      <c r="F137" s="73"/>
      <c r="G137" s="73"/>
    </row>
    <row r="138" spans="1:7" s="151" customFormat="1" x14ac:dyDescent="0.2">
      <c r="A138" s="207"/>
      <c r="B138" s="192"/>
      <c r="C138" s="73"/>
      <c r="D138" s="73"/>
      <c r="E138" s="73"/>
      <c r="F138" s="73"/>
      <c r="G138" s="73"/>
    </row>
    <row r="139" spans="1:7" s="151" customFormat="1" x14ac:dyDescent="0.2">
      <c r="A139" s="207"/>
      <c r="B139" s="192"/>
      <c r="C139" s="73"/>
      <c r="D139" s="73"/>
      <c r="E139" s="73"/>
      <c r="F139" s="73"/>
      <c r="G139" s="73"/>
    </row>
    <row r="140" spans="1:7" s="151" customFormat="1" x14ac:dyDescent="0.2">
      <c r="A140" s="207"/>
      <c r="B140" s="192"/>
      <c r="C140" s="73"/>
      <c r="D140" s="73"/>
      <c r="E140" s="73"/>
      <c r="F140" s="73"/>
      <c r="G140" s="73"/>
    </row>
  </sheetData>
  <mergeCells count="1">
    <mergeCell ref="F2:G3"/>
  </mergeCells>
  <printOptions horizontalCentered="1"/>
  <pageMargins left="0.5" right="0.25" top="0.5" bottom="0.5" header="0.3" footer="0.3"/>
  <pageSetup paperSize="9" firstPageNumber="166" orientation="portrait" useFirstPageNumber="1"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L100"/>
  <sheetViews>
    <sheetView zoomScaleNormal="100" zoomScaleSheetLayoutView="100" workbookViewId="0">
      <selection activeCell="B1" sqref="B1:E3"/>
    </sheetView>
  </sheetViews>
  <sheetFormatPr defaultRowHeight="12.75" x14ac:dyDescent="0.2"/>
  <cols>
    <col min="1" max="1" width="9.140625" style="156"/>
    <col min="2" max="2" width="6" style="226" customWidth="1"/>
    <col min="3" max="3" width="48.5703125" style="284" customWidth="1"/>
    <col min="4" max="4" width="6.140625" style="163" customWidth="1"/>
    <col min="5" max="5" width="8.140625" style="186" customWidth="1"/>
    <col min="6" max="6" width="12.140625" style="187" customWidth="1"/>
    <col min="7" max="7" width="13.7109375" style="185" customWidth="1"/>
    <col min="8" max="8" width="9.140625" style="185"/>
    <col min="9" max="9" width="12.5703125" style="185" customWidth="1"/>
    <col min="10" max="256" width="9.140625" style="185"/>
    <col min="257" max="257" width="7.7109375" style="185" customWidth="1"/>
    <col min="258" max="258" width="11" style="185" customWidth="1"/>
    <col min="259" max="259" width="45.28515625" style="185" customWidth="1"/>
    <col min="260" max="260" width="8" style="185" customWidth="1"/>
    <col min="261" max="261" width="8.7109375" style="185" customWidth="1"/>
    <col min="262" max="262" width="11.5703125" style="185" customWidth="1"/>
    <col min="263" max="263" width="14" style="185" customWidth="1"/>
    <col min="264" max="512" width="9.140625" style="185"/>
    <col min="513" max="513" width="7.7109375" style="185" customWidth="1"/>
    <col min="514" max="514" width="11" style="185" customWidth="1"/>
    <col min="515" max="515" width="45.28515625" style="185" customWidth="1"/>
    <col min="516" max="516" width="8" style="185" customWidth="1"/>
    <col min="517" max="517" width="8.7109375" style="185" customWidth="1"/>
    <col min="518" max="518" width="11.5703125" style="185" customWidth="1"/>
    <col min="519" max="519" width="14" style="185" customWidth="1"/>
    <col min="520" max="768" width="9.140625" style="185"/>
    <col min="769" max="769" width="7.7109375" style="185" customWidth="1"/>
    <col min="770" max="770" width="11" style="185" customWidth="1"/>
    <col min="771" max="771" width="45.28515625" style="185" customWidth="1"/>
    <col min="772" max="772" width="8" style="185" customWidth="1"/>
    <col min="773" max="773" width="8.7109375" style="185" customWidth="1"/>
    <col min="774" max="774" width="11.5703125" style="185" customWidth="1"/>
    <col min="775" max="775" width="14" style="185" customWidth="1"/>
    <col min="776" max="1024" width="9.140625" style="185"/>
    <col min="1025" max="1025" width="7.7109375" style="185" customWidth="1"/>
    <col min="1026" max="1026" width="11" style="185" customWidth="1"/>
    <col min="1027" max="1027" width="45.28515625" style="185" customWidth="1"/>
    <col min="1028" max="1028" width="8" style="185" customWidth="1"/>
    <col min="1029" max="1029" width="8.7109375" style="185" customWidth="1"/>
    <col min="1030" max="1030" width="11.5703125" style="185" customWidth="1"/>
    <col min="1031" max="1031" width="14" style="185" customWidth="1"/>
    <col min="1032" max="1280" width="9.140625" style="185"/>
    <col min="1281" max="1281" width="7.7109375" style="185" customWidth="1"/>
    <col min="1282" max="1282" width="11" style="185" customWidth="1"/>
    <col min="1283" max="1283" width="45.28515625" style="185" customWidth="1"/>
    <col min="1284" max="1284" width="8" style="185" customWidth="1"/>
    <col min="1285" max="1285" width="8.7109375" style="185" customWidth="1"/>
    <col min="1286" max="1286" width="11.5703125" style="185" customWidth="1"/>
    <col min="1287" max="1287" width="14" style="185" customWidth="1"/>
    <col min="1288" max="1536" width="9.140625" style="185"/>
    <col min="1537" max="1537" width="7.7109375" style="185" customWidth="1"/>
    <col min="1538" max="1538" width="11" style="185" customWidth="1"/>
    <col min="1539" max="1539" width="45.28515625" style="185" customWidth="1"/>
    <col min="1540" max="1540" width="8" style="185" customWidth="1"/>
    <col min="1541" max="1541" width="8.7109375" style="185" customWidth="1"/>
    <col min="1542" max="1542" width="11.5703125" style="185" customWidth="1"/>
    <col min="1543" max="1543" width="14" style="185" customWidth="1"/>
    <col min="1544" max="1792" width="9.140625" style="185"/>
    <col min="1793" max="1793" width="7.7109375" style="185" customWidth="1"/>
    <col min="1794" max="1794" width="11" style="185" customWidth="1"/>
    <col min="1795" max="1795" width="45.28515625" style="185" customWidth="1"/>
    <col min="1796" max="1796" width="8" style="185" customWidth="1"/>
    <col min="1797" max="1797" width="8.7109375" style="185" customWidth="1"/>
    <col min="1798" max="1798" width="11.5703125" style="185" customWidth="1"/>
    <col min="1799" max="1799" width="14" style="185" customWidth="1"/>
    <col min="1800" max="2048" width="9.140625" style="185"/>
    <col min="2049" max="2049" width="7.7109375" style="185" customWidth="1"/>
    <col min="2050" max="2050" width="11" style="185" customWidth="1"/>
    <col min="2051" max="2051" width="45.28515625" style="185" customWidth="1"/>
    <col min="2052" max="2052" width="8" style="185" customWidth="1"/>
    <col min="2053" max="2053" width="8.7109375" style="185" customWidth="1"/>
    <col min="2054" max="2054" width="11.5703125" style="185" customWidth="1"/>
    <col min="2055" max="2055" width="14" style="185" customWidth="1"/>
    <col min="2056" max="2304" width="9.140625" style="185"/>
    <col min="2305" max="2305" width="7.7109375" style="185" customWidth="1"/>
    <col min="2306" max="2306" width="11" style="185" customWidth="1"/>
    <col min="2307" max="2307" width="45.28515625" style="185" customWidth="1"/>
    <col min="2308" max="2308" width="8" style="185" customWidth="1"/>
    <col min="2309" max="2309" width="8.7109375" style="185" customWidth="1"/>
    <col min="2310" max="2310" width="11.5703125" style="185" customWidth="1"/>
    <col min="2311" max="2311" width="14" style="185" customWidth="1"/>
    <col min="2312" max="2560" width="9.140625" style="185"/>
    <col min="2561" max="2561" width="7.7109375" style="185" customWidth="1"/>
    <col min="2562" max="2562" width="11" style="185" customWidth="1"/>
    <col min="2563" max="2563" width="45.28515625" style="185" customWidth="1"/>
    <col min="2564" max="2564" width="8" style="185" customWidth="1"/>
    <col min="2565" max="2565" width="8.7109375" style="185" customWidth="1"/>
    <col min="2566" max="2566" width="11.5703125" style="185" customWidth="1"/>
    <col min="2567" max="2567" width="14" style="185" customWidth="1"/>
    <col min="2568" max="2816" width="9.140625" style="185"/>
    <col min="2817" max="2817" width="7.7109375" style="185" customWidth="1"/>
    <col min="2818" max="2818" width="11" style="185" customWidth="1"/>
    <col min="2819" max="2819" width="45.28515625" style="185" customWidth="1"/>
    <col min="2820" max="2820" width="8" style="185" customWidth="1"/>
    <col min="2821" max="2821" width="8.7109375" style="185" customWidth="1"/>
    <col min="2822" max="2822" width="11.5703125" style="185" customWidth="1"/>
    <col min="2823" max="2823" width="14" style="185" customWidth="1"/>
    <col min="2824" max="3072" width="9.140625" style="185"/>
    <col min="3073" max="3073" width="7.7109375" style="185" customWidth="1"/>
    <col min="3074" max="3074" width="11" style="185" customWidth="1"/>
    <col min="3075" max="3075" width="45.28515625" style="185" customWidth="1"/>
    <col min="3076" max="3076" width="8" style="185" customWidth="1"/>
    <col min="3077" max="3077" width="8.7109375" style="185" customWidth="1"/>
    <col min="3078" max="3078" width="11.5703125" style="185" customWidth="1"/>
    <col min="3079" max="3079" width="14" style="185" customWidth="1"/>
    <col min="3080" max="3328" width="9.140625" style="185"/>
    <col min="3329" max="3329" width="7.7109375" style="185" customWidth="1"/>
    <col min="3330" max="3330" width="11" style="185" customWidth="1"/>
    <col min="3331" max="3331" width="45.28515625" style="185" customWidth="1"/>
    <col min="3332" max="3332" width="8" style="185" customWidth="1"/>
    <col min="3333" max="3333" width="8.7109375" style="185" customWidth="1"/>
    <col min="3334" max="3334" width="11.5703125" style="185" customWidth="1"/>
    <col min="3335" max="3335" width="14" style="185" customWidth="1"/>
    <col min="3336" max="3584" width="9.140625" style="185"/>
    <col min="3585" max="3585" width="7.7109375" style="185" customWidth="1"/>
    <col min="3586" max="3586" width="11" style="185" customWidth="1"/>
    <col min="3587" max="3587" width="45.28515625" style="185" customWidth="1"/>
    <col min="3588" max="3588" width="8" style="185" customWidth="1"/>
    <col min="3589" max="3589" width="8.7109375" style="185" customWidth="1"/>
    <col min="3590" max="3590" width="11.5703125" style="185" customWidth="1"/>
    <col min="3591" max="3591" width="14" style="185" customWidth="1"/>
    <col min="3592" max="3840" width="9.140625" style="185"/>
    <col min="3841" max="3841" width="7.7109375" style="185" customWidth="1"/>
    <col min="3842" max="3842" width="11" style="185" customWidth="1"/>
    <col min="3843" max="3843" width="45.28515625" style="185" customWidth="1"/>
    <col min="3844" max="3844" width="8" style="185" customWidth="1"/>
    <col min="3845" max="3845" width="8.7109375" style="185" customWidth="1"/>
    <col min="3846" max="3846" width="11.5703125" style="185" customWidth="1"/>
    <col min="3847" max="3847" width="14" style="185" customWidth="1"/>
    <col min="3848" max="4096" width="9.140625" style="185"/>
    <col min="4097" max="4097" width="7.7109375" style="185" customWidth="1"/>
    <col min="4098" max="4098" width="11" style="185" customWidth="1"/>
    <col min="4099" max="4099" width="45.28515625" style="185" customWidth="1"/>
    <col min="4100" max="4100" width="8" style="185" customWidth="1"/>
    <col min="4101" max="4101" width="8.7109375" style="185" customWidth="1"/>
    <col min="4102" max="4102" width="11.5703125" style="185" customWidth="1"/>
    <col min="4103" max="4103" width="14" style="185" customWidth="1"/>
    <col min="4104" max="4352" width="9.140625" style="185"/>
    <col min="4353" max="4353" width="7.7109375" style="185" customWidth="1"/>
    <col min="4354" max="4354" width="11" style="185" customWidth="1"/>
    <col min="4355" max="4355" width="45.28515625" style="185" customWidth="1"/>
    <col min="4356" max="4356" width="8" style="185" customWidth="1"/>
    <col min="4357" max="4357" width="8.7109375" style="185" customWidth="1"/>
    <col min="4358" max="4358" width="11.5703125" style="185" customWidth="1"/>
    <col min="4359" max="4359" width="14" style="185" customWidth="1"/>
    <col min="4360" max="4608" width="9.140625" style="185"/>
    <col min="4609" max="4609" width="7.7109375" style="185" customWidth="1"/>
    <col min="4610" max="4610" width="11" style="185" customWidth="1"/>
    <col min="4611" max="4611" width="45.28515625" style="185" customWidth="1"/>
    <col min="4612" max="4612" width="8" style="185" customWidth="1"/>
    <col min="4613" max="4613" width="8.7109375" style="185" customWidth="1"/>
    <col min="4614" max="4614" width="11.5703125" style="185" customWidth="1"/>
    <col min="4615" max="4615" width="14" style="185" customWidth="1"/>
    <col min="4616" max="4864" width="9.140625" style="185"/>
    <col min="4865" max="4865" width="7.7109375" style="185" customWidth="1"/>
    <col min="4866" max="4866" width="11" style="185" customWidth="1"/>
    <col min="4867" max="4867" width="45.28515625" style="185" customWidth="1"/>
    <col min="4868" max="4868" width="8" style="185" customWidth="1"/>
    <col min="4869" max="4869" width="8.7109375" style="185" customWidth="1"/>
    <col min="4870" max="4870" width="11.5703125" style="185" customWidth="1"/>
    <col min="4871" max="4871" width="14" style="185" customWidth="1"/>
    <col min="4872" max="5120" width="9.140625" style="185"/>
    <col min="5121" max="5121" width="7.7109375" style="185" customWidth="1"/>
    <col min="5122" max="5122" width="11" style="185" customWidth="1"/>
    <col min="5123" max="5123" width="45.28515625" style="185" customWidth="1"/>
    <col min="5124" max="5124" width="8" style="185" customWidth="1"/>
    <col min="5125" max="5125" width="8.7109375" style="185" customWidth="1"/>
    <col min="5126" max="5126" width="11.5703125" style="185" customWidth="1"/>
    <col min="5127" max="5127" width="14" style="185" customWidth="1"/>
    <col min="5128" max="5376" width="9.140625" style="185"/>
    <col min="5377" max="5377" width="7.7109375" style="185" customWidth="1"/>
    <col min="5378" max="5378" width="11" style="185" customWidth="1"/>
    <col min="5379" max="5379" width="45.28515625" style="185" customWidth="1"/>
    <col min="5380" max="5380" width="8" style="185" customWidth="1"/>
    <col min="5381" max="5381" width="8.7109375" style="185" customWidth="1"/>
    <col min="5382" max="5382" width="11.5703125" style="185" customWidth="1"/>
    <col min="5383" max="5383" width="14" style="185" customWidth="1"/>
    <col min="5384" max="5632" width="9.140625" style="185"/>
    <col min="5633" max="5633" width="7.7109375" style="185" customWidth="1"/>
    <col min="5634" max="5634" width="11" style="185" customWidth="1"/>
    <col min="5635" max="5635" width="45.28515625" style="185" customWidth="1"/>
    <col min="5636" max="5636" width="8" style="185" customWidth="1"/>
    <col min="5637" max="5637" width="8.7109375" style="185" customWidth="1"/>
    <col min="5638" max="5638" width="11.5703125" style="185" customWidth="1"/>
    <col min="5639" max="5639" width="14" style="185" customWidth="1"/>
    <col min="5640" max="5888" width="9.140625" style="185"/>
    <col min="5889" max="5889" width="7.7109375" style="185" customWidth="1"/>
    <col min="5890" max="5890" width="11" style="185" customWidth="1"/>
    <col min="5891" max="5891" width="45.28515625" style="185" customWidth="1"/>
    <col min="5892" max="5892" width="8" style="185" customWidth="1"/>
    <col min="5893" max="5893" width="8.7109375" style="185" customWidth="1"/>
    <col min="5894" max="5894" width="11.5703125" style="185" customWidth="1"/>
    <col min="5895" max="5895" width="14" style="185" customWidth="1"/>
    <col min="5896" max="6144" width="9.140625" style="185"/>
    <col min="6145" max="6145" width="7.7109375" style="185" customWidth="1"/>
    <col min="6146" max="6146" width="11" style="185" customWidth="1"/>
    <col min="6147" max="6147" width="45.28515625" style="185" customWidth="1"/>
    <col min="6148" max="6148" width="8" style="185" customWidth="1"/>
    <col min="6149" max="6149" width="8.7109375" style="185" customWidth="1"/>
    <col min="6150" max="6150" width="11.5703125" style="185" customWidth="1"/>
    <col min="6151" max="6151" width="14" style="185" customWidth="1"/>
    <col min="6152" max="6400" width="9.140625" style="185"/>
    <col min="6401" max="6401" width="7.7109375" style="185" customWidth="1"/>
    <col min="6402" max="6402" width="11" style="185" customWidth="1"/>
    <col min="6403" max="6403" width="45.28515625" style="185" customWidth="1"/>
    <col min="6404" max="6404" width="8" style="185" customWidth="1"/>
    <col min="6405" max="6405" width="8.7109375" style="185" customWidth="1"/>
    <col min="6406" max="6406" width="11.5703125" style="185" customWidth="1"/>
    <col min="6407" max="6407" width="14" style="185" customWidth="1"/>
    <col min="6408" max="6656" width="9.140625" style="185"/>
    <col min="6657" max="6657" width="7.7109375" style="185" customWidth="1"/>
    <col min="6658" max="6658" width="11" style="185" customWidth="1"/>
    <col min="6659" max="6659" width="45.28515625" style="185" customWidth="1"/>
    <col min="6660" max="6660" width="8" style="185" customWidth="1"/>
    <col min="6661" max="6661" width="8.7109375" style="185" customWidth="1"/>
    <col min="6662" max="6662" width="11.5703125" style="185" customWidth="1"/>
    <col min="6663" max="6663" width="14" style="185" customWidth="1"/>
    <col min="6664" max="6912" width="9.140625" style="185"/>
    <col min="6913" max="6913" width="7.7109375" style="185" customWidth="1"/>
    <col min="6914" max="6914" width="11" style="185" customWidth="1"/>
    <col min="6915" max="6915" width="45.28515625" style="185" customWidth="1"/>
    <col min="6916" max="6916" width="8" style="185" customWidth="1"/>
    <col min="6917" max="6917" width="8.7109375" style="185" customWidth="1"/>
    <col min="6918" max="6918" width="11.5703125" style="185" customWidth="1"/>
    <col min="6919" max="6919" width="14" style="185" customWidth="1"/>
    <col min="6920" max="7168" width="9.140625" style="185"/>
    <col min="7169" max="7169" width="7.7109375" style="185" customWidth="1"/>
    <col min="7170" max="7170" width="11" style="185" customWidth="1"/>
    <col min="7171" max="7171" width="45.28515625" style="185" customWidth="1"/>
    <col min="7172" max="7172" width="8" style="185" customWidth="1"/>
    <col min="7173" max="7173" width="8.7109375" style="185" customWidth="1"/>
    <col min="7174" max="7174" width="11.5703125" style="185" customWidth="1"/>
    <col min="7175" max="7175" width="14" style="185" customWidth="1"/>
    <col min="7176" max="7424" width="9.140625" style="185"/>
    <col min="7425" max="7425" width="7.7109375" style="185" customWidth="1"/>
    <col min="7426" max="7426" width="11" style="185" customWidth="1"/>
    <col min="7427" max="7427" width="45.28515625" style="185" customWidth="1"/>
    <col min="7428" max="7428" width="8" style="185" customWidth="1"/>
    <col min="7429" max="7429" width="8.7109375" style="185" customWidth="1"/>
    <col min="7430" max="7430" width="11.5703125" style="185" customWidth="1"/>
    <col min="7431" max="7431" width="14" style="185" customWidth="1"/>
    <col min="7432" max="7680" width="9.140625" style="185"/>
    <col min="7681" max="7681" width="7.7109375" style="185" customWidth="1"/>
    <col min="7682" max="7682" width="11" style="185" customWidth="1"/>
    <col min="7683" max="7683" width="45.28515625" style="185" customWidth="1"/>
    <col min="7684" max="7684" width="8" style="185" customWidth="1"/>
    <col min="7685" max="7685" width="8.7109375" style="185" customWidth="1"/>
    <col min="7686" max="7686" width="11.5703125" style="185" customWidth="1"/>
    <col min="7687" max="7687" width="14" style="185" customWidth="1"/>
    <col min="7688" max="7936" width="9.140625" style="185"/>
    <col min="7937" max="7937" width="7.7109375" style="185" customWidth="1"/>
    <col min="7938" max="7938" width="11" style="185" customWidth="1"/>
    <col min="7939" max="7939" width="45.28515625" style="185" customWidth="1"/>
    <col min="7940" max="7940" width="8" style="185" customWidth="1"/>
    <col min="7941" max="7941" width="8.7109375" style="185" customWidth="1"/>
    <col min="7942" max="7942" width="11.5703125" style="185" customWidth="1"/>
    <col min="7943" max="7943" width="14" style="185" customWidth="1"/>
    <col min="7944" max="8192" width="9.140625" style="185"/>
    <col min="8193" max="8193" width="7.7109375" style="185" customWidth="1"/>
    <col min="8194" max="8194" width="11" style="185" customWidth="1"/>
    <col min="8195" max="8195" width="45.28515625" style="185" customWidth="1"/>
    <col min="8196" max="8196" width="8" style="185" customWidth="1"/>
    <col min="8197" max="8197" width="8.7109375" style="185" customWidth="1"/>
    <col min="8198" max="8198" width="11.5703125" style="185" customWidth="1"/>
    <col min="8199" max="8199" width="14" style="185" customWidth="1"/>
    <col min="8200" max="8448" width="9.140625" style="185"/>
    <col min="8449" max="8449" width="7.7109375" style="185" customWidth="1"/>
    <col min="8450" max="8450" width="11" style="185" customWidth="1"/>
    <col min="8451" max="8451" width="45.28515625" style="185" customWidth="1"/>
    <col min="8452" max="8452" width="8" style="185" customWidth="1"/>
    <col min="8453" max="8453" width="8.7109375" style="185" customWidth="1"/>
    <col min="8454" max="8454" width="11.5703125" style="185" customWidth="1"/>
    <col min="8455" max="8455" width="14" style="185" customWidth="1"/>
    <col min="8456" max="8704" width="9.140625" style="185"/>
    <col min="8705" max="8705" width="7.7109375" style="185" customWidth="1"/>
    <col min="8706" max="8706" width="11" style="185" customWidth="1"/>
    <col min="8707" max="8707" width="45.28515625" style="185" customWidth="1"/>
    <col min="8708" max="8708" width="8" style="185" customWidth="1"/>
    <col min="8709" max="8709" width="8.7109375" style="185" customWidth="1"/>
    <col min="8710" max="8710" width="11.5703125" style="185" customWidth="1"/>
    <col min="8711" max="8711" width="14" style="185" customWidth="1"/>
    <col min="8712" max="8960" width="9.140625" style="185"/>
    <col min="8961" max="8961" width="7.7109375" style="185" customWidth="1"/>
    <col min="8962" max="8962" width="11" style="185" customWidth="1"/>
    <col min="8963" max="8963" width="45.28515625" style="185" customWidth="1"/>
    <col min="8964" max="8964" width="8" style="185" customWidth="1"/>
    <col min="8965" max="8965" width="8.7109375" style="185" customWidth="1"/>
    <col min="8966" max="8966" width="11.5703125" style="185" customWidth="1"/>
    <col min="8967" max="8967" width="14" style="185" customWidth="1"/>
    <col min="8968" max="9216" width="9.140625" style="185"/>
    <col min="9217" max="9217" width="7.7109375" style="185" customWidth="1"/>
    <col min="9218" max="9218" width="11" style="185" customWidth="1"/>
    <col min="9219" max="9219" width="45.28515625" style="185" customWidth="1"/>
    <col min="9220" max="9220" width="8" style="185" customWidth="1"/>
    <col min="9221" max="9221" width="8.7109375" style="185" customWidth="1"/>
    <col min="9222" max="9222" width="11.5703125" style="185" customWidth="1"/>
    <col min="9223" max="9223" width="14" style="185" customWidth="1"/>
    <col min="9224" max="9472" width="9.140625" style="185"/>
    <col min="9473" max="9473" width="7.7109375" style="185" customWidth="1"/>
    <col min="9474" max="9474" width="11" style="185" customWidth="1"/>
    <col min="9475" max="9475" width="45.28515625" style="185" customWidth="1"/>
    <col min="9476" max="9476" width="8" style="185" customWidth="1"/>
    <col min="9477" max="9477" width="8.7109375" style="185" customWidth="1"/>
    <col min="9478" max="9478" width="11.5703125" style="185" customWidth="1"/>
    <col min="9479" max="9479" width="14" style="185" customWidth="1"/>
    <col min="9480" max="9728" width="9.140625" style="185"/>
    <col min="9729" max="9729" width="7.7109375" style="185" customWidth="1"/>
    <col min="9730" max="9730" width="11" style="185" customWidth="1"/>
    <col min="9731" max="9731" width="45.28515625" style="185" customWidth="1"/>
    <col min="9732" max="9732" width="8" style="185" customWidth="1"/>
    <col min="9733" max="9733" width="8.7109375" style="185" customWidth="1"/>
    <col min="9734" max="9734" width="11.5703125" style="185" customWidth="1"/>
    <col min="9735" max="9735" width="14" style="185" customWidth="1"/>
    <col min="9736" max="9984" width="9.140625" style="185"/>
    <col min="9985" max="9985" width="7.7109375" style="185" customWidth="1"/>
    <col min="9986" max="9986" width="11" style="185" customWidth="1"/>
    <col min="9987" max="9987" width="45.28515625" style="185" customWidth="1"/>
    <col min="9988" max="9988" width="8" style="185" customWidth="1"/>
    <col min="9989" max="9989" width="8.7109375" style="185" customWidth="1"/>
    <col min="9990" max="9990" width="11.5703125" style="185" customWidth="1"/>
    <col min="9991" max="9991" width="14" style="185" customWidth="1"/>
    <col min="9992" max="10240" width="9.140625" style="185"/>
    <col min="10241" max="10241" width="7.7109375" style="185" customWidth="1"/>
    <col min="10242" max="10242" width="11" style="185" customWidth="1"/>
    <col min="10243" max="10243" width="45.28515625" style="185" customWidth="1"/>
    <col min="10244" max="10244" width="8" style="185" customWidth="1"/>
    <col min="10245" max="10245" width="8.7109375" style="185" customWidth="1"/>
    <col min="10246" max="10246" width="11.5703125" style="185" customWidth="1"/>
    <col min="10247" max="10247" width="14" style="185" customWidth="1"/>
    <col min="10248" max="10496" width="9.140625" style="185"/>
    <col min="10497" max="10497" width="7.7109375" style="185" customWidth="1"/>
    <col min="10498" max="10498" width="11" style="185" customWidth="1"/>
    <col min="10499" max="10499" width="45.28515625" style="185" customWidth="1"/>
    <col min="10500" max="10500" width="8" style="185" customWidth="1"/>
    <col min="10501" max="10501" width="8.7109375" style="185" customWidth="1"/>
    <col min="10502" max="10502" width="11.5703125" style="185" customWidth="1"/>
    <col min="10503" max="10503" width="14" style="185" customWidth="1"/>
    <col min="10504" max="10752" width="9.140625" style="185"/>
    <col min="10753" max="10753" width="7.7109375" style="185" customWidth="1"/>
    <col min="10754" max="10754" width="11" style="185" customWidth="1"/>
    <col min="10755" max="10755" width="45.28515625" style="185" customWidth="1"/>
    <col min="10756" max="10756" width="8" style="185" customWidth="1"/>
    <col min="10757" max="10757" width="8.7109375" style="185" customWidth="1"/>
    <col min="10758" max="10758" width="11.5703125" style="185" customWidth="1"/>
    <col min="10759" max="10759" width="14" style="185" customWidth="1"/>
    <col min="10760" max="11008" width="9.140625" style="185"/>
    <col min="11009" max="11009" width="7.7109375" style="185" customWidth="1"/>
    <col min="11010" max="11010" width="11" style="185" customWidth="1"/>
    <col min="11011" max="11011" width="45.28515625" style="185" customWidth="1"/>
    <col min="11012" max="11012" width="8" style="185" customWidth="1"/>
    <col min="11013" max="11013" width="8.7109375" style="185" customWidth="1"/>
    <col min="11014" max="11014" width="11.5703125" style="185" customWidth="1"/>
    <col min="11015" max="11015" width="14" style="185" customWidth="1"/>
    <col min="11016" max="11264" width="9.140625" style="185"/>
    <col min="11265" max="11265" width="7.7109375" style="185" customWidth="1"/>
    <col min="11266" max="11266" width="11" style="185" customWidth="1"/>
    <col min="11267" max="11267" width="45.28515625" style="185" customWidth="1"/>
    <col min="11268" max="11268" width="8" style="185" customWidth="1"/>
    <col min="11269" max="11269" width="8.7109375" style="185" customWidth="1"/>
    <col min="11270" max="11270" width="11.5703125" style="185" customWidth="1"/>
    <col min="11271" max="11271" width="14" style="185" customWidth="1"/>
    <col min="11272" max="11520" width="9.140625" style="185"/>
    <col min="11521" max="11521" width="7.7109375" style="185" customWidth="1"/>
    <col min="11522" max="11522" width="11" style="185" customWidth="1"/>
    <col min="11523" max="11523" width="45.28515625" style="185" customWidth="1"/>
    <col min="11524" max="11524" width="8" style="185" customWidth="1"/>
    <col min="11525" max="11525" width="8.7109375" style="185" customWidth="1"/>
    <col min="11526" max="11526" width="11.5703125" style="185" customWidth="1"/>
    <col min="11527" max="11527" width="14" style="185" customWidth="1"/>
    <col min="11528" max="11776" width="9.140625" style="185"/>
    <col min="11777" max="11777" width="7.7109375" style="185" customWidth="1"/>
    <col min="11778" max="11778" width="11" style="185" customWidth="1"/>
    <col min="11779" max="11779" width="45.28515625" style="185" customWidth="1"/>
    <col min="11780" max="11780" width="8" style="185" customWidth="1"/>
    <col min="11781" max="11781" width="8.7109375" style="185" customWidth="1"/>
    <col min="11782" max="11782" width="11.5703125" style="185" customWidth="1"/>
    <col min="11783" max="11783" width="14" style="185" customWidth="1"/>
    <col min="11784" max="12032" width="9.140625" style="185"/>
    <col min="12033" max="12033" width="7.7109375" style="185" customWidth="1"/>
    <col min="12034" max="12034" width="11" style="185" customWidth="1"/>
    <col min="12035" max="12035" width="45.28515625" style="185" customWidth="1"/>
    <col min="12036" max="12036" width="8" style="185" customWidth="1"/>
    <col min="12037" max="12037" width="8.7109375" style="185" customWidth="1"/>
    <col min="12038" max="12038" width="11.5703125" style="185" customWidth="1"/>
    <col min="12039" max="12039" width="14" style="185" customWidth="1"/>
    <col min="12040" max="12288" width="9.140625" style="185"/>
    <col min="12289" max="12289" width="7.7109375" style="185" customWidth="1"/>
    <col min="12290" max="12290" width="11" style="185" customWidth="1"/>
    <col min="12291" max="12291" width="45.28515625" style="185" customWidth="1"/>
    <col min="12292" max="12292" width="8" style="185" customWidth="1"/>
    <col min="12293" max="12293" width="8.7109375" style="185" customWidth="1"/>
    <col min="12294" max="12294" width="11.5703125" style="185" customWidth="1"/>
    <col min="12295" max="12295" width="14" style="185" customWidth="1"/>
    <col min="12296" max="12544" width="9.140625" style="185"/>
    <col min="12545" max="12545" width="7.7109375" style="185" customWidth="1"/>
    <col min="12546" max="12546" width="11" style="185" customWidth="1"/>
    <col min="12547" max="12547" width="45.28515625" style="185" customWidth="1"/>
    <col min="12548" max="12548" width="8" style="185" customWidth="1"/>
    <col min="12549" max="12549" width="8.7109375" style="185" customWidth="1"/>
    <col min="12550" max="12550" width="11.5703125" style="185" customWidth="1"/>
    <col min="12551" max="12551" width="14" style="185" customWidth="1"/>
    <col min="12552" max="12800" width="9.140625" style="185"/>
    <col min="12801" max="12801" width="7.7109375" style="185" customWidth="1"/>
    <col min="12802" max="12802" width="11" style="185" customWidth="1"/>
    <col min="12803" max="12803" width="45.28515625" style="185" customWidth="1"/>
    <col min="12804" max="12804" width="8" style="185" customWidth="1"/>
    <col min="12805" max="12805" width="8.7109375" style="185" customWidth="1"/>
    <col min="12806" max="12806" width="11.5703125" style="185" customWidth="1"/>
    <col min="12807" max="12807" width="14" style="185" customWidth="1"/>
    <col min="12808" max="13056" width="9.140625" style="185"/>
    <col min="13057" max="13057" width="7.7109375" style="185" customWidth="1"/>
    <col min="13058" max="13058" width="11" style="185" customWidth="1"/>
    <col min="13059" max="13059" width="45.28515625" style="185" customWidth="1"/>
    <col min="13060" max="13060" width="8" style="185" customWidth="1"/>
    <col min="13061" max="13061" width="8.7109375" style="185" customWidth="1"/>
    <col min="13062" max="13062" width="11.5703125" style="185" customWidth="1"/>
    <col min="13063" max="13063" width="14" style="185" customWidth="1"/>
    <col min="13064" max="13312" width="9.140625" style="185"/>
    <col min="13313" max="13313" width="7.7109375" style="185" customWidth="1"/>
    <col min="13314" max="13314" width="11" style="185" customWidth="1"/>
    <col min="13315" max="13315" width="45.28515625" style="185" customWidth="1"/>
    <col min="13316" max="13316" width="8" style="185" customWidth="1"/>
    <col min="13317" max="13317" width="8.7109375" style="185" customWidth="1"/>
    <col min="13318" max="13318" width="11.5703125" style="185" customWidth="1"/>
    <col min="13319" max="13319" width="14" style="185" customWidth="1"/>
    <col min="13320" max="13568" width="9.140625" style="185"/>
    <col min="13569" max="13569" width="7.7109375" style="185" customWidth="1"/>
    <col min="13570" max="13570" width="11" style="185" customWidth="1"/>
    <col min="13571" max="13571" width="45.28515625" style="185" customWidth="1"/>
    <col min="13572" max="13572" width="8" style="185" customWidth="1"/>
    <col min="13573" max="13573" width="8.7109375" style="185" customWidth="1"/>
    <col min="13574" max="13574" width="11.5703125" style="185" customWidth="1"/>
    <col min="13575" max="13575" width="14" style="185" customWidth="1"/>
    <col min="13576" max="13824" width="9.140625" style="185"/>
    <col min="13825" max="13825" width="7.7109375" style="185" customWidth="1"/>
    <col min="13826" max="13826" width="11" style="185" customWidth="1"/>
    <col min="13827" max="13827" width="45.28515625" style="185" customWidth="1"/>
    <col min="13828" max="13828" width="8" style="185" customWidth="1"/>
    <col min="13829" max="13829" width="8.7109375" style="185" customWidth="1"/>
    <col min="13830" max="13830" width="11.5703125" style="185" customWidth="1"/>
    <col min="13831" max="13831" width="14" style="185" customWidth="1"/>
    <col min="13832" max="14080" width="9.140625" style="185"/>
    <col min="14081" max="14081" width="7.7109375" style="185" customWidth="1"/>
    <col min="14082" max="14082" width="11" style="185" customWidth="1"/>
    <col min="14083" max="14083" width="45.28515625" style="185" customWidth="1"/>
    <col min="14084" max="14084" width="8" style="185" customWidth="1"/>
    <col min="14085" max="14085" width="8.7109375" style="185" customWidth="1"/>
    <col min="14086" max="14086" width="11.5703125" style="185" customWidth="1"/>
    <col min="14087" max="14087" width="14" style="185" customWidth="1"/>
    <col min="14088" max="14336" width="9.140625" style="185"/>
    <col min="14337" max="14337" width="7.7109375" style="185" customWidth="1"/>
    <col min="14338" max="14338" width="11" style="185" customWidth="1"/>
    <col min="14339" max="14339" width="45.28515625" style="185" customWidth="1"/>
    <col min="14340" max="14340" width="8" style="185" customWidth="1"/>
    <col min="14341" max="14341" width="8.7109375" style="185" customWidth="1"/>
    <col min="14342" max="14342" width="11.5703125" style="185" customWidth="1"/>
    <col min="14343" max="14343" width="14" style="185" customWidth="1"/>
    <col min="14344" max="14592" width="9.140625" style="185"/>
    <col min="14593" max="14593" width="7.7109375" style="185" customWidth="1"/>
    <col min="14594" max="14594" width="11" style="185" customWidth="1"/>
    <col min="14595" max="14595" width="45.28515625" style="185" customWidth="1"/>
    <col min="14596" max="14596" width="8" style="185" customWidth="1"/>
    <col min="14597" max="14597" width="8.7109375" style="185" customWidth="1"/>
    <col min="14598" max="14598" width="11.5703125" style="185" customWidth="1"/>
    <col min="14599" max="14599" width="14" style="185" customWidth="1"/>
    <col min="14600" max="14848" width="9.140625" style="185"/>
    <col min="14849" max="14849" width="7.7109375" style="185" customWidth="1"/>
    <col min="14850" max="14850" width="11" style="185" customWidth="1"/>
    <col min="14851" max="14851" width="45.28515625" style="185" customWidth="1"/>
    <col min="14852" max="14852" width="8" style="185" customWidth="1"/>
    <col min="14853" max="14853" width="8.7109375" style="185" customWidth="1"/>
    <col min="14854" max="14854" width="11.5703125" style="185" customWidth="1"/>
    <col min="14855" max="14855" width="14" style="185" customWidth="1"/>
    <col min="14856" max="15104" width="9.140625" style="185"/>
    <col min="15105" max="15105" width="7.7109375" style="185" customWidth="1"/>
    <col min="15106" max="15106" width="11" style="185" customWidth="1"/>
    <col min="15107" max="15107" width="45.28515625" style="185" customWidth="1"/>
    <col min="15108" max="15108" width="8" style="185" customWidth="1"/>
    <col min="15109" max="15109" width="8.7109375" style="185" customWidth="1"/>
    <col min="15110" max="15110" width="11.5703125" style="185" customWidth="1"/>
    <col min="15111" max="15111" width="14" style="185" customWidth="1"/>
    <col min="15112" max="15360" width="9.140625" style="185"/>
    <col min="15361" max="15361" width="7.7109375" style="185" customWidth="1"/>
    <col min="15362" max="15362" width="11" style="185" customWidth="1"/>
    <col min="15363" max="15363" width="45.28515625" style="185" customWidth="1"/>
    <col min="15364" max="15364" width="8" style="185" customWidth="1"/>
    <col min="15365" max="15365" width="8.7109375" style="185" customWidth="1"/>
    <col min="15366" max="15366" width="11.5703125" style="185" customWidth="1"/>
    <col min="15367" max="15367" width="14" style="185" customWidth="1"/>
    <col min="15368" max="15616" width="9.140625" style="185"/>
    <col min="15617" max="15617" width="7.7109375" style="185" customWidth="1"/>
    <col min="15618" max="15618" width="11" style="185" customWidth="1"/>
    <col min="15619" max="15619" width="45.28515625" style="185" customWidth="1"/>
    <col min="15620" max="15620" width="8" style="185" customWidth="1"/>
    <col min="15621" max="15621" width="8.7109375" style="185" customWidth="1"/>
    <col min="15622" max="15622" width="11.5703125" style="185" customWidth="1"/>
    <col min="15623" max="15623" width="14" style="185" customWidth="1"/>
    <col min="15624" max="15872" width="9.140625" style="185"/>
    <col min="15873" max="15873" width="7.7109375" style="185" customWidth="1"/>
    <col min="15874" max="15874" width="11" style="185" customWidth="1"/>
    <col min="15875" max="15875" width="45.28515625" style="185" customWidth="1"/>
    <col min="15876" max="15876" width="8" style="185" customWidth="1"/>
    <col min="15877" max="15877" width="8.7109375" style="185" customWidth="1"/>
    <col min="15878" max="15878" width="11.5703125" style="185" customWidth="1"/>
    <col min="15879" max="15879" width="14" style="185" customWidth="1"/>
    <col min="15880" max="16128" width="9.140625" style="185"/>
    <col min="16129" max="16129" width="7.7109375" style="185" customWidth="1"/>
    <col min="16130" max="16130" width="11" style="185" customWidth="1"/>
    <col min="16131" max="16131" width="45.28515625" style="185" customWidth="1"/>
    <col min="16132" max="16132" width="8" style="185" customWidth="1"/>
    <col min="16133" max="16133" width="8.7109375" style="185" customWidth="1"/>
    <col min="16134" max="16134" width="11.5703125" style="185" customWidth="1"/>
    <col min="16135" max="16135" width="14" style="185" customWidth="1"/>
    <col min="16136" max="16384" width="9.140625" style="185"/>
  </cols>
  <sheetData>
    <row r="1" spans="1:9" s="61" customFormat="1" ht="20.100000000000001" customHeight="1" x14ac:dyDescent="0.2">
      <c r="A1" s="206"/>
      <c r="B1" s="352" t="s">
        <v>342</v>
      </c>
      <c r="C1" s="365"/>
      <c r="D1" s="366"/>
      <c r="E1" s="367"/>
      <c r="F1" s="153"/>
      <c r="G1" s="47"/>
    </row>
    <row r="2" spans="1:9" s="61" customFormat="1" ht="20.100000000000001" customHeight="1" x14ac:dyDescent="0.2">
      <c r="A2" s="206"/>
      <c r="B2" s="352" t="s">
        <v>307</v>
      </c>
      <c r="C2" s="365"/>
      <c r="D2" s="366"/>
      <c r="E2" s="367"/>
      <c r="F2" s="379" t="s">
        <v>309</v>
      </c>
      <c r="G2" s="379"/>
    </row>
    <row r="3" spans="1:9" s="61" customFormat="1" ht="20.100000000000001" customHeight="1" thickBot="1" x14ac:dyDescent="0.25">
      <c r="A3" s="206"/>
      <c r="B3" s="352"/>
      <c r="C3" s="365"/>
      <c r="D3" s="366"/>
      <c r="E3" s="367"/>
      <c r="F3" s="380"/>
      <c r="G3" s="380"/>
    </row>
    <row r="4" spans="1:9" s="223" customFormat="1" ht="38.25" customHeight="1" thickBot="1" x14ac:dyDescent="0.3">
      <c r="A4" s="154"/>
      <c r="B4" s="224" t="s">
        <v>61</v>
      </c>
      <c r="C4" s="274" t="s">
        <v>2</v>
      </c>
      <c r="D4" s="45" t="s">
        <v>9</v>
      </c>
      <c r="E4" s="44" t="s">
        <v>8</v>
      </c>
      <c r="F4" s="155" t="s">
        <v>7</v>
      </c>
      <c r="G4" s="42" t="s">
        <v>1</v>
      </c>
      <c r="I4" s="44" t="s">
        <v>8</v>
      </c>
    </row>
    <row r="5" spans="1:9" s="156" customFormat="1" ht="15" customHeight="1" x14ac:dyDescent="0.2">
      <c r="B5" s="195"/>
      <c r="C5" s="275" t="s">
        <v>135</v>
      </c>
      <c r="D5" s="157"/>
      <c r="E5" s="164"/>
      <c r="F5" s="77"/>
      <c r="G5" s="158"/>
    </row>
    <row r="6" spans="1:9" s="156" customFormat="1" x14ac:dyDescent="0.2">
      <c r="B6" s="174"/>
      <c r="C6" s="276" t="s">
        <v>136</v>
      </c>
      <c r="D6" s="159"/>
      <c r="E6" s="161"/>
      <c r="F6" s="81"/>
      <c r="G6" s="160"/>
    </row>
    <row r="7" spans="1:9" s="156" customFormat="1" ht="18" customHeight="1" x14ac:dyDescent="0.2">
      <c r="A7" s="203">
        <f>+IF(NOT(D7=""), (3+(0.001*COUNTA(D7:D$7))), "")</f>
        <v>3.0009999999999999</v>
      </c>
      <c r="B7" s="174">
        <f>A7</f>
        <v>3.0009999999999999</v>
      </c>
      <c r="C7" s="273" t="s">
        <v>71</v>
      </c>
      <c r="D7" s="161" t="s">
        <v>69</v>
      </c>
      <c r="E7" s="179">
        <v>60</v>
      </c>
      <c r="F7" s="81"/>
      <c r="G7" s="162">
        <f>F7*E7</f>
        <v>0</v>
      </c>
    </row>
    <row r="8" spans="1:9" s="156" customFormat="1" ht="38.25" x14ac:dyDescent="0.2">
      <c r="A8" s="203">
        <f>+IF(NOT(D8=""), (3+(0.001*COUNTA(D$7:D8))), "")</f>
        <v>3.0019999999999998</v>
      </c>
      <c r="B8" s="174">
        <f t="shared" ref="B8:B58" si="0">A8</f>
        <v>3.0019999999999998</v>
      </c>
      <c r="C8" s="273" t="s">
        <v>137</v>
      </c>
      <c r="D8" s="161" t="s">
        <v>74</v>
      </c>
      <c r="E8" s="179">
        <v>20</v>
      </c>
      <c r="F8" s="81"/>
      <c r="G8" s="162">
        <f>F8*E8</f>
        <v>0</v>
      </c>
    </row>
    <row r="9" spans="1:9" s="156" customFormat="1" ht="27.75" customHeight="1" x14ac:dyDescent="0.2">
      <c r="A9" s="203">
        <f>+IF(NOT(D9=""), (3+(0.001*COUNTA(D$7:D9))), "")</f>
        <v>3.0030000000000001</v>
      </c>
      <c r="B9" s="174">
        <f t="shared" si="0"/>
        <v>3.0030000000000001</v>
      </c>
      <c r="C9" s="273" t="s">
        <v>138</v>
      </c>
      <c r="D9" s="161" t="s">
        <v>74</v>
      </c>
      <c r="E9" s="179">
        <v>3</v>
      </c>
      <c r="F9" s="81"/>
      <c r="G9" s="162">
        <f>F9*E9</f>
        <v>0</v>
      </c>
    </row>
    <row r="10" spans="1:9" s="156" customFormat="1" x14ac:dyDescent="0.2">
      <c r="A10" s="203" t="str">
        <f>+IF(NOT(D10=""), (3+(0.001*COUNTA(D$7:D10))), "")</f>
        <v/>
      </c>
      <c r="B10" s="174" t="str">
        <f t="shared" si="0"/>
        <v/>
      </c>
      <c r="C10" s="276" t="s">
        <v>76</v>
      </c>
      <c r="D10" s="159"/>
      <c r="E10" s="179"/>
      <c r="F10" s="81"/>
      <c r="G10" s="162"/>
    </row>
    <row r="11" spans="1:9" s="156" customFormat="1" ht="25.5" x14ac:dyDescent="0.2">
      <c r="A11" s="203">
        <f>+IF(NOT(D11=""), (3+(0.001*COUNTA(D$7:D11))), "")</f>
        <v>3.004</v>
      </c>
      <c r="B11" s="174">
        <f t="shared" si="0"/>
        <v>3.004</v>
      </c>
      <c r="C11" s="273" t="s">
        <v>139</v>
      </c>
      <c r="D11" s="161" t="s">
        <v>74</v>
      </c>
      <c r="E11" s="179">
        <v>12</v>
      </c>
      <c r="F11" s="81"/>
      <c r="G11" s="162">
        <f>F11*E11</f>
        <v>0</v>
      </c>
    </row>
    <row r="12" spans="1:9" s="156" customFormat="1" ht="29.25" customHeight="1" x14ac:dyDescent="0.2">
      <c r="A12" s="203">
        <f>+IF(NOT(D12=""), (3+(0.001*COUNTA(D$7:D12))), "")</f>
        <v>3.0049999999999999</v>
      </c>
      <c r="B12" s="174">
        <f t="shared" si="0"/>
        <v>3.0049999999999999</v>
      </c>
      <c r="C12" s="273" t="s">
        <v>140</v>
      </c>
      <c r="D12" s="161" t="s">
        <v>74</v>
      </c>
      <c r="E12" s="179">
        <v>9</v>
      </c>
      <c r="F12" s="81"/>
      <c r="G12" s="162">
        <f>F12*E12</f>
        <v>0</v>
      </c>
    </row>
    <row r="13" spans="1:9" s="156" customFormat="1" ht="30.75" customHeight="1" x14ac:dyDescent="0.2">
      <c r="A13" s="203">
        <f>+IF(NOT(D13=""), (3+(0.001*COUNTA(D$7:D13))), "")</f>
        <v>3.0059999999999998</v>
      </c>
      <c r="B13" s="174">
        <f t="shared" si="0"/>
        <v>3.0059999999999998</v>
      </c>
      <c r="C13" s="273" t="s">
        <v>141</v>
      </c>
      <c r="D13" s="161" t="s">
        <v>74</v>
      </c>
      <c r="E13" s="179">
        <v>3</v>
      </c>
      <c r="F13" s="81"/>
      <c r="G13" s="162">
        <f>F13*E13</f>
        <v>0</v>
      </c>
    </row>
    <row r="14" spans="1:9" s="156" customFormat="1" ht="15" customHeight="1" x14ac:dyDescent="0.2">
      <c r="A14" s="203" t="str">
        <f>+IF(NOT(D14=""), (3+(0.001*COUNTA(D$7:D14))), "")</f>
        <v/>
      </c>
      <c r="B14" s="174" t="str">
        <f t="shared" si="0"/>
        <v/>
      </c>
      <c r="C14" s="276" t="s">
        <v>142</v>
      </c>
      <c r="D14" s="159"/>
      <c r="E14" s="179"/>
      <c r="F14" s="81"/>
      <c r="G14" s="162"/>
    </row>
    <row r="15" spans="1:9" s="156" customFormat="1" ht="25.5" x14ac:dyDescent="0.2">
      <c r="A15" s="203">
        <f>+IF(NOT(D15=""), (3+(0.001*COUNTA(D$7:D15))), "")</f>
        <v>3.0070000000000001</v>
      </c>
      <c r="B15" s="174">
        <f t="shared" si="0"/>
        <v>3.0070000000000001</v>
      </c>
      <c r="C15" s="273" t="s">
        <v>143</v>
      </c>
      <c r="D15" s="161" t="s">
        <v>74</v>
      </c>
      <c r="E15" s="179">
        <v>3.2</v>
      </c>
      <c r="F15" s="81"/>
      <c r="G15" s="162">
        <f>F15*E15</f>
        <v>0</v>
      </c>
    </row>
    <row r="16" spans="1:9" s="156" customFormat="1" ht="38.25" x14ac:dyDescent="0.2">
      <c r="A16" s="203">
        <f>+IF(NOT(D16=""), (3+(0.001*COUNTA(D$7:D16))), "")</f>
        <v>3.008</v>
      </c>
      <c r="B16" s="174">
        <f t="shared" si="0"/>
        <v>3.008</v>
      </c>
      <c r="C16" s="273" t="s">
        <v>144</v>
      </c>
      <c r="D16" s="161" t="s">
        <v>74</v>
      </c>
      <c r="E16" s="179">
        <v>5.5</v>
      </c>
      <c r="F16" s="81"/>
      <c r="G16" s="162">
        <f>F16*E16</f>
        <v>0</v>
      </c>
    </row>
    <row r="17" spans="1:7" s="156" customFormat="1" ht="16.5" customHeight="1" x14ac:dyDescent="0.2">
      <c r="A17" s="203" t="str">
        <f>+IF(NOT(D17=""), (3+(0.001*COUNTA(D$7:D17))), "")</f>
        <v/>
      </c>
      <c r="B17" s="174" t="str">
        <f t="shared" si="0"/>
        <v/>
      </c>
      <c r="C17" s="276" t="s">
        <v>145</v>
      </c>
      <c r="D17" s="159"/>
      <c r="E17" s="179"/>
      <c r="F17" s="81"/>
      <c r="G17" s="162"/>
    </row>
    <row r="18" spans="1:7" s="156" customFormat="1" ht="15" customHeight="1" x14ac:dyDescent="0.2">
      <c r="A18" s="203" t="str">
        <f>+IF(NOT(D18=""), (3+(0.001*COUNTA(D$7:D18))), "")</f>
        <v/>
      </c>
      <c r="B18" s="174" t="str">
        <f t="shared" si="0"/>
        <v/>
      </c>
      <c r="C18" s="276" t="s">
        <v>146</v>
      </c>
      <c r="D18" s="159"/>
      <c r="E18" s="179"/>
      <c r="F18" s="81"/>
      <c r="G18" s="162"/>
    </row>
    <row r="19" spans="1:7" s="156" customFormat="1" ht="25.5" x14ac:dyDescent="0.2">
      <c r="A19" s="203" t="str">
        <f>+IF(NOT(D19=""), (3+(0.001*COUNTA(D$7:D19))), "")</f>
        <v/>
      </c>
      <c r="B19" s="174" t="str">
        <f t="shared" si="0"/>
        <v/>
      </c>
      <c r="C19" s="277" t="s">
        <v>147</v>
      </c>
      <c r="D19" s="159"/>
      <c r="E19" s="179"/>
      <c r="F19" s="81"/>
      <c r="G19" s="162"/>
    </row>
    <row r="20" spans="1:7" s="156" customFormat="1" ht="15.75" customHeight="1" x14ac:dyDescent="0.2">
      <c r="A20" s="203" t="str">
        <f>+IF(NOT(D20=""), (3+(0.001*COUNTA(D$7:D20))), "")</f>
        <v/>
      </c>
      <c r="B20" s="174" t="str">
        <f t="shared" si="0"/>
        <v/>
      </c>
      <c r="C20" s="276" t="s">
        <v>148</v>
      </c>
      <c r="D20" s="159"/>
      <c r="E20" s="179"/>
      <c r="F20" s="81"/>
      <c r="G20" s="162"/>
    </row>
    <row r="21" spans="1:7" s="163" customFormat="1" ht="16.5" customHeight="1" x14ac:dyDescent="0.2">
      <c r="A21" s="203">
        <f>+IF(NOT(D21=""), (3+(0.001*COUNTA(D$7:D21))), "")</f>
        <v>3.0089999999999999</v>
      </c>
      <c r="B21" s="174">
        <f t="shared" si="0"/>
        <v>3.0089999999999999</v>
      </c>
      <c r="C21" s="278" t="s">
        <v>340</v>
      </c>
      <c r="D21" s="161" t="s">
        <v>74</v>
      </c>
      <c r="E21" s="179">
        <v>4</v>
      </c>
      <c r="F21" s="81"/>
      <c r="G21" s="162">
        <f>F21*E21</f>
        <v>0</v>
      </c>
    </row>
    <row r="22" spans="1:7" s="156" customFormat="1" ht="16.5" customHeight="1" x14ac:dyDescent="0.2">
      <c r="A22" s="203" t="str">
        <f>+IF(NOT(D22=""), (3+(0.001*COUNTA(D$7:D22))), "")</f>
        <v/>
      </c>
      <c r="B22" s="174" t="str">
        <f t="shared" si="0"/>
        <v/>
      </c>
      <c r="C22" s="276" t="s">
        <v>149</v>
      </c>
      <c r="D22" s="161"/>
      <c r="E22" s="179"/>
      <c r="F22" s="81"/>
      <c r="G22" s="162"/>
    </row>
    <row r="23" spans="1:7" s="156" customFormat="1" ht="16.5" customHeight="1" x14ac:dyDescent="0.2">
      <c r="A23" s="203">
        <f>+IF(NOT(D23=""), (3+(0.001*COUNTA(D$7:D23))), "")</f>
        <v>3.01</v>
      </c>
      <c r="B23" s="175">
        <f t="shared" ref="B23" si="1">A23</f>
        <v>3.01</v>
      </c>
      <c r="C23" s="278" t="s">
        <v>258</v>
      </c>
      <c r="D23" s="161" t="s">
        <v>74</v>
      </c>
      <c r="E23" s="179">
        <v>8.16</v>
      </c>
      <c r="F23" s="81"/>
      <c r="G23" s="162"/>
    </row>
    <row r="24" spans="1:7" s="163" customFormat="1" ht="17.25" customHeight="1" x14ac:dyDescent="0.2">
      <c r="A24" s="203">
        <f>+IF(NOT(D24=""), (3+(0.001*COUNTA(D$7:D24))), "")</f>
        <v>3.0110000000000001</v>
      </c>
      <c r="B24" s="175">
        <f t="shared" si="0"/>
        <v>3.0110000000000001</v>
      </c>
      <c r="C24" s="278" t="s">
        <v>257</v>
      </c>
      <c r="D24" s="161" t="s">
        <v>74</v>
      </c>
      <c r="E24" s="179">
        <v>0.6</v>
      </c>
      <c r="F24" s="81"/>
      <c r="G24" s="162">
        <f>F24*E24</f>
        <v>0</v>
      </c>
    </row>
    <row r="25" spans="1:7" s="163" customFormat="1" ht="17.25" customHeight="1" x14ac:dyDescent="0.2">
      <c r="A25" s="203">
        <f>+IF(NOT(D25=""), (3+(0.001*COUNTA(D$7:D25))), "")</f>
        <v>3.012</v>
      </c>
      <c r="B25" s="175">
        <f t="shared" si="0"/>
        <v>3.012</v>
      </c>
      <c r="C25" s="278" t="s">
        <v>261</v>
      </c>
      <c r="D25" s="161" t="s">
        <v>74</v>
      </c>
      <c r="E25" s="179">
        <v>2.1</v>
      </c>
      <c r="F25" s="81"/>
      <c r="G25" s="162">
        <f>F25*E25</f>
        <v>0</v>
      </c>
    </row>
    <row r="26" spans="1:7" s="156" customFormat="1" ht="14.25" customHeight="1" x14ac:dyDescent="0.2">
      <c r="A26" s="203" t="str">
        <f>+IF(NOT(D26=""), (3+(0.001*COUNTA(D$7:D26))), "")</f>
        <v/>
      </c>
      <c r="B26" s="174" t="str">
        <f t="shared" si="0"/>
        <v/>
      </c>
      <c r="C26" s="276" t="s">
        <v>150</v>
      </c>
      <c r="D26" s="161"/>
      <c r="E26" s="179"/>
      <c r="F26" s="81"/>
      <c r="G26" s="162"/>
    </row>
    <row r="27" spans="1:7" s="156" customFormat="1" ht="42" customHeight="1" x14ac:dyDescent="0.2">
      <c r="A27" s="203" t="str">
        <f>+IF(NOT(D27=""), (3+(0.001*COUNTA(D$7:D27))), "")</f>
        <v/>
      </c>
      <c r="B27" s="174" t="str">
        <f t="shared" si="0"/>
        <v/>
      </c>
      <c r="C27" s="277" t="s">
        <v>151</v>
      </c>
      <c r="D27" s="161"/>
      <c r="E27" s="179"/>
      <c r="F27" s="81"/>
      <c r="G27" s="162"/>
    </row>
    <row r="28" spans="1:7" s="156" customFormat="1" ht="14.25" customHeight="1" x14ac:dyDescent="0.2">
      <c r="A28" s="203" t="str">
        <f>+IF(NOT(D28=""), (3+(0.001*COUNTA(D$7:D28))), "")</f>
        <v/>
      </c>
      <c r="B28" s="174" t="str">
        <f t="shared" si="0"/>
        <v/>
      </c>
      <c r="C28" s="276" t="s">
        <v>152</v>
      </c>
      <c r="D28" s="161"/>
      <c r="E28" s="179"/>
      <c r="F28" s="81"/>
      <c r="G28" s="162"/>
    </row>
    <row r="29" spans="1:7" s="163" customFormat="1" ht="17.25" customHeight="1" x14ac:dyDescent="0.2">
      <c r="A29" s="203">
        <f>+IF(NOT(D29=""), (3+(0.001*COUNTA(D$7:D29))), "")</f>
        <v>3.0129999999999999</v>
      </c>
      <c r="B29" s="174">
        <f t="shared" si="0"/>
        <v>3.0129999999999999</v>
      </c>
      <c r="C29" s="278" t="s">
        <v>259</v>
      </c>
      <c r="D29" s="161" t="s">
        <v>69</v>
      </c>
      <c r="E29" s="179">
        <v>5.36</v>
      </c>
      <c r="F29" s="81"/>
      <c r="G29" s="162">
        <f>F29*E29</f>
        <v>0</v>
      </c>
    </row>
    <row r="30" spans="1:7" s="163" customFormat="1" ht="17.25" customHeight="1" x14ac:dyDescent="0.2">
      <c r="A30" s="203">
        <f>+IF(NOT(D30=""), (3+(0.001*COUNTA(D$7:D30))), "")</f>
        <v>3.0139999999999998</v>
      </c>
      <c r="B30" s="176">
        <f t="shared" si="0"/>
        <v>3.0139999999999998</v>
      </c>
      <c r="C30" s="279" t="s">
        <v>260</v>
      </c>
      <c r="D30" s="169" t="s">
        <v>69</v>
      </c>
      <c r="E30" s="180">
        <v>17</v>
      </c>
      <c r="F30" s="103"/>
      <c r="G30" s="170">
        <f>F30*E30</f>
        <v>0</v>
      </c>
    </row>
    <row r="31" spans="1:7" s="156" customFormat="1" ht="26.25" customHeight="1" x14ac:dyDescent="0.2">
      <c r="A31" s="203" t="str">
        <f>+IF(NOT(D31=""), (3+(0.001*COUNTA(D$7:D31))), "")</f>
        <v/>
      </c>
      <c r="B31" s="174" t="str">
        <f t="shared" si="0"/>
        <v/>
      </c>
      <c r="C31" s="286" t="s">
        <v>153</v>
      </c>
      <c r="D31" s="161"/>
      <c r="E31" s="179"/>
      <c r="F31" s="81"/>
      <c r="G31" s="162"/>
    </row>
    <row r="32" spans="1:7" s="156" customFormat="1" ht="31.5" customHeight="1" x14ac:dyDescent="0.2">
      <c r="A32" s="203" t="str">
        <f>+IF(NOT(D32=""), (3+(0.001*COUNTA(D$7:D32))), "")</f>
        <v/>
      </c>
      <c r="B32" s="174" t="str">
        <f t="shared" si="0"/>
        <v/>
      </c>
      <c r="C32" s="277" t="s">
        <v>154</v>
      </c>
      <c r="D32" s="161"/>
      <c r="E32" s="179"/>
      <c r="F32" s="81"/>
      <c r="G32" s="162"/>
    </row>
    <row r="33" spans="1:7" s="156" customFormat="1" ht="15" x14ac:dyDescent="0.2">
      <c r="A33" s="203" t="str">
        <f>+IF(NOT(D33=""), (3+(0.001*COUNTA(D$7:D33))), "")</f>
        <v/>
      </c>
      <c r="B33" s="174" t="str">
        <f t="shared" si="0"/>
        <v/>
      </c>
      <c r="C33" s="276" t="s">
        <v>155</v>
      </c>
      <c r="D33" s="161"/>
      <c r="E33" s="179"/>
      <c r="F33" s="81"/>
      <c r="G33" s="162"/>
    </row>
    <row r="34" spans="1:7" s="163" customFormat="1" x14ac:dyDescent="0.2">
      <c r="A34" s="203">
        <f>+IF(NOT(D34=""), (3+(0.001*COUNTA(D$7:D34))), "")</f>
        <v>3.0150000000000001</v>
      </c>
      <c r="B34" s="175">
        <f t="shared" si="0"/>
        <v>3.0150000000000001</v>
      </c>
      <c r="C34" s="278" t="s">
        <v>262</v>
      </c>
      <c r="D34" s="161" t="s">
        <v>189</v>
      </c>
      <c r="E34" s="179">
        <v>5</v>
      </c>
      <c r="F34" s="81"/>
      <c r="G34" s="162">
        <f>F34*E34</f>
        <v>0</v>
      </c>
    </row>
    <row r="35" spans="1:7" s="163" customFormat="1" x14ac:dyDescent="0.2">
      <c r="A35" s="203" t="str">
        <f>+IF(NOT(D35=""), (3+(0.001*COUNTA(D$7:D35))), "")</f>
        <v/>
      </c>
      <c r="B35" s="175" t="str">
        <f t="shared" si="0"/>
        <v/>
      </c>
      <c r="C35" s="277" t="s">
        <v>156</v>
      </c>
      <c r="D35" s="161"/>
      <c r="E35" s="179"/>
      <c r="F35" s="81"/>
      <c r="G35" s="162"/>
    </row>
    <row r="36" spans="1:7" s="163" customFormat="1" x14ac:dyDescent="0.2">
      <c r="A36" s="203">
        <f>+IF(NOT(D36=""), (3+(0.001*COUNTA(D$7:D36))), "")</f>
        <v>3.016</v>
      </c>
      <c r="B36" s="175">
        <f t="shared" si="0"/>
        <v>3.016</v>
      </c>
      <c r="C36" s="278" t="s">
        <v>263</v>
      </c>
      <c r="D36" s="161" t="s">
        <v>189</v>
      </c>
      <c r="E36" s="179">
        <v>0.1</v>
      </c>
      <c r="F36" s="81"/>
      <c r="G36" s="162">
        <f>F36*E36</f>
        <v>0</v>
      </c>
    </row>
    <row r="37" spans="1:7" s="163" customFormat="1" x14ac:dyDescent="0.2">
      <c r="A37" s="203">
        <f>+IF(NOT(D37=""), (3+(0.001*COUNTA(D$7:D37))), "")</f>
        <v>3.0169999999999999</v>
      </c>
      <c r="B37" s="175">
        <f t="shared" si="0"/>
        <v>3.0169999999999999</v>
      </c>
      <c r="C37" s="278" t="s">
        <v>264</v>
      </c>
      <c r="D37" s="161" t="s">
        <v>189</v>
      </c>
      <c r="E37" s="179">
        <v>0.05</v>
      </c>
      <c r="F37" s="81"/>
      <c r="G37" s="162">
        <f>F37*E37</f>
        <v>0</v>
      </c>
    </row>
    <row r="38" spans="1:7" s="156" customFormat="1" ht="25.5" x14ac:dyDescent="0.2">
      <c r="A38" s="203" t="str">
        <f>+IF(NOT(D38=""), (3+(0.001*COUNTA(D$7:D38))), "")</f>
        <v/>
      </c>
      <c r="B38" s="174" t="str">
        <f t="shared" si="0"/>
        <v/>
      </c>
      <c r="C38" s="277" t="s">
        <v>157</v>
      </c>
      <c r="D38" s="161"/>
      <c r="E38" s="179"/>
      <c r="F38" s="81"/>
      <c r="G38" s="162"/>
    </row>
    <row r="39" spans="1:7" s="163" customFormat="1" ht="15.75" x14ac:dyDescent="0.2">
      <c r="A39" s="203">
        <f>+IF(NOT(D39=""), (3+(0.001*COUNTA(D$7:D39))), "")</f>
        <v>3.0179999999999998</v>
      </c>
      <c r="B39" s="174">
        <f t="shared" si="0"/>
        <v>3.0179999999999998</v>
      </c>
      <c r="C39" s="273" t="s">
        <v>158</v>
      </c>
      <c r="D39" s="161" t="s">
        <v>69</v>
      </c>
      <c r="E39" s="179">
        <v>111</v>
      </c>
      <c r="F39" s="81"/>
      <c r="G39" s="162">
        <f>F39*E39</f>
        <v>0</v>
      </c>
    </row>
    <row r="40" spans="1:7" s="163" customFormat="1" x14ac:dyDescent="0.2">
      <c r="A40" s="203" t="str">
        <f>+IF(NOT(D40=""), (3+(0.001*COUNTA(D$7:D40))), "")</f>
        <v/>
      </c>
      <c r="B40" s="174" t="str">
        <f t="shared" si="0"/>
        <v/>
      </c>
      <c r="C40" s="276" t="s">
        <v>159</v>
      </c>
      <c r="D40" s="159"/>
      <c r="E40" s="161"/>
      <c r="F40" s="81"/>
      <c r="G40" s="162"/>
    </row>
    <row r="41" spans="1:7" s="156" customFormat="1" ht="25.5" x14ac:dyDescent="0.2">
      <c r="A41" s="203">
        <f>+IF(NOT(D41=""), (3+(0.001*COUNTA(D$7:D41))), "")</f>
        <v>3.0190000000000001</v>
      </c>
      <c r="B41" s="174">
        <f t="shared" si="0"/>
        <v>3.0190000000000001</v>
      </c>
      <c r="C41" s="273" t="s">
        <v>266</v>
      </c>
      <c r="D41" s="161" t="s">
        <v>69</v>
      </c>
      <c r="E41" s="179">
        <v>4.2</v>
      </c>
      <c r="F41" s="81"/>
      <c r="G41" s="162">
        <f>F41*E41</f>
        <v>0</v>
      </c>
    </row>
    <row r="42" spans="1:7" s="156" customFormat="1" ht="25.5" x14ac:dyDescent="0.2">
      <c r="A42" s="203">
        <f>+IF(NOT(D42=""), (3+(0.001*COUNTA(D$7:D42))), "")</f>
        <v>3.02</v>
      </c>
      <c r="B42" s="174">
        <f t="shared" si="0"/>
        <v>3.02</v>
      </c>
      <c r="C42" s="273" t="s">
        <v>265</v>
      </c>
      <c r="D42" s="161" t="s">
        <v>69</v>
      </c>
      <c r="E42" s="179">
        <v>7.2</v>
      </c>
      <c r="F42" s="81"/>
      <c r="G42" s="162">
        <f>F42*E42</f>
        <v>0</v>
      </c>
    </row>
    <row r="43" spans="1:7" s="156" customFormat="1" x14ac:dyDescent="0.2">
      <c r="A43" s="203" t="str">
        <f>+IF(NOT(D43=""), (3+(0.001*COUNTA(D$7:D43))), "")</f>
        <v/>
      </c>
      <c r="B43" s="174" t="str">
        <f t="shared" si="0"/>
        <v/>
      </c>
      <c r="C43" s="276" t="s">
        <v>160</v>
      </c>
      <c r="D43" s="161"/>
      <c r="E43" s="179"/>
      <c r="F43" s="81"/>
      <c r="G43" s="162"/>
    </row>
    <row r="44" spans="1:7" s="156" customFormat="1" ht="38.25" x14ac:dyDescent="0.2">
      <c r="A44" s="203">
        <f>+IF(NOT(D44=""), (3+(0.001*COUNTA(D$7:D44))), "")</f>
        <v>3.0209999999999999</v>
      </c>
      <c r="B44" s="174">
        <f t="shared" si="0"/>
        <v>3.0209999999999999</v>
      </c>
      <c r="C44" s="273" t="s">
        <v>161</v>
      </c>
      <c r="D44" s="161" t="s">
        <v>10</v>
      </c>
      <c r="E44" s="179">
        <v>40</v>
      </c>
      <c r="F44" s="81"/>
      <c r="G44" s="162">
        <f>F44*E44</f>
        <v>0</v>
      </c>
    </row>
    <row r="45" spans="1:7" s="156" customFormat="1" ht="51" x14ac:dyDescent="0.2">
      <c r="A45" s="203" t="str">
        <f>+IF(NOT(D45=""), (3+(0.001*COUNTA(D$7:D45))), "")</f>
        <v/>
      </c>
      <c r="B45" s="174" t="str">
        <f t="shared" si="0"/>
        <v/>
      </c>
      <c r="C45" s="277" t="s">
        <v>162</v>
      </c>
      <c r="D45" s="161"/>
      <c r="E45" s="179"/>
      <c r="F45" s="81"/>
      <c r="G45" s="162"/>
    </row>
    <row r="46" spans="1:7" s="156" customFormat="1" x14ac:dyDescent="0.2">
      <c r="A46" s="203" t="str">
        <f>+IF(NOT(D46=""), (3+(0.001*COUNTA(D$7:D46))), "")</f>
        <v/>
      </c>
      <c r="B46" s="174" t="str">
        <f t="shared" si="0"/>
        <v/>
      </c>
      <c r="C46" s="276" t="s">
        <v>163</v>
      </c>
      <c r="D46" s="161"/>
      <c r="E46" s="179"/>
      <c r="F46" s="81"/>
      <c r="G46" s="162"/>
    </row>
    <row r="47" spans="1:7" s="156" customFormat="1" ht="12" customHeight="1" x14ac:dyDescent="0.2">
      <c r="A47" s="203" t="str">
        <f>+IF(NOT(D47=""), (3+(0.001*COUNTA(D$7:D47))), "")</f>
        <v/>
      </c>
      <c r="B47" s="174" t="str">
        <f t="shared" si="0"/>
        <v/>
      </c>
      <c r="C47" s="276" t="s">
        <v>164</v>
      </c>
      <c r="D47" s="161"/>
      <c r="E47" s="179"/>
      <c r="F47" s="81"/>
      <c r="G47" s="162"/>
    </row>
    <row r="48" spans="1:7" s="163" customFormat="1" x14ac:dyDescent="0.2">
      <c r="A48" s="203">
        <f>+IF(NOT(D48=""), (3+(0.001*COUNTA(D$7:D48))), "")</f>
        <v>3.0219999999999998</v>
      </c>
      <c r="B48" s="175">
        <f t="shared" si="0"/>
        <v>3.0219999999999998</v>
      </c>
      <c r="C48" s="278" t="s">
        <v>268</v>
      </c>
      <c r="D48" s="161" t="s">
        <v>10</v>
      </c>
      <c r="E48" s="179">
        <v>120</v>
      </c>
      <c r="F48" s="81"/>
      <c r="G48" s="162">
        <f t="shared" ref="G48:G51" si="2">F48*E48</f>
        <v>0</v>
      </c>
    </row>
    <row r="49" spans="1:12" s="163" customFormat="1" x14ac:dyDescent="0.2">
      <c r="A49" s="203">
        <f>+IF(NOT(D49=""), (3+(0.001*COUNTA(D$7:D49))), "")</f>
        <v>3.0230000000000001</v>
      </c>
      <c r="B49" s="175">
        <f t="shared" si="0"/>
        <v>3.0230000000000001</v>
      </c>
      <c r="C49" s="278" t="s">
        <v>165</v>
      </c>
      <c r="D49" s="161" t="s">
        <v>10</v>
      </c>
      <c r="E49" s="179">
        <v>18</v>
      </c>
      <c r="F49" s="81"/>
      <c r="G49" s="162">
        <f t="shared" si="2"/>
        <v>0</v>
      </c>
    </row>
    <row r="50" spans="1:12" s="163" customFormat="1" x14ac:dyDescent="0.2">
      <c r="A50" s="203">
        <f>+IF(NOT(D50=""), (3+(0.001*COUNTA(D$7:D50))), "")</f>
        <v>3.024</v>
      </c>
      <c r="B50" s="175">
        <f t="shared" si="0"/>
        <v>3.024</v>
      </c>
      <c r="C50" s="278" t="s">
        <v>166</v>
      </c>
      <c r="D50" s="161" t="s">
        <v>10</v>
      </c>
      <c r="E50" s="179">
        <v>9</v>
      </c>
      <c r="F50" s="81"/>
      <c r="G50" s="162">
        <f t="shared" si="2"/>
        <v>0</v>
      </c>
    </row>
    <row r="51" spans="1:12" s="163" customFormat="1" x14ac:dyDescent="0.2">
      <c r="A51" s="203">
        <f>+IF(NOT(D51=""), (3+(0.001*COUNTA(D$7:D51))), "")</f>
        <v>3.0249999999999999</v>
      </c>
      <c r="B51" s="175">
        <f t="shared" si="0"/>
        <v>3.0249999999999999</v>
      </c>
      <c r="C51" s="278" t="s">
        <v>267</v>
      </c>
      <c r="D51" s="161" t="s">
        <v>10</v>
      </c>
      <c r="E51" s="179">
        <v>80</v>
      </c>
      <c r="F51" s="81"/>
      <c r="G51" s="162">
        <f t="shared" si="2"/>
        <v>0</v>
      </c>
      <c r="I51" s="165">
        <f>SUM(G48:G51)</f>
        <v>0</v>
      </c>
      <c r="J51" s="165">
        <f>I51/70</f>
        <v>0</v>
      </c>
    </row>
    <row r="52" spans="1:12" s="156" customFormat="1" x14ac:dyDescent="0.2">
      <c r="A52" s="203" t="str">
        <f>+IF(NOT(D52=""), (3+(0.001*COUNTA(D$7:D52))), "")</f>
        <v/>
      </c>
      <c r="B52" s="177" t="str">
        <f t="shared" si="0"/>
        <v/>
      </c>
      <c r="C52" s="280" t="s">
        <v>167</v>
      </c>
      <c r="D52" s="171"/>
      <c r="E52" s="221"/>
      <c r="F52" s="107"/>
      <c r="G52" s="172">
        <f t="shared" ref="G52:G58" si="3">F52*E52</f>
        <v>0</v>
      </c>
      <c r="I52" s="166">
        <f>G62</f>
        <v>0</v>
      </c>
    </row>
    <row r="53" spans="1:12" s="156" customFormat="1" ht="25.5" x14ac:dyDescent="0.2">
      <c r="A53" s="203">
        <f>+IF(NOT(D53=""), (3+(0.001*COUNTA(D$7:D53))), "")</f>
        <v>3.0259999999999998</v>
      </c>
      <c r="B53" s="174">
        <f t="shared" si="0"/>
        <v>3.0259999999999998</v>
      </c>
      <c r="C53" s="273" t="s">
        <v>168</v>
      </c>
      <c r="D53" s="161" t="s">
        <v>10</v>
      </c>
      <c r="E53" s="179">
        <v>20</v>
      </c>
      <c r="F53" s="81"/>
      <c r="G53" s="162">
        <f t="shared" si="3"/>
        <v>0</v>
      </c>
      <c r="I53" s="167">
        <f>SUM(I51:I52)</f>
        <v>0</v>
      </c>
    </row>
    <row r="54" spans="1:12" s="156" customFormat="1" ht="25.5" x14ac:dyDescent="0.2">
      <c r="A54" s="203">
        <f>+IF(NOT(D54=""), (3+(0.001*COUNTA(D$7:D54))), "")</f>
        <v>3.0270000000000001</v>
      </c>
      <c r="B54" s="174">
        <f t="shared" si="0"/>
        <v>3.0270000000000001</v>
      </c>
      <c r="C54" s="273" t="s">
        <v>169</v>
      </c>
      <c r="D54" s="161" t="s">
        <v>10</v>
      </c>
      <c r="E54" s="179">
        <v>12</v>
      </c>
      <c r="F54" s="81"/>
      <c r="G54" s="162">
        <f t="shared" si="3"/>
        <v>0</v>
      </c>
      <c r="I54" s="166">
        <f>I53/70</f>
        <v>0</v>
      </c>
    </row>
    <row r="55" spans="1:12" s="156" customFormat="1" ht="38.25" x14ac:dyDescent="0.2">
      <c r="A55" s="203">
        <f>+IF(NOT(D55=""), (3+(0.001*COUNTA(D$7:D55))), "")</f>
        <v>3.028</v>
      </c>
      <c r="B55" s="174">
        <f t="shared" si="0"/>
        <v>3.028</v>
      </c>
      <c r="C55" s="273" t="s">
        <v>269</v>
      </c>
      <c r="D55" s="161" t="s">
        <v>6</v>
      </c>
      <c r="E55" s="179">
        <v>2</v>
      </c>
      <c r="F55" s="81"/>
      <c r="G55" s="162">
        <f t="shared" si="3"/>
        <v>0</v>
      </c>
    </row>
    <row r="56" spans="1:12" s="156" customFormat="1" ht="38.25" x14ac:dyDescent="0.2">
      <c r="A56" s="203">
        <f>+IF(NOT(D56=""), (3+(0.001*COUNTA(D$7:D56))), "")</f>
        <v>3.0289999999999999</v>
      </c>
      <c r="B56" s="174">
        <f t="shared" si="0"/>
        <v>3.0289999999999999</v>
      </c>
      <c r="C56" s="273" t="s">
        <v>270</v>
      </c>
      <c r="D56" s="161" t="s">
        <v>6</v>
      </c>
      <c r="E56" s="179">
        <v>3</v>
      </c>
      <c r="F56" s="81"/>
      <c r="G56" s="162">
        <f t="shared" si="3"/>
        <v>0</v>
      </c>
    </row>
    <row r="57" spans="1:12" s="156" customFormat="1" ht="38.25" x14ac:dyDescent="0.2">
      <c r="A57" s="203">
        <f>+IF(NOT(D57=""), (3+(0.001*COUNTA(D$7:D57))), "")</f>
        <v>3.03</v>
      </c>
      <c r="B57" s="174">
        <f t="shared" si="0"/>
        <v>3.03</v>
      </c>
      <c r="C57" s="273" t="s">
        <v>271</v>
      </c>
      <c r="D57" s="161" t="s">
        <v>6</v>
      </c>
      <c r="E57" s="179">
        <v>1</v>
      </c>
      <c r="F57" s="81"/>
      <c r="G57" s="162">
        <f t="shared" si="3"/>
        <v>0</v>
      </c>
    </row>
    <row r="58" spans="1:12" s="156" customFormat="1" ht="38.25" x14ac:dyDescent="0.2">
      <c r="A58" s="203">
        <f>+IF(NOT(D58=""), (3+(0.001*COUNTA(D$7:D58))), "")</f>
        <v>3.0310000000000001</v>
      </c>
      <c r="B58" s="174">
        <f t="shared" si="0"/>
        <v>3.0310000000000001</v>
      </c>
      <c r="C58" s="273" t="s">
        <v>272</v>
      </c>
      <c r="D58" s="161" t="s">
        <v>6</v>
      </c>
      <c r="E58" s="179">
        <v>2</v>
      </c>
      <c r="F58" s="81"/>
      <c r="G58" s="162">
        <f t="shared" si="3"/>
        <v>0</v>
      </c>
    </row>
    <row r="59" spans="1:12" s="156" customFormat="1" x14ac:dyDescent="0.2">
      <c r="A59" s="203" t="str">
        <f>+IF(NOT(D59=""), (3+(0.001*COUNTA(D$7:D59))), "")</f>
        <v/>
      </c>
      <c r="B59" s="174" t="str">
        <f t="shared" ref="B59:B65" si="4">A59</f>
        <v/>
      </c>
      <c r="C59" s="277" t="s">
        <v>170</v>
      </c>
      <c r="D59" s="161"/>
      <c r="E59" s="179"/>
      <c r="F59" s="81"/>
      <c r="G59" s="162"/>
    </row>
    <row r="60" spans="1:12" s="156" customFormat="1" ht="25.5" x14ac:dyDescent="0.2">
      <c r="A60" s="203" t="str">
        <f>+IF(NOT(D60=""), (3+(0.001*COUNTA(D$7:D60))), "")</f>
        <v/>
      </c>
      <c r="B60" s="174" t="str">
        <f t="shared" si="4"/>
        <v/>
      </c>
      <c r="C60" s="277" t="s">
        <v>171</v>
      </c>
      <c r="D60" s="161"/>
      <c r="E60" s="179"/>
      <c r="F60" s="81"/>
      <c r="G60" s="162"/>
    </row>
    <row r="61" spans="1:12" s="156" customFormat="1" ht="57" customHeight="1" x14ac:dyDescent="0.2">
      <c r="A61" s="203">
        <f>+IF(NOT(D61=""), (3+(0.001*COUNTA(D$7:D61))), "")</f>
        <v>3.032</v>
      </c>
      <c r="B61" s="174">
        <f t="shared" si="4"/>
        <v>3.032</v>
      </c>
      <c r="C61" s="273" t="s">
        <v>172</v>
      </c>
      <c r="D61" s="161" t="s">
        <v>69</v>
      </c>
      <c r="E61" s="179">
        <v>85</v>
      </c>
      <c r="F61" s="81"/>
      <c r="G61" s="162">
        <f>F61*E61</f>
        <v>0</v>
      </c>
      <c r="L61" s="168"/>
    </row>
    <row r="62" spans="1:12" s="156" customFormat="1" ht="27" customHeight="1" x14ac:dyDescent="0.2">
      <c r="A62" s="203">
        <f>+IF(NOT(D62=""), (3+(0.001*COUNTA(D$7:D62))), "")</f>
        <v>3.0329999999999999</v>
      </c>
      <c r="B62" s="174">
        <f t="shared" si="4"/>
        <v>3.0329999999999999</v>
      </c>
      <c r="C62" s="273" t="s">
        <v>173</v>
      </c>
      <c r="D62" s="161" t="s">
        <v>10</v>
      </c>
      <c r="E62" s="179">
        <v>15</v>
      </c>
      <c r="F62" s="81"/>
      <c r="G62" s="162">
        <f>F62*E62</f>
        <v>0</v>
      </c>
    </row>
    <row r="63" spans="1:12" s="156" customFormat="1" ht="25.5" x14ac:dyDescent="0.2">
      <c r="A63" s="203" t="str">
        <f>+IF(NOT(D63=""), (3+(0.001*COUNTA(D$7:D63))), "")</f>
        <v/>
      </c>
      <c r="B63" s="174" t="str">
        <f t="shared" si="4"/>
        <v/>
      </c>
      <c r="C63" s="277" t="s">
        <v>174</v>
      </c>
      <c r="D63" s="161"/>
      <c r="E63" s="179"/>
      <c r="F63" s="81"/>
      <c r="G63" s="162"/>
    </row>
    <row r="64" spans="1:12" s="156" customFormat="1" ht="25.5" x14ac:dyDescent="0.2">
      <c r="A64" s="203">
        <f>+IF(NOT(D64=""), (3+(0.001*COUNTA(D$7:D64))), "")</f>
        <v>3.0339999999999998</v>
      </c>
      <c r="B64" s="174">
        <f t="shared" si="4"/>
        <v>3.0339999999999998</v>
      </c>
      <c r="C64" s="273" t="s">
        <v>175</v>
      </c>
      <c r="D64" s="161" t="s">
        <v>10</v>
      </c>
      <c r="E64" s="179">
        <v>30</v>
      </c>
      <c r="F64" s="81"/>
      <c r="G64" s="162">
        <f>F64*E64</f>
        <v>0</v>
      </c>
    </row>
    <row r="65" spans="1:7" s="156" customFormat="1" ht="25.5" x14ac:dyDescent="0.2">
      <c r="A65" s="203">
        <f>+IF(NOT(D65=""), (3+(0.001*COUNTA(D$7:D65))), "")</f>
        <v>3.0350000000000001</v>
      </c>
      <c r="B65" s="176">
        <f t="shared" si="4"/>
        <v>3.0350000000000001</v>
      </c>
      <c r="C65" s="281" t="s">
        <v>176</v>
      </c>
      <c r="D65" s="169" t="s">
        <v>10</v>
      </c>
      <c r="E65" s="180">
        <v>12</v>
      </c>
      <c r="F65" s="103"/>
      <c r="G65" s="170">
        <f>F65*E65</f>
        <v>0</v>
      </c>
    </row>
    <row r="66" spans="1:7" s="156" customFormat="1" ht="18.75" customHeight="1" x14ac:dyDescent="0.2">
      <c r="A66" s="203" t="str">
        <f>+IF(NOT(D66=""), (3+(0.001*COUNTA(D$7:D66))), "")</f>
        <v/>
      </c>
      <c r="B66" s="174" t="str">
        <f t="shared" ref="B66:B98" si="5">A66</f>
        <v/>
      </c>
      <c r="C66" s="276" t="s">
        <v>177</v>
      </c>
      <c r="D66" s="161"/>
      <c r="E66" s="179"/>
      <c r="F66" s="81"/>
      <c r="G66" s="162"/>
    </row>
    <row r="67" spans="1:7" s="156" customFormat="1" ht="18.75" customHeight="1" x14ac:dyDescent="0.2">
      <c r="A67" s="203" t="str">
        <f>+IF(NOT(D67=""), (3+(0.001*COUNTA(D$7:D67))), "")</f>
        <v/>
      </c>
      <c r="B67" s="174" t="str">
        <f t="shared" si="5"/>
        <v/>
      </c>
      <c r="C67" s="276" t="s">
        <v>178</v>
      </c>
      <c r="D67" s="161"/>
      <c r="E67" s="179"/>
      <c r="F67" s="81"/>
      <c r="G67" s="162"/>
    </row>
    <row r="68" spans="1:7" s="156" customFormat="1" ht="25.5" x14ac:dyDescent="0.2">
      <c r="A68" s="203">
        <f>+IF(NOT(D68=""), (3+(0.001*COUNTA(D$7:D68))), "")</f>
        <v>3.036</v>
      </c>
      <c r="B68" s="174">
        <f t="shared" si="5"/>
        <v>3.036</v>
      </c>
      <c r="C68" s="273" t="s">
        <v>124</v>
      </c>
      <c r="D68" s="161" t="s">
        <v>69</v>
      </c>
      <c r="E68" s="179">
        <v>57</v>
      </c>
      <c r="F68" s="81"/>
      <c r="G68" s="162">
        <f>F68*E68</f>
        <v>0</v>
      </c>
    </row>
    <row r="69" spans="1:7" s="156" customFormat="1" ht="16.5" customHeight="1" x14ac:dyDescent="0.2">
      <c r="A69" s="203" t="str">
        <f>+IF(NOT(D69=""), (3+(0.001*COUNTA(D$7:D69))), "")</f>
        <v/>
      </c>
      <c r="B69" s="174" t="str">
        <f t="shared" si="5"/>
        <v/>
      </c>
      <c r="C69" s="282" t="s">
        <v>179</v>
      </c>
      <c r="D69" s="159"/>
      <c r="E69" s="179"/>
      <c r="F69" s="81"/>
      <c r="G69" s="162"/>
    </row>
    <row r="70" spans="1:7" s="156" customFormat="1" ht="52.5" customHeight="1" x14ac:dyDescent="0.2">
      <c r="A70" s="203" t="str">
        <f>+IF(NOT(D70=""), (3+(0.001*COUNTA(D$7:D70))), "")</f>
        <v/>
      </c>
      <c r="B70" s="174" t="str">
        <f t="shared" si="5"/>
        <v/>
      </c>
      <c r="C70" s="277" t="s">
        <v>180</v>
      </c>
      <c r="D70" s="159"/>
      <c r="E70" s="179"/>
      <c r="F70" s="81"/>
      <c r="G70" s="162"/>
    </row>
    <row r="71" spans="1:7" s="156" customFormat="1" ht="25.5" x14ac:dyDescent="0.2">
      <c r="A71" s="203">
        <f>+IF(NOT(D71=""), (3+(0.001*COUNTA(D$7:D71))), "")</f>
        <v>3.0369999999999999</v>
      </c>
      <c r="B71" s="176">
        <f t="shared" si="5"/>
        <v>3.0369999999999999</v>
      </c>
      <c r="C71" s="281" t="s">
        <v>181</v>
      </c>
      <c r="D71" s="173" t="s">
        <v>10</v>
      </c>
      <c r="E71" s="180">
        <v>53</v>
      </c>
      <c r="F71" s="103"/>
      <c r="G71" s="170">
        <f>F71*E71</f>
        <v>0</v>
      </c>
    </row>
    <row r="72" spans="1:7" s="156" customFormat="1" ht="17.25" customHeight="1" x14ac:dyDescent="0.2">
      <c r="A72" s="203" t="str">
        <f>+IF(NOT(D72=""), (3+(0.001*COUNTA(D$7:D72))), "")</f>
        <v/>
      </c>
      <c r="B72" s="177" t="str">
        <f t="shared" si="5"/>
        <v/>
      </c>
      <c r="C72" s="280" t="s">
        <v>182</v>
      </c>
      <c r="D72" s="178"/>
      <c r="E72" s="221"/>
      <c r="F72" s="107"/>
      <c r="G72" s="172"/>
    </row>
    <row r="73" spans="1:7" s="156" customFormat="1" ht="25.5" x14ac:dyDescent="0.2">
      <c r="A73" s="203">
        <f>+IF(NOT(D73=""), (3+(0.001*COUNTA(D$7:D73))), "")</f>
        <v>3.0379999999999998</v>
      </c>
      <c r="B73" s="174">
        <f t="shared" si="5"/>
        <v>3.0379999999999998</v>
      </c>
      <c r="C73" s="273" t="s">
        <v>183</v>
      </c>
      <c r="D73" s="161" t="s">
        <v>69</v>
      </c>
      <c r="E73" s="179">
        <v>162</v>
      </c>
      <c r="F73" s="81"/>
      <c r="G73" s="162">
        <f t="shared" ref="G73:G74" si="6">F73*E73</f>
        <v>0</v>
      </c>
    </row>
    <row r="74" spans="1:7" s="156" customFormat="1" ht="28.5" customHeight="1" x14ac:dyDescent="0.2">
      <c r="A74" s="203">
        <f>+IF(NOT(D74=""), (3+(0.001*COUNTA(D$7:D74))), "")</f>
        <v>3.0390000000000001</v>
      </c>
      <c r="B74" s="174">
        <f t="shared" si="5"/>
        <v>3.0390000000000001</v>
      </c>
      <c r="C74" s="273" t="s">
        <v>184</v>
      </c>
      <c r="D74" s="161" t="s">
        <v>69</v>
      </c>
      <c r="E74" s="179">
        <v>60</v>
      </c>
      <c r="F74" s="81"/>
      <c r="G74" s="162">
        <f t="shared" si="6"/>
        <v>0</v>
      </c>
    </row>
    <row r="75" spans="1:7" s="156" customFormat="1" ht="15" customHeight="1" x14ac:dyDescent="0.2">
      <c r="A75" s="203" t="str">
        <f>+IF(NOT(D75=""), (3+(0.001*COUNTA(D$7:D75))), "")</f>
        <v/>
      </c>
      <c r="B75" s="174" t="str">
        <f t="shared" si="5"/>
        <v/>
      </c>
      <c r="C75" s="276" t="s">
        <v>185</v>
      </c>
      <c r="D75" s="159"/>
      <c r="E75" s="179"/>
      <c r="F75" s="81"/>
      <c r="G75" s="162"/>
    </row>
    <row r="76" spans="1:7" s="156" customFormat="1" ht="28.5" customHeight="1" x14ac:dyDescent="0.2">
      <c r="A76" s="203">
        <f>+IF(NOT(D76=""), (3+(0.001*COUNTA(D$7:D76))), "")</f>
        <v>3.04</v>
      </c>
      <c r="B76" s="174">
        <f t="shared" si="5"/>
        <v>3.04</v>
      </c>
      <c r="C76" s="273" t="s">
        <v>186</v>
      </c>
      <c r="D76" s="161" t="s">
        <v>69</v>
      </c>
      <c r="E76" s="179">
        <v>162</v>
      </c>
      <c r="F76" s="81"/>
      <c r="G76" s="162">
        <f t="shared" ref="G76:G78" si="7">F76*E76</f>
        <v>0</v>
      </c>
    </row>
    <row r="77" spans="1:7" s="156" customFormat="1" ht="40.5" customHeight="1" x14ac:dyDescent="0.2">
      <c r="A77" s="203">
        <f>+IF(NOT(D77=""), (3+(0.001*COUNTA(D$7:D77))), "")</f>
        <v>3.0409999999999999</v>
      </c>
      <c r="B77" s="174">
        <f t="shared" si="5"/>
        <v>3.0409999999999999</v>
      </c>
      <c r="C77" s="273" t="s">
        <v>187</v>
      </c>
      <c r="D77" s="161" t="s">
        <v>10</v>
      </c>
      <c r="E77" s="179">
        <v>60</v>
      </c>
      <c r="F77" s="81"/>
      <c r="G77" s="162">
        <f t="shared" si="7"/>
        <v>0</v>
      </c>
    </row>
    <row r="78" spans="1:7" s="156" customFormat="1" ht="42" customHeight="1" x14ac:dyDescent="0.2">
      <c r="A78" s="203">
        <f>+IF(NOT(D78=""), (3+(0.001*COUNTA(D$7:D78))), "")</f>
        <v>3.0419999999999998</v>
      </c>
      <c r="B78" s="174">
        <f t="shared" si="5"/>
        <v>3.0419999999999998</v>
      </c>
      <c r="C78" s="273" t="s">
        <v>188</v>
      </c>
      <c r="D78" s="161" t="s">
        <v>69</v>
      </c>
      <c r="E78" s="179">
        <v>10</v>
      </c>
      <c r="F78" s="81"/>
      <c r="G78" s="162">
        <f t="shared" si="7"/>
        <v>0</v>
      </c>
    </row>
    <row r="79" spans="1:7" s="156" customFormat="1" x14ac:dyDescent="0.2">
      <c r="A79" s="203" t="str">
        <f>+IF(NOT(D79=""), (3+(0.001*COUNTA(D$7:D79))), "")</f>
        <v/>
      </c>
      <c r="B79" s="174" t="str">
        <f t="shared" si="5"/>
        <v/>
      </c>
      <c r="C79" s="297" t="s">
        <v>286</v>
      </c>
      <c r="D79" s="161"/>
      <c r="E79" s="179"/>
      <c r="F79" s="81"/>
      <c r="G79" s="162"/>
    </row>
    <row r="80" spans="1:7" s="156" customFormat="1" ht="16.5" customHeight="1" x14ac:dyDescent="0.2">
      <c r="A80" s="203" t="str">
        <f>+IF(NOT(D80=""), (3+(0.001*COUNTA(D$7:D80))), "")</f>
        <v/>
      </c>
      <c r="B80" s="174" t="str">
        <f t="shared" si="5"/>
        <v/>
      </c>
      <c r="C80" s="277" t="s">
        <v>287</v>
      </c>
      <c r="D80" s="161"/>
      <c r="E80" s="179"/>
      <c r="F80" s="81"/>
      <c r="G80" s="162"/>
    </row>
    <row r="81" spans="1:7" s="156" customFormat="1" ht="16.5" customHeight="1" x14ac:dyDescent="0.2">
      <c r="A81" s="203">
        <f>+IF(NOT(D81=""), (3+(0.001*COUNTA(D$7:D81))), "")</f>
        <v>3.0430000000000001</v>
      </c>
      <c r="B81" s="174">
        <f t="shared" si="5"/>
        <v>3.0430000000000001</v>
      </c>
      <c r="C81" s="273" t="s">
        <v>288</v>
      </c>
      <c r="D81" s="161" t="s">
        <v>10</v>
      </c>
      <c r="E81" s="179">
        <v>18</v>
      </c>
      <c r="F81" s="81"/>
      <c r="G81" s="162"/>
    </row>
    <row r="82" spans="1:7" s="156" customFormat="1" ht="16.5" customHeight="1" x14ac:dyDescent="0.2">
      <c r="A82" s="203">
        <f>+IF(NOT(D82=""), (3+(0.001*COUNTA(D$7:D82))), "")</f>
        <v>3.044</v>
      </c>
      <c r="B82" s="174">
        <f t="shared" si="5"/>
        <v>3.044</v>
      </c>
      <c r="C82" s="273" t="s">
        <v>290</v>
      </c>
      <c r="D82" s="161" t="s">
        <v>6</v>
      </c>
      <c r="E82" s="179">
        <v>1</v>
      </c>
      <c r="F82" s="81"/>
      <c r="G82" s="162"/>
    </row>
    <row r="83" spans="1:7" s="156" customFormat="1" x14ac:dyDescent="0.2">
      <c r="A83" s="203">
        <f>+IF(NOT(D83=""), (3+(0.001*COUNTA(D$7:D83))), "")</f>
        <v>3.0449999999999999</v>
      </c>
      <c r="B83" s="174">
        <f t="shared" si="5"/>
        <v>3.0449999999999999</v>
      </c>
      <c r="C83" s="273" t="s">
        <v>291</v>
      </c>
      <c r="D83" s="161" t="s">
        <v>6</v>
      </c>
      <c r="E83" s="179">
        <v>2</v>
      </c>
      <c r="F83" s="81"/>
      <c r="G83" s="162"/>
    </row>
    <row r="84" spans="1:7" s="156" customFormat="1" x14ac:dyDescent="0.2">
      <c r="A84" s="203">
        <f>+IF(NOT(D84=""), (3+(0.001*COUNTA(D$7:D84))), "")</f>
        <v>3.0459999999999998</v>
      </c>
      <c r="B84" s="174">
        <f t="shared" si="5"/>
        <v>3.0459999999999998</v>
      </c>
      <c r="C84" s="273" t="s">
        <v>294</v>
      </c>
      <c r="D84" s="161" t="s">
        <v>6</v>
      </c>
      <c r="E84" s="179">
        <v>1</v>
      </c>
      <c r="F84" s="81"/>
      <c r="G84" s="162"/>
    </row>
    <row r="85" spans="1:7" s="156" customFormat="1" x14ac:dyDescent="0.2">
      <c r="A85" s="203">
        <f>+IF(NOT(D85=""), (3+(0.001*COUNTA(D$7:D85))), "")</f>
        <v>3.0470000000000002</v>
      </c>
      <c r="B85" s="174">
        <f t="shared" si="5"/>
        <v>3.0470000000000002</v>
      </c>
      <c r="C85" s="273" t="s">
        <v>295</v>
      </c>
      <c r="D85" s="161" t="s">
        <v>6</v>
      </c>
      <c r="E85" s="179">
        <v>1</v>
      </c>
      <c r="F85" s="81"/>
      <c r="G85" s="162"/>
    </row>
    <row r="86" spans="1:7" s="156" customFormat="1" x14ac:dyDescent="0.2">
      <c r="A86" s="203" t="str">
        <f>+IF(NOT(D86=""), (3+(0.001*COUNTA(D$7:D86))), "")</f>
        <v/>
      </c>
      <c r="B86" s="174" t="str">
        <f t="shared" si="5"/>
        <v/>
      </c>
      <c r="C86" s="277" t="s">
        <v>293</v>
      </c>
      <c r="D86" s="161"/>
      <c r="E86" s="179"/>
      <c r="F86" s="81"/>
      <c r="G86" s="162"/>
    </row>
    <row r="87" spans="1:7" s="156" customFormat="1" x14ac:dyDescent="0.2">
      <c r="A87" s="203">
        <f>+IF(NOT(D87=""), (3+(0.001*COUNTA(D$7:D87))), "")</f>
        <v>3.048</v>
      </c>
      <c r="B87" s="174">
        <f t="shared" si="5"/>
        <v>3.048</v>
      </c>
      <c r="C87" s="273" t="s">
        <v>296</v>
      </c>
      <c r="D87" s="161" t="s">
        <v>10</v>
      </c>
      <c r="E87" s="179">
        <v>5</v>
      </c>
      <c r="F87" s="81"/>
      <c r="G87" s="162"/>
    </row>
    <row r="88" spans="1:7" s="156" customFormat="1" x14ac:dyDescent="0.2">
      <c r="A88" s="203">
        <f>+IF(NOT(D88=""), (3+(0.001*COUNTA(D$7:D88))), "")</f>
        <v>3.0489999999999999</v>
      </c>
      <c r="B88" s="174">
        <f t="shared" si="5"/>
        <v>3.0489999999999999</v>
      </c>
      <c r="C88" s="273" t="s">
        <v>297</v>
      </c>
      <c r="D88" s="161" t="s">
        <v>6</v>
      </c>
      <c r="E88" s="179">
        <v>1</v>
      </c>
      <c r="F88" s="81"/>
      <c r="G88" s="162"/>
    </row>
    <row r="89" spans="1:7" s="156" customFormat="1" x14ac:dyDescent="0.2">
      <c r="A89" s="203">
        <f>+IF(NOT(D89=""), (3+(0.001*COUNTA(D$7:D89))), "")</f>
        <v>3.05</v>
      </c>
      <c r="B89" s="174">
        <f t="shared" si="5"/>
        <v>3.05</v>
      </c>
      <c r="C89" s="273" t="s">
        <v>298</v>
      </c>
      <c r="D89" s="161" t="s">
        <v>6</v>
      </c>
      <c r="E89" s="179">
        <v>1</v>
      </c>
      <c r="F89" s="81"/>
      <c r="G89" s="162"/>
    </row>
    <row r="90" spans="1:7" s="156" customFormat="1" x14ac:dyDescent="0.2">
      <c r="A90" s="203">
        <f>+IF(NOT(D90=""), (3+(0.001*COUNTA(D$7:D90))), "")</f>
        <v>3.0510000000000002</v>
      </c>
      <c r="B90" s="174">
        <f t="shared" si="5"/>
        <v>3.0510000000000002</v>
      </c>
      <c r="C90" s="273" t="s">
        <v>299</v>
      </c>
      <c r="D90" s="161" t="s">
        <v>10</v>
      </c>
      <c r="E90" s="179">
        <v>15</v>
      </c>
      <c r="F90" s="81"/>
      <c r="G90" s="162"/>
    </row>
    <row r="91" spans="1:7" s="156" customFormat="1" x14ac:dyDescent="0.2">
      <c r="A91" s="203">
        <f>+IF(NOT(D91=""), (3+(0.001*COUNTA(D$7:D91))), "")</f>
        <v>3.052</v>
      </c>
      <c r="B91" s="174">
        <f t="shared" si="5"/>
        <v>3.052</v>
      </c>
      <c r="C91" s="273" t="s">
        <v>300</v>
      </c>
      <c r="D91" s="161" t="s">
        <v>10</v>
      </c>
      <c r="E91" s="179">
        <v>10</v>
      </c>
      <c r="F91" s="81"/>
      <c r="G91" s="162"/>
    </row>
    <row r="92" spans="1:7" s="156" customFormat="1" x14ac:dyDescent="0.2">
      <c r="A92" s="203">
        <f>+IF(NOT(D92=""), (3+(0.001*COUNTA(D$7:D92))), "")</f>
        <v>3.0529999999999999</v>
      </c>
      <c r="B92" s="174">
        <f t="shared" si="5"/>
        <v>3.0529999999999999</v>
      </c>
      <c r="C92" s="273" t="s">
        <v>301</v>
      </c>
      <c r="D92" s="161" t="s">
        <v>10</v>
      </c>
      <c r="E92" s="179">
        <v>10</v>
      </c>
      <c r="F92" s="81"/>
      <c r="G92" s="162"/>
    </row>
    <row r="93" spans="1:7" s="156" customFormat="1" x14ac:dyDescent="0.2">
      <c r="A93" s="203">
        <f>+IF(NOT(D93=""), (3+(0.001*COUNTA(D$7:D93))), "")</f>
        <v>3.0539999999999998</v>
      </c>
      <c r="B93" s="174">
        <f t="shared" si="5"/>
        <v>3.0539999999999998</v>
      </c>
      <c r="C93" s="273" t="s">
        <v>302</v>
      </c>
      <c r="D93" s="161" t="s">
        <v>6</v>
      </c>
      <c r="E93" s="179">
        <v>2</v>
      </c>
      <c r="F93" s="81"/>
      <c r="G93" s="162"/>
    </row>
    <row r="94" spans="1:7" s="156" customFormat="1" x14ac:dyDescent="0.2">
      <c r="A94" s="203">
        <f>+IF(NOT(D94=""), (3+(0.001*COUNTA(D$7:D94))), "")</f>
        <v>3.0550000000000002</v>
      </c>
      <c r="B94" s="174">
        <f t="shared" si="5"/>
        <v>3.0550000000000002</v>
      </c>
      <c r="C94" s="273" t="s">
        <v>303</v>
      </c>
      <c r="D94" s="161" t="s">
        <v>6</v>
      </c>
      <c r="E94" s="179">
        <v>1</v>
      </c>
      <c r="F94" s="81"/>
      <c r="G94" s="162"/>
    </row>
    <row r="95" spans="1:7" s="156" customFormat="1" x14ac:dyDescent="0.2">
      <c r="A95" s="203">
        <f>+IF(NOT(D95=""), (3+(0.001*COUNTA(D$7:D95))), "")</f>
        <v>3.056</v>
      </c>
      <c r="B95" s="174">
        <f t="shared" si="5"/>
        <v>3.056</v>
      </c>
      <c r="C95" s="293" t="s">
        <v>304</v>
      </c>
      <c r="D95" s="161" t="s">
        <v>6</v>
      </c>
      <c r="E95" s="179">
        <v>1</v>
      </c>
      <c r="F95" s="81"/>
      <c r="G95" s="162"/>
    </row>
    <row r="96" spans="1:7" s="156" customFormat="1" x14ac:dyDescent="0.2">
      <c r="A96" s="203" t="str">
        <f>+IF(NOT(D96=""), (3+(0.001*COUNTA(D$7:D96))), "")</f>
        <v/>
      </c>
      <c r="B96" s="174" t="str">
        <f t="shared" si="5"/>
        <v/>
      </c>
      <c r="C96" s="277" t="s">
        <v>305</v>
      </c>
      <c r="D96" s="161"/>
      <c r="E96" s="179"/>
      <c r="F96" s="81"/>
      <c r="G96" s="162"/>
    </row>
    <row r="97" spans="1:7" s="156" customFormat="1" x14ac:dyDescent="0.2">
      <c r="A97" s="203">
        <f>+IF(NOT(D97=""), (3+(0.001*COUNTA(D$7:D97))), "")</f>
        <v>3.0569999999999999</v>
      </c>
      <c r="B97" s="174">
        <f t="shared" si="5"/>
        <v>3.0569999999999999</v>
      </c>
      <c r="C97" s="273" t="s">
        <v>289</v>
      </c>
      <c r="D97" s="161" t="s">
        <v>10</v>
      </c>
      <c r="E97" s="179">
        <v>12</v>
      </c>
      <c r="F97" s="81"/>
      <c r="G97" s="162"/>
    </row>
    <row r="98" spans="1:7" s="156" customFormat="1" x14ac:dyDescent="0.2">
      <c r="A98" s="203">
        <f>+IF(NOT(D98=""), (3+(0.001*COUNTA(D$7:D98))), "")</f>
        <v>3.0579999999999998</v>
      </c>
      <c r="B98" s="174">
        <f t="shared" si="5"/>
        <v>3.0579999999999998</v>
      </c>
      <c r="C98" s="273" t="s">
        <v>292</v>
      </c>
      <c r="D98" s="161" t="s">
        <v>6</v>
      </c>
      <c r="E98" s="179">
        <v>2</v>
      </c>
      <c r="F98" s="81"/>
      <c r="G98" s="162"/>
    </row>
    <row r="99" spans="1:7" s="156" customFormat="1" ht="13.5" thickBot="1" x14ac:dyDescent="0.25">
      <c r="A99" s="203" t="str">
        <f>+IF(NOT(D99=""), (3+(0.001*COUNTA(D$7:D99))), "")</f>
        <v/>
      </c>
      <c r="B99" s="174"/>
      <c r="C99" s="293"/>
      <c r="D99" s="294"/>
      <c r="E99" s="295"/>
      <c r="F99" s="142"/>
      <c r="G99" s="296"/>
    </row>
    <row r="100" spans="1:7" s="181" customFormat="1" ht="24.75" customHeight="1" thickBot="1" x14ac:dyDescent="0.25">
      <c r="A100" s="156"/>
      <c r="B100" s="225"/>
      <c r="C100" s="283" t="s">
        <v>5</v>
      </c>
      <c r="D100" s="182"/>
      <c r="E100" s="222"/>
      <c r="F100" s="183"/>
      <c r="G100" s="184"/>
    </row>
  </sheetData>
  <mergeCells count="1">
    <mergeCell ref="F2:G3"/>
  </mergeCells>
  <printOptions horizontalCentered="1"/>
  <pageMargins left="0.5" right="0.25" top="0.5" bottom="0.5" header="0.3" footer="0.3"/>
  <pageSetup paperSize="9" firstPageNumber="166"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4"/>
  <sheetViews>
    <sheetView zoomScaleNormal="100" zoomScaleSheetLayoutView="100" workbookViewId="0">
      <selection activeCell="B1" sqref="B1:E3"/>
    </sheetView>
  </sheetViews>
  <sheetFormatPr defaultRowHeight="12.75" x14ac:dyDescent="0.2"/>
  <cols>
    <col min="1" max="1" width="9.140625" style="156"/>
    <col min="2" max="2" width="6" style="226" customWidth="1"/>
    <col min="3" max="3" width="48.5703125" style="284" customWidth="1"/>
    <col min="4" max="4" width="6.140625" style="163" customWidth="1"/>
    <col min="5" max="5" width="8.140625" style="186" customWidth="1"/>
    <col min="6" max="6" width="12.140625" style="187" customWidth="1"/>
    <col min="7" max="7" width="13.7109375" style="185" customWidth="1"/>
    <col min="8" max="8" width="9.140625" style="185"/>
    <col min="9" max="9" width="12.5703125" style="185" customWidth="1"/>
    <col min="10" max="256" width="9.140625" style="185"/>
    <col min="257" max="257" width="7.7109375" style="185" customWidth="1"/>
    <col min="258" max="258" width="11" style="185" customWidth="1"/>
    <col min="259" max="259" width="45.28515625" style="185" customWidth="1"/>
    <col min="260" max="260" width="8" style="185" customWidth="1"/>
    <col min="261" max="261" width="8.7109375" style="185" customWidth="1"/>
    <col min="262" max="262" width="11.5703125" style="185" customWidth="1"/>
    <col min="263" max="263" width="14" style="185" customWidth="1"/>
    <col min="264" max="512" width="9.140625" style="185"/>
    <col min="513" max="513" width="7.7109375" style="185" customWidth="1"/>
    <col min="514" max="514" width="11" style="185" customWidth="1"/>
    <col min="515" max="515" width="45.28515625" style="185" customWidth="1"/>
    <col min="516" max="516" width="8" style="185" customWidth="1"/>
    <col min="517" max="517" width="8.7109375" style="185" customWidth="1"/>
    <col min="518" max="518" width="11.5703125" style="185" customWidth="1"/>
    <col min="519" max="519" width="14" style="185" customWidth="1"/>
    <col min="520" max="768" width="9.140625" style="185"/>
    <col min="769" max="769" width="7.7109375" style="185" customWidth="1"/>
    <col min="770" max="770" width="11" style="185" customWidth="1"/>
    <col min="771" max="771" width="45.28515625" style="185" customWidth="1"/>
    <col min="772" max="772" width="8" style="185" customWidth="1"/>
    <col min="773" max="773" width="8.7109375" style="185" customWidth="1"/>
    <col min="774" max="774" width="11.5703125" style="185" customWidth="1"/>
    <col min="775" max="775" width="14" style="185" customWidth="1"/>
    <col min="776" max="1024" width="9.140625" style="185"/>
    <col min="1025" max="1025" width="7.7109375" style="185" customWidth="1"/>
    <col min="1026" max="1026" width="11" style="185" customWidth="1"/>
    <col min="1027" max="1027" width="45.28515625" style="185" customWidth="1"/>
    <col min="1028" max="1028" width="8" style="185" customWidth="1"/>
    <col min="1029" max="1029" width="8.7109375" style="185" customWidth="1"/>
    <col min="1030" max="1030" width="11.5703125" style="185" customWidth="1"/>
    <col min="1031" max="1031" width="14" style="185" customWidth="1"/>
    <col min="1032" max="1280" width="9.140625" style="185"/>
    <col min="1281" max="1281" width="7.7109375" style="185" customWidth="1"/>
    <col min="1282" max="1282" width="11" style="185" customWidth="1"/>
    <col min="1283" max="1283" width="45.28515625" style="185" customWidth="1"/>
    <col min="1284" max="1284" width="8" style="185" customWidth="1"/>
    <col min="1285" max="1285" width="8.7109375" style="185" customWidth="1"/>
    <col min="1286" max="1286" width="11.5703125" style="185" customWidth="1"/>
    <col min="1287" max="1287" width="14" style="185" customWidth="1"/>
    <col min="1288" max="1536" width="9.140625" style="185"/>
    <col min="1537" max="1537" width="7.7109375" style="185" customWidth="1"/>
    <col min="1538" max="1538" width="11" style="185" customWidth="1"/>
    <col min="1539" max="1539" width="45.28515625" style="185" customWidth="1"/>
    <col min="1540" max="1540" width="8" style="185" customWidth="1"/>
    <col min="1541" max="1541" width="8.7109375" style="185" customWidth="1"/>
    <col min="1542" max="1542" width="11.5703125" style="185" customWidth="1"/>
    <col min="1543" max="1543" width="14" style="185" customWidth="1"/>
    <col min="1544" max="1792" width="9.140625" style="185"/>
    <col min="1793" max="1793" width="7.7109375" style="185" customWidth="1"/>
    <col min="1794" max="1794" width="11" style="185" customWidth="1"/>
    <col min="1795" max="1795" width="45.28515625" style="185" customWidth="1"/>
    <col min="1796" max="1796" width="8" style="185" customWidth="1"/>
    <col min="1797" max="1797" width="8.7109375" style="185" customWidth="1"/>
    <col min="1798" max="1798" width="11.5703125" style="185" customWidth="1"/>
    <col min="1799" max="1799" width="14" style="185" customWidth="1"/>
    <col min="1800" max="2048" width="9.140625" style="185"/>
    <col min="2049" max="2049" width="7.7109375" style="185" customWidth="1"/>
    <col min="2050" max="2050" width="11" style="185" customWidth="1"/>
    <col min="2051" max="2051" width="45.28515625" style="185" customWidth="1"/>
    <col min="2052" max="2052" width="8" style="185" customWidth="1"/>
    <col min="2053" max="2053" width="8.7109375" style="185" customWidth="1"/>
    <col min="2054" max="2054" width="11.5703125" style="185" customWidth="1"/>
    <col min="2055" max="2055" width="14" style="185" customWidth="1"/>
    <col min="2056" max="2304" width="9.140625" style="185"/>
    <col min="2305" max="2305" width="7.7109375" style="185" customWidth="1"/>
    <col min="2306" max="2306" width="11" style="185" customWidth="1"/>
    <col min="2307" max="2307" width="45.28515625" style="185" customWidth="1"/>
    <col min="2308" max="2308" width="8" style="185" customWidth="1"/>
    <col min="2309" max="2309" width="8.7109375" style="185" customWidth="1"/>
    <col min="2310" max="2310" width="11.5703125" style="185" customWidth="1"/>
    <col min="2311" max="2311" width="14" style="185" customWidth="1"/>
    <col min="2312" max="2560" width="9.140625" style="185"/>
    <col min="2561" max="2561" width="7.7109375" style="185" customWidth="1"/>
    <col min="2562" max="2562" width="11" style="185" customWidth="1"/>
    <col min="2563" max="2563" width="45.28515625" style="185" customWidth="1"/>
    <col min="2564" max="2564" width="8" style="185" customWidth="1"/>
    <col min="2565" max="2565" width="8.7109375" style="185" customWidth="1"/>
    <col min="2566" max="2566" width="11.5703125" style="185" customWidth="1"/>
    <col min="2567" max="2567" width="14" style="185" customWidth="1"/>
    <col min="2568" max="2816" width="9.140625" style="185"/>
    <col min="2817" max="2817" width="7.7109375" style="185" customWidth="1"/>
    <col min="2818" max="2818" width="11" style="185" customWidth="1"/>
    <col min="2819" max="2819" width="45.28515625" style="185" customWidth="1"/>
    <col min="2820" max="2820" width="8" style="185" customWidth="1"/>
    <col min="2821" max="2821" width="8.7109375" style="185" customWidth="1"/>
    <col min="2822" max="2822" width="11.5703125" style="185" customWidth="1"/>
    <col min="2823" max="2823" width="14" style="185" customWidth="1"/>
    <col min="2824" max="3072" width="9.140625" style="185"/>
    <col min="3073" max="3073" width="7.7109375" style="185" customWidth="1"/>
    <col min="3074" max="3074" width="11" style="185" customWidth="1"/>
    <col min="3075" max="3075" width="45.28515625" style="185" customWidth="1"/>
    <col min="3076" max="3076" width="8" style="185" customWidth="1"/>
    <col min="3077" max="3077" width="8.7109375" style="185" customWidth="1"/>
    <col min="3078" max="3078" width="11.5703125" style="185" customWidth="1"/>
    <col min="3079" max="3079" width="14" style="185" customWidth="1"/>
    <col min="3080" max="3328" width="9.140625" style="185"/>
    <col min="3329" max="3329" width="7.7109375" style="185" customWidth="1"/>
    <col min="3330" max="3330" width="11" style="185" customWidth="1"/>
    <col min="3331" max="3331" width="45.28515625" style="185" customWidth="1"/>
    <col min="3332" max="3332" width="8" style="185" customWidth="1"/>
    <col min="3333" max="3333" width="8.7109375" style="185" customWidth="1"/>
    <col min="3334" max="3334" width="11.5703125" style="185" customWidth="1"/>
    <col min="3335" max="3335" width="14" style="185" customWidth="1"/>
    <col min="3336" max="3584" width="9.140625" style="185"/>
    <col min="3585" max="3585" width="7.7109375" style="185" customWidth="1"/>
    <col min="3586" max="3586" width="11" style="185" customWidth="1"/>
    <col min="3587" max="3587" width="45.28515625" style="185" customWidth="1"/>
    <col min="3588" max="3588" width="8" style="185" customWidth="1"/>
    <col min="3589" max="3589" width="8.7109375" style="185" customWidth="1"/>
    <col min="3590" max="3590" width="11.5703125" style="185" customWidth="1"/>
    <col min="3591" max="3591" width="14" style="185" customWidth="1"/>
    <col min="3592" max="3840" width="9.140625" style="185"/>
    <col min="3841" max="3841" width="7.7109375" style="185" customWidth="1"/>
    <col min="3842" max="3842" width="11" style="185" customWidth="1"/>
    <col min="3843" max="3843" width="45.28515625" style="185" customWidth="1"/>
    <col min="3844" max="3844" width="8" style="185" customWidth="1"/>
    <col min="3845" max="3845" width="8.7109375" style="185" customWidth="1"/>
    <col min="3846" max="3846" width="11.5703125" style="185" customWidth="1"/>
    <col min="3847" max="3847" width="14" style="185" customWidth="1"/>
    <col min="3848" max="4096" width="9.140625" style="185"/>
    <col min="4097" max="4097" width="7.7109375" style="185" customWidth="1"/>
    <col min="4098" max="4098" width="11" style="185" customWidth="1"/>
    <col min="4099" max="4099" width="45.28515625" style="185" customWidth="1"/>
    <col min="4100" max="4100" width="8" style="185" customWidth="1"/>
    <col min="4101" max="4101" width="8.7109375" style="185" customWidth="1"/>
    <col min="4102" max="4102" width="11.5703125" style="185" customWidth="1"/>
    <col min="4103" max="4103" width="14" style="185" customWidth="1"/>
    <col min="4104" max="4352" width="9.140625" style="185"/>
    <col min="4353" max="4353" width="7.7109375" style="185" customWidth="1"/>
    <col min="4354" max="4354" width="11" style="185" customWidth="1"/>
    <col min="4355" max="4355" width="45.28515625" style="185" customWidth="1"/>
    <col min="4356" max="4356" width="8" style="185" customWidth="1"/>
    <col min="4357" max="4357" width="8.7109375" style="185" customWidth="1"/>
    <col min="4358" max="4358" width="11.5703125" style="185" customWidth="1"/>
    <col min="4359" max="4359" width="14" style="185" customWidth="1"/>
    <col min="4360" max="4608" width="9.140625" style="185"/>
    <col min="4609" max="4609" width="7.7109375" style="185" customWidth="1"/>
    <col min="4610" max="4610" width="11" style="185" customWidth="1"/>
    <col min="4611" max="4611" width="45.28515625" style="185" customWidth="1"/>
    <col min="4612" max="4612" width="8" style="185" customWidth="1"/>
    <col min="4613" max="4613" width="8.7109375" style="185" customWidth="1"/>
    <col min="4614" max="4614" width="11.5703125" style="185" customWidth="1"/>
    <col min="4615" max="4615" width="14" style="185" customWidth="1"/>
    <col min="4616" max="4864" width="9.140625" style="185"/>
    <col min="4865" max="4865" width="7.7109375" style="185" customWidth="1"/>
    <col min="4866" max="4866" width="11" style="185" customWidth="1"/>
    <col min="4867" max="4867" width="45.28515625" style="185" customWidth="1"/>
    <col min="4868" max="4868" width="8" style="185" customWidth="1"/>
    <col min="4869" max="4869" width="8.7109375" style="185" customWidth="1"/>
    <col min="4870" max="4870" width="11.5703125" style="185" customWidth="1"/>
    <col min="4871" max="4871" width="14" style="185" customWidth="1"/>
    <col min="4872" max="5120" width="9.140625" style="185"/>
    <col min="5121" max="5121" width="7.7109375" style="185" customWidth="1"/>
    <col min="5122" max="5122" width="11" style="185" customWidth="1"/>
    <col min="5123" max="5123" width="45.28515625" style="185" customWidth="1"/>
    <col min="5124" max="5124" width="8" style="185" customWidth="1"/>
    <col min="5125" max="5125" width="8.7109375" style="185" customWidth="1"/>
    <col min="5126" max="5126" width="11.5703125" style="185" customWidth="1"/>
    <col min="5127" max="5127" width="14" style="185" customWidth="1"/>
    <col min="5128" max="5376" width="9.140625" style="185"/>
    <col min="5377" max="5377" width="7.7109375" style="185" customWidth="1"/>
    <col min="5378" max="5378" width="11" style="185" customWidth="1"/>
    <col min="5379" max="5379" width="45.28515625" style="185" customWidth="1"/>
    <col min="5380" max="5380" width="8" style="185" customWidth="1"/>
    <col min="5381" max="5381" width="8.7109375" style="185" customWidth="1"/>
    <col min="5382" max="5382" width="11.5703125" style="185" customWidth="1"/>
    <col min="5383" max="5383" width="14" style="185" customWidth="1"/>
    <col min="5384" max="5632" width="9.140625" style="185"/>
    <col min="5633" max="5633" width="7.7109375" style="185" customWidth="1"/>
    <col min="5634" max="5634" width="11" style="185" customWidth="1"/>
    <col min="5635" max="5635" width="45.28515625" style="185" customWidth="1"/>
    <col min="5636" max="5636" width="8" style="185" customWidth="1"/>
    <col min="5637" max="5637" width="8.7109375" style="185" customWidth="1"/>
    <col min="5638" max="5638" width="11.5703125" style="185" customWidth="1"/>
    <col min="5639" max="5639" width="14" style="185" customWidth="1"/>
    <col min="5640" max="5888" width="9.140625" style="185"/>
    <col min="5889" max="5889" width="7.7109375" style="185" customWidth="1"/>
    <col min="5890" max="5890" width="11" style="185" customWidth="1"/>
    <col min="5891" max="5891" width="45.28515625" style="185" customWidth="1"/>
    <col min="5892" max="5892" width="8" style="185" customWidth="1"/>
    <col min="5893" max="5893" width="8.7109375" style="185" customWidth="1"/>
    <col min="5894" max="5894" width="11.5703125" style="185" customWidth="1"/>
    <col min="5895" max="5895" width="14" style="185" customWidth="1"/>
    <col min="5896" max="6144" width="9.140625" style="185"/>
    <col min="6145" max="6145" width="7.7109375" style="185" customWidth="1"/>
    <col min="6146" max="6146" width="11" style="185" customWidth="1"/>
    <col min="6147" max="6147" width="45.28515625" style="185" customWidth="1"/>
    <col min="6148" max="6148" width="8" style="185" customWidth="1"/>
    <col min="6149" max="6149" width="8.7109375" style="185" customWidth="1"/>
    <col min="6150" max="6150" width="11.5703125" style="185" customWidth="1"/>
    <col min="6151" max="6151" width="14" style="185" customWidth="1"/>
    <col min="6152" max="6400" width="9.140625" style="185"/>
    <col min="6401" max="6401" width="7.7109375" style="185" customWidth="1"/>
    <col min="6402" max="6402" width="11" style="185" customWidth="1"/>
    <col min="6403" max="6403" width="45.28515625" style="185" customWidth="1"/>
    <col min="6404" max="6404" width="8" style="185" customWidth="1"/>
    <col min="6405" max="6405" width="8.7109375" style="185" customWidth="1"/>
    <col min="6406" max="6406" width="11.5703125" style="185" customWidth="1"/>
    <col min="6407" max="6407" width="14" style="185" customWidth="1"/>
    <col min="6408" max="6656" width="9.140625" style="185"/>
    <col min="6657" max="6657" width="7.7109375" style="185" customWidth="1"/>
    <col min="6658" max="6658" width="11" style="185" customWidth="1"/>
    <col min="6659" max="6659" width="45.28515625" style="185" customWidth="1"/>
    <col min="6660" max="6660" width="8" style="185" customWidth="1"/>
    <col min="6661" max="6661" width="8.7109375" style="185" customWidth="1"/>
    <col min="6662" max="6662" width="11.5703125" style="185" customWidth="1"/>
    <col min="6663" max="6663" width="14" style="185" customWidth="1"/>
    <col min="6664" max="6912" width="9.140625" style="185"/>
    <col min="6913" max="6913" width="7.7109375" style="185" customWidth="1"/>
    <col min="6914" max="6914" width="11" style="185" customWidth="1"/>
    <col min="6915" max="6915" width="45.28515625" style="185" customWidth="1"/>
    <col min="6916" max="6916" width="8" style="185" customWidth="1"/>
    <col min="6917" max="6917" width="8.7109375" style="185" customWidth="1"/>
    <col min="6918" max="6918" width="11.5703125" style="185" customWidth="1"/>
    <col min="6919" max="6919" width="14" style="185" customWidth="1"/>
    <col min="6920" max="7168" width="9.140625" style="185"/>
    <col min="7169" max="7169" width="7.7109375" style="185" customWidth="1"/>
    <col min="7170" max="7170" width="11" style="185" customWidth="1"/>
    <col min="7171" max="7171" width="45.28515625" style="185" customWidth="1"/>
    <col min="7172" max="7172" width="8" style="185" customWidth="1"/>
    <col min="7173" max="7173" width="8.7109375" style="185" customWidth="1"/>
    <col min="7174" max="7174" width="11.5703125" style="185" customWidth="1"/>
    <col min="7175" max="7175" width="14" style="185" customWidth="1"/>
    <col min="7176" max="7424" width="9.140625" style="185"/>
    <col min="7425" max="7425" width="7.7109375" style="185" customWidth="1"/>
    <col min="7426" max="7426" width="11" style="185" customWidth="1"/>
    <col min="7427" max="7427" width="45.28515625" style="185" customWidth="1"/>
    <col min="7428" max="7428" width="8" style="185" customWidth="1"/>
    <col min="7429" max="7429" width="8.7109375" style="185" customWidth="1"/>
    <col min="7430" max="7430" width="11.5703125" style="185" customWidth="1"/>
    <col min="7431" max="7431" width="14" style="185" customWidth="1"/>
    <col min="7432" max="7680" width="9.140625" style="185"/>
    <col min="7681" max="7681" width="7.7109375" style="185" customWidth="1"/>
    <col min="7682" max="7682" width="11" style="185" customWidth="1"/>
    <col min="7683" max="7683" width="45.28515625" style="185" customWidth="1"/>
    <col min="7684" max="7684" width="8" style="185" customWidth="1"/>
    <col min="7685" max="7685" width="8.7109375" style="185" customWidth="1"/>
    <col min="7686" max="7686" width="11.5703125" style="185" customWidth="1"/>
    <col min="7687" max="7687" width="14" style="185" customWidth="1"/>
    <col min="7688" max="7936" width="9.140625" style="185"/>
    <col min="7937" max="7937" width="7.7109375" style="185" customWidth="1"/>
    <col min="7938" max="7938" width="11" style="185" customWidth="1"/>
    <col min="7939" max="7939" width="45.28515625" style="185" customWidth="1"/>
    <col min="7940" max="7940" width="8" style="185" customWidth="1"/>
    <col min="7941" max="7941" width="8.7109375" style="185" customWidth="1"/>
    <col min="7942" max="7942" width="11.5703125" style="185" customWidth="1"/>
    <col min="7943" max="7943" width="14" style="185" customWidth="1"/>
    <col min="7944" max="8192" width="9.140625" style="185"/>
    <col min="8193" max="8193" width="7.7109375" style="185" customWidth="1"/>
    <col min="8194" max="8194" width="11" style="185" customWidth="1"/>
    <col min="8195" max="8195" width="45.28515625" style="185" customWidth="1"/>
    <col min="8196" max="8196" width="8" style="185" customWidth="1"/>
    <col min="8197" max="8197" width="8.7109375" style="185" customWidth="1"/>
    <col min="8198" max="8198" width="11.5703125" style="185" customWidth="1"/>
    <col min="8199" max="8199" width="14" style="185" customWidth="1"/>
    <col min="8200" max="8448" width="9.140625" style="185"/>
    <col min="8449" max="8449" width="7.7109375" style="185" customWidth="1"/>
    <col min="8450" max="8450" width="11" style="185" customWidth="1"/>
    <col min="8451" max="8451" width="45.28515625" style="185" customWidth="1"/>
    <col min="8452" max="8452" width="8" style="185" customWidth="1"/>
    <col min="8453" max="8453" width="8.7109375" style="185" customWidth="1"/>
    <col min="8454" max="8454" width="11.5703125" style="185" customWidth="1"/>
    <col min="8455" max="8455" width="14" style="185" customWidth="1"/>
    <col min="8456" max="8704" width="9.140625" style="185"/>
    <col min="8705" max="8705" width="7.7109375" style="185" customWidth="1"/>
    <col min="8706" max="8706" width="11" style="185" customWidth="1"/>
    <col min="8707" max="8707" width="45.28515625" style="185" customWidth="1"/>
    <col min="8708" max="8708" width="8" style="185" customWidth="1"/>
    <col min="8709" max="8709" width="8.7109375" style="185" customWidth="1"/>
    <col min="8710" max="8710" width="11.5703125" style="185" customWidth="1"/>
    <col min="8711" max="8711" width="14" style="185" customWidth="1"/>
    <col min="8712" max="8960" width="9.140625" style="185"/>
    <col min="8961" max="8961" width="7.7109375" style="185" customWidth="1"/>
    <col min="8962" max="8962" width="11" style="185" customWidth="1"/>
    <col min="8963" max="8963" width="45.28515625" style="185" customWidth="1"/>
    <col min="8964" max="8964" width="8" style="185" customWidth="1"/>
    <col min="8965" max="8965" width="8.7109375" style="185" customWidth="1"/>
    <col min="8966" max="8966" width="11.5703125" style="185" customWidth="1"/>
    <col min="8967" max="8967" width="14" style="185" customWidth="1"/>
    <col min="8968" max="9216" width="9.140625" style="185"/>
    <col min="9217" max="9217" width="7.7109375" style="185" customWidth="1"/>
    <col min="9218" max="9218" width="11" style="185" customWidth="1"/>
    <col min="9219" max="9219" width="45.28515625" style="185" customWidth="1"/>
    <col min="9220" max="9220" width="8" style="185" customWidth="1"/>
    <col min="9221" max="9221" width="8.7109375" style="185" customWidth="1"/>
    <col min="9222" max="9222" width="11.5703125" style="185" customWidth="1"/>
    <col min="9223" max="9223" width="14" style="185" customWidth="1"/>
    <col min="9224" max="9472" width="9.140625" style="185"/>
    <col min="9473" max="9473" width="7.7109375" style="185" customWidth="1"/>
    <col min="9474" max="9474" width="11" style="185" customWidth="1"/>
    <col min="9475" max="9475" width="45.28515625" style="185" customWidth="1"/>
    <col min="9476" max="9476" width="8" style="185" customWidth="1"/>
    <col min="9477" max="9477" width="8.7109375" style="185" customWidth="1"/>
    <col min="9478" max="9478" width="11.5703125" style="185" customWidth="1"/>
    <col min="9479" max="9479" width="14" style="185" customWidth="1"/>
    <col min="9480" max="9728" width="9.140625" style="185"/>
    <col min="9729" max="9729" width="7.7109375" style="185" customWidth="1"/>
    <col min="9730" max="9730" width="11" style="185" customWidth="1"/>
    <col min="9731" max="9731" width="45.28515625" style="185" customWidth="1"/>
    <col min="9732" max="9732" width="8" style="185" customWidth="1"/>
    <col min="9733" max="9733" width="8.7109375" style="185" customWidth="1"/>
    <col min="9734" max="9734" width="11.5703125" style="185" customWidth="1"/>
    <col min="9735" max="9735" width="14" style="185" customWidth="1"/>
    <col min="9736" max="9984" width="9.140625" style="185"/>
    <col min="9985" max="9985" width="7.7109375" style="185" customWidth="1"/>
    <col min="9986" max="9986" width="11" style="185" customWidth="1"/>
    <col min="9987" max="9987" width="45.28515625" style="185" customWidth="1"/>
    <col min="9988" max="9988" width="8" style="185" customWidth="1"/>
    <col min="9989" max="9989" width="8.7109375" style="185" customWidth="1"/>
    <col min="9990" max="9990" width="11.5703125" style="185" customWidth="1"/>
    <col min="9991" max="9991" width="14" style="185" customWidth="1"/>
    <col min="9992" max="10240" width="9.140625" style="185"/>
    <col min="10241" max="10241" width="7.7109375" style="185" customWidth="1"/>
    <col min="10242" max="10242" width="11" style="185" customWidth="1"/>
    <col min="10243" max="10243" width="45.28515625" style="185" customWidth="1"/>
    <col min="10244" max="10244" width="8" style="185" customWidth="1"/>
    <col min="10245" max="10245" width="8.7109375" style="185" customWidth="1"/>
    <col min="10246" max="10246" width="11.5703125" style="185" customWidth="1"/>
    <col min="10247" max="10247" width="14" style="185" customWidth="1"/>
    <col min="10248" max="10496" width="9.140625" style="185"/>
    <col min="10497" max="10497" width="7.7109375" style="185" customWidth="1"/>
    <col min="10498" max="10498" width="11" style="185" customWidth="1"/>
    <col min="10499" max="10499" width="45.28515625" style="185" customWidth="1"/>
    <col min="10500" max="10500" width="8" style="185" customWidth="1"/>
    <col min="10501" max="10501" width="8.7109375" style="185" customWidth="1"/>
    <col min="10502" max="10502" width="11.5703125" style="185" customWidth="1"/>
    <col min="10503" max="10503" width="14" style="185" customWidth="1"/>
    <col min="10504" max="10752" width="9.140625" style="185"/>
    <col min="10753" max="10753" width="7.7109375" style="185" customWidth="1"/>
    <col min="10754" max="10754" width="11" style="185" customWidth="1"/>
    <col min="10755" max="10755" width="45.28515625" style="185" customWidth="1"/>
    <col min="10756" max="10756" width="8" style="185" customWidth="1"/>
    <col min="10757" max="10757" width="8.7109375" style="185" customWidth="1"/>
    <col min="10758" max="10758" width="11.5703125" style="185" customWidth="1"/>
    <col min="10759" max="10759" width="14" style="185" customWidth="1"/>
    <col min="10760" max="11008" width="9.140625" style="185"/>
    <col min="11009" max="11009" width="7.7109375" style="185" customWidth="1"/>
    <col min="11010" max="11010" width="11" style="185" customWidth="1"/>
    <col min="11011" max="11011" width="45.28515625" style="185" customWidth="1"/>
    <col min="11012" max="11012" width="8" style="185" customWidth="1"/>
    <col min="11013" max="11013" width="8.7109375" style="185" customWidth="1"/>
    <col min="11014" max="11014" width="11.5703125" style="185" customWidth="1"/>
    <col min="11015" max="11015" width="14" style="185" customWidth="1"/>
    <col min="11016" max="11264" width="9.140625" style="185"/>
    <col min="11265" max="11265" width="7.7109375" style="185" customWidth="1"/>
    <col min="11266" max="11266" width="11" style="185" customWidth="1"/>
    <col min="11267" max="11267" width="45.28515625" style="185" customWidth="1"/>
    <col min="11268" max="11268" width="8" style="185" customWidth="1"/>
    <col min="11269" max="11269" width="8.7109375" style="185" customWidth="1"/>
    <col min="11270" max="11270" width="11.5703125" style="185" customWidth="1"/>
    <col min="11271" max="11271" width="14" style="185" customWidth="1"/>
    <col min="11272" max="11520" width="9.140625" style="185"/>
    <col min="11521" max="11521" width="7.7109375" style="185" customWidth="1"/>
    <col min="11522" max="11522" width="11" style="185" customWidth="1"/>
    <col min="11523" max="11523" width="45.28515625" style="185" customWidth="1"/>
    <col min="11524" max="11524" width="8" style="185" customWidth="1"/>
    <col min="11525" max="11525" width="8.7109375" style="185" customWidth="1"/>
    <col min="11526" max="11526" width="11.5703125" style="185" customWidth="1"/>
    <col min="11527" max="11527" width="14" style="185" customWidth="1"/>
    <col min="11528" max="11776" width="9.140625" style="185"/>
    <col min="11777" max="11777" width="7.7109375" style="185" customWidth="1"/>
    <col min="11778" max="11778" width="11" style="185" customWidth="1"/>
    <col min="11779" max="11779" width="45.28515625" style="185" customWidth="1"/>
    <col min="11780" max="11780" width="8" style="185" customWidth="1"/>
    <col min="11781" max="11781" width="8.7109375" style="185" customWidth="1"/>
    <col min="11782" max="11782" width="11.5703125" style="185" customWidth="1"/>
    <col min="11783" max="11783" width="14" style="185" customWidth="1"/>
    <col min="11784" max="12032" width="9.140625" style="185"/>
    <col min="12033" max="12033" width="7.7109375" style="185" customWidth="1"/>
    <col min="12034" max="12034" width="11" style="185" customWidth="1"/>
    <col min="12035" max="12035" width="45.28515625" style="185" customWidth="1"/>
    <col min="12036" max="12036" width="8" style="185" customWidth="1"/>
    <col min="12037" max="12037" width="8.7109375" style="185" customWidth="1"/>
    <col min="12038" max="12038" width="11.5703125" style="185" customWidth="1"/>
    <col min="12039" max="12039" width="14" style="185" customWidth="1"/>
    <col min="12040" max="12288" width="9.140625" style="185"/>
    <col min="12289" max="12289" width="7.7109375" style="185" customWidth="1"/>
    <col min="12290" max="12290" width="11" style="185" customWidth="1"/>
    <col min="12291" max="12291" width="45.28515625" style="185" customWidth="1"/>
    <col min="12292" max="12292" width="8" style="185" customWidth="1"/>
    <col min="12293" max="12293" width="8.7109375" style="185" customWidth="1"/>
    <col min="12294" max="12294" width="11.5703125" style="185" customWidth="1"/>
    <col min="12295" max="12295" width="14" style="185" customWidth="1"/>
    <col min="12296" max="12544" width="9.140625" style="185"/>
    <col min="12545" max="12545" width="7.7109375" style="185" customWidth="1"/>
    <col min="12546" max="12546" width="11" style="185" customWidth="1"/>
    <col min="12547" max="12547" width="45.28515625" style="185" customWidth="1"/>
    <col min="12548" max="12548" width="8" style="185" customWidth="1"/>
    <col min="12549" max="12549" width="8.7109375" style="185" customWidth="1"/>
    <col min="12550" max="12550" width="11.5703125" style="185" customWidth="1"/>
    <col min="12551" max="12551" width="14" style="185" customWidth="1"/>
    <col min="12552" max="12800" width="9.140625" style="185"/>
    <col min="12801" max="12801" width="7.7109375" style="185" customWidth="1"/>
    <col min="12802" max="12802" width="11" style="185" customWidth="1"/>
    <col min="12803" max="12803" width="45.28515625" style="185" customWidth="1"/>
    <col min="12804" max="12804" width="8" style="185" customWidth="1"/>
    <col min="12805" max="12805" width="8.7109375" style="185" customWidth="1"/>
    <col min="12806" max="12806" width="11.5703125" style="185" customWidth="1"/>
    <col min="12807" max="12807" width="14" style="185" customWidth="1"/>
    <col min="12808" max="13056" width="9.140625" style="185"/>
    <col min="13057" max="13057" width="7.7109375" style="185" customWidth="1"/>
    <col min="13058" max="13058" width="11" style="185" customWidth="1"/>
    <col min="13059" max="13059" width="45.28515625" style="185" customWidth="1"/>
    <col min="13060" max="13060" width="8" style="185" customWidth="1"/>
    <col min="13061" max="13061" width="8.7109375" style="185" customWidth="1"/>
    <col min="13062" max="13062" width="11.5703125" style="185" customWidth="1"/>
    <col min="13063" max="13063" width="14" style="185" customWidth="1"/>
    <col min="13064" max="13312" width="9.140625" style="185"/>
    <col min="13313" max="13313" width="7.7109375" style="185" customWidth="1"/>
    <col min="13314" max="13314" width="11" style="185" customWidth="1"/>
    <col min="13315" max="13315" width="45.28515625" style="185" customWidth="1"/>
    <col min="13316" max="13316" width="8" style="185" customWidth="1"/>
    <col min="13317" max="13317" width="8.7109375" style="185" customWidth="1"/>
    <col min="13318" max="13318" width="11.5703125" style="185" customWidth="1"/>
    <col min="13319" max="13319" width="14" style="185" customWidth="1"/>
    <col min="13320" max="13568" width="9.140625" style="185"/>
    <col min="13569" max="13569" width="7.7109375" style="185" customWidth="1"/>
    <col min="13570" max="13570" width="11" style="185" customWidth="1"/>
    <col min="13571" max="13571" width="45.28515625" style="185" customWidth="1"/>
    <col min="13572" max="13572" width="8" style="185" customWidth="1"/>
    <col min="13573" max="13573" width="8.7109375" style="185" customWidth="1"/>
    <col min="13574" max="13574" width="11.5703125" style="185" customWidth="1"/>
    <col min="13575" max="13575" width="14" style="185" customWidth="1"/>
    <col min="13576" max="13824" width="9.140625" style="185"/>
    <col min="13825" max="13825" width="7.7109375" style="185" customWidth="1"/>
    <col min="13826" max="13826" width="11" style="185" customWidth="1"/>
    <col min="13827" max="13827" width="45.28515625" style="185" customWidth="1"/>
    <col min="13828" max="13828" width="8" style="185" customWidth="1"/>
    <col min="13829" max="13829" width="8.7109375" style="185" customWidth="1"/>
    <col min="13830" max="13830" width="11.5703125" style="185" customWidth="1"/>
    <col min="13831" max="13831" width="14" style="185" customWidth="1"/>
    <col min="13832" max="14080" width="9.140625" style="185"/>
    <col min="14081" max="14081" width="7.7109375" style="185" customWidth="1"/>
    <col min="14082" max="14082" width="11" style="185" customWidth="1"/>
    <col min="14083" max="14083" width="45.28515625" style="185" customWidth="1"/>
    <col min="14084" max="14084" width="8" style="185" customWidth="1"/>
    <col min="14085" max="14085" width="8.7109375" style="185" customWidth="1"/>
    <col min="14086" max="14086" width="11.5703125" style="185" customWidth="1"/>
    <col min="14087" max="14087" width="14" style="185" customWidth="1"/>
    <col min="14088" max="14336" width="9.140625" style="185"/>
    <col min="14337" max="14337" width="7.7109375" style="185" customWidth="1"/>
    <col min="14338" max="14338" width="11" style="185" customWidth="1"/>
    <col min="14339" max="14339" width="45.28515625" style="185" customWidth="1"/>
    <col min="14340" max="14340" width="8" style="185" customWidth="1"/>
    <col min="14341" max="14341" width="8.7109375" style="185" customWidth="1"/>
    <col min="14342" max="14342" width="11.5703125" style="185" customWidth="1"/>
    <col min="14343" max="14343" width="14" style="185" customWidth="1"/>
    <col min="14344" max="14592" width="9.140625" style="185"/>
    <col min="14593" max="14593" width="7.7109375" style="185" customWidth="1"/>
    <col min="14594" max="14594" width="11" style="185" customWidth="1"/>
    <col min="14595" max="14595" width="45.28515625" style="185" customWidth="1"/>
    <col min="14596" max="14596" width="8" style="185" customWidth="1"/>
    <col min="14597" max="14597" width="8.7109375" style="185" customWidth="1"/>
    <col min="14598" max="14598" width="11.5703125" style="185" customWidth="1"/>
    <col min="14599" max="14599" width="14" style="185" customWidth="1"/>
    <col min="14600" max="14848" width="9.140625" style="185"/>
    <col min="14849" max="14849" width="7.7109375" style="185" customWidth="1"/>
    <col min="14850" max="14850" width="11" style="185" customWidth="1"/>
    <col min="14851" max="14851" width="45.28515625" style="185" customWidth="1"/>
    <col min="14852" max="14852" width="8" style="185" customWidth="1"/>
    <col min="14853" max="14853" width="8.7109375" style="185" customWidth="1"/>
    <col min="14854" max="14854" width="11.5703125" style="185" customWidth="1"/>
    <col min="14855" max="14855" width="14" style="185" customWidth="1"/>
    <col min="14856" max="15104" width="9.140625" style="185"/>
    <col min="15105" max="15105" width="7.7109375" style="185" customWidth="1"/>
    <col min="15106" max="15106" width="11" style="185" customWidth="1"/>
    <col min="15107" max="15107" width="45.28515625" style="185" customWidth="1"/>
    <col min="15108" max="15108" width="8" style="185" customWidth="1"/>
    <col min="15109" max="15109" width="8.7109375" style="185" customWidth="1"/>
    <col min="15110" max="15110" width="11.5703125" style="185" customWidth="1"/>
    <col min="15111" max="15111" width="14" style="185" customWidth="1"/>
    <col min="15112" max="15360" width="9.140625" style="185"/>
    <col min="15361" max="15361" width="7.7109375" style="185" customWidth="1"/>
    <col min="15362" max="15362" width="11" style="185" customWidth="1"/>
    <col min="15363" max="15363" width="45.28515625" style="185" customWidth="1"/>
    <col min="15364" max="15364" width="8" style="185" customWidth="1"/>
    <col min="15365" max="15365" width="8.7109375" style="185" customWidth="1"/>
    <col min="15366" max="15366" width="11.5703125" style="185" customWidth="1"/>
    <col min="15367" max="15367" width="14" style="185" customWidth="1"/>
    <col min="15368" max="15616" width="9.140625" style="185"/>
    <col min="15617" max="15617" width="7.7109375" style="185" customWidth="1"/>
    <col min="15618" max="15618" width="11" style="185" customWidth="1"/>
    <col min="15619" max="15619" width="45.28515625" style="185" customWidth="1"/>
    <col min="15620" max="15620" width="8" style="185" customWidth="1"/>
    <col min="15621" max="15621" width="8.7109375" style="185" customWidth="1"/>
    <col min="15622" max="15622" width="11.5703125" style="185" customWidth="1"/>
    <col min="15623" max="15623" width="14" style="185" customWidth="1"/>
    <col min="15624" max="15872" width="9.140625" style="185"/>
    <col min="15873" max="15873" width="7.7109375" style="185" customWidth="1"/>
    <col min="15874" max="15874" width="11" style="185" customWidth="1"/>
    <col min="15875" max="15875" width="45.28515625" style="185" customWidth="1"/>
    <col min="15876" max="15876" width="8" style="185" customWidth="1"/>
    <col min="15877" max="15877" width="8.7109375" style="185" customWidth="1"/>
    <col min="15878" max="15878" width="11.5703125" style="185" customWidth="1"/>
    <col min="15879" max="15879" width="14" style="185" customWidth="1"/>
    <col min="15880" max="16128" width="9.140625" style="185"/>
    <col min="16129" max="16129" width="7.7109375" style="185" customWidth="1"/>
    <col min="16130" max="16130" width="11" style="185" customWidth="1"/>
    <col min="16131" max="16131" width="45.28515625" style="185" customWidth="1"/>
    <col min="16132" max="16132" width="8" style="185" customWidth="1"/>
    <col min="16133" max="16133" width="8.7109375" style="185" customWidth="1"/>
    <col min="16134" max="16134" width="11.5703125" style="185" customWidth="1"/>
    <col min="16135" max="16135" width="14" style="185" customWidth="1"/>
    <col min="16136" max="16384" width="9.140625" style="185"/>
  </cols>
  <sheetData>
    <row r="1" spans="1:7" s="61" customFormat="1" ht="20.100000000000001" customHeight="1" x14ac:dyDescent="0.2">
      <c r="A1" s="206"/>
      <c r="B1" s="352" t="s">
        <v>342</v>
      </c>
      <c r="C1" s="365"/>
      <c r="D1" s="366"/>
      <c r="E1" s="367"/>
      <c r="F1" s="153"/>
      <c r="G1" s="47"/>
    </row>
    <row r="2" spans="1:7" s="61" customFormat="1" ht="20.100000000000001" customHeight="1" x14ac:dyDescent="0.2">
      <c r="A2" s="206"/>
      <c r="B2" s="352" t="s">
        <v>307</v>
      </c>
      <c r="C2" s="365"/>
      <c r="D2" s="366"/>
      <c r="E2" s="367"/>
      <c r="F2" s="379" t="s">
        <v>310</v>
      </c>
      <c r="G2" s="379"/>
    </row>
    <row r="3" spans="1:7" s="61" customFormat="1" ht="20.100000000000001" customHeight="1" thickBot="1" x14ac:dyDescent="0.25">
      <c r="A3" s="206"/>
      <c r="B3" s="352"/>
      <c r="C3" s="365"/>
      <c r="D3" s="366"/>
      <c r="E3" s="367"/>
      <c r="F3" s="380"/>
      <c r="G3" s="380"/>
    </row>
    <row r="4" spans="1:7" s="223" customFormat="1" ht="38.25" customHeight="1" thickBot="1" x14ac:dyDescent="0.3">
      <c r="A4" s="154"/>
      <c r="B4" s="224" t="s">
        <v>61</v>
      </c>
      <c r="C4" s="274" t="s">
        <v>2</v>
      </c>
      <c r="D4" s="45" t="s">
        <v>9</v>
      </c>
      <c r="E4" s="44" t="s">
        <v>8</v>
      </c>
      <c r="F4" s="155" t="s">
        <v>7</v>
      </c>
      <c r="G4" s="42" t="s">
        <v>1</v>
      </c>
    </row>
    <row r="5" spans="1:7" s="156" customFormat="1" ht="25.5" x14ac:dyDescent="0.2">
      <c r="B5" s="195">
        <v>4.0010000000000003</v>
      </c>
      <c r="C5" s="299" t="s">
        <v>343</v>
      </c>
      <c r="D5" s="291" t="s">
        <v>283</v>
      </c>
      <c r="E5" s="291">
        <v>1</v>
      </c>
      <c r="F5" s="77"/>
      <c r="G5" s="158"/>
    </row>
    <row r="6" spans="1:7" s="156" customFormat="1" ht="25.5" x14ac:dyDescent="0.2">
      <c r="B6" s="174">
        <v>4.0019999999999998</v>
      </c>
      <c r="C6" s="273" t="s">
        <v>344</v>
      </c>
      <c r="D6" s="292" t="s">
        <v>283</v>
      </c>
      <c r="E6" s="307">
        <v>1</v>
      </c>
      <c r="F6" s="81"/>
      <c r="G6" s="160"/>
    </row>
    <row r="7" spans="1:7" s="156" customFormat="1" ht="25.5" x14ac:dyDescent="0.2">
      <c r="A7" s="203"/>
      <c r="B7" s="174">
        <v>4.0030000000000001</v>
      </c>
      <c r="C7" s="273" t="s">
        <v>345</v>
      </c>
      <c r="D7" s="292" t="s">
        <v>283</v>
      </c>
      <c r="E7" s="307">
        <v>1</v>
      </c>
      <c r="F7" s="81"/>
      <c r="G7" s="162"/>
    </row>
    <row r="8" spans="1:7" s="156" customFormat="1" ht="25.5" x14ac:dyDescent="0.2">
      <c r="A8" s="203"/>
      <c r="B8" s="174">
        <v>4.0039999999999996</v>
      </c>
      <c r="C8" s="273" t="s">
        <v>346</v>
      </c>
      <c r="D8" s="292" t="s">
        <v>283</v>
      </c>
      <c r="E8" s="307">
        <v>1</v>
      </c>
      <c r="F8" s="81"/>
      <c r="G8" s="162"/>
    </row>
    <row r="9" spans="1:7" s="156" customFormat="1" ht="25.5" x14ac:dyDescent="0.2">
      <c r="A9" s="203"/>
      <c r="B9" s="174">
        <v>4.0049999999999999</v>
      </c>
      <c r="C9" s="273" t="s">
        <v>347</v>
      </c>
      <c r="D9" s="292" t="s">
        <v>283</v>
      </c>
      <c r="E9" s="307">
        <v>1</v>
      </c>
      <c r="F9" s="81"/>
      <c r="G9" s="162"/>
    </row>
    <row r="10" spans="1:7" s="156" customFormat="1" ht="25.5" x14ac:dyDescent="0.2">
      <c r="A10" s="203"/>
      <c r="B10" s="174">
        <v>4.0060000000000002</v>
      </c>
      <c r="C10" s="273" t="s">
        <v>348</v>
      </c>
      <c r="D10" s="292" t="s">
        <v>283</v>
      </c>
      <c r="E10" s="307">
        <v>1</v>
      </c>
      <c r="F10" s="81"/>
      <c r="G10" s="162"/>
    </row>
    <row r="11" spans="1:7" s="156" customFormat="1" ht="25.5" x14ac:dyDescent="0.2">
      <c r="A11" s="203"/>
      <c r="B11" s="174">
        <v>4.0069999999999997</v>
      </c>
      <c r="C11" s="273" t="s">
        <v>325</v>
      </c>
      <c r="D11" s="292" t="s">
        <v>283</v>
      </c>
      <c r="E11" s="307">
        <v>2</v>
      </c>
      <c r="F11" s="81"/>
      <c r="G11" s="162"/>
    </row>
    <row r="12" spans="1:7" s="156" customFormat="1" x14ac:dyDescent="0.2">
      <c r="A12" s="203"/>
      <c r="B12" s="174"/>
      <c r="C12" s="273"/>
      <c r="D12" s="292"/>
      <c r="E12" s="161"/>
      <c r="F12" s="81"/>
      <c r="G12" s="162"/>
    </row>
    <row r="13" spans="1:7" s="156" customFormat="1" ht="13.5" thickBot="1" x14ac:dyDescent="0.25">
      <c r="A13" s="203"/>
      <c r="B13" s="174"/>
      <c r="C13" s="273"/>
      <c r="D13" s="161"/>
      <c r="E13" s="179"/>
      <c r="F13" s="81"/>
      <c r="G13" s="162"/>
    </row>
    <row r="14" spans="1:7" s="181" customFormat="1" ht="24.75" customHeight="1" thickBot="1" x14ac:dyDescent="0.25">
      <c r="A14" s="156"/>
      <c r="B14" s="225"/>
      <c r="C14" s="283" t="s">
        <v>5</v>
      </c>
      <c r="D14" s="182"/>
      <c r="E14" s="222"/>
      <c r="F14" s="183"/>
      <c r="G14" s="184"/>
    </row>
  </sheetData>
  <mergeCells count="1">
    <mergeCell ref="F2:G3"/>
  </mergeCells>
  <printOptions horizontalCentered="1"/>
  <pageMargins left="0.5" right="0.25" top="0.5" bottom="0.5" header="0.3" footer="0.3"/>
  <pageSetup paperSize="9" firstPageNumber="1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6"/>
  <sheetViews>
    <sheetView tabSelected="1" topLeftCell="A100" workbookViewId="0">
      <selection activeCell="B160" sqref="B160"/>
    </sheetView>
  </sheetViews>
  <sheetFormatPr defaultRowHeight="15" x14ac:dyDescent="0.25"/>
  <cols>
    <col min="1" max="1" width="9.5703125" bestFit="1" customWidth="1"/>
    <col min="2" max="2" width="52.7109375" customWidth="1"/>
    <col min="3" max="3" width="9.140625" customWidth="1"/>
    <col min="4" max="4" width="12.28515625" customWidth="1"/>
    <col min="5" max="5" width="12" customWidth="1"/>
    <col min="6" max="6" width="13.28515625" customWidth="1"/>
    <col min="9" max="9" width="9.5703125" bestFit="1" customWidth="1"/>
  </cols>
  <sheetData>
    <row r="1" spans="1:9" x14ac:dyDescent="0.25">
      <c r="A1" s="308" t="s">
        <v>351</v>
      </c>
      <c r="B1" s="308" t="s">
        <v>352</v>
      </c>
      <c r="C1" s="309" t="s">
        <v>353</v>
      </c>
      <c r="D1" s="308" t="s">
        <v>354</v>
      </c>
      <c r="E1" s="310" t="s">
        <v>355</v>
      </c>
      <c r="F1" s="310" t="s">
        <v>356</v>
      </c>
    </row>
    <row r="2" spans="1:9" x14ac:dyDescent="0.25">
      <c r="A2" s="311"/>
      <c r="B2" s="312"/>
      <c r="C2" s="313"/>
      <c r="D2" s="311"/>
      <c r="E2" s="314"/>
      <c r="F2" s="314"/>
    </row>
    <row r="3" spans="1:9" x14ac:dyDescent="0.25">
      <c r="A3" s="315"/>
      <c r="B3" s="316" t="s">
        <v>357</v>
      </c>
      <c r="C3" s="317"/>
      <c r="D3" s="315"/>
      <c r="E3" s="318"/>
      <c r="F3" s="318"/>
    </row>
    <row r="4" spans="1:9" x14ac:dyDescent="0.25">
      <c r="A4" s="315"/>
      <c r="B4" s="316" t="s">
        <v>358</v>
      </c>
      <c r="C4" s="317"/>
      <c r="D4" s="315"/>
      <c r="E4" s="318"/>
      <c r="F4" s="318"/>
    </row>
    <row r="5" spans="1:9" x14ac:dyDescent="0.25">
      <c r="A5" s="315"/>
      <c r="B5" s="319"/>
      <c r="C5" s="317"/>
      <c r="D5" s="315"/>
      <c r="E5" s="318"/>
      <c r="F5" s="318"/>
    </row>
    <row r="6" spans="1:9" x14ac:dyDescent="0.25">
      <c r="A6" s="315">
        <v>1.1000000000000001</v>
      </c>
      <c r="B6" s="316" t="s">
        <v>359</v>
      </c>
      <c r="C6" s="317"/>
      <c r="D6" s="315"/>
      <c r="E6" s="318"/>
      <c r="F6" s="318"/>
    </row>
    <row r="7" spans="1:9" x14ac:dyDescent="0.25">
      <c r="A7" s="315">
        <v>1</v>
      </c>
      <c r="B7" s="320" t="s">
        <v>360</v>
      </c>
      <c r="C7" s="317"/>
      <c r="D7" s="315"/>
      <c r="E7" s="318"/>
      <c r="F7" s="318"/>
      <c r="I7" s="321"/>
    </row>
    <row r="8" spans="1:9" x14ac:dyDescent="0.25">
      <c r="A8" s="315"/>
      <c r="B8" s="319" t="s">
        <v>361</v>
      </c>
      <c r="C8" s="317"/>
      <c r="D8" s="315"/>
      <c r="E8" s="318"/>
      <c r="F8" s="318"/>
      <c r="I8" s="321"/>
    </row>
    <row r="9" spans="1:9" x14ac:dyDescent="0.25">
      <c r="A9" s="315"/>
      <c r="B9" s="319" t="s">
        <v>362</v>
      </c>
      <c r="C9" s="317"/>
      <c r="D9" s="315"/>
      <c r="E9" s="318"/>
      <c r="F9" s="318"/>
      <c r="I9" s="321"/>
    </row>
    <row r="10" spans="1:9" x14ac:dyDescent="0.25">
      <c r="A10" s="315"/>
      <c r="B10" s="319" t="s">
        <v>363</v>
      </c>
      <c r="C10" s="317"/>
      <c r="D10" s="315"/>
      <c r="E10" s="318"/>
      <c r="F10" s="318"/>
      <c r="I10" s="321"/>
    </row>
    <row r="11" spans="1:9" x14ac:dyDescent="0.25">
      <c r="A11" s="315"/>
      <c r="B11" s="319" t="s">
        <v>364</v>
      </c>
      <c r="C11" s="317"/>
      <c r="D11" s="315"/>
      <c r="E11" s="318"/>
      <c r="F11" s="318"/>
    </row>
    <row r="12" spans="1:9" x14ac:dyDescent="0.25">
      <c r="A12" s="315"/>
      <c r="B12" s="319" t="s">
        <v>365</v>
      </c>
      <c r="C12" s="317"/>
      <c r="D12" s="315"/>
      <c r="E12" s="318"/>
      <c r="F12" s="318"/>
    </row>
    <row r="13" spans="1:9" x14ac:dyDescent="0.25">
      <c r="A13" s="315"/>
      <c r="B13" s="319" t="s">
        <v>366</v>
      </c>
      <c r="C13" s="317"/>
      <c r="D13" s="315"/>
      <c r="E13" s="318"/>
      <c r="F13" s="318"/>
    </row>
    <row r="14" spans="1:9" x14ac:dyDescent="0.25">
      <c r="A14" s="315"/>
      <c r="B14" s="319" t="s">
        <v>367</v>
      </c>
      <c r="C14" s="317"/>
      <c r="D14" s="315"/>
      <c r="E14" s="318"/>
      <c r="F14" s="318"/>
    </row>
    <row r="15" spans="1:9" x14ac:dyDescent="0.25">
      <c r="A15" s="315"/>
      <c r="B15" s="319" t="s">
        <v>368</v>
      </c>
      <c r="C15" s="317"/>
      <c r="D15" s="315"/>
      <c r="E15" s="318"/>
      <c r="F15" s="318"/>
    </row>
    <row r="16" spans="1:9" x14ac:dyDescent="0.25">
      <c r="A16" s="315"/>
      <c r="B16" s="319" t="s">
        <v>369</v>
      </c>
      <c r="C16" s="317"/>
      <c r="D16" s="315"/>
      <c r="E16" s="318"/>
      <c r="F16" s="318"/>
    </row>
    <row r="17" spans="1:6" x14ac:dyDescent="0.25">
      <c r="A17" s="315"/>
      <c r="B17" s="319" t="s">
        <v>370</v>
      </c>
      <c r="C17" s="317"/>
      <c r="D17" s="315"/>
      <c r="E17" s="318"/>
      <c r="F17" s="318"/>
    </row>
    <row r="18" spans="1:6" x14ac:dyDescent="0.25">
      <c r="A18" s="315"/>
      <c r="B18" s="319" t="s">
        <v>371</v>
      </c>
      <c r="C18" s="317"/>
      <c r="D18" s="315"/>
      <c r="E18" s="318"/>
      <c r="F18" s="318"/>
    </row>
    <row r="19" spans="1:6" x14ac:dyDescent="0.25">
      <c r="A19" s="315"/>
      <c r="B19" s="319"/>
      <c r="C19" s="317"/>
      <c r="D19" s="315"/>
      <c r="E19" s="318"/>
      <c r="F19" s="318"/>
    </row>
    <row r="20" spans="1:6" x14ac:dyDescent="0.25">
      <c r="A20" s="315">
        <v>1.2</v>
      </c>
      <c r="B20" s="316" t="s">
        <v>372</v>
      </c>
      <c r="C20" s="317"/>
      <c r="D20" s="315"/>
      <c r="E20" s="318"/>
      <c r="F20" s="318"/>
    </row>
    <row r="21" spans="1:6" ht="38.25" x14ac:dyDescent="0.25">
      <c r="A21" s="322">
        <v>1</v>
      </c>
      <c r="B21" s="323" t="s">
        <v>373</v>
      </c>
      <c r="C21" s="317">
        <v>1</v>
      </c>
      <c r="D21" s="315" t="s">
        <v>283</v>
      </c>
      <c r="E21" s="318"/>
      <c r="F21" s="318"/>
    </row>
    <row r="22" spans="1:6" x14ac:dyDescent="0.25">
      <c r="A22" s="315"/>
      <c r="B22" s="319"/>
      <c r="C22" s="317"/>
      <c r="D22" s="315"/>
      <c r="E22" s="318"/>
      <c r="F22" s="318"/>
    </row>
    <row r="23" spans="1:6" x14ac:dyDescent="0.25">
      <c r="A23" s="315">
        <v>1.3</v>
      </c>
      <c r="B23" s="316" t="s">
        <v>374</v>
      </c>
      <c r="C23" s="317"/>
      <c r="D23" s="315"/>
      <c r="E23" s="318"/>
      <c r="F23" s="318"/>
    </row>
    <row r="24" spans="1:6" x14ac:dyDescent="0.25">
      <c r="A24" s="315">
        <v>1</v>
      </c>
      <c r="B24" s="319" t="s">
        <v>375</v>
      </c>
      <c r="C24" s="317">
        <v>1</v>
      </c>
      <c r="D24" s="315" t="s">
        <v>376</v>
      </c>
      <c r="E24" s="318"/>
      <c r="F24" s="318"/>
    </row>
    <row r="25" spans="1:6" x14ac:dyDescent="0.25">
      <c r="A25" s="315"/>
      <c r="B25" s="319"/>
      <c r="C25" s="317"/>
      <c r="D25" s="315"/>
      <c r="E25" s="318"/>
      <c r="F25" s="318"/>
    </row>
    <row r="26" spans="1:6" x14ac:dyDescent="0.25">
      <c r="A26" s="315">
        <v>1.4</v>
      </c>
      <c r="B26" s="316" t="s">
        <v>377</v>
      </c>
      <c r="C26" s="317"/>
      <c r="D26" s="315"/>
      <c r="E26" s="318"/>
      <c r="F26" s="318"/>
    </row>
    <row r="27" spans="1:6" ht="25.5" x14ac:dyDescent="0.25">
      <c r="A27" s="322">
        <v>1</v>
      </c>
      <c r="B27" s="323" t="s">
        <v>378</v>
      </c>
      <c r="C27" s="317">
        <v>1</v>
      </c>
      <c r="D27" s="315" t="s">
        <v>283</v>
      </c>
      <c r="E27" s="318"/>
      <c r="F27" s="318"/>
    </row>
    <row r="28" spans="1:6" x14ac:dyDescent="0.25">
      <c r="A28" s="315"/>
      <c r="B28" s="319"/>
      <c r="C28" s="317"/>
      <c r="D28" s="315"/>
      <c r="E28" s="318"/>
      <c r="F28" s="318"/>
    </row>
    <row r="29" spans="1:6" x14ac:dyDescent="0.25">
      <c r="A29" s="315"/>
      <c r="B29" s="319"/>
      <c r="C29" s="317"/>
      <c r="D29" s="315"/>
      <c r="E29" s="318"/>
      <c r="F29" s="318"/>
    </row>
    <row r="30" spans="1:6" x14ac:dyDescent="0.25">
      <c r="A30" s="315"/>
      <c r="B30" s="319"/>
      <c r="C30" s="317"/>
      <c r="D30" s="315"/>
      <c r="E30" s="318"/>
      <c r="F30" s="318"/>
    </row>
    <row r="31" spans="1:6" x14ac:dyDescent="0.25">
      <c r="A31" s="315"/>
      <c r="B31" s="319"/>
      <c r="C31" s="317"/>
      <c r="D31" s="315"/>
      <c r="E31" s="318"/>
      <c r="F31" s="318"/>
    </row>
    <row r="32" spans="1:6" x14ac:dyDescent="0.25">
      <c r="A32" s="315"/>
      <c r="B32" s="319"/>
      <c r="C32" s="317"/>
      <c r="D32" s="315"/>
      <c r="E32" s="318"/>
      <c r="F32" s="318"/>
    </row>
    <row r="33" spans="1:6" x14ac:dyDescent="0.25">
      <c r="A33" s="315"/>
      <c r="B33" s="319"/>
      <c r="C33" s="317"/>
      <c r="D33" s="315"/>
      <c r="E33" s="318"/>
      <c r="F33" s="318"/>
    </row>
    <row r="34" spans="1:6" x14ac:dyDescent="0.25">
      <c r="A34" s="315"/>
      <c r="B34" s="319"/>
      <c r="C34" s="317"/>
      <c r="D34" s="315"/>
      <c r="E34" s="318"/>
      <c r="F34" s="318"/>
    </row>
    <row r="35" spans="1:6" x14ac:dyDescent="0.25">
      <c r="A35" s="315"/>
      <c r="B35" s="319"/>
      <c r="C35" s="317"/>
      <c r="D35" s="315"/>
      <c r="E35" s="318"/>
      <c r="F35" s="318"/>
    </row>
    <row r="36" spans="1:6" x14ac:dyDescent="0.25">
      <c r="A36" s="315"/>
      <c r="B36" s="319"/>
      <c r="C36" s="317"/>
      <c r="D36" s="315"/>
      <c r="E36" s="318"/>
      <c r="F36" s="318"/>
    </row>
    <row r="37" spans="1:6" x14ac:dyDescent="0.25">
      <c r="A37" s="315"/>
      <c r="B37" s="319"/>
      <c r="C37" s="317"/>
      <c r="D37" s="315"/>
      <c r="E37" s="318"/>
      <c r="F37" s="318"/>
    </row>
    <row r="38" spans="1:6" x14ac:dyDescent="0.25">
      <c r="A38" s="315"/>
      <c r="B38" s="319"/>
      <c r="C38" s="317"/>
      <c r="D38" s="315"/>
      <c r="E38" s="318"/>
      <c r="F38" s="318"/>
    </row>
    <row r="39" spans="1:6" x14ac:dyDescent="0.25">
      <c r="A39" s="315"/>
      <c r="B39" s="319"/>
      <c r="C39" s="317"/>
      <c r="D39" s="315"/>
      <c r="E39" s="318"/>
      <c r="F39" s="318"/>
    </row>
    <row r="40" spans="1:6" x14ac:dyDescent="0.25">
      <c r="A40" s="315"/>
      <c r="B40" s="319"/>
      <c r="C40" s="317"/>
      <c r="D40" s="315"/>
      <c r="E40" s="318"/>
      <c r="F40" s="318"/>
    </row>
    <row r="41" spans="1:6" x14ac:dyDescent="0.25">
      <c r="A41" s="315"/>
      <c r="B41" s="319"/>
      <c r="C41" s="317"/>
      <c r="D41" s="315"/>
      <c r="E41" s="318"/>
      <c r="F41" s="318"/>
    </row>
    <row r="42" spans="1:6" x14ac:dyDescent="0.25">
      <c r="A42" s="315"/>
      <c r="B42" s="319"/>
      <c r="C42" s="317"/>
      <c r="D42" s="315"/>
      <c r="E42" s="318"/>
      <c r="F42" s="318"/>
    </row>
    <row r="43" spans="1:6" x14ac:dyDescent="0.25">
      <c r="A43" s="315"/>
      <c r="B43" s="319"/>
      <c r="C43" s="317"/>
      <c r="D43" s="315"/>
      <c r="E43" s="318"/>
      <c r="F43" s="318"/>
    </row>
    <row r="44" spans="1:6" x14ac:dyDescent="0.25">
      <c r="A44" s="315"/>
      <c r="B44" s="319"/>
      <c r="C44" s="317"/>
      <c r="D44" s="315"/>
      <c r="E44" s="318"/>
      <c r="F44" s="318"/>
    </row>
    <row r="45" spans="1:6" x14ac:dyDescent="0.25">
      <c r="A45" s="315"/>
      <c r="B45" s="319"/>
      <c r="C45" s="317"/>
      <c r="D45" s="315"/>
      <c r="E45" s="318"/>
      <c r="F45" s="318"/>
    </row>
    <row r="46" spans="1:6" x14ac:dyDescent="0.25">
      <c r="A46" s="315"/>
      <c r="B46" s="319"/>
      <c r="C46" s="317"/>
      <c r="D46" s="315"/>
      <c r="E46" s="318"/>
      <c r="F46" s="318"/>
    </row>
    <row r="47" spans="1:6" x14ac:dyDescent="0.25">
      <c r="A47" s="315"/>
      <c r="B47" s="319"/>
      <c r="C47" s="317"/>
      <c r="D47" s="315"/>
      <c r="E47" s="318"/>
      <c r="F47" s="318"/>
    </row>
    <row r="48" spans="1:6" x14ac:dyDescent="0.25">
      <c r="A48" s="315"/>
      <c r="B48" s="319"/>
      <c r="C48" s="317"/>
      <c r="D48" s="315"/>
      <c r="E48" s="318"/>
      <c r="F48" s="318"/>
    </row>
    <row r="49" spans="1:6" x14ac:dyDescent="0.25">
      <c r="A49" s="315"/>
      <c r="B49" s="319"/>
      <c r="C49" s="317"/>
      <c r="D49" s="315"/>
      <c r="E49" s="318"/>
      <c r="F49" s="318"/>
    </row>
    <row r="50" spans="1:6" x14ac:dyDescent="0.25">
      <c r="A50" s="315"/>
      <c r="B50" s="319"/>
      <c r="C50" s="317"/>
      <c r="D50" s="315"/>
      <c r="E50" s="318"/>
      <c r="F50" s="318"/>
    </row>
    <row r="51" spans="1:6" x14ac:dyDescent="0.25">
      <c r="A51" s="315"/>
      <c r="B51" s="319"/>
      <c r="C51" s="317"/>
      <c r="D51" s="315"/>
      <c r="E51" s="318"/>
      <c r="F51" s="318"/>
    </row>
    <row r="52" spans="1:6" x14ac:dyDescent="0.25">
      <c r="A52" s="315"/>
      <c r="B52" s="319"/>
      <c r="C52" s="317"/>
      <c r="D52" s="315"/>
      <c r="E52" s="318"/>
      <c r="F52" s="318"/>
    </row>
    <row r="53" spans="1:6" x14ac:dyDescent="0.25">
      <c r="A53" s="315"/>
      <c r="B53" s="319"/>
      <c r="C53" s="317"/>
      <c r="D53" s="315"/>
      <c r="E53" s="318"/>
      <c r="F53" s="318"/>
    </row>
    <row r="54" spans="1:6" x14ac:dyDescent="0.25">
      <c r="A54" s="315"/>
      <c r="B54" s="319"/>
      <c r="C54" s="317"/>
      <c r="D54" s="315"/>
      <c r="E54" s="318"/>
      <c r="F54" s="318"/>
    </row>
    <row r="55" spans="1:6" x14ac:dyDescent="0.25">
      <c r="A55" s="315"/>
      <c r="B55" s="319"/>
      <c r="C55" s="317"/>
      <c r="D55" s="315"/>
      <c r="E55" s="318"/>
      <c r="F55" s="318"/>
    </row>
    <row r="56" spans="1:6" x14ac:dyDescent="0.25">
      <c r="A56" s="315"/>
      <c r="B56" s="319"/>
      <c r="C56" s="317"/>
      <c r="D56" s="315"/>
      <c r="E56" s="318"/>
      <c r="F56" s="318"/>
    </row>
    <row r="57" spans="1:6" x14ac:dyDescent="0.25">
      <c r="A57" s="315"/>
      <c r="B57" s="319"/>
      <c r="C57" s="317"/>
      <c r="D57" s="315"/>
      <c r="E57" s="318"/>
      <c r="F57" s="318"/>
    </row>
    <row r="58" spans="1:6" x14ac:dyDescent="0.25">
      <c r="A58" s="381" t="s">
        <v>379</v>
      </c>
      <c r="B58" s="382"/>
      <c r="C58" s="382"/>
      <c r="D58" s="382"/>
      <c r="E58" s="324"/>
      <c r="F58" s="384">
        <f>SUM(F16:F56)</f>
        <v>0</v>
      </c>
    </row>
    <row r="59" spans="1:6" x14ac:dyDescent="0.25">
      <c r="A59" s="385" t="s">
        <v>380</v>
      </c>
      <c r="B59" s="386"/>
      <c r="C59" s="386"/>
      <c r="D59" s="386"/>
      <c r="E59" s="325"/>
      <c r="F59" s="384"/>
    </row>
    <row r="60" spans="1:6" x14ac:dyDescent="0.25">
      <c r="A60" s="311"/>
      <c r="B60" s="312"/>
      <c r="C60" s="313"/>
      <c r="D60" s="311"/>
      <c r="E60" s="314"/>
      <c r="F60" s="314"/>
    </row>
    <row r="61" spans="1:6" x14ac:dyDescent="0.25">
      <c r="A61" s="315"/>
      <c r="B61" s="316" t="s">
        <v>381</v>
      </c>
      <c r="C61" s="317"/>
      <c r="D61" s="315"/>
      <c r="E61" s="318"/>
      <c r="F61" s="318"/>
    </row>
    <row r="62" spans="1:6" x14ac:dyDescent="0.25">
      <c r="A62" s="315"/>
      <c r="B62" s="316" t="s">
        <v>382</v>
      </c>
      <c r="C62" s="326"/>
      <c r="D62" s="315"/>
      <c r="E62" s="318"/>
      <c r="F62" s="318"/>
    </row>
    <row r="63" spans="1:6" x14ac:dyDescent="0.25">
      <c r="A63" s="315"/>
      <c r="B63" s="327"/>
      <c r="C63" s="326"/>
      <c r="D63" s="315"/>
      <c r="E63" s="318"/>
      <c r="F63" s="318"/>
    </row>
    <row r="64" spans="1:6" x14ac:dyDescent="0.25">
      <c r="A64" s="315">
        <v>2.1</v>
      </c>
      <c r="B64" s="328" t="s">
        <v>383</v>
      </c>
      <c r="C64" s="329"/>
      <c r="D64" s="315"/>
      <c r="E64" s="318"/>
      <c r="F64" s="318"/>
    </row>
    <row r="65" spans="1:6" ht="38.25" x14ac:dyDescent="0.25">
      <c r="A65" s="315"/>
      <c r="B65" s="330" t="s">
        <v>384</v>
      </c>
      <c r="C65" s="331"/>
      <c r="D65" s="315"/>
      <c r="E65" s="318"/>
      <c r="F65" s="318"/>
    </row>
    <row r="66" spans="1:6" x14ac:dyDescent="0.25">
      <c r="A66" s="315"/>
      <c r="B66" s="332"/>
      <c r="C66" s="331"/>
      <c r="D66" s="315"/>
      <c r="E66" s="318"/>
      <c r="F66" s="318"/>
    </row>
    <row r="67" spans="1:6" x14ac:dyDescent="0.25">
      <c r="A67" s="315">
        <v>2.2000000000000002</v>
      </c>
      <c r="B67" s="328" t="s">
        <v>385</v>
      </c>
      <c r="C67" s="331"/>
      <c r="D67" s="315"/>
      <c r="E67" s="318"/>
      <c r="F67" s="318"/>
    </row>
    <row r="68" spans="1:6" ht="25.5" x14ac:dyDescent="0.25">
      <c r="A68" s="315"/>
      <c r="B68" s="333" t="s">
        <v>386</v>
      </c>
      <c r="C68" s="317">
        <v>118.5</v>
      </c>
      <c r="D68" s="334" t="s">
        <v>387</v>
      </c>
      <c r="E68" s="318"/>
      <c r="F68" s="318"/>
    </row>
    <row r="69" spans="1:6" x14ac:dyDescent="0.25">
      <c r="A69" s="315"/>
      <c r="B69" s="332"/>
      <c r="C69" s="317"/>
      <c r="D69" s="334"/>
      <c r="E69" s="318"/>
      <c r="F69" s="318"/>
    </row>
    <row r="70" spans="1:6" x14ac:dyDescent="0.25">
      <c r="A70" s="315">
        <v>2.2999999999999998</v>
      </c>
      <c r="B70" s="328" t="s">
        <v>388</v>
      </c>
      <c r="C70" s="317"/>
      <c r="D70" s="334"/>
      <c r="E70" s="318"/>
      <c r="F70" s="318"/>
    </row>
    <row r="71" spans="1:6" ht="51" x14ac:dyDescent="0.25">
      <c r="A71" s="315"/>
      <c r="B71" s="332" t="s">
        <v>389</v>
      </c>
      <c r="C71" s="317"/>
      <c r="D71" s="334"/>
      <c r="E71" s="318"/>
      <c r="F71" s="318"/>
    </row>
    <row r="72" spans="1:6" x14ac:dyDescent="0.25">
      <c r="A72" s="315">
        <v>1</v>
      </c>
      <c r="B72" s="332" t="s">
        <v>390</v>
      </c>
      <c r="C72" s="317">
        <v>298</v>
      </c>
      <c r="D72" s="334" t="s">
        <v>391</v>
      </c>
      <c r="E72" s="318"/>
      <c r="F72" s="318"/>
    </row>
    <row r="73" spans="1:6" x14ac:dyDescent="0.25">
      <c r="A73" s="315"/>
      <c r="B73" s="332"/>
      <c r="C73" s="331"/>
      <c r="D73" s="315"/>
      <c r="E73" s="318"/>
      <c r="F73" s="318"/>
    </row>
    <row r="74" spans="1:6" x14ac:dyDescent="0.25">
      <c r="A74" s="315"/>
      <c r="B74" s="332"/>
      <c r="C74" s="317"/>
      <c r="D74" s="315"/>
      <c r="E74" s="318"/>
      <c r="F74" s="318"/>
    </row>
    <row r="75" spans="1:6" x14ac:dyDescent="0.25">
      <c r="A75" s="315">
        <v>2.4</v>
      </c>
      <c r="B75" s="328" t="s">
        <v>392</v>
      </c>
      <c r="C75" s="317"/>
      <c r="D75" s="315"/>
      <c r="E75" s="318"/>
      <c r="F75" s="318"/>
    </row>
    <row r="76" spans="1:6" ht="25.5" x14ac:dyDescent="0.25">
      <c r="A76" s="315"/>
      <c r="B76" s="332" t="s">
        <v>393</v>
      </c>
      <c r="C76" s="317"/>
      <c r="D76" s="315"/>
      <c r="E76" s="318"/>
      <c r="F76" s="318"/>
    </row>
    <row r="77" spans="1:6" ht="25.5" x14ac:dyDescent="0.25">
      <c r="A77" s="322">
        <v>1</v>
      </c>
      <c r="B77" s="332" t="s">
        <v>394</v>
      </c>
      <c r="C77" s="317">
        <v>60</v>
      </c>
      <c r="D77" s="334" t="s">
        <v>387</v>
      </c>
      <c r="E77" s="318"/>
      <c r="F77" s="318"/>
    </row>
    <row r="78" spans="1:6" x14ac:dyDescent="0.25">
      <c r="A78" s="322"/>
      <c r="B78" s="332"/>
      <c r="C78" s="331"/>
      <c r="D78" s="315"/>
      <c r="E78" s="318"/>
      <c r="F78" s="318"/>
    </row>
    <row r="79" spans="1:6" x14ac:dyDescent="0.25">
      <c r="A79" s="315">
        <v>2.6</v>
      </c>
      <c r="B79" s="328" t="s">
        <v>395</v>
      </c>
      <c r="C79" s="331"/>
      <c r="D79" s="315"/>
      <c r="E79" s="318"/>
      <c r="F79" s="318"/>
    </row>
    <row r="80" spans="1:6" ht="38.25" x14ac:dyDescent="0.25">
      <c r="A80" s="315"/>
      <c r="B80" s="332" t="s">
        <v>396</v>
      </c>
      <c r="C80" s="331">
        <v>1</v>
      </c>
      <c r="D80" s="315" t="s">
        <v>397</v>
      </c>
      <c r="E80" s="318"/>
      <c r="F80" s="318"/>
    </row>
    <row r="81" spans="1:6" x14ac:dyDescent="0.25">
      <c r="A81" s="315"/>
      <c r="B81" s="332"/>
      <c r="C81" s="335"/>
      <c r="D81" s="315"/>
      <c r="E81" s="318"/>
      <c r="F81" s="318"/>
    </row>
    <row r="82" spans="1:6" x14ac:dyDescent="0.25">
      <c r="A82" s="315"/>
      <c r="B82" s="332"/>
      <c r="C82" s="335"/>
      <c r="D82" s="315"/>
      <c r="E82" s="318"/>
      <c r="F82" s="318"/>
    </row>
    <row r="83" spans="1:6" x14ac:dyDescent="0.25">
      <c r="A83" s="315"/>
      <c r="B83" s="332"/>
      <c r="C83" s="335"/>
      <c r="D83" s="315"/>
      <c r="E83" s="318"/>
      <c r="F83" s="318"/>
    </row>
    <row r="84" spans="1:6" x14ac:dyDescent="0.25">
      <c r="A84" s="315"/>
      <c r="B84" s="332"/>
      <c r="C84" s="335"/>
      <c r="D84" s="315"/>
      <c r="E84" s="318"/>
      <c r="F84" s="318"/>
    </row>
    <row r="85" spans="1:6" x14ac:dyDescent="0.25">
      <c r="A85" s="315"/>
      <c r="B85" s="332"/>
      <c r="C85" s="335"/>
      <c r="D85" s="315"/>
      <c r="E85" s="318"/>
      <c r="F85" s="318"/>
    </row>
    <row r="86" spans="1:6" x14ac:dyDescent="0.25">
      <c r="A86" s="315"/>
      <c r="B86" s="332"/>
      <c r="C86" s="335"/>
      <c r="D86" s="315"/>
      <c r="E86" s="318"/>
      <c r="F86" s="318"/>
    </row>
    <row r="87" spans="1:6" x14ac:dyDescent="0.25">
      <c r="A87" s="315"/>
      <c r="B87" s="332"/>
      <c r="C87" s="335"/>
      <c r="D87" s="315"/>
      <c r="E87" s="318"/>
      <c r="F87" s="318"/>
    </row>
    <row r="88" spans="1:6" x14ac:dyDescent="0.25">
      <c r="A88" s="315"/>
      <c r="B88" s="332"/>
      <c r="C88" s="335"/>
      <c r="D88" s="315"/>
      <c r="E88" s="318"/>
      <c r="F88" s="318"/>
    </row>
    <row r="89" spans="1:6" x14ac:dyDescent="0.25">
      <c r="A89" s="315"/>
      <c r="B89" s="332"/>
      <c r="C89" s="335"/>
      <c r="D89" s="315"/>
      <c r="E89" s="318"/>
      <c r="F89" s="318"/>
    </row>
    <row r="90" spans="1:6" x14ac:dyDescent="0.25">
      <c r="A90" s="315"/>
      <c r="B90" s="332"/>
      <c r="C90" s="335"/>
      <c r="D90" s="315"/>
      <c r="E90" s="318"/>
      <c r="F90" s="318"/>
    </row>
    <row r="91" spans="1:6" x14ac:dyDescent="0.25">
      <c r="A91" s="315"/>
      <c r="B91" s="332"/>
      <c r="C91" s="335"/>
      <c r="D91" s="315"/>
      <c r="E91" s="318"/>
      <c r="F91" s="318"/>
    </row>
    <row r="92" spans="1:6" x14ac:dyDescent="0.25">
      <c r="A92" s="315"/>
      <c r="B92" s="332"/>
      <c r="C92" s="335"/>
      <c r="D92" s="315"/>
      <c r="E92" s="318"/>
      <c r="F92" s="318"/>
    </row>
    <row r="93" spans="1:6" x14ac:dyDescent="0.25">
      <c r="A93" s="315"/>
      <c r="B93" s="332"/>
      <c r="C93" s="335"/>
      <c r="D93" s="315"/>
      <c r="E93" s="318"/>
      <c r="F93" s="318"/>
    </row>
    <row r="94" spans="1:6" x14ac:dyDescent="0.25">
      <c r="A94" s="315"/>
      <c r="B94" s="332"/>
      <c r="C94" s="335"/>
      <c r="D94" s="315"/>
      <c r="E94" s="318"/>
      <c r="F94" s="318"/>
    </row>
    <row r="95" spans="1:6" x14ac:dyDescent="0.25">
      <c r="A95" s="315"/>
      <c r="B95" s="332"/>
      <c r="C95" s="335"/>
      <c r="D95" s="315"/>
      <c r="E95" s="318"/>
      <c r="F95" s="318"/>
    </row>
    <row r="96" spans="1:6" x14ac:dyDescent="0.25">
      <c r="A96" s="315"/>
      <c r="B96" s="332"/>
      <c r="C96" s="335"/>
      <c r="D96" s="315"/>
      <c r="E96" s="318"/>
      <c r="F96" s="318"/>
    </row>
    <row r="97" spans="1:6" x14ac:dyDescent="0.25">
      <c r="A97" s="315"/>
      <c r="B97" s="332"/>
      <c r="C97" s="335"/>
      <c r="D97" s="315"/>
      <c r="E97" s="318"/>
      <c r="F97" s="318"/>
    </row>
    <row r="98" spans="1:6" x14ac:dyDescent="0.25">
      <c r="A98" s="315"/>
      <c r="B98" s="332"/>
      <c r="C98" s="335"/>
      <c r="D98" s="315"/>
      <c r="E98" s="318"/>
      <c r="F98" s="318"/>
    </row>
    <row r="99" spans="1:6" x14ac:dyDescent="0.25">
      <c r="A99" s="315"/>
      <c r="B99" s="336"/>
      <c r="C99" s="337"/>
      <c r="D99" s="315"/>
      <c r="E99" s="318"/>
      <c r="F99" s="318"/>
    </row>
    <row r="100" spans="1:6" x14ac:dyDescent="0.25">
      <c r="A100" s="381" t="s">
        <v>398</v>
      </c>
      <c r="B100" s="382"/>
      <c r="C100" s="382"/>
      <c r="D100" s="382"/>
      <c r="E100" s="324"/>
      <c r="F100" s="384">
        <f>SUM(F68:F99)</f>
        <v>0</v>
      </c>
    </row>
    <row r="101" spans="1:6" x14ac:dyDescent="0.25">
      <c r="A101" s="385" t="s">
        <v>380</v>
      </c>
      <c r="B101" s="386"/>
      <c r="C101" s="386"/>
      <c r="D101" s="386"/>
      <c r="E101" s="325"/>
      <c r="F101" s="384"/>
    </row>
    <row r="102" spans="1:6" x14ac:dyDescent="0.25">
      <c r="A102" s="311"/>
      <c r="B102" s="312"/>
      <c r="C102" s="313"/>
      <c r="D102" s="311"/>
      <c r="E102" s="314"/>
      <c r="F102" s="314"/>
    </row>
    <row r="103" spans="1:6" x14ac:dyDescent="0.25">
      <c r="A103" s="315"/>
      <c r="B103" s="316" t="s">
        <v>399</v>
      </c>
      <c r="C103" s="317"/>
      <c r="D103" s="315"/>
      <c r="E103" s="318"/>
      <c r="F103" s="318"/>
    </row>
    <row r="104" spans="1:6" x14ac:dyDescent="0.25">
      <c r="A104" s="315"/>
      <c r="B104" s="316" t="s">
        <v>84</v>
      </c>
      <c r="C104" s="317"/>
      <c r="D104" s="315"/>
      <c r="E104" s="318"/>
      <c r="F104" s="318"/>
    </row>
    <row r="105" spans="1:6" x14ac:dyDescent="0.25">
      <c r="A105" s="315"/>
      <c r="B105" s="316" t="s">
        <v>400</v>
      </c>
      <c r="C105" s="317"/>
      <c r="D105" s="315"/>
      <c r="E105" s="318"/>
      <c r="F105" s="318"/>
    </row>
    <row r="106" spans="1:6" ht="51" x14ac:dyDescent="0.25">
      <c r="A106" s="315"/>
      <c r="B106" s="323" t="s">
        <v>401</v>
      </c>
      <c r="C106" s="317"/>
      <c r="D106" s="315"/>
      <c r="E106" s="318"/>
      <c r="F106" s="318"/>
    </row>
    <row r="107" spans="1:6" x14ac:dyDescent="0.25">
      <c r="A107" s="315"/>
      <c r="B107" s="323" t="s">
        <v>402</v>
      </c>
      <c r="C107" s="317"/>
      <c r="D107" s="315"/>
      <c r="E107" s="318"/>
      <c r="F107" s="318"/>
    </row>
    <row r="108" spans="1:6" x14ac:dyDescent="0.25">
      <c r="A108" s="315"/>
      <c r="B108" s="319" t="s">
        <v>403</v>
      </c>
      <c r="C108" s="317">
        <v>1</v>
      </c>
      <c r="D108" s="315" t="s">
        <v>283</v>
      </c>
      <c r="E108" s="318"/>
      <c r="F108" s="318"/>
    </row>
    <row r="109" spans="1:6" x14ac:dyDescent="0.25">
      <c r="A109" s="315"/>
      <c r="B109" s="319"/>
      <c r="C109" s="317"/>
      <c r="D109" s="315"/>
      <c r="E109" s="318"/>
      <c r="F109" s="318"/>
    </row>
    <row r="110" spans="1:6" x14ac:dyDescent="0.25">
      <c r="A110" s="315">
        <v>3.1</v>
      </c>
      <c r="B110" s="316" t="s">
        <v>404</v>
      </c>
      <c r="C110" s="317"/>
      <c r="D110" s="315"/>
      <c r="E110" s="318"/>
      <c r="F110" s="318"/>
    </row>
    <row r="111" spans="1:6" ht="25.5" x14ac:dyDescent="0.25">
      <c r="A111" s="315"/>
      <c r="B111" s="323" t="s">
        <v>405</v>
      </c>
      <c r="C111" s="317">
        <v>108</v>
      </c>
      <c r="D111" s="338" t="s">
        <v>387</v>
      </c>
      <c r="E111" s="318"/>
      <c r="F111" s="318"/>
    </row>
    <row r="112" spans="1:6" x14ac:dyDescent="0.25">
      <c r="A112" s="315"/>
      <c r="B112" s="323"/>
      <c r="C112" s="317"/>
      <c r="D112" s="338"/>
      <c r="E112" s="318"/>
      <c r="F112" s="318"/>
    </row>
    <row r="113" spans="1:6" x14ac:dyDescent="0.25">
      <c r="A113" s="315">
        <v>3.2</v>
      </c>
      <c r="B113" s="316" t="s">
        <v>406</v>
      </c>
      <c r="C113" s="317"/>
      <c r="D113" s="315"/>
      <c r="E113" s="318"/>
      <c r="F113" s="318"/>
    </row>
    <row r="114" spans="1:6" x14ac:dyDescent="0.25">
      <c r="A114" s="315"/>
      <c r="B114" s="319" t="s">
        <v>407</v>
      </c>
      <c r="C114" s="317"/>
      <c r="D114" s="315"/>
      <c r="E114" s="318"/>
      <c r="F114" s="318"/>
    </row>
    <row r="115" spans="1:6" ht="25.5" x14ac:dyDescent="0.25">
      <c r="A115" s="315"/>
      <c r="B115" s="323" t="s">
        <v>408</v>
      </c>
      <c r="C115" s="317"/>
      <c r="D115" s="315"/>
      <c r="E115" s="318"/>
      <c r="F115" s="318"/>
    </row>
    <row r="116" spans="1:6" x14ac:dyDescent="0.25">
      <c r="A116" s="315"/>
      <c r="B116" s="323"/>
      <c r="C116" s="317"/>
      <c r="D116" s="315"/>
      <c r="E116" s="318"/>
      <c r="F116" s="318"/>
    </row>
    <row r="117" spans="1:6" x14ac:dyDescent="0.25">
      <c r="A117" s="339" t="s">
        <v>409</v>
      </c>
      <c r="B117" s="316" t="s">
        <v>410</v>
      </c>
      <c r="C117" s="317"/>
      <c r="D117" s="315"/>
      <c r="E117" s="318"/>
      <c r="F117" s="318"/>
    </row>
    <row r="118" spans="1:6" x14ac:dyDescent="0.25">
      <c r="A118" s="315">
        <v>1</v>
      </c>
      <c r="B118" s="319" t="s">
        <v>411</v>
      </c>
      <c r="C118" s="317">
        <v>19.407499999999999</v>
      </c>
      <c r="D118" s="338" t="s">
        <v>391</v>
      </c>
      <c r="E118" s="318"/>
      <c r="F118" s="318"/>
    </row>
    <row r="119" spans="1:6" x14ac:dyDescent="0.25">
      <c r="A119" s="315"/>
      <c r="B119" s="319"/>
      <c r="C119" s="317"/>
      <c r="D119" s="338"/>
      <c r="E119" s="318"/>
      <c r="F119" s="318"/>
    </row>
    <row r="120" spans="1:6" x14ac:dyDescent="0.25">
      <c r="A120" s="339" t="s">
        <v>412</v>
      </c>
      <c r="B120" s="316" t="s">
        <v>413</v>
      </c>
      <c r="C120" s="317"/>
      <c r="D120" s="338"/>
      <c r="E120" s="318"/>
      <c r="F120" s="318"/>
    </row>
    <row r="121" spans="1:6" x14ac:dyDescent="0.25">
      <c r="A121" s="315">
        <v>1</v>
      </c>
      <c r="B121" s="319" t="s">
        <v>413</v>
      </c>
      <c r="C121" s="317">
        <v>33.18</v>
      </c>
      <c r="D121" s="338" t="s">
        <v>391</v>
      </c>
      <c r="E121" s="318"/>
      <c r="F121" s="318"/>
    </row>
    <row r="122" spans="1:6" x14ac:dyDescent="0.25">
      <c r="A122" s="315"/>
      <c r="B122" s="319"/>
      <c r="C122" s="317"/>
      <c r="D122" s="338"/>
      <c r="E122" s="318"/>
      <c r="F122" s="318"/>
    </row>
    <row r="123" spans="1:6" x14ac:dyDescent="0.25">
      <c r="A123" s="339" t="s">
        <v>414</v>
      </c>
      <c r="B123" s="316" t="s">
        <v>415</v>
      </c>
      <c r="C123" s="317"/>
      <c r="D123" s="315"/>
      <c r="E123" s="318"/>
      <c r="F123" s="318"/>
    </row>
    <row r="124" spans="1:6" x14ac:dyDescent="0.25">
      <c r="A124" s="315">
        <v>9</v>
      </c>
      <c r="B124" s="319" t="s">
        <v>415</v>
      </c>
      <c r="C124" s="317">
        <v>15.18</v>
      </c>
      <c r="D124" s="338" t="s">
        <v>391</v>
      </c>
      <c r="E124" s="318"/>
      <c r="F124" s="318"/>
    </row>
    <row r="125" spans="1:6" x14ac:dyDescent="0.25">
      <c r="A125" s="315"/>
      <c r="B125" s="319"/>
      <c r="C125" s="317"/>
      <c r="D125" s="338"/>
      <c r="E125" s="318"/>
      <c r="F125" s="318"/>
    </row>
    <row r="126" spans="1:6" x14ac:dyDescent="0.25">
      <c r="A126" s="339">
        <v>3.3</v>
      </c>
      <c r="B126" s="316" t="s">
        <v>416</v>
      </c>
      <c r="C126" s="317"/>
      <c r="D126" s="315"/>
      <c r="E126" s="318"/>
      <c r="F126" s="318"/>
    </row>
    <row r="127" spans="1:6" ht="51" x14ac:dyDescent="0.25">
      <c r="A127" s="315"/>
      <c r="B127" s="323" t="s">
        <v>417</v>
      </c>
      <c r="C127" s="317"/>
      <c r="D127" s="338"/>
      <c r="E127" s="318"/>
      <c r="F127" s="318"/>
    </row>
    <row r="128" spans="1:6" x14ac:dyDescent="0.25">
      <c r="A128" s="339" t="s">
        <v>418</v>
      </c>
      <c r="B128" s="316" t="s">
        <v>410</v>
      </c>
      <c r="C128" s="317"/>
      <c r="D128" s="338"/>
      <c r="E128" s="318"/>
      <c r="F128" s="318"/>
    </row>
    <row r="129" spans="1:6" x14ac:dyDescent="0.25">
      <c r="A129" s="315">
        <v>1</v>
      </c>
      <c r="B129" s="319" t="s">
        <v>419</v>
      </c>
      <c r="C129" s="317">
        <v>15.78</v>
      </c>
      <c r="D129" s="338" t="s">
        <v>420</v>
      </c>
      <c r="E129" s="318"/>
      <c r="F129" s="318"/>
    </row>
    <row r="130" spans="1:6" x14ac:dyDescent="0.25">
      <c r="A130" s="315"/>
      <c r="B130" s="319"/>
      <c r="C130" s="317"/>
      <c r="D130" s="338"/>
      <c r="E130" s="318"/>
      <c r="F130" s="318"/>
    </row>
    <row r="131" spans="1:6" x14ac:dyDescent="0.25">
      <c r="A131" s="339" t="s">
        <v>421</v>
      </c>
      <c r="B131" s="316" t="s">
        <v>413</v>
      </c>
      <c r="C131" s="317"/>
      <c r="D131" s="315"/>
      <c r="E131" s="318"/>
      <c r="F131" s="318"/>
    </row>
    <row r="132" spans="1:6" x14ac:dyDescent="0.25">
      <c r="A132" s="315">
        <v>1</v>
      </c>
      <c r="B132" s="319" t="s">
        <v>413</v>
      </c>
      <c r="C132" s="317">
        <v>211.52</v>
      </c>
      <c r="D132" s="338" t="s">
        <v>387</v>
      </c>
      <c r="E132" s="318"/>
      <c r="F132" s="318"/>
    </row>
    <row r="133" spans="1:6" x14ac:dyDescent="0.25">
      <c r="A133" s="315"/>
      <c r="B133" s="319"/>
      <c r="C133" s="317"/>
      <c r="D133" s="338"/>
      <c r="E133" s="318"/>
      <c r="F133" s="318"/>
    </row>
    <row r="134" spans="1:6" x14ac:dyDescent="0.25">
      <c r="A134" s="339" t="s">
        <v>421</v>
      </c>
      <c r="B134" s="316" t="s">
        <v>415</v>
      </c>
      <c r="C134" s="317"/>
      <c r="D134" s="315"/>
      <c r="E134" s="318"/>
      <c r="F134" s="318"/>
    </row>
    <row r="135" spans="1:6" x14ac:dyDescent="0.25">
      <c r="A135" s="315">
        <v>1</v>
      </c>
      <c r="B135" s="319" t="s">
        <v>415</v>
      </c>
      <c r="C135" s="317">
        <v>80.239999999999995</v>
      </c>
      <c r="D135" s="338" t="s">
        <v>387</v>
      </c>
      <c r="E135" s="318"/>
      <c r="F135" s="318"/>
    </row>
    <row r="136" spans="1:6" x14ac:dyDescent="0.25">
      <c r="A136" s="315"/>
      <c r="B136" s="319"/>
      <c r="C136" s="317"/>
      <c r="D136" s="338"/>
      <c r="E136" s="318"/>
      <c r="F136" s="318"/>
    </row>
    <row r="137" spans="1:6" x14ac:dyDescent="0.25">
      <c r="A137" s="315">
        <v>3.4</v>
      </c>
      <c r="B137" s="316" t="s">
        <v>422</v>
      </c>
      <c r="C137" s="317"/>
      <c r="D137" s="315"/>
      <c r="E137" s="318"/>
      <c r="F137" s="318"/>
    </row>
    <row r="138" spans="1:6" ht="38.25" x14ac:dyDescent="0.25">
      <c r="A138" s="315"/>
      <c r="B138" s="323" t="s">
        <v>423</v>
      </c>
      <c r="C138" s="317"/>
      <c r="D138" s="315"/>
      <c r="E138" s="318"/>
      <c r="F138" s="318"/>
    </row>
    <row r="139" spans="1:6" x14ac:dyDescent="0.25">
      <c r="A139" s="315"/>
      <c r="B139" s="323"/>
      <c r="C139" s="317"/>
      <c r="D139" s="315"/>
      <c r="E139" s="318"/>
      <c r="F139" s="318"/>
    </row>
    <row r="140" spans="1:6" x14ac:dyDescent="0.25">
      <c r="A140" s="339" t="s">
        <v>424</v>
      </c>
      <c r="B140" s="316" t="s">
        <v>410</v>
      </c>
      <c r="C140" s="317"/>
      <c r="D140" s="315"/>
      <c r="E140" s="318"/>
      <c r="F140" s="318"/>
    </row>
    <row r="141" spans="1:6" x14ac:dyDescent="0.25">
      <c r="A141" s="315">
        <v>1</v>
      </c>
      <c r="B141" s="319" t="s">
        <v>425</v>
      </c>
      <c r="C141" s="317"/>
      <c r="D141" s="338"/>
      <c r="E141" s="318"/>
      <c r="F141" s="318"/>
    </row>
    <row r="142" spans="1:6" x14ac:dyDescent="0.25">
      <c r="A142" s="315"/>
      <c r="B142" s="319" t="s">
        <v>426</v>
      </c>
      <c r="C142" s="317">
        <v>589.15</v>
      </c>
      <c r="D142" s="338" t="s">
        <v>427</v>
      </c>
      <c r="E142" s="318"/>
      <c r="F142" s="318"/>
    </row>
    <row r="143" spans="1:6" x14ac:dyDescent="0.25">
      <c r="A143" s="315"/>
      <c r="B143" s="319" t="s">
        <v>426</v>
      </c>
      <c r="C143" s="317">
        <v>596.16</v>
      </c>
      <c r="D143" s="338" t="s">
        <v>427</v>
      </c>
      <c r="E143" s="318"/>
      <c r="F143" s="318"/>
    </row>
    <row r="144" spans="1:6" x14ac:dyDescent="0.25">
      <c r="A144" s="315"/>
      <c r="B144" s="319"/>
      <c r="C144" s="317"/>
      <c r="D144" s="338"/>
      <c r="E144" s="318"/>
      <c r="F144" s="318"/>
    </row>
    <row r="145" spans="1:6" x14ac:dyDescent="0.25">
      <c r="A145" s="340" t="s">
        <v>428</v>
      </c>
      <c r="B145" s="341" t="s">
        <v>413</v>
      </c>
      <c r="C145" s="342"/>
      <c r="D145" s="338"/>
      <c r="E145" s="343"/>
      <c r="F145" s="318"/>
    </row>
    <row r="146" spans="1:6" x14ac:dyDescent="0.25">
      <c r="A146" s="315">
        <v>1</v>
      </c>
      <c r="B146" s="319" t="s">
        <v>413</v>
      </c>
      <c r="C146" s="317"/>
      <c r="D146" s="338"/>
      <c r="E146" s="318"/>
      <c r="F146" s="318"/>
    </row>
    <row r="147" spans="1:6" x14ac:dyDescent="0.25">
      <c r="A147" s="315"/>
      <c r="B147" s="319" t="s">
        <v>429</v>
      </c>
      <c r="C147" s="317">
        <v>712.3</v>
      </c>
      <c r="D147" s="338" t="s">
        <v>189</v>
      </c>
      <c r="E147" s="318"/>
      <c r="F147" s="318"/>
    </row>
    <row r="148" spans="1:6" x14ac:dyDescent="0.25">
      <c r="A148" s="315"/>
      <c r="B148" s="319"/>
      <c r="C148" s="317"/>
      <c r="D148" s="338"/>
      <c r="E148" s="318"/>
      <c r="F148" s="318"/>
    </row>
    <row r="149" spans="1:6" x14ac:dyDescent="0.25">
      <c r="A149" s="315"/>
      <c r="B149" s="319"/>
      <c r="C149" s="317"/>
      <c r="D149" s="338"/>
      <c r="E149" s="318"/>
      <c r="F149" s="318"/>
    </row>
    <row r="150" spans="1:6" x14ac:dyDescent="0.25">
      <c r="A150" s="340" t="s">
        <v>430</v>
      </c>
      <c r="B150" s="341" t="s">
        <v>415</v>
      </c>
      <c r="C150" s="342"/>
      <c r="D150" s="344"/>
      <c r="E150" s="343"/>
      <c r="F150" s="318"/>
    </row>
    <row r="151" spans="1:6" x14ac:dyDescent="0.25">
      <c r="A151" s="315">
        <v>9</v>
      </c>
      <c r="B151" s="319" t="s">
        <v>415</v>
      </c>
      <c r="C151" s="317"/>
      <c r="D151" s="338"/>
      <c r="E151" s="318"/>
      <c r="F151" s="318"/>
    </row>
    <row r="152" spans="1:6" x14ac:dyDescent="0.25">
      <c r="A152" s="315"/>
      <c r="B152" s="319" t="s">
        <v>431</v>
      </c>
      <c r="C152" s="317">
        <v>647.5335</v>
      </c>
      <c r="D152" s="338" t="s">
        <v>189</v>
      </c>
      <c r="E152" s="318"/>
      <c r="F152" s="318"/>
    </row>
    <row r="153" spans="1:6" x14ac:dyDescent="0.25">
      <c r="A153" s="315"/>
      <c r="B153" s="319"/>
      <c r="C153" s="317"/>
      <c r="D153" s="338"/>
      <c r="E153" s="318"/>
      <c r="F153" s="318"/>
    </row>
    <row r="154" spans="1:6" x14ac:dyDescent="0.25">
      <c r="A154" s="322"/>
      <c r="B154" s="323"/>
      <c r="C154" s="317"/>
      <c r="D154" s="315"/>
      <c r="E154" s="318"/>
      <c r="F154" s="318"/>
    </row>
    <row r="155" spans="1:6" x14ac:dyDescent="0.25">
      <c r="A155" s="315">
        <v>3.6</v>
      </c>
      <c r="B155" s="316" t="s">
        <v>432</v>
      </c>
      <c r="C155" s="317"/>
      <c r="D155" s="315"/>
      <c r="E155" s="318"/>
      <c r="F155" s="318"/>
    </row>
    <row r="156" spans="1:6" ht="25.5" x14ac:dyDescent="0.25">
      <c r="A156" s="315"/>
      <c r="B156" s="323" t="s">
        <v>433</v>
      </c>
      <c r="C156" s="317"/>
      <c r="D156" s="315"/>
      <c r="E156" s="318"/>
      <c r="F156" s="318"/>
    </row>
    <row r="157" spans="1:6" ht="38.25" x14ac:dyDescent="0.25">
      <c r="A157" s="322">
        <v>1</v>
      </c>
      <c r="B157" s="323" t="s">
        <v>434</v>
      </c>
      <c r="C157" s="317">
        <v>1</v>
      </c>
      <c r="D157" s="315" t="s">
        <v>283</v>
      </c>
      <c r="E157" s="318"/>
      <c r="F157" s="318"/>
    </row>
    <row r="158" spans="1:6" ht="38.25" x14ac:dyDescent="0.25">
      <c r="A158" s="322">
        <v>3</v>
      </c>
      <c r="B158" s="323" t="s">
        <v>435</v>
      </c>
      <c r="C158" s="317">
        <v>1</v>
      </c>
      <c r="D158" s="315" t="s">
        <v>283</v>
      </c>
      <c r="E158" s="318"/>
      <c r="F158" s="318"/>
    </row>
    <row r="159" spans="1:6" x14ac:dyDescent="0.25">
      <c r="A159" s="322"/>
      <c r="B159" s="323"/>
      <c r="C159" s="317"/>
      <c r="D159" s="315"/>
      <c r="E159" s="318"/>
      <c r="F159" s="318"/>
    </row>
    <row r="160" spans="1:6" x14ac:dyDescent="0.25">
      <c r="A160" s="322"/>
      <c r="B160" s="323"/>
      <c r="C160" s="317"/>
      <c r="D160" s="315"/>
      <c r="E160" s="318"/>
      <c r="F160" s="318"/>
    </row>
    <row r="161" spans="1:6" x14ac:dyDescent="0.25">
      <c r="A161" s="322"/>
      <c r="B161" s="323"/>
      <c r="C161" s="317"/>
      <c r="D161" s="315"/>
      <c r="E161" s="318"/>
      <c r="F161" s="318"/>
    </row>
    <row r="162" spans="1:6" x14ac:dyDescent="0.25">
      <c r="A162" s="322"/>
      <c r="B162" s="323"/>
      <c r="C162" s="317"/>
      <c r="D162" s="315"/>
      <c r="E162" s="318"/>
      <c r="F162" s="318"/>
    </row>
    <row r="163" spans="1:6" x14ac:dyDescent="0.25">
      <c r="A163" s="322"/>
      <c r="B163" s="323"/>
      <c r="C163" s="317"/>
      <c r="D163" s="315"/>
      <c r="E163" s="318"/>
      <c r="F163" s="318"/>
    </row>
    <row r="164" spans="1:6" x14ac:dyDescent="0.25">
      <c r="A164" s="322"/>
      <c r="B164" s="323"/>
      <c r="C164" s="317"/>
      <c r="D164" s="315"/>
      <c r="E164" s="318"/>
      <c r="F164" s="318"/>
    </row>
    <row r="165" spans="1:6" x14ac:dyDescent="0.25">
      <c r="A165" s="322"/>
      <c r="B165" s="323"/>
      <c r="C165" s="317"/>
      <c r="D165" s="315"/>
      <c r="E165" s="318"/>
      <c r="F165" s="318"/>
    </row>
    <row r="166" spans="1:6" x14ac:dyDescent="0.25">
      <c r="A166" s="322"/>
      <c r="B166" s="323"/>
      <c r="C166" s="317"/>
      <c r="D166" s="315"/>
      <c r="E166" s="318"/>
      <c r="F166" s="318"/>
    </row>
    <row r="167" spans="1:6" x14ac:dyDescent="0.25">
      <c r="A167" s="345"/>
      <c r="B167" s="336"/>
      <c r="C167" s="346"/>
      <c r="D167" s="345"/>
      <c r="E167" s="347"/>
      <c r="F167" s="347"/>
    </row>
    <row r="168" spans="1:6" x14ac:dyDescent="0.25">
      <c r="A168" s="381" t="s">
        <v>436</v>
      </c>
      <c r="B168" s="382"/>
      <c r="C168" s="382"/>
      <c r="D168" s="383"/>
      <c r="E168" s="324"/>
      <c r="F168" s="384">
        <f>SUM(F108:F167)</f>
        <v>0</v>
      </c>
    </row>
    <row r="169" spans="1:6" x14ac:dyDescent="0.25">
      <c r="A169" s="385" t="s">
        <v>380</v>
      </c>
      <c r="B169" s="386"/>
      <c r="C169" s="386"/>
      <c r="D169" s="387"/>
      <c r="E169" s="325"/>
      <c r="F169" s="384"/>
    </row>
    <row r="170" spans="1:6" x14ac:dyDescent="0.25">
      <c r="A170" s="311"/>
      <c r="B170" s="312"/>
      <c r="C170" s="313"/>
      <c r="D170" s="311"/>
      <c r="E170" s="314"/>
      <c r="F170" s="314"/>
    </row>
    <row r="171" spans="1:6" x14ac:dyDescent="0.25">
      <c r="A171" s="315"/>
      <c r="B171" s="316" t="s">
        <v>437</v>
      </c>
      <c r="C171" s="317"/>
      <c r="D171" s="315"/>
      <c r="E171" s="318"/>
      <c r="F171" s="318"/>
    </row>
    <row r="172" spans="1:6" x14ac:dyDescent="0.25">
      <c r="A172" s="315"/>
      <c r="B172" s="316" t="s">
        <v>438</v>
      </c>
      <c r="C172" s="317"/>
      <c r="D172" s="315"/>
      <c r="E172" s="318"/>
      <c r="F172" s="318"/>
    </row>
    <row r="173" spans="1:6" x14ac:dyDescent="0.25">
      <c r="A173" s="315" t="s">
        <v>357</v>
      </c>
      <c r="B173" s="319"/>
      <c r="C173" s="317"/>
      <c r="D173" s="315"/>
      <c r="E173" s="318"/>
      <c r="F173" s="318"/>
    </row>
    <row r="174" spans="1:6" x14ac:dyDescent="0.25">
      <c r="A174" s="315" t="s">
        <v>381</v>
      </c>
      <c r="B174" s="316"/>
      <c r="C174" s="317"/>
      <c r="D174" s="315"/>
      <c r="E174" s="318"/>
      <c r="F174" s="318"/>
    </row>
    <row r="175" spans="1:6" x14ac:dyDescent="0.25">
      <c r="A175" s="315" t="s">
        <v>399</v>
      </c>
      <c r="B175" s="323"/>
      <c r="C175" s="317"/>
      <c r="D175" s="315"/>
      <c r="E175" s="318"/>
      <c r="F175" s="318"/>
    </row>
    <row r="176" spans="1:6" x14ac:dyDescent="0.25">
      <c r="A176" s="315" t="s">
        <v>439</v>
      </c>
      <c r="B176" s="323"/>
      <c r="C176" s="317"/>
      <c r="D176" s="315"/>
      <c r="E176" s="318"/>
      <c r="F176" s="318"/>
    </row>
    <row r="177" spans="1:6" x14ac:dyDescent="0.25">
      <c r="A177" s="315" t="s">
        <v>440</v>
      </c>
      <c r="B177" s="323"/>
      <c r="C177" s="317"/>
      <c r="D177" s="315"/>
      <c r="E177" s="318"/>
      <c r="F177" s="318"/>
    </row>
    <row r="178" spans="1:6" x14ac:dyDescent="0.25">
      <c r="A178" s="315" t="s">
        <v>441</v>
      </c>
      <c r="B178" s="323"/>
      <c r="C178" s="317"/>
      <c r="D178" s="315"/>
      <c r="E178" s="318"/>
      <c r="F178" s="318"/>
    </row>
    <row r="179" spans="1:6" x14ac:dyDescent="0.25">
      <c r="A179" s="315" t="s">
        <v>442</v>
      </c>
      <c r="B179" s="323"/>
      <c r="C179" s="317"/>
      <c r="D179" s="315"/>
      <c r="E179" s="318"/>
      <c r="F179" s="318"/>
    </row>
    <row r="180" spans="1:6" x14ac:dyDescent="0.25">
      <c r="A180" s="315" t="s">
        <v>443</v>
      </c>
      <c r="B180" s="348"/>
      <c r="C180" s="317"/>
      <c r="D180" s="315"/>
      <c r="E180" s="318"/>
      <c r="F180" s="318"/>
    </row>
    <row r="181" spans="1:6" x14ac:dyDescent="0.25">
      <c r="A181" s="315" t="s">
        <v>444</v>
      </c>
      <c r="B181" s="323"/>
      <c r="C181" s="317"/>
      <c r="D181" s="315"/>
      <c r="E181" s="318"/>
      <c r="F181" s="318"/>
    </row>
    <row r="182" spans="1:6" x14ac:dyDescent="0.25">
      <c r="A182" s="315" t="s">
        <v>445</v>
      </c>
      <c r="B182" s="323"/>
      <c r="C182" s="317"/>
      <c r="D182" s="315"/>
      <c r="E182" s="318"/>
      <c r="F182" s="318"/>
    </row>
    <row r="183" spans="1:6" x14ac:dyDescent="0.25">
      <c r="A183" s="315" t="s">
        <v>446</v>
      </c>
      <c r="B183" s="348"/>
      <c r="C183" s="317"/>
      <c r="D183" s="315"/>
      <c r="E183" s="318"/>
      <c r="F183" s="318"/>
    </row>
    <row r="184" spans="1:6" x14ac:dyDescent="0.25">
      <c r="A184" s="315" t="s">
        <v>447</v>
      </c>
      <c r="B184" s="323"/>
      <c r="C184" s="317"/>
      <c r="D184" s="315"/>
      <c r="E184" s="318"/>
      <c r="F184" s="318"/>
    </row>
    <row r="185" spans="1:6" x14ac:dyDescent="0.25">
      <c r="A185" s="315" t="s">
        <v>448</v>
      </c>
      <c r="B185" s="323"/>
      <c r="C185" s="317"/>
      <c r="D185" s="315"/>
      <c r="E185" s="318"/>
      <c r="F185" s="318"/>
    </row>
    <row r="186" spans="1:6" x14ac:dyDescent="0.25">
      <c r="A186" s="315" t="s">
        <v>449</v>
      </c>
      <c r="B186" s="323"/>
      <c r="C186" s="317"/>
      <c r="D186" s="315"/>
      <c r="E186" s="318"/>
      <c r="F186" s="318"/>
    </row>
    <row r="187" spans="1:6" x14ac:dyDescent="0.25">
      <c r="A187" s="315"/>
      <c r="B187" s="323"/>
      <c r="C187" s="317"/>
      <c r="D187" s="315"/>
      <c r="E187" s="318"/>
      <c r="F187" s="318"/>
    </row>
    <row r="188" spans="1:6" x14ac:dyDescent="0.25">
      <c r="A188" s="315"/>
      <c r="B188" s="323"/>
      <c r="C188" s="317"/>
      <c r="D188" s="315"/>
      <c r="E188" s="318"/>
      <c r="F188" s="318"/>
    </row>
    <row r="189" spans="1:6" x14ac:dyDescent="0.25">
      <c r="A189" s="315"/>
      <c r="B189" s="323"/>
      <c r="C189" s="317"/>
      <c r="D189" s="315"/>
      <c r="E189" s="318"/>
      <c r="F189" s="318"/>
    </row>
    <row r="190" spans="1:6" x14ac:dyDescent="0.25">
      <c r="A190" s="315"/>
      <c r="B190" s="323"/>
      <c r="C190" s="317"/>
      <c r="D190" s="315"/>
      <c r="E190" s="318"/>
      <c r="F190" s="318"/>
    </row>
    <row r="191" spans="1:6" x14ac:dyDescent="0.25">
      <c r="A191" s="315"/>
      <c r="B191" s="323"/>
      <c r="C191" s="317"/>
      <c r="D191" s="315"/>
      <c r="E191" s="318"/>
      <c r="F191" s="318"/>
    </row>
    <row r="192" spans="1:6" x14ac:dyDescent="0.25">
      <c r="A192" s="315"/>
      <c r="B192" s="323"/>
      <c r="C192" s="317"/>
      <c r="D192" s="315"/>
      <c r="E192" s="318"/>
      <c r="F192" s="318"/>
    </row>
    <row r="193" spans="1:6" x14ac:dyDescent="0.25">
      <c r="A193" s="315"/>
      <c r="B193" s="323"/>
      <c r="C193" s="317"/>
      <c r="D193" s="315"/>
      <c r="E193" s="318"/>
      <c r="F193" s="318"/>
    </row>
    <row r="194" spans="1:6" x14ac:dyDescent="0.25">
      <c r="A194" s="315"/>
      <c r="B194" s="323"/>
      <c r="C194" s="317"/>
      <c r="D194" s="315"/>
      <c r="E194" s="318"/>
      <c r="F194" s="318"/>
    </row>
    <row r="195" spans="1:6" x14ac:dyDescent="0.25">
      <c r="A195" s="315"/>
      <c r="B195" s="323"/>
      <c r="C195" s="317"/>
      <c r="D195" s="315"/>
      <c r="E195" s="318"/>
      <c r="F195" s="318"/>
    </row>
    <row r="196" spans="1:6" x14ac:dyDescent="0.25">
      <c r="A196" s="315"/>
      <c r="B196" s="323"/>
      <c r="C196" s="317"/>
      <c r="D196" s="315"/>
      <c r="E196" s="318"/>
      <c r="F196" s="318"/>
    </row>
    <row r="197" spans="1:6" x14ac:dyDescent="0.25">
      <c r="A197" s="315"/>
      <c r="B197" s="323"/>
      <c r="C197" s="317"/>
      <c r="D197" s="315"/>
      <c r="E197" s="318"/>
      <c r="F197" s="318"/>
    </row>
    <row r="198" spans="1:6" x14ac:dyDescent="0.25">
      <c r="A198" s="315"/>
      <c r="B198" s="323"/>
      <c r="C198" s="317"/>
      <c r="D198" s="315"/>
      <c r="E198" s="318"/>
      <c r="F198" s="318"/>
    </row>
    <row r="199" spans="1:6" x14ac:dyDescent="0.25">
      <c r="A199" s="315"/>
      <c r="B199" s="323"/>
      <c r="C199" s="317"/>
      <c r="D199" s="315"/>
      <c r="E199" s="318"/>
      <c r="F199" s="318"/>
    </row>
    <row r="200" spans="1:6" x14ac:dyDescent="0.25">
      <c r="A200" s="315"/>
      <c r="B200" s="323"/>
      <c r="C200" s="317"/>
      <c r="D200" s="315"/>
      <c r="E200" s="318"/>
      <c r="F200" s="318"/>
    </row>
    <row r="201" spans="1:6" x14ac:dyDescent="0.25">
      <c r="A201" s="315"/>
      <c r="B201" s="323"/>
      <c r="C201" s="317"/>
      <c r="D201" s="315"/>
      <c r="E201" s="318"/>
      <c r="F201" s="318"/>
    </row>
    <row r="202" spans="1:6" x14ac:dyDescent="0.25">
      <c r="A202" s="315"/>
      <c r="B202" s="323"/>
      <c r="C202" s="317"/>
      <c r="D202" s="315"/>
      <c r="E202" s="318"/>
      <c r="F202" s="318"/>
    </row>
    <row r="203" spans="1:6" x14ac:dyDescent="0.25">
      <c r="A203" s="315"/>
      <c r="B203" s="323"/>
      <c r="C203" s="317"/>
      <c r="D203" s="315"/>
      <c r="E203" s="318"/>
      <c r="F203" s="318"/>
    </row>
    <row r="204" spans="1:6" x14ac:dyDescent="0.25">
      <c r="A204" s="315"/>
      <c r="B204" s="323"/>
      <c r="C204" s="317"/>
      <c r="D204" s="315"/>
      <c r="E204" s="318"/>
      <c r="F204" s="318"/>
    </row>
    <row r="205" spans="1:6" x14ac:dyDescent="0.25">
      <c r="A205" s="315"/>
      <c r="B205" s="323"/>
      <c r="C205" s="317"/>
      <c r="D205" s="315"/>
      <c r="E205" s="318"/>
      <c r="F205" s="318"/>
    </row>
    <row r="206" spans="1:6" x14ac:dyDescent="0.25">
      <c r="A206" s="315"/>
      <c r="B206" s="323"/>
      <c r="C206" s="317"/>
      <c r="D206" s="315"/>
      <c r="E206" s="318"/>
      <c r="F206" s="318"/>
    </row>
    <row r="207" spans="1:6" x14ac:dyDescent="0.25">
      <c r="A207" s="315"/>
      <c r="B207" s="323"/>
      <c r="C207" s="317"/>
      <c r="D207" s="315"/>
      <c r="E207" s="318"/>
      <c r="F207" s="318"/>
    </row>
    <row r="208" spans="1:6" x14ac:dyDescent="0.25">
      <c r="A208" s="315"/>
      <c r="B208" s="323"/>
      <c r="C208" s="317"/>
      <c r="D208" s="315"/>
      <c r="E208" s="318"/>
      <c r="F208" s="318"/>
    </row>
    <row r="209" spans="1:6" x14ac:dyDescent="0.25">
      <c r="A209" s="315"/>
      <c r="B209" s="323"/>
      <c r="C209" s="317"/>
      <c r="D209" s="315"/>
      <c r="E209" s="318"/>
      <c r="F209" s="318"/>
    </row>
    <row r="210" spans="1:6" x14ac:dyDescent="0.25">
      <c r="A210" s="315"/>
      <c r="B210" s="323"/>
      <c r="C210" s="317"/>
      <c r="D210" s="315"/>
      <c r="E210" s="318"/>
      <c r="F210" s="318"/>
    </row>
    <row r="211" spans="1:6" x14ac:dyDescent="0.25">
      <c r="A211" s="315"/>
      <c r="B211" s="323"/>
      <c r="C211" s="317"/>
      <c r="D211" s="315"/>
      <c r="E211" s="318"/>
      <c r="F211" s="318"/>
    </row>
    <row r="212" spans="1:6" x14ac:dyDescent="0.25">
      <c r="A212" s="315"/>
      <c r="B212" s="323"/>
      <c r="C212" s="317"/>
      <c r="D212" s="315"/>
      <c r="E212" s="318"/>
      <c r="F212" s="318"/>
    </row>
    <row r="213" spans="1:6" x14ac:dyDescent="0.25">
      <c r="A213" s="315"/>
      <c r="B213" s="323"/>
      <c r="C213" s="317"/>
      <c r="D213" s="315"/>
      <c r="E213" s="318"/>
      <c r="F213" s="318"/>
    </row>
    <row r="214" spans="1:6" x14ac:dyDescent="0.25">
      <c r="A214" s="315"/>
      <c r="B214" s="323"/>
      <c r="C214" s="317"/>
      <c r="D214" s="315"/>
      <c r="E214" s="318"/>
      <c r="F214" s="318"/>
    </row>
    <row r="215" spans="1:6" x14ac:dyDescent="0.25">
      <c r="A215" s="315"/>
      <c r="B215" s="323"/>
      <c r="C215" s="317"/>
      <c r="D215" s="315"/>
      <c r="E215" s="318"/>
      <c r="F215" s="318"/>
    </row>
    <row r="216" spans="1:6" x14ac:dyDescent="0.25">
      <c r="A216" s="315"/>
      <c r="B216" s="323"/>
      <c r="C216" s="317"/>
      <c r="D216" s="315"/>
      <c r="E216" s="318"/>
      <c r="F216" s="318"/>
    </row>
    <row r="217" spans="1:6" x14ac:dyDescent="0.25">
      <c r="A217" s="315"/>
      <c r="B217" s="323"/>
      <c r="C217" s="317"/>
      <c r="D217" s="315"/>
      <c r="E217" s="318"/>
      <c r="F217" s="318"/>
    </row>
    <row r="218" spans="1:6" x14ac:dyDescent="0.25">
      <c r="A218" s="315"/>
      <c r="B218" s="323"/>
      <c r="C218" s="317"/>
      <c r="D218" s="315"/>
      <c r="E218" s="318"/>
      <c r="F218" s="318"/>
    </row>
    <row r="219" spans="1:6" x14ac:dyDescent="0.25">
      <c r="A219" s="315"/>
      <c r="B219" s="323"/>
      <c r="C219" s="317"/>
      <c r="D219" s="315"/>
      <c r="E219" s="318"/>
      <c r="F219" s="318"/>
    </row>
    <row r="220" spans="1:6" x14ac:dyDescent="0.25">
      <c r="A220" s="315"/>
      <c r="B220" s="323"/>
      <c r="C220" s="317"/>
      <c r="D220" s="315"/>
      <c r="E220" s="318"/>
      <c r="F220" s="318"/>
    </row>
    <row r="221" spans="1:6" x14ac:dyDescent="0.25">
      <c r="A221" s="315"/>
      <c r="B221" s="323"/>
      <c r="C221" s="317"/>
      <c r="D221" s="315"/>
      <c r="E221" s="318"/>
      <c r="F221" s="318"/>
    </row>
    <row r="222" spans="1:6" x14ac:dyDescent="0.25">
      <c r="A222" s="315"/>
      <c r="B222" s="323"/>
      <c r="C222" s="317"/>
      <c r="D222" s="315"/>
      <c r="E222" s="318"/>
      <c r="F222" s="318"/>
    </row>
    <row r="223" spans="1:6" x14ac:dyDescent="0.25">
      <c r="A223" s="315"/>
      <c r="B223" s="323"/>
      <c r="C223" s="317"/>
      <c r="D223" s="315"/>
      <c r="E223" s="318"/>
      <c r="F223" s="318"/>
    </row>
    <row r="224" spans="1:6" x14ac:dyDescent="0.25">
      <c r="A224" s="315"/>
      <c r="B224" s="323"/>
      <c r="C224" s="317"/>
      <c r="D224" s="315"/>
      <c r="E224" s="318"/>
      <c r="F224" s="318"/>
    </row>
    <row r="225" spans="1:6" x14ac:dyDescent="0.25">
      <c r="A225" s="315"/>
      <c r="B225" s="323"/>
      <c r="C225" s="317"/>
      <c r="D225" s="315"/>
      <c r="E225" s="318"/>
      <c r="F225" s="318"/>
    </row>
    <row r="226" spans="1:6" x14ac:dyDescent="0.25">
      <c r="A226" s="315"/>
      <c r="B226" s="323"/>
      <c r="C226" s="317"/>
      <c r="D226" s="315"/>
      <c r="E226" s="318"/>
      <c r="F226" s="318"/>
    </row>
    <row r="227" spans="1:6" x14ac:dyDescent="0.25">
      <c r="A227" s="315"/>
      <c r="B227" s="323"/>
      <c r="C227" s="317"/>
      <c r="D227" s="315"/>
      <c r="E227" s="318"/>
      <c r="F227" s="318"/>
    </row>
    <row r="228" spans="1:6" x14ac:dyDescent="0.25">
      <c r="A228" s="315"/>
      <c r="B228" s="323"/>
      <c r="C228" s="317"/>
      <c r="D228" s="315"/>
      <c r="E228" s="318"/>
      <c r="F228" s="318"/>
    </row>
    <row r="229" spans="1:6" x14ac:dyDescent="0.25">
      <c r="A229" s="315"/>
      <c r="B229" s="319"/>
      <c r="C229" s="317"/>
      <c r="D229" s="315"/>
      <c r="E229" s="318"/>
      <c r="F229" s="318"/>
    </row>
    <row r="230" spans="1:6" x14ac:dyDescent="0.25">
      <c r="A230" s="381" t="s">
        <v>450</v>
      </c>
      <c r="B230" s="382"/>
      <c r="C230" s="382"/>
      <c r="D230" s="383"/>
      <c r="E230" s="324"/>
      <c r="F230" s="384">
        <f>SUM(F181:F229)</f>
        <v>0</v>
      </c>
    </row>
    <row r="231" spans="1:6" x14ac:dyDescent="0.25">
      <c r="A231" s="385" t="s">
        <v>380</v>
      </c>
      <c r="B231" s="386"/>
      <c r="C231" s="386"/>
      <c r="D231" s="387"/>
      <c r="E231" s="325"/>
      <c r="F231" s="384"/>
    </row>
    <row r="232" spans="1:6" x14ac:dyDescent="0.25">
      <c r="A232" s="311"/>
      <c r="B232" s="312"/>
      <c r="C232" s="313"/>
      <c r="D232" s="311"/>
      <c r="E232" s="314"/>
      <c r="F232" s="314"/>
    </row>
    <row r="233" spans="1:6" x14ac:dyDescent="0.25">
      <c r="A233" s="315"/>
      <c r="B233" s="316" t="s">
        <v>451</v>
      </c>
      <c r="C233" s="317"/>
      <c r="D233" s="315"/>
      <c r="E233" s="318"/>
      <c r="F233" s="318"/>
    </row>
    <row r="234" spans="1:6" x14ac:dyDescent="0.25">
      <c r="A234" s="315"/>
      <c r="B234" s="316" t="s">
        <v>452</v>
      </c>
      <c r="C234" s="317"/>
      <c r="D234" s="315"/>
      <c r="E234" s="318"/>
      <c r="F234" s="318"/>
    </row>
    <row r="235" spans="1:6" x14ac:dyDescent="0.25">
      <c r="A235" s="315" t="s">
        <v>357</v>
      </c>
      <c r="B235" s="319"/>
      <c r="C235" s="317"/>
      <c r="D235" s="315"/>
      <c r="E235" s="318"/>
      <c r="F235" s="318"/>
    </row>
    <row r="236" spans="1:6" x14ac:dyDescent="0.25">
      <c r="A236" s="315" t="s">
        <v>381</v>
      </c>
      <c r="B236" s="316"/>
      <c r="C236" s="317"/>
      <c r="D236" s="315"/>
      <c r="E236" s="318"/>
      <c r="F236" s="318"/>
    </row>
    <row r="237" spans="1:6" x14ac:dyDescent="0.25">
      <c r="A237" s="315" t="s">
        <v>399</v>
      </c>
      <c r="B237" s="323"/>
      <c r="C237" s="317"/>
      <c r="D237" s="315"/>
      <c r="E237" s="318"/>
      <c r="F237" s="318"/>
    </row>
    <row r="238" spans="1:6" x14ac:dyDescent="0.25">
      <c r="A238" s="315" t="s">
        <v>439</v>
      </c>
      <c r="B238" s="323"/>
      <c r="C238" s="317"/>
      <c r="D238" s="315"/>
      <c r="E238" s="318"/>
      <c r="F238" s="318"/>
    </row>
    <row r="239" spans="1:6" x14ac:dyDescent="0.25">
      <c r="A239" s="315" t="s">
        <v>440</v>
      </c>
      <c r="B239" s="323"/>
      <c r="C239" s="317"/>
      <c r="D239" s="315"/>
      <c r="E239" s="318"/>
      <c r="F239" s="318"/>
    </row>
    <row r="240" spans="1:6" x14ac:dyDescent="0.25">
      <c r="A240" s="315" t="s">
        <v>441</v>
      </c>
      <c r="B240" s="323"/>
      <c r="C240" s="317"/>
      <c r="D240" s="315"/>
      <c r="E240" s="318"/>
      <c r="F240" s="318"/>
    </row>
    <row r="241" spans="1:6" x14ac:dyDescent="0.25">
      <c r="A241" s="315" t="s">
        <v>442</v>
      </c>
      <c r="B241" s="323"/>
      <c r="C241" s="317"/>
      <c r="D241" s="315"/>
      <c r="E241" s="318"/>
      <c r="F241" s="318"/>
    </row>
    <row r="242" spans="1:6" x14ac:dyDescent="0.25">
      <c r="A242" s="315" t="s">
        <v>443</v>
      </c>
      <c r="B242" s="348"/>
      <c r="C242" s="317"/>
      <c r="D242" s="315"/>
      <c r="E242" s="318"/>
      <c r="F242" s="318"/>
    </row>
    <row r="243" spans="1:6" x14ac:dyDescent="0.25">
      <c r="A243" s="315" t="s">
        <v>444</v>
      </c>
      <c r="B243" s="323"/>
      <c r="C243" s="317"/>
      <c r="D243" s="315"/>
      <c r="E243" s="318"/>
      <c r="F243" s="318"/>
    </row>
    <row r="244" spans="1:6" x14ac:dyDescent="0.25">
      <c r="A244" s="315" t="s">
        <v>445</v>
      </c>
      <c r="B244" s="323"/>
      <c r="C244" s="317"/>
      <c r="D244" s="315"/>
      <c r="E244" s="318"/>
      <c r="F244" s="318"/>
    </row>
    <row r="245" spans="1:6" x14ac:dyDescent="0.25">
      <c r="A245" s="315" t="s">
        <v>446</v>
      </c>
      <c r="B245" s="348"/>
      <c r="C245" s="317"/>
      <c r="D245" s="315"/>
      <c r="E245" s="318"/>
      <c r="F245" s="318"/>
    </row>
    <row r="246" spans="1:6" x14ac:dyDescent="0.25">
      <c r="A246" s="315" t="s">
        <v>447</v>
      </c>
      <c r="B246" s="323"/>
      <c r="C246" s="317"/>
      <c r="D246" s="315"/>
      <c r="E246" s="318"/>
      <c r="F246" s="318"/>
    </row>
    <row r="247" spans="1:6" x14ac:dyDescent="0.25">
      <c r="A247" s="315" t="s">
        <v>448</v>
      </c>
      <c r="B247" s="323"/>
      <c r="C247" s="317"/>
      <c r="D247" s="315"/>
      <c r="E247" s="318"/>
      <c r="F247" s="318"/>
    </row>
    <row r="248" spans="1:6" x14ac:dyDescent="0.25">
      <c r="A248" s="315" t="s">
        <v>449</v>
      </c>
      <c r="B248" s="323"/>
      <c r="C248" s="317"/>
      <c r="D248" s="315"/>
      <c r="E248" s="318"/>
      <c r="F248" s="318"/>
    </row>
    <row r="249" spans="1:6" x14ac:dyDescent="0.25">
      <c r="A249" s="315"/>
      <c r="B249" s="323"/>
      <c r="C249" s="317"/>
      <c r="D249" s="315"/>
      <c r="E249" s="318"/>
      <c r="F249" s="318"/>
    </row>
    <row r="250" spans="1:6" x14ac:dyDescent="0.25">
      <c r="A250" s="315"/>
      <c r="B250" s="323"/>
      <c r="C250" s="317"/>
      <c r="D250" s="315"/>
      <c r="E250" s="318"/>
      <c r="F250" s="318"/>
    </row>
    <row r="251" spans="1:6" x14ac:dyDescent="0.25">
      <c r="A251" s="315"/>
      <c r="B251" s="323"/>
      <c r="C251" s="317"/>
      <c r="D251" s="315"/>
      <c r="E251" s="318"/>
      <c r="F251" s="318"/>
    </row>
    <row r="252" spans="1:6" x14ac:dyDescent="0.25">
      <c r="A252" s="315"/>
      <c r="B252" s="323"/>
      <c r="C252" s="317"/>
      <c r="D252" s="315"/>
      <c r="E252" s="318"/>
      <c r="F252" s="318"/>
    </row>
    <row r="253" spans="1:6" x14ac:dyDescent="0.25">
      <c r="A253" s="315"/>
      <c r="B253" s="323"/>
      <c r="C253" s="317"/>
      <c r="D253" s="315"/>
      <c r="E253" s="318"/>
      <c r="F253" s="318"/>
    </row>
    <row r="254" spans="1:6" x14ac:dyDescent="0.25">
      <c r="A254" s="315"/>
      <c r="B254" s="323"/>
      <c r="C254" s="317"/>
      <c r="D254" s="315"/>
      <c r="E254" s="318"/>
      <c r="F254" s="318"/>
    </row>
    <row r="255" spans="1:6" x14ac:dyDescent="0.25">
      <c r="A255" s="315"/>
      <c r="B255" s="323"/>
      <c r="C255" s="317"/>
      <c r="D255" s="315"/>
      <c r="E255" s="318"/>
      <c r="F255" s="318"/>
    </row>
    <row r="256" spans="1:6" x14ac:dyDescent="0.25">
      <c r="A256" s="315"/>
      <c r="B256" s="323"/>
      <c r="C256" s="317"/>
      <c r="D256" s="315"/>
      <c r="E256" s="318"/>
      <c r="F256" s="318"/>
    </row>
    <row r="257" spans="1:6" x14ac:dyDescent="0.25">
      <c r="A257" s="315"/>
      <c r="B257" s="323"/>
      <c r="C257" s="317"/>
      <c r="D257" s="315"/>
      <c r="E257" s="318"/>
      <c r="F257" s="318"/>
    </row>
    <row r="258" spans="1:6" x14ac:dyDescent="0.25">
      <c r="A258" s="315"/>
      <c r="B258" s="323"/>
      <c r="C258" s="317"/>
      <c r="D258" s="315"/>
      <c r="E258" s="318"/>
      <c r="F258" s="318"/>
    </row>
    <row r="259" spans="1:6" x14ac:dyDescent="0.25">
      <c r="A259" s="315"/>
      <c r="B259" s="323"/>
      <c r="C259" s="317"/>
      <c r="D259" s="315"/>
      <c r="E259" s="318"/>
      <c r="F259" s="318"/>
    </row>
    <row r="260" spans="1:6" x14ac:dyDescent="0.25">
      <c r="A260" s="315"/>
      <c r="B260" s="323"/>
      <c r="C260" s="317"/>
      <c r="D260" s="315"/>
      <c r="E260" s="318"/>
      <c r="F260" s="318"/>
    </row>
    <row r="261" spans="1:6" x14ac:dyDescent="0.25">
      <c r="A261" s="315"/>
      <c r="B261" s="323"/>
      <c r="C261" s="317"/>
      <c r="D261" s="315"/>
      <c r="E261" s="318"/>
      <c r="F261" s="318"/>
    </row>
    <row r="262" spans="1:6" x14ac:dyDescent="0.25">
      <c r="A262" s="315"/>
      <c r="B262" s="323"/>
      <c r="C262" s="317"/>
      <c r="D262" s="315"/>
      <c r="E262" s="318"/>
      <c r="F262" s="318"/>
    </row>
    <row r="263" spans="1:6" x14ac:dyDescent="0.25">
      <c r="A263" s="315"/>
      <c r="B263" s="323"/>
      <c r="C263" s="317"/>
      <c r="D263" s="315"/>
      <c r="E263" s="318"/>
      <c r="F263" s="318"/>
    </row>
    <row r="264" spans="1:6" x14ac:dyDescent="0.25">
      <c r="A264" s="315"/>
      <c r="B264" s="323"/>
      <c r="C264" s="317"/>
      <c r="D264" s="315"/>
      <c r="E264" s="318"/>
      <c r="F264" s="318"/>
    </row>
    <row r="265" spans="1:6" x14ac:dyDescent="0.25">
      <c r="A265" s="315"/>
      <c r="B265" s="323"/>
      <c r="C265" s="317"/>
      <c r="D265" s="315"/>
      <c r="E265" s="318"/>
      <c r="F265" s="318"/>
    </row>
    <row r="266" spans="1:6" x14ac:dyDescent="0.25">
      <c r="A266" s="315"/>
      <c r="B266" s="323"/>
      <c r="C266" s="317"/>
      <c r="D266" s="315"/>
      <c r="E266" s="318"/>
      <c r="F266" s="318"/>
    </row>
    <row r="267" spans="1:6" x14ac:dyDescent="0.25">
      <c r="A267" s="315"/>
      <c r="B267" s="323"/>
      <c r="C267" s="317"/>
      <c r="D267" s="315"/>
      <c r="E267" s="318"/>
      <c r="F267" s="318"/>
    </row>
    <row r="268" spans="1:6" x14ac:dyDescent="0.25">
      <c r="A268" s="315"/>
      <c r="B268" s="323"/>
      <c r="C268" s="317"/>
      <c r="D268" s="315"/>
      <c r="E268" s="318"/>
      <c r="F268" s="318"/>
    </row>
    <row r="269" spans="1:6" x14ac:dyDescent="0.25">
      <c r="A269" s="315"/>
      <c r="B269" s="323"/>
      <c r="C269" s="317"/>
      <c r="D269" s="315"/>
      <c r="E269" s="318"/>
      <c r="F269" s="318"/>
    </row>
    <row r="270" spans="1:6" x14ac:dyDescent="0.25">
      <c r="A270" s="315"/>
      <c r="B270" s="323"/>
      <c r="C270" s="317"/>
      <c r="D270" s="315"/>
      <c r="E270" s="318"/>
      <c r="F270" s="318"/>
    </row>
    <row r="271" spans="1:6" x14ac:dyDescent="0.25">
      <c r="A271" s="315"/>
      <c r="B271" s="323"/>
      <c r="C271" s="317"/>
      <c r="D271" s="315"/>
      <c r="E271" s="318"/>
      <c r="F271" s="318"/>
    </row>
    <row r="272" spans="1:6" x14ac:dyDescent="0.25">
      <c r="A272" s="315"/>
      <c r="B272" s="323"/>
      <c r="C272" s="317"/>
      <c r="D272" s="315"/>
      <c r="E272" s="318"/>
      <c r="F272" s="318"/>
    </row>
    <row r="273" spans="1:6" x14ac:dyDescent="0.25">
      <c r="A273" s="315"/>
      <c r="B273" s="323"/>
      <c r="C273" s="317"/>
      <c r="D273" s="315"/>
      <c r="E273" s="318"/>
      <c r="F273" s="318"/>
    </row>
    <row r="274" spans="1:6" x14ac:dyDescent="0.25">
      <c r="A274" s="315"/>
      <c r="B274" s="323"/>
      <c r="C274" s="317"/>
      <c r="D274" s="315"/>
      <c r="E274" s="318"/>
      <c r="F274" s="318"/>
    </row>
    <row r="275" spans="1:6" x14ac:dyDescent="0.25">
      <c r="A275" s="315"/>
      <c r="B275" s="323"/>
      <c r="C275" s="317"/>
      <c r="D275" s="315"/>
      <c r="E275" s="318"/>
      <c r="F275" s="318"/>
    </row>
    <row r="276" spans="1:6" x14ac:dyDescent="0.25">
      <c r="A276" s="315"/>
      <c r="B276" s="323"/>
      <c r="C276" s="317"/>
      <c r="D276" s="315"/>
      <c r="E276" s="318"/>
      <c r="F276" s="318"/>
    </row>
    <row r="277" spans="1:6" x14ac:dyDescent="0.25">
      <c r="A277" s="315"/>
      <c r="B277" s="323"/>
      <c r="C277" s="317"/>
      <c r="D277" s="315"/>
      <c r="E277" s="318"/>
      <c r="F277" s="318"/>
    </row>
    <row r="278" spans="1:6" x14ac:dyDescent="0.25">
      <c r="A278" s="315"/>
      <c r="B278" s="323"/>
      <c r="C278" s="317"/>
      <c r="D278" s="315"/>
      <c r="E278" s="318"/>
      <c r="F278" s="318"/>
    </row>
    <row r="279" spans="1:6" x14ac:dyDescent="0.25">
      <c r="A279" s="315"/>
      <c r="B279" s="323"/>
      <c r="C279" s="317"/>
      <c r="D279" s="315"/>
      <c r="E279" s="318"/>
      <c r="F279" s="318"/>
    </row>
    <row r="280" spans="1:6" x14ac:dyDescent="0.25">
      <c r="A280" s="315"/>
      <c r="B280" s="323"/>
      <c r="C280" s="317"/>
      <c r="D280" s="315"/>
      <c r="E280" s="318"/>
      <c r="F280" s="318"/>
    </row>
    <row r="281" spans="1:6" x14ac:dyDescent="0.25">
      <c r="A281" s="315"/>
      <c r="B281" s="323"/>
      <c r="C281" s="317"/>
      <c r="D281" s="315"/>
      <c r="E281" s="318"/>
      <c r="F281" s="318"/>
    </row>
    <row r="282" spans="1:6" x14ac:dyDescent="0.25">
      <c r="A282" s="315"/>
      <c r="B282" s="323"/>
      <c r="C282" s="317"/>
      <c r="D282" s="315"/>
      <c r="E282" s="318"/>
      <c r="F282" s="318"/>
    </row>
    <row r="283" spans="1:6" x14ac:dyDescent="0.25">
      <c r="A283" s="315"/>
      <c r="B283" s="323"/>
      <c r="C283" s="317"/>
      <c r="D283" s="315"/>
      <c r="E283" s="318"/>
      <c r="F283" s="318"/>
    </row>
    <row r="284" spans="1:6" x14ac:dyDescent="0.25">
      <c r="A284" s="315"/>
      <c r="B284" s="323"/>
      <c r="C284" s="317"/>
      <c r="D284" s="315"/>
      <c r="E284" s="318"/>
      <c r="F284" s="318"/>
    </row>
    <row r="285" spans="1:6" x14ac:dyDescent="0.25">
      <c r="A285" s="315"/>
      <c r="B285" s="323"/>
      <c r="C285" s="317"/>
      <c r="D285" s="315"/>
      <c r="E285" s="318"/>
      <c r="F285" s="318"/>
    </row>
    <row r="286" spans="1:6" x14ac:dyDescent="0.25">
      <c r="A286" s="315"/>
      <c r="B286" s="323"/>
      <c r="C286" s="317"/>
      <c r="D286" s="315"/>
      <c r="E286" s="318"/>
      <c r="F286" s="318"/>
    </row>
    <row r="287" spans="1:6" x14ac:dyDescent="0.25">
      <c r="A287" s="315"/>
      <c r="B287" s="323"/>
      <c r="C287" s="317"/>
      <c r="D287" s="315"/>
      <c r="E287" s="318"/>
      <c r="F287" s="318"/>
    </row>
    <row r="288" spans="1:6" x14ac:dyDescent="0.25">
      <c r="A288" s="315"/>
      <c r="B288" s="323"/>
      <c r="C288" s="317"/>
      <c r="D288" s="315"/>
      <c r="E288" s="318"/>
      <c r="F288" s="318"/>
    </row>
    <row r="289" spans="1:6" x14ac:dyDescent="0.25">
      <c r="A289" s="315"/>
      <c r="B289" s="323"/>
      <c r="C289" s="317"/>
      <c r="D289" s="315"/>
      <c r="E289" s="318"/>
      <c r="F289" s="318"/>
    </row>
    <row r="290" spans="1:6" x14ac:dyDescent="0.25">
      <c r="A290" s="315"/>
      <c r="B290" s="323"/>
      <c r="C290" s="317"/>
      <c r="D290" s="315"/>
      <c r="E290" s="318"/>
      <c r="F290" s="318"/>
    </row>
    <row r="291" spans="1:6" x14ac:dyDescent="0.25">
      <c r="A291" s="315"/>
      <c r="B291" s="323"/>
      <c r="C291" s="317"/>
      <c r="D291" s="315"/>
      <c r="E291" s="318"/>
      <c r="F291" s="318"/>
    </row>
    <row r="292" spans="1:6" x14ac:dyDescent="0.25">
      <c r="A292" s="315"/>
      <c r="B292" s="323"/>
      <c r="C292" s="317"/>
      <c r="D292" s="315"/>
      <c r="E292" s="318"/>
      <c r="F292" s="318"/>
    </row>
    <row r="293" spans="1:6" x14ac:dyDescent="0.25">
      <c r="A293" s="315"/>
      <c r="B293" s="323"/>
      <c r="C293" s="317"/>
      <c r="D293" s="315"/>
      <c r="E293" s="318"/>
      <c r="F293" s="318"/>
    </row>
    <row r="294" spans="1:6" x14ac:dyDescent="0.25">
      <c r="A294" s="315"/>
      <c r="B294" s="319"/>
      <c r="C294" s="317"/>
      <c r="D294" s="315"/>
      <c r="E294" s="318"/>
      <c r="F294" s="318"/>
    </row>
    <row r="295" spans="1:6" x14ac:dyDescent="0.25">
      <c r="A295" s="381" t="s">
        <v>453</v>
      </c>
      <c r="B295" s="382"/>
      <c r="C295" s="382"/>
      <c r="D295" s="383"/>
      <c r="E295" s="324"/>
      <c r="F295" s="384">
        <f>SUM(F243:F294)</f>
        <v>0</v>
      </c>
    </row>
    <row r="296" spans="1:6" x14ac:dyDescent="0.25">
      <c r="A296" s="385" t="s">
        <v>380</v>
      </c>
      <c r="B296" s="386"/>
      <c r="C296" s="386"/>
      <c r="D296" s="387"/>
      <c r="E296" s="325"/>
      <c r="F296" s="384"/>
    </row>
  </sheetData>
  <mergeCells count="15">
    <mergeCell ref="A58:D58"/>
    <mergeCell ref="F58:F59"/>
    <mergeCell ref="A59:D59"/>
    <mergeCell ref="A100:D100"/>
    <mergeCell ref="F100:F101"/>
    <mergeCell ref="A101:D101"/>
    <mergeCell ref="A295:D295"/>
    <mergeCell ref="F295:F296"/>
    <mergeCell ref="A296:D296"/>
    <mergeCell ref="A168:D168"/>
    <mergeCell ref="F168:F169"/>
    <mergeCell ref="A169:D169"/>
    <mergeCell ref="A230:D230"/>
    <mergeCell ref="F230:F231"/>
    <mergeCell ref="A231:D2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SUM</vt:lpstr>
      <vt:lpstr>Network</vt:lpstr>
      <vt:lpstr>RO Building</vt:lpstr>
      <vt:lpstr>Admin Building</vt:lpstr>
      <vt:lpstr>Supply &amp; Fix</vt:lpstr>
      <vt:lpstr>Sump</vt:lpstr>
      <vt:lpstr>'Admin Building'!Print_Area</vt:lpstr>
      <vt:lpstr>Network!Print_Area</vt:lpstr>
      <vt:lpstr>'RO Building'!Print_Area</vt:lpstr>
      <vt:lpstr>SUM!Print_Area</vt:lpstr>
      <vt:lpstr>'Supply &amp; Fix'!Print_Area</vt:lpstr>
      <vt:lpstr>'Admin Building'!Print_Titles</vt:lpstr>
      <vt:lpstr>Network!Print_Titles</vt:lpstr>
      <vt:lpstr>'RO Building'!Print_Titles</vt:lpstr>
      <vt:lpstr>'Supply &amp; Fix'!Print_Titles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Jayantha</dc:creator>
  <cp:lastModifiedBy>AISHATH NADHEEMA</cp:lastModifiedBy>
  <cp:lastPrinted>2016-05-31T08:54:08Z</cp:lastPrinted>
  <dcterms:created xsi:type="dcterms:W3CDTF">2014-10-27T05:48:24Z</dcterms:created>
  <dcterms:modified xsi:type="dcterms:W3CDTF">2016-07-14T03:40:24Z</dcterms:modified>
</cp:coreProperties>
</file>