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Sheet1!$A$1:$G$72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E72" i="1"/>
  <c r="E71" i="1"/>
  <c r="E70" i="1"/>
  <c r="E69" i="1"/>
  <c r="E68" i="1"/>
  <c r="E67" i="1"/>
  <c r="E66" i="1"/>
  <c r="F72" i="1"/>
  <c r="F71" i="1"/>
  <c r="F70" i="1"/>
  <c r="F69" i="1"/>
  <c r="F68" i="1"/>
  <c r="F67" i="1"/>
  <c r="F66" i="1"/>
  <c r="C62" i="1"/>
  <c r="B62" i="1"/>
  <c r="A62" i="1"/>
  <c r="E62" i="1"/>
  <c r="F62" i="1"/>
  <c r="C57" i="1"/>
  <c r="B57" i="1"/>
  <c r="A57" i="1"/>
  <c r="E57" i="1"/>
  <c r="C50" i="1"/>
  <c r="B50" i="1"/>
  <c r="A50" i="1"/>
  <c r="E50" i="1"/>
  <c r="F57" i="1"/>
  <c r="F50" i="1"/>
  <c r="C42" i="1"/>
  <c r="B42" i="1"/>
  <c r="A42" i="1"/>
  <c r="E42" i="1"/>
  <c r="F42" i="1"/>
  <c r="C44" i="1"/>
  <c r="B44" i="1"/>
  <c r="A44" i="1"/>
  <c r="E44" i="1"/>
  <c r="F44" i="1"/>
  <c r="C37" i="1"/>
  <c r="B37" i="1"/>
  <c r="A37" i="1"/>
  <c r="C35" i="1"/>
  <c r="C34" i="1"/>
  <c r="B34" i="1"/>
  <c r="A34" i="1"/>
  <c r="C33" i="1"/>
  <c r="B33" i="1"/>
  <c r="B35" i="1" s="1"/>
  <c r="A33" i="1"/>
  <c r="A35" i="1" s="1"/>
  <c r="E37" i="1"/>
  <c r="E34" i="1"/>
  <c r="E33" i="1"/>
  <c r="E35" i="1" s="1"/>
  <c r="F37" i="1"/>
  <c r="F38" i="1"/>
  <c r="F35" i="1"/>
  <c r="F34" i="1"/>
  <c r="F33" i="1"/>
  <c r="C30" i="1"/>
  <c r="B30" i="1"/>
  <c r="A30" i="1"/>
  <c r="E30" i="1"/>
  <c r="F30" i="1"/>
  <c r="C25" i="1"/>
  <c r="B25" i="1"/>
  <c r="A25" i="1"/>
  <c r="E25" i="1"/>
  <c r="F25" i="1"/>
  <c r="C16" i="1"/>
  <c r="B16" i="1"/>
  <c r="A16" i="1"/>
  <c r="E16" i="1"/>
  <c r="F16" i="1"/>
  <c r="C13" i="1"/>
  <c r="B13" i="1"/>
  <c r="A13" i="1"/>
  <c r="E13" i="1"/>
  <c r="F13" i="1"/>
</calcChain>
</file>

<file path=xl/sharedStrings.xml><?xml version="1.0" encoding="utf-8"?>
<sst xmlns="http://schemas.openxmlformats.org/spreadsheetml/2006/main" count="65" uniqueCount="56">
  <si>
    <r>
      <t xml:space="preserve">ދައުލަތުގެ ބަޖެޓުގެ ޚުލާސާ </t>
    </r>
    <r>
      <rPr>
        <b/>
        <sz val="24"/>
        <color rgb="FFAD81A0"/>
        <rFont val="Roboto Condensed"/>
      </rPr>
      <t>2017 - 2021</t>
    </r>
  </si>
  <si>
    <t>(އަދަދުތައް ރުފިޔާއިން)</t>
  </si>
  <si>
    <t>ލަފާކުރި</t>
  </si>
  <si>
    <t>ރިވައިޒްކުރި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</si>
  <si>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</si>
  <si>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</si>
  <si>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</si>
  <si>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</si>
  <si>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ކަނޑަން: ސަބްސިޑިއަރީ ލޯނު ތަކުން އަނބުރާ ލިބޭ</t>
  </si>
  <si>
    <t>ޖުމްލަ އާމްދަނީ</t>
  </si>
  <si>
    <t>ޖުމްލަ އާމްދަނީއާއި ހިލޭ އެހީ</t>
  </si>
  <si>
    <t xml:space="preserve">ދައުލަތުގެ ޚަރަދު </t>
  </si>
  <si>
    <t>ހިލޭ އެހީގެ ގޮތުގައި ލިބޭ ފައިސާއިން ކުރާ ޚަރަދު</t>
  </si>
  <si>
    <t>ލޯނުން ކުރާ ޚަރަދު</t>
  </si>
  <si>
    <t>ދައުލަތުގެ ބަޖެޓުން ސިޔާސީ ޕާޓީ ތަކަށް ދައްކަންޖެހޭ 0.1 %</t>
  </si>
  <si>
    <t>ޓްރަސްޓް ފަންޑުތަކުން ކުރާ ޚަރަދު</t>
  </si>
  <si>
    <t xml:space="preserve">ލޯނު އަނބުރާދެއްކުން (ފޮރިން) </t>
  </si>
  <si>
    <t>ސޮވެރިންގ ޑިވެލޮޕްމަންޓް ފަންޑަށް ޓްރާންސްފާރ ކުރާ</t>
  </si>
  <si>
    <t>ބޭރުގެ މާލީ އިދާރާތަކަށް ދައްކާ ރައުސުލްމާލު</t>
  </si>
  <si>
    <t>ކަނޑަން:  ލޯނު އަނބުރާދެއްކުން (ޑޮމެސްޓިކް)</t>
  </si>
  <si>
    <t>އޮފީސްތަކުގެ ބަޖެޓުގެ ޖުމްލަ</t>
  </si>
  <si>
    <t>ހިލޭ އެހީގެ ގޮތުގައި ފައިސާއިން ލިބޭ</t>
  </si>
  <si>
    <t>މަޝްރޫޢުތަކަށް ލިބޭ ހިލޭ އެހީއިން ކުރާ ޚަރަދު</t>
  </si>
  <si>
    <t>މަޝްރޫޢުތަކަށް ހިލޭ އެހީގެ ގޮތުގައި ލިބޭ</t>
  </si>
  <si>
    <t>ޖުމްލަ ބަޖެޓު</t>
  </si>
  <si>
    <t>ޖުމްލަ ޚަރަދު</t>
  </si>
  <si>
    <t xml:space="preserve">ބަޖެޓް ބެލެންސް </t>
  </si>
  <si>
    <t>ކަނޑަން: ޖުމްލަ ޚަރަދު</t>
  </si>
  <si>
    <t>އޯވަރޯލް ބެލެންސް (ޑެފިސިޓް) / ސަރޕްލަސް</t>
  </si>
  <si>
    <t>ޕްރައިމަރީ ބެލެންސް (ޑެފިސިޓް) / ސަރޕްލަސް</t>
  </si>
  <si>
    <t>ލޯނުގެ ޚިދުމަތުގެ ޚަރަދު</t>
  </si>
  <si>
    <t xml:space="preserve">ފައިނޭންސިންގ </t>
  </si>
  <si>
    <t>ބޭރުގެ ފަރާތްތަކުން</t>
  </si>
  <si>
    <t>ރާއްޖޭގެ ފަރާތްތަކުން</t>
  </si>
  <si>
    <t>ޓްރެޜަރީ ބިލާއި ބޮންޑް ފަދަ ތަކެތިން</t>
  </si>
  <si>
    <t>ސަބްސިޑިއަރީ ލޯނު ތަކުން އަނބުރާ ލިބޭ</t>
  </si>
  <si>
    <t>ޖުމްލަ ފައިނޭންސިންގ</t>
  </si>
  <si>
    <t>މެމޮރެންޑަމް އައިޓަމް</t>
  </si>
  <si>
    <t>ނޮމިނަލް ޖީ.ޑީ.ޕީ   (މިލިޔަން ރުފިޔާ އިން)</t>
  </si>
  <si>
    <t>ރިއަލް ޖީ.ޑީ.ޕީ    (މިލިޔަން ރުފިޔާ އިން)</t>
  </si>
  <si>
    <t>ޖުމްލަ ދަރަނި    (މިލިޔަން ރުފިޔާ އިން)</t>
  </si>
  <si>
    <t>ބޭރުގެ ދަރަނި    (މިލިޔަން ރުފިޔާ އިން)</t>
  </si>
  <si>
    <t>އެތެރޭގެ ދަރަނި   (މިލިޔަން ރުފިޔާ އިން)</t>
  </si>
  <si>
    <t>ޖީ.ޑީ.ޕީގެ އިންސައްތައިން:</t>
  </si>
  <si>
    <t>ޖުމްލަ ދަރަނި</t>
  </si>
  <si>
    <t>ބޭރުގެ ދަރަނި</t>
  </si>
  <si>
    <t>އެތެރޭގެ ދަރަނި</t>
  </si>
  <si>
    <t>ނުދެއްކިހުރި ބިލްތައް އަދާކުރުމަށް</t>
  </si>
  <si>
    <t>އަހަރު ނިމޭއިރު ހަރަދުނުވާ ބާކީ</t>
  </si>
  <si>
    <t>އިންވެސްޓްކޮށްފައިވާ</t>
  </si>
  <si>
    <t>ކުރީއަހަރު އިޝޫކުރި ބޮންޑު / ސުކޫކުން ޚަރަދުކުރާ</t>
  </si>
  <si>
    <t>ސުކޫކް / ބޮންޑްގެ މޫނުމަތީ އަގު</t>
  </si>
  <si>
    <t>ބޭރުގެ ފަރާތްތަކަށް ވިއްކާ ސުކޫކް / ބޮންޑް</t>
  </si>
  <si>
    <t>ކަނޑަން:  ލޯނު އަނބުރާދެއްކުން (ފޮރިން)</t>
  </si>
  <si>
    <t>ސޮވްރިންގ ޑިވެލޮޕްމަންޓް ފަންޑަށް ޓްރާންސްފާރ ކުރާ</t>
  </si>
  <si>
    <t>ބަޖެޓު މައުލޫމާތު (2.2)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</si>
</sst>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#,##0.0_);\(#,##0.0\)"/>
    <numFmt numFmtId="165" formatCode="_(* #,##0_);_(* \(#,##0\);_(* &quot;-&quot;??_);_(@_)"/>
    <numFmt numFmtId="166" formatCode="_-* #,##0_-;\-* #,##0_-;_-* &quot;-&quot;??_-;_-@_-"/>
    <numFmt numFmtId="167" formatCode="0.0%"/>
    <numFmt numFmtId="168" formatCode="_-* #,##0.0_-;\-* #,##0.0_-;_-* &quot;-&quot;??_-;_-@_-"/>
  </numFmts>
  <fonts count="28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8"/>
      <color theme="1"/>
      <name val="Faruma"/>
    </font>
    <font>
      <sz val="11"/>
      <color theme="1"/>
      <name val="Calibri"/>
      <family val="2"/>
      <scheme val="minor"/>
    </font>
    <font>
      <sz val="24"/>
      <color rgb="FFAD81A0"/>
      <name val="Mv Eamaan XP"/>
      <family val="3"/>
    </font>
    <font>
      <b/>
      <sz val="24"/>
      <color rgb="FFAD81A0"/>
      <name val="Roboto Condensed"/>
    </font>
    <font>
      <sz val="12"/>
      <color rgb="FF595959"/>
      <name val="Faruma"/>
    </font>
    <font>
      <b/>
      <sz val="12"/>
      <color theme="0"/>
      <name val="Roboto Condensed"/>
    </font>
    <font>
      <b/>
      <sz val="24"/>
      <color theme="1"/>
      <name val="Faruma"/>
    </font>
    <font>
      <sz val="12"/>
      <color theme="0"/>
      <name val="Mv Eamaan XP"/>
      <family val="3"/>
    </font>
    <font>
      <b/>
      <sz val="12"/>
      <color theme="1"/>
      <name val="Faruma"/>
    </font>
    <font>
      <sz val="20"/>
      <color rgb="FF595959"/>
      <name val="Mv Eamaan XP"/>
      <family val="3"/>
    </font>
    <font>
      <sz val="18"/>
      <name val="Mv Eamaan XP"/>
      <family val="3"/>
    </font>
    <font>
      <sz val="12"/>
      <color rgb="FF956186"/>
      <name val="Roboto Condensed"/>
    </font>
    <font>
      <b/>
      <sz val="12"/>
      <name val="Roboto Condensed"/>
    </font>
    <font>
      <b/>
      <sz val="12"/>
      <color rgb="FF956186"/>
      <name val="Roboto Condensed"/>
    </font>
    <font>
      <b/>
      <sz val="12"/>
      <name val="Faruma"/>
    </font>
    <font>
      <sz val="11"/>
      <color rgb="FF956186"/>
      <name val="Mv Eamaan XP"/>
      <family val="3"/>
    </font>
    <font>
      <sz val="20"/>
      <color rgb="FF956186"/>
      <name val="Mv Eamaan XP"/>
      <family val="3"/>
    </font>
    <font>
      <b/>
      <sz val="11"/>
      <name val="Calibri"/>
      <family val="2"/>
      <scheme val="minor"/>
    </font>
    <font>
      <sz val="12"/>
      <name val="Faruma"/>
    </font>
    <font>
      <i/>
      <sz val="12"/>
      <color rgb="FF956186"/>
      <name val="Roboto Condensed"/>
    </font>
    <font>
      <i/>
      <sz val="12"/>
      <color theme="1"/>
      <name val="Century Gothic"/>
      <family val="2"/>
    </font>
    <font>
      <sz val="8"/>
      <color rgb="FF595959"/>
      <name val="Mv Eamaan XP"/>
      <family val="3"/>
    </font>
    <font>
      <sz val="12"/>
      <color rgb="FF434343"/>
      <name val="Faruma"/>
    </font>
    <font>
      <sz val="12"/>
      <color rgb="FF434343"/>
      <name val="Roboto Condensed"/>
    </font>
    <font>
      <i/>
      <sz val="12"/>
      <color rgb="FF434343"/>
      <name val="Roboto Condensed"/>
    </font>
    <font>
      <sz val="11"/>
      <color rgb="FF434343"/>
      <name val="Faruma"/>
    </font>
  </fonts>
  <fills count="4">
    <fill>
      <patternFill patternType="none"/>
    </fill>
    <fill>
      <patternFill patternType="gray125"/>
    </fill>
    <fill>
      <patternFill patternType="solid">
        <fgColor rgb="FFAD81A0"/>
        <bgColor indexed="64"/>
      </patternFill>
    </fill>
    <fill>
      <patternFill patternType="solid">
        <fgColor rgb="FFF9F9F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D8BDDC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AD81A0"/>
      </top>
      <bottom style="medium">
        <color rgb="FFAD81A0"/>
      </bottom>
      <diagonal/>
    </border>
    <border>
      <left/>
      <right/>
      <top/>
      <bottom style="dashed">
        <color rgb="FF956186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rgb="FFD8BDDC"/>
      </top>
      <bottom style="thin">
        <color rgb="FFD8BDDC"/>
      </bottom>
      <diagonal/>
    </border>
    <border>
      <left/>
      <right/>
      <top style="thin">
        <color rgb="FFD8BDDC"/>
      </top>
      <bottom style="dashed">
        <color rgb="FFD8BDDC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Continuous" vertical="center"/>
    </xf>
    <xf numFmtId="0" fontId="4" fillId="0" borderId="0" xfId="3" applyNumberFormat="1" applyFont="1" applyBorder="1" applyAlignment="1">
      <alignment horizontal="right" vertical="center" readingOrder="2"/>
    </xf>
    <xf numFmtId="0" fontId="7" fillId="2" borderId="0" xfId="4" applyFont="1" applyFill="1" applyBorder="1" applyAlignment="1">
      <alignment horizontal="center" vertical="center" readingOrder="2"/>
    </xf>
    <xf numFmtId="0" fontId="8" fillId="2" borderId="0" xfId="0" applyFont="1" applyFill="1" applyBorder="1" applyAlignment="1">
      <alignment horizontal="centerContinuous" vertical="center"/>
    </xf>
    <xf numFmtId="0" fontId="9" fillId="2" borderId="0" xfId="4" applyFont="1" applyFill="1" applyBorder="1" applyAlignment="1">
      <alignment horizontal="centerContinuous" vertical="center" readingOrder="2"/>
    </xf>
    <xf numFmtId="0" fontId="9" fillId="2" borderId="0" xfId="4" applyFont="1" applyFill="1" applyBorder="1" applyAlignment="1">
      <alignment horizontal="center" vertical="center" readingOrder="2"/>
    </xf>
    <xf numFmtId="0" fontId="10" fillId="2" borderId="0" xfId="1" applyNumberFormat="1" applyFont="1" applyFill="1" applyBorder="1" applyAlignment="1">
      <alignment horizontal="center" vertical="center" wrapText="1" readingOrder="2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right" vertical="center" readingOrder="2"/>
    </xf>
    <xf numFmtId="164" fontId="11" fillId="0" borderId="0" xfId="1" applyNumberFormat="1" applyFont="1" applyFill="1" applyBorder="1" applyAlignment="1">
      <alignment horizontal="right" vertical="center"/>
    </xf>
    <xf numFmtId="0" fontId="0" fillId="0" borderId="0" xfId="0" applyFill="1" applyBorder="1"/>
    <xf numFmtId="164" fontId="12" fillId="0" borderId="0" xfId="1" applyNumberFormat="1" applyFont="1" applyFill="1" applyBorder="1" applyAlignment="1">
      <alignment horizontal="right" vertical="center" indent="2"/>
    </xf>
    <xf numFmtId="165" fontId="13" fillId="0" borderId="1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14" fillId="0" borderId="3" xfId="1" applyNumberFormat="1" applyFont="1" applyFill="1" applyBorder="1" applyAlignment="1">
      <alignment horizontal="right" vertical="center"/>
    </xf>
    <xf numFmtId="165" fontId="15" fillId="0" borderId="3" xfId="1" applyNumberFormat="1" applyFont="1" applyFill="1" applyBorder="1" applyAlignment="1">
      <alignment horizontal="right" vertical="center"/>
    </xf>
    <xf numFmtId="164" fontId="16" fillId="0" borderId="3" xfId="1" applyNumberFormat="1" applyFont="1" applyFill="1" applyBorder="1" applyAlignment="1">
      <alignment horizontal="left" vertical="center" indent="2"/>
    </xf>
    <xf numFmtId="164" fontId="17" fillId="0" borderId="0" xfId="1" applyNumberFormat="1" applyFont="1" applyFill="1" applyBorder="1" applyAlignment="1">
      <alignment horizontal="right" vertical="center"/>
    </xf>
    <xf numFmtId="165" fontId="14" fillId="0" borderId="4" xfId="1" applyNumberFormat="1" applyFont="1" applyFill="1" applyBorder="1" applyAlignment="1">
      <alignment horizontal="right" vertical="center"/>
    </xf>
    <xf numFmtId="165" fontId="15" fillId="0" borderId="4" xfId="1" applyNumberFormat="1" applyFont="1" applyFill="1" applyBorder="1" applyAlignment="1">
      <alignment horizontal="right" vertical="center"/>
    </xf>
    <xf numFmtId="0" fontId="0" fillId="0" borderId="4" xfId="0" applyBorder="1"/>
    <xf numFmtId="164" fontId="16" fillId="0" borderId="4" xfId="1" applyNumberFormat="1" applyFont="1" applyFill="1" applyBorder="1" applyAlignment="1">
      <alignment horizontal="right" vertical="center" indent="1"/>
    </xf>
    <xf numFmtId="164" fontId="18" fillId="0" borderId="0" xfId="1" applyNumberFormat="1" applyFont="1" applyFill="1" applyBorder="1" applyAlignment="1">
      <alignment horizontal="right" vertical="center"/>
    </xf>
    <xf numFmtId="166" fontId="13" fillId="0" borderId="1" xfId="1" applyNumberFormat="1" applyFont="1" applyFill="1" applyBorder="1" applyAlignment="1">
      <alignment vertical="center"/>
    </xf>
    <xf numFmtId="166" fontId="14" fillId="0" borderId="1" xfId="1" applyNumberFormat="1" applyFont="1" applyFill="1" applyBorder="1" applyAlignment="1">
      <alignment vertical="center"/>
    </xf>
    <xf numFmtId="166" fontId="15" fillId="0" borderId="1" xfId="1" applyNumberFormat="1" applyFont="1" applyFill="1" applyBorder="1" applyAlignment="1">
      <alignment vertical="center"/>
    </xf>
    <xf numFmtId="0" fontId="19" fillId="0" borderId="0" xfId="0" applyFont="1"/>
    <xf numFmtId="0" fontId="20" fillId="0" borderId="1" xfId="1" applyNumberFormat="1" applyFont="1" applyBorder="1" applyAlignment="1">
      <alignment horizontal="right" vertical="center" indent="2" readingOrder="2"/>
    </xf>
    <xf numFmtId="166" fontId="13" fillId="0" borderId="5" xfId="1" applyNumberFormat="1" applyFont="1" applyFill="1" applyBorder="1" applyAlignment="1">
      <alignment vertical="center"/>
    </xf>
    <xf numFmtId="164" fontId="16" fillId="0" borderId="3" xfId="1" applyNumberFormat="1" applyFont="1" applyFill="1" applyBorder="1" applyAlignment="1">
      <alignment horizontal="right" vertical="center" indent="2"/>
    </xf>
    <xf numFmtId="167" fontId="13" fillId="0" borderId="1" xfId="2" applyNumberFormat="1" applyFont="1" applyBorder="1" applyAlignment="1">
      <alignment vertical="center"/>
    </xf>
    <xf numFmtId="0" fontId="0" fillId="0" borderId="1" xfId="0" applyBorder="1"/>
    <xf numFmtId="167" fontId="14" fillId="0" borderId="6" xfId="2" applyNumberFormat="1" applyFont="1" applyBorder="1" applyAlignment="1">
      <alignment vertical="center"/>
    </xf>
    <xf numFmtId="167" fontId="15" fillId="0" borderId="6" xfId="2" applyNumberFormat="1" applyFont="1" applyBorder="1" applyAlignment="1">
      <alignment vertical="center"/>
    </xf>
    <xf numFmtId="0" fontId="0" fillId="0" borderId="6" xfId="0" applyBorder="1"/>
    <xf numFmtId="168" fontId="20" fillId="0" borderId="6" xfId="1" applyNumberFormat="1" applyFont="1" applyBorder="1" applyAlignment="1">
      <alignment horizontal="right" vertical="center" indent="2"/>
    </xf>
    <xf numFmtId="167" fontId="13" fillId="0" borderId="0" xfId="2" applyNumberFormat="1" applyFont="1" applyBorder="1" applyAlignment="1">
      <alignment vertical="center"/>
    </xf>
    <xf numFmtId="167" fontId="13" fillId="0" borderId="6" xfId="2" applyNumberFormat="1" applyFont="1" applyBorder="1" applyAlignment="1">
      <alignment vertical="center"/>
    </xf>
    <xf numFmtId="165" fontId="13" fillId="0" borderId="7" xfId="1" applyNumberFormat="1" applyFont="1" applyFill="1" applyBorder="1" applyAlignment="1">
      <alignment horizontal="right" vertical="center"/>
    </xf>
    <xf numFmtId="165" fontId="21" fillId="3" borderId="1" xfId="1" applyNumberFormat="1" applyFont="1" applyFill="1" applyBorder="1" applyAlignment="1">
      <alignment horizontal="right" vertical="center"/>
    </xf>
    <xf numFmtId="0" fontId="22" fillId="3" borderId="0" xfId="0" applyFont="1" applyFill="1"/>
    <xf numFmtId="165" fontId="23" fillId="0" borderId="0" xfId="1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165" fontId="25" fillId="0" borderId="1" xfId="1" applyNumberFormat="1" applyFont="1" applyFill="1" applyBorder="1" applyAlignment="1">
      <alignment horizontal="right" vertical="center"/>
    </xf>
    <xf numFmtId="164" fontId="24" fillId="0" borderId="1" xfId="1" applyNumberFormat="1" applyFont="1" applyFill="1" applyBorder="1" applyAlignment="1">
      <alignment horizontal="right" vertical="center" indent="2"/>
    </xf>
    <xf numFmtId="165" fontId="25" fillId="0" borderId="2" xfId="1" applyNumberFormat="1" applyFont="1" applyFill="1" applyBorder="1" applyAlignment="1">
      <alignment horizontal="right" vertical="center"/>
    </xf>
    <xf numFmtId="164" fontId="24" fillId="0" borderId="2" xfId="1" applyNumberFormat="1" applyFont="1" applyFill="1" applyBorder="1" applyAlignment="1">
      <alignment horizontal="right" vertical="center" indent="2"/>
    </xf>
    <xf numFmtId="164" fontId="24" fillId="0" borderId="1" xfId="1" applyNumberFormat="1" applyFont="1" applyFill="1" applyBorder="1" applyAlignment="1">
      <alignment horizontal="right" vertical="center" indent="7"/>
    </xf>
    <xf numFmtId="164" fontId="24" fillId="0" borderId="2" xfId="1" applyNumberFormat="1" applyFont="1" applyFill="1" applyBorder="1" applyAlignment="1">
      <alignment horizontal="right" vertical="center" indent="7"/>
    </xf>
    <xf numFmtId="164" fontId="24" fillId="0" borderId="1" xfId="1" applyNumberFormat="1" applyFont="1" applyFill="1" applyBorder="1" applyAlignment="1">
      <alignment horizontal="right" vertical="center" indent="4"/>
    </xf>
    <xf numFmtId="165" fontId="25" fillId="0" borderId="7" xfId="1" applyNumberFormat="1" applyFont="1" applyFill="1" applyBorder="1" applyAlignment="1">
      <alignment horizontal="right" vertical="center"/>
    </xf>
    <xf numFmtId="164" fontId="24" fillId="0" borderId="7" xfId="1" applyNumberFormat="1" applyFont="1" applyFill="1" applyBorder="1" applyAlignment="1">
      <alignment horizontal="right" vertical="center" indent="4"/>
    </xf>
    <xf numFmtId="165" fontId="26" fillId="3" borderId="1" xfId="1" applyNumberFormat="1" applyFont="1" applyFill="1" applyBorder="1" applyAlignment="1">
      <alignment horizontal="right" vertical="center"/>
    </xf>
    <xf numFmtId="164" fontId="27" fillId="3" borderId="1" xfId="1" applyNumberFormat="1" applyFont="1" applyFill="1" applyBorder="1" applyAlignment="1">
      <alignment horizontal="right" vertical="center" indent="8"/>
    </xf>
    <xf numFmtId="164" fontId="24" fillId="0" borderId="1" xfId="1" applyNumberFormat="1" applyFont="1" applyFill="1" applyBorder="1" applyAlignment="1">
      <alignment horizontal="right" vertical="center" indent="9"/>
    </xf>
    <xf numFmtId="166" fontId="25" fillId="0" borderId="1" xfId="1" applyNumberFormat="1" applyFont="1" applyFill="1" applyBorder="1" applyAlignment="1">
      <alignment vertical="center"/>
    </xf>
    <xf numFmtId="0" fontId="24" fillId="0" borderId="1" xfId="1" applyNumberFormat="1" applyFont="1" applyBorder="1" applyAlignment="1">
      <alignment horizontal="right" vertical="center" indent="2" readingOrder="2"/>
    </xf>
    <xf numFmtId="166" fontId="25" fillId="0" borderId="5" xfId="1" applyNumberFormat="1" applyFont="1" applyFill="1" applyBorder="1" applyAlignment="1">
      <alignment vertical="center"/>
    </xf>
    <xf numFmtId="0" fontId="24" fillId="0" borderId="5" xfId="1" applyNumberFormat="1" applyFont="1" applyBorder="1" applyAlignment="1">
      <alignment horizontal="right" vertical="center" indent="2"/>
    </xf>
    <xf numFmtId="167" fontId="25" fillId="0" borderId="1" xfId="2" applyNumberFormat="1" applyFont="1" applyBorder="1" applyAlignment="1">
      <alignment vertical="center"/>
    </xf>
    <xf numFmtId="168" fontId="24" fillId="0" borderId="1" xfId="1" applyNumberFormat="1" applyFont="1" applyBorder="1" applyAlignment="1">
      <alignment horizontal="right" vertical="center" indent="2"/>
    </xf>
    <xf numFmtId="167" fontId="25" fillId="0" borderId="0" xfId="2" applyNumberFormat="1" applyFont="1" applyBorder="1" applyAlignment="1">
      <alignment vertical="center"/>
    </xf>
    <xf numFmtId="168" fontId="24" fillId="0" borderId="0" xfId="1" applyNumberFormat="1" applyFont="1" applyBorder="1" applyAlignment="1">
      <alignment horizontal="right" vertical="center" indent="2"/>
    </xf>
    <xf numFmtId="167" fontId="25" fillId="0" borderId="6" xfId="2" applyNumberFormat="1" applyFont="1" applyBorder="1" applyAlignment="1">
      <alignment vertical="center"/>
    </xf>
    <xf numFmtId="168" fontId="24" fillId="0" borderId="6" xfId="1" applyNumberFormat="1" applyFont="1" applyBorder="1" applyAlignment="1">
      <alignment horizontal="right" vertical="center" indent="2"/>
    </xf>
  </cellXfs>
  <cellStyles count="5">
    <cellStyle name="Comma" xfId="1" builtinId="3"/>
    <cellStyle name="Comma 3" xfId="3"/>
    <cellStyle name="Normal" xfId="0" builtinId="0"/>
    <cellStyle name="Normal 2 2" xfId="4"/>
    <cellStyle name="Percent" xfId="2" builtinId="5"/>
  </cellStyles>
  <dxfs count="0"/>
  <tableStyles count="0" defaultTableStyle="TableStyleMedium2" defaultPivotStyle="PivotStyleLight16"/>
  <colors>
    <mruColors>
      <color rgb="FF434343"/>
      <color rgb="FFF9F9F9"/>
      <color rgb="FFF7F7F7"/>
      <color rgb="FFFBFBFB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9525</xdr:rowOff>
        </xdr:to>
        <xdr:sp macro="" textlink="">
          <xdr:nvSpPr>
            <xdr:cNvPr id="1032" name="AnalyzerDynReport001tb1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4" name="AnalyzerDynReport002tb1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9525</xdr:rowOff>
        </xdr:to>
        <xdr:sp macro="" textlink="">
          <xdr:nvSpPr>
            <xdr:cNvPr id="1035" name="AnalyzerDynReport003tb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6" name="AnalyzerDynReport004tb1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419100</xdr:colOff>
          <xdr:row>0</xdr:row>
          <xdr:rowOff>0</xdr:rowOff>
        </xdr:to>
        <xdr:sp macro="" textlink="">
          <xdr:nvSpPr>
            <xdr:cNvPr id="1037" name="AnalyzerDynReport005tb1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18" Type="http://schemas.openxmlformats.org/officeDocument/2006/relationships/control" Target="../activeX/activeX7.xml"/><Relationship Id="rId3" Type="http://schemas.openxmlformats.org/officeDocument/2006/relationships/customProperty" Target="../customProperty2.bin"/><Relationship Id="rId21" Type="http://schemas.openxmlformats.org/officeDocument/2006/relationships/image" Target="../media/image8.emf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17" Type="http://schemas.openxmlformats.org/officeDocument/2006/relationships/image" Target="../media/image6.emf"/><Relationship Id="rId25" Type="http://schemas.openxmlformats.org/officeDocument/2006/relationships/image" Target="../media/image10.emf"/><Relationship Id="rId2" Type="http://schemas.openxmlformats.org/officeDocument/2006/relationships/customProperty" Target="../customProperty1.bin"/><Relationship Id="rId16" Type="http://schemas.openxmlformats.org/officeDocument/2006/relationships/control" Target="../activeX/activeX6.xml"/><Relationship Id="rId20" Type="http://schemas.openxmlformats.org/officeDocument/2006/relationships/control" Target="../activeX/activeX8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24" Type="http://schemas.openxmlformats.org/officeDocument/2006/relationships/control" Target="../activeX/activeX10.xml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23" Type="http://schemas.openxmlformats.org/officeDocument/2006/relationships/image" Target="../media/image9.emf"/><Relationship Id="rId10" Type="http://schemas.openxmlformats.org/officeDocument/2006/relationships/control" Target="../activeX/activeX3.xml"/><Relationship Id="rId19" Type="http://schemas.openxmlformats.org/officeDocument/2006/relationships/image" Target="../media/image7.emf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Relationship Id="rId22" Type="http://schemas.openxmlformats.org/officeDocument/2006/relationships/control" Target="../activeX/activeX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U237"/>
  <sheetViews>
    <sheetView showGridLines="0" tabSelected="1" view="pageBreakPreview" zoomScaleNormal="100" zoomScaleSheetLayoutView="100" workbookViewId="0">
      <selection activeCell="I9" sqref="I9"/>
    </sheetView>
  </sheetViews>
  <sheetFormatPr defaultRowHeight="17.25" x14ac:dyDescent="0.3"/>
  <cols>
    <col min="1" max="3" width="13.5546875" style="8" customWidth="1"/>
    <col min="4" max="4" width="1.109375" style="8" customWidth="1"/>
    <col min="5" max="6" width="13.5546875" style="8" customWidth="1"/>
    <col min="7" max="7" width="48.33203125" style="8" customWidth="1"/>
    <col min="8" max="16384" width="8.88671875" style="8"/>
  </cols>
  <sheetData>
    <row r="1" spans="1:7" ht="18.75" customHeight="1" x14ac:dyDescent="0.3">
      <c r="G1" s="1"/>
    </row>
    <row r="2" spans="1:7" ht="21.75" x14ac:dyDescent="0.3">
      <c r="G2" s="43" t="s">
        <v>55</v>
      </c>
    </row>
    <row r="3" spans="1:7" ht="37.5" customHeight="1" x14ac:dyDescent="0.3">
      <c r="G3" s="2" t="s">
        <v>0</v>
      </c>
    </row>
    <row r="4" spans="1:7" ht="18.75" customHeight="1" x14ac:dyDescent="0.3">
      <c r="G4" s="43" t="s">
        <v>1</v>
      </c>
    </row>
    <row r="5" spans="1:7" ht="11.25" customHeight="1" x14ac:dyDescent="0.3">
      <c r="G5" s="9"/>
    </row>
    <row r="6" spans="1:7" ht="30" customHeight="1" x14ac:dyDescent="0.3">
      <c r="A6" s="3">
        <v>2021</v>
      </c>
      <c r="B6" s="3">
        <v>2020</v>
      </c>
      <c r="C6" s="3">
        <v>2019</v>
      </c>
      <c r="E6" s="3">
        <v>2018</v>
      </c>
      <c r="F6" s="3">
        <v>2017</v>
      </c>
      <c r="G6" s="4"/>
    </row>
    <row r="7" spans="1:7" ht="30" customHeight="1" x14ac:dyDescent="0.3">
      <c r="A7" s="5" t="s">
        <v>2</v>
      </c>
      <c r="B7" s="5"/>
      <c r="C7" s="5"/>
      <c r="E7" s="6" t="s">
        <v>3</v>
      </c>
      <c r="F7" s="6" t="s">
        <v>4</v>
      </c>
      <c r="G7" s="7"/>
    </row>
    <row r="8" spans="1:7" ht="11.25" customHeight="1" x14ac:dyDescent="0.3"/>
    <row r="9" spans="1:7" ht="37.5" customHeight="1" x14ac:dyDescent="0.3">
      <c r="A9" s="10"/>
      <c r="B9" s="10"/>
      <c r="C9" s="10"/>
      <c r="D9" s="11"/>
      <c r="E9" s="10"/>
      <c r="F9" s="10"/>
      <c r="G9" s="12" t="s">
        <v>5</v>
      </c>
    </row>
    <row r="10" spans="1:7" ht="33.75" customHeight="1" x14ac:dyDescent="0.3">
      <c r="A10" s="44">
        <v>24519970478</v>
      </c>
      <c r="B10" s="44">
        <v>23516410484</v>
      </c>
      <c r="C10" s="13">
        <v>22051412989</v>
      </c>
      <c r="D10"/>
      <c r="E10" s="44">
        <v>20805381673</v>
      </c>
      <c r="F10" s="44">
        <v>19841171067</v>
      </c>
      <c r="G10" s="45" t="s">
        <v>6</v>
      </c>
    </row>
    <row r="11" spans="1:7" ht="33.75" customHeight="1" x14ac:dyDescent="0.3">
      <c r="A11" s="44">
        <v>124410044</v>
      </c>
      <c r="B11" s="44">
        <v>124367544</v>
      </c>
      <c r="C11" s="13">
        <v>124335044</v>
      </c>
      <c r="D11"/>
      <c r="E11" s="44">
        <v>133785998</v>
      </c>
      <c r="F11" s="44">
        <v>178557353</v>
      </c>
      <c r="G11" s="45" t="s">
        <v>7</v>
      </c>
    </row>
    <row r="12" spans="1:7" ht="33.75" customHeight="1" thickBot="1" x14ac:dyDescent="0.35">
      <c r="A12" s="46">
        <v>-239239479</v>
      </c>
      <c r="B12" s="46">
        <v>-163727232</v>
      </c>
      <c r="C12" s="14">
        <v>-200253483</v>
      </c>
      <c r="D12"/>
      <c r="E12" s="46">
        <v>-206283526</v>
      </c>
      <c r="F12" s="46">
        <v>-126538856</v>
      </c>
      <c r="G12" s="47" t="s">
        <v>8</v>
      </c>
    </row>
    <row r="13" spans="1:7" ht="33.75" customHeight="1" thickBot="1" x14ac:dyDescent="0.35">
      <c r="A13" s="15">
        <f t="shared" ref="A13:C13" si="0">SUM(A10:A12)</f>
        <v>24405141043</v>
      </c>
      <c r="B13" s="15">
        <f t="shared" si="0"/>
        <v>23477050796</v>
      </c>
      <c r="C13" s="16">
        <f t="shared" si="0"/>
        <v>21975494550</v>
      </c>
      <c r="D13"/>
      <c r="E13" s="15">
        <f>SUM(E10:E12)</f>
        <v>20732884145</v>
      </c>
      <c r="F13" s="15">
        <f>SUM(F10:F12)</f>
        <v>19893189564</v>
      </c>
      <c r="G13" s="17" t="s">
        <v>9</v>
      </c>
    </row>
    <row r="14" spans="1:7" ht="33.75" customHeight="1" x14ac:dyDescent="0.3">
      <c r="A14" s="44">
        <v>16485000</v>
      </c>
      <c r="B14" s="44">
        <v>16485000</v>
      </c>
      <c r="C14" s="13">
        <v>324985000</v>
      </c>
      <c r="D14"/>
      <c r="E14" s="44">
        <v>17384120</v>
      </c>
      <c r="F14" s="44">
        <v>105920444</v>
      </c>
      <c r="G14" s="45" t="s">
        <v>21</v>
      </c>
    </row>
    <row r="15" spans="1:7" ht="33.75" customHeight="1" thickBot="1" x14ac:dyDescent="0.35">
      <c r="A15" s="46">
        <v>551706071</v>
      </c>
      <c r="B15" s="46">
        <v>836900102</v>
      </c>
      <c r="C15" s="14">
        <v>739324468</v>
      </c>
      <c r="D15"/>
      <c r="E15" s="46">
        <v>572419320</v>
      </c>
      <c r="F15" s="46">
        <v>259561140</v>
      </c>
      <c r="G15" s="47" t="s">
        <v>23</v>
      </c>
    </row>
    <row r="16" spans="1:7" ht="33.75" customHeight="1" thickBot="1" x14ac:dyDescent="0.35">
      <c r="A16" s="15">
        <f t="shared" ref="A16:C16" si="1">SUM(A13:A15)</f>
        <v>24973332114</v>
      </c>
      <c r="B16" s="15">
        <f t="shared" si="1"/>
        <v>24330435898</v>
      </c>
      <c r="C16" s="16">
        <f t="shared" si="1"/>
        <v>23039804018</v>
      </c>
      <c r="D16"/>
      <c r="E16" s="15">
        <f>SUM(E13:E15)</f>
        <v>21322687585</v>
      </c>
      <c r="F16" s="15">
        <f>SUM(F13:F15)</f>
        <v>20258671148</v>
      </c>
      <c r="G16" s="17" t="s">
        <v>10</v>
      </c>
    </row>
    <row r="17" spans="1:7" ht="11.25" customHeight="1" x14ac:dyDescent="0.3"/>
    <row r="18" spans="1:7" ht="37.5" customHeight="1" x14ac:dyDescent="0.3">
      <c r="A18" s="10"/>
      <c r="B18" s="10"/>
      <c r="C18" s="18"/>
      <c r="D18" s="11"/>
      <c r="E18" s="10"/>
      <c r="F18" s="42"/>
      <c r="G18" s="12" t="s">
        <v>11</v>
      </c>
    </row>
    <row r="19" spans="1:7" ht="33.75" customHeight="1" x14ac:dyDescent="0.3">
      <c r="A19" s="44">
        <v>26718340923</v>
      </c>
      <c r="B19" s="44">
        <v>26614728473</v>
      </c>
      <c r="C19" s="13">
        <v>25670919713</v>
      </c>
      <c r="E19" s="44">
        <v>23227090285</v>
      </c>
      <c r="F19" s="44">
        <v>21767820162</v>
      </c>
      <c r="G19" s="45" t="s">
        <v>20</v>
      </c>
    </row>
    <row r="20" spans="1:7" ht="33.75" customHeight="1" x14ac:dyDescent="0.3">
      <c r="A20" s="44">
        <v>107450600</v>
      </c>
      <c r="B20" s="44">
        <v>109020510</v>
      </c>
      <c r="C20" s="13">
        <v>127457439</v>
      </c>
      <c r="D20"/>
      <c r="E20" s="44">
        <v>199494321</v>
      </c>
      <c r="F20" s="44">
        <v>175165954</v>
      </c>
      <c r="G20" s="45" t="s">
        <v>15</v>
      </c>
    </row>
    <row r="21" spans="1:7" ht="33.75" customHeight="1" x14ac:dyDescent="0.3">
      <c r="A21" s="44">
        <v>19817000</v>
      </c>
      <c r="B21" s="44">
        <v>19717000</v>
      </c>
      <c r="C21" s="13">
        <v>19617000</v>
      </c>
      <c r="D21"/>
      <c r="E21" s="44">
        <v>15308139</v>
      </c>
      <c r="F21" s="44">
        <v>28152531</v>
      </c>
      <c r="G21" s="45" t="s">
        <v>12</v>
      </c>
    </row>
    <row r="22" spans="1:7" ht="33.75" customHeight="1" x14ac:dyDescent="0.3">
      <c r="A22" s="44">
        <v>551706071</v>
      </c>
      <c r="B22" s="44">
        <v>836900102</v>
      </c>
      <c r="C22" s="13">
        <v>739324468</v>
      </c>
      <c r="D22"/>
      <c r="E22" s="44">
        <v>572419320</v>
      </c>
      <c r="F22" s="44">
        <v>267009961</v>
      </c>
      <c r="G22" s="45" t="s">
        <v>22</v>
      </c>
    </row>
    <row r="23" spans="1:7" ht="33.75" customHeight="1" x14ac:dyDescent="0.3">
      <c r="A23" s="44">
        <v>3943440810</v>
      </c>
      <c r="B23" s="44">
        <v>3579755263</v>
      </c>
      <c r="C23" s="13">
        <v>3064426233</v>
      </c>
      <c r="D23"/>
      <c r="E23" s="44">
        <v>3950252984</v>
      </c>
      <c r="F23" s="44">
        <v>2712936905</v>
      </c>
      <c r="G23" s="45" t="s">
        <v>13</v>
      </c>
    </row>
    <row r="24" spans="1:7" ht="33.75" customHeight="1" thickBot="1" x14ac:dyDescent="0.35">
      <c r="A24" s="46">
        <v>26718341</v>
      </c>
      <c r="B24" s="46">
        <v>26614728</v>
      </c>
      <c r="C24" s="14">
        <v>25670920</v>
      </c>
      <c r="D24"/>
      <c r="E24" s="46">
        <v>0</v>
      </c>
      <c r="F24" s="46">
        <v>0</v>
      </c>
      <c r="G24" s="47" t="s">
        <v>14</v>
      </c>
    </row>
    <row r="25" spans="1:7" ht="33.75" customHeight="1" thickBot="1" x14ac:dyDescent="0.35">
      <c r="A25" s="15">
        <f t="shared" ref="A25:C25" si="2">SUM(A19:A24)</f>
        <v>31367473745</v>
      </c>
      <c r="B25" s="15">
        <f t="shared" si="2"/>
        <v>31186736076</v>
      </c>
      <c r="C25" s="16">
        <f t="shared" si="2"/>
        <v>29647415773</v>
      </c>
      <c r="D25"/>
      <c r="E25" s="15">
        <f>SUM(E19:E24)</f>
        <v>27964565049</v>
      </c>
      <c r="F25" s="15">
        <f>SUM(F19:F24)</f>
        <v>24951085513</v>
      </c>
      <c r="G25" s="17" t="s">
        <v>24</v>
      </c>
    </row>
    <row r="26" spans="1:7" ht="33.75" customHeight="1" x14ac:dyDescent="0.3">
      <c r="A26" s="44">
        <v>-1321680051</v>
      </c>
      <c r="B26" s="44">
        <v>-1322084538</v>
      </c>
      <c r="C26" s="13">
        <v>-1394040951</v>
      </c>
      <c r="D26"/>
      <c r="E26" s="44">
        <v>-978714096</v>
      </c>
      <c r="F26" s="44">
        <v>-1355522830</v>
      </c>
      <c r="G26" s="45" t="s">
        <v>19</v>
      </c>
    </row>
    <row r="27" spans="1:7" ht="33.75" customHeight="1" x14ac:dyDescent="0.3">
      <c r="A27" s="44">
        <v>-2022747000</v>
      </c>
      <c r="B27" s="44">
        <v>-1479367000</v>
      </c>
      <c r="C27" s="13">
        <v>-1493810000</v>
      </c>
      <c r="D27"/>
      <c r="E27" s="44">
        <v>-1128800000</v>
      </c>
      <c r="F27" s="44">
        <v>-1048831368</v>
      </c>
      <c r="G27" s="48" t="s">
        <v>16</v>
      </c>
    </row>
    <row r="28" spans="1:7" ht="33.75" hidden="1" customHeight="1" x14ac:dyDescent="0.3">
      <c r="A28" s="44">
        <v>0</v>
      </c>
      <c r="B28" s="44">
        <v>0</v>
      </c>
      <c r="C28" s="13">
        <v>0</v>
      </c>
      <c r="D28"/>
      <c r="E28" s="44">
        <v>0</v>
      </c>
      <c r="F28" s="44">
        <v>0</v>
      </c>
      <c r="G28" s="48" t="s">
        <v>17</v>
      </c>
    </row>
    <row r="29" spans="1:7" ht="33.75" customHeight="1" thickBot="1" x14ac:dyDescent="0.35">
      <c r="A29" s="46">
        <v>-21612069</v>
      </c>
      <c r="B29" s="46">
        <v>-21612069</v>
      </c>
      <c r="C29" s="14">
        <v>-21620684</v>
      </c>
      <c r="D29"/>
      <c r="E29" s="46">
        <v>-20000000</v>
      </c>
      <c r="F29" s="46">
        <v>-49168304</v>
      </c>
      <c r="G29" s="49" t="s">
        <v>18</v>
      </c>
    </row>
    <row r="30" spans="1:7" ht="33.75" customHeight="1" thickBot="1" x14ac:dyDescent="0.35">
      <c r="A30" s="15">
        <f t="shared" ref="A30:C30" si="3">SUM(A25:A29)</f>
        <v>28001434625</v>
      </c>
      <c r="B30" s="15">
        <f t="shared" si="3"/>
        <v>28363672469</v>
      </c>
      <c r="C30" s="16">
        <f t="shared" si="3"/>
        <v>26737944138</v>
      </c>
      <c r="D30"/>
      <c r="E30" s="15">
        <f>SUM(E25:E29)</f>
        <v>25837050953</v>
      </c>
      <c r="F30" s="15">
        <f>SUM(F25:F29)</f>
        <v>22497563011</v>
      </c>
      <c r="G30" s="17" t="s">
        <v>25</v>
      </c>
    </row>
    <row r="31" spans="1:7" ht="11.25" customHeight="1" x14ac:dyDescent="0.3"/>
    <row r="32" spans="1:7" ht="37.5" customHeight="1" x14ac:dyDescent="0.3">
      <c r="A32" s="10"/>
      <c r="B32" s="10"/>
      <c r="C32" s="18"/>
      <c r="D32" s="11"/>
      <c r="E32" s="10"/>
      <c r="F32" s="10"/>
      <c r="G32" s="12" t="s">
        <v>26</v>
      </c>
    </row>
    <row r="33" spans="1:7" ht="33.75" customHeight="1" x14ac:dyDescent="0.3">
      <c r="A33" s="44">
        <f t="shared" ref="A33:C33" si="4">A16</f>
        <v>24973332114</v>
      </c>
      <c r="B33" s="44">
        <f t="shared" si="4"/>
        <v>24330435898</v>
      </c>
      <c r="C33" s="13">
        <f t="shared" si="4"/>
        <v>23039804018</v>
      </c>
      <c r="D33"/>
      <c r="E33" s="44">
        <f>E16</f>
        <v>21322687585</v>
      </c>
      <c r="F33" s="44">
        <f>F16</f>
        <v>20258671148</v>
      </c>
      <c r="G33" s="45" t="s">
        <v>10</v>
      </c>
    </row>
    <row r="34" spans="1:7" ht="33.75" customHeight="1" thickBot="1" x14ac:dyDescent="0.35">
      <c r="A34" s="46">
        <f t="shared" ref="A34:C34" si="5">A30</f>
        <v>28001434625</v>
      </c>
      <c r="B34" s="46">
        <f t="shared" si="5"/>
        <v>28363672469</v>
      </c>
      <c r="C34" s="14">
        <f t="shared" si="5"/>
        <v>26737944138</v>
      </c>
      <c r="D34"/>
      <c r="E34" s="46">
        <f>E30</f>
        <v>25837050953</v>
      </c>
      <c r="F34" s="46">
        <f>F30</f>
        <v>22497563011</v>
      </c>
      <c r="G34" s="47" t="s">
        <v>27</v>
      </c>
    </row>
    <row r="35" spans="1:7" ht="33.75" customHeight="1" thickBot="1" x14ac:dyDescent="0.35">
      <c r="A35" s="15">
        <f t="shared" ref="A35:C35" si="6">A33-A34</f>
        <v>-3028102511</v>
      </c>
      <c r="B35" s="15">
        <f t="shared" si="6"/>
        <v>-4033236571</v>
      </c>
      <c r="C35" s="16">
        <f t="shared" si="6"/>
        <v>-3698140120</v>
      </c>
      <c r="D35"/>
      <c r="E35" s="15">
        <f>E33-E34</f>
        <v>-4514363368</v>
      </c>
      <c r="F35" s="15">
        <f>F33-F34</f>
        <v>-2238891863</v>
      </c>
      <c r="G35" s="17" t="s">
        <v>28</v>
      </c>
    </row>
    <row r="36" spans="1:7" ht="11.25" customHeight="1" thickBot="1" x14ac:dyDescent="0.35"/>
    <row r="37" spans="1:7" ht="33.75" customHeight="1" thickBot="1" x14ac:dyDescent="0.35">
      <c r="A37" s="15">
        <f t="shared" ref="A37:C37" si="7">SUM(A38:A39)</f>
        <v>-524434235</v>
      </c>
      <c r="B37" s="15">
        <f t="shared" si="7"/>
        <v>-1744911742</v>
      </c>
      <c r="C37" s="16">
        <f t="shared" si="7"/>
        <v>-1696602636</v>
      </c>
      <c r="D37"/>
      <c r="E37" s="15">
        <f>SUM(E38:E39)</f>
        <v>-2936363533</v>
      </c>
      <c r="F37" s="15">
        <f>SUM(F38:F39)</f>
        <v>-1141945204</v>
      </c>
      <c r="G37" s="17" t="s">
        <v>29</v>
      </c>
    </row>
    <row r="38" spans="1:7" ht="33.75" customHeight="1" x14ac:dyDescent="0.3">
      <c r="A38" s="44">
        <v>-3028102511</v>
      </c>
      <c r="B38" s="44">
        <v>-4033236571</v>
      </c>
      <c r="C38" s="13">
        <v>-3698140120</v>
      </c>
      <c r="D38"/>
      <c r="E38" s="44">
        <v>-4514363368</v>
      </c>
      <c r="F38" s="44">
        <f>F35</f>
        <v>-2238891863</v>
      </c>
      <c r="G38" s="45" t="s">
        <v>28</v>
      </c>
    </row>
    <row r="39" spans="1:7" ht="33.75" customHeight="1" x14ac:dyDescent="0.3">
      <c r="A39" s="44">
        <v>2503668276</v>
      </c>
      <c r="B39" s="44">
        <v>2288324829</v>
      </c>
      <c r="C39" s="13">
        <v>2001537484</v>
      </c>
      <c r="D39"/>
      <c r="E39" s="44">
        <v>1577999835</v>
      </c>
      <c r="F39" s="44">
        <v>1096946659</v>
      </c>
      <c r="G39" s="45" t="s">
        <v>30</v>
      </c>
    </row>
    <row r="40" spans="1:7" ht="11.25" customHeight="1" x14ac:dyDescent="0.3"/>
    <row r="41" spans="1:7" ht="37.5" customHeight="1" x14ac:dyDescent="0.3">
      <c r="A41" s="10"/>
      <c r="B41" s="10"/>
      <c r="C41" s="18"/>
      <c r="D41" s="11"/>
      <c r="E41" s="10"/>
      <c r="F41" s="10"/>
      <c r="G41" s="12" t="s">
        <v>31</v>
      </c>
    </row>
    <row r="42" spans="1:7" ht="33.75" customHeight="1" x14ac:dyDescent="0.3">
      <c r="A42" s="19">
        <f t="shared" ref="A42:C42" si="8">A43+A44+A49</f>
        <v>1920693810</v>
      </c>
      <c r="B42" s="19">
        <f t="shared" si="8"/>
        <v>2790617111</v>
      </c>
      <c r="C42" s="20">
        <f t="shared" si="8"/>
        <v>3795867385</v>
      </c>
      <c r="D42" s="21"/>
      <c r="E42" s="19">
        <f>E43+E44+E49</f>
        <v>5403672679</v>
      </c>
      <c r="F42" s="19">
        <f>F43+F44+F49</f>
        <v>3041777667</v>
      </c>
      <c r="G42" s="22" t="s">
        <v>32</v>
      </c>
    </row>
    <row r="43" spans="1:7" ht="33.75" customHeight="1" x14ac:dyDescent="0.3">
      <c r="A43" s="44">
        <v>3943440810</v>
      </c>
      <c r="B43" s="44">
        <v>3503755263</v>
      </c>
      <c r="C43" s="13">
        <v>2971906233</v>
      </c>
      <c r="D43"/>
      <c r="E43" s="44">
        <v>3160759874</v>
      </c>
      <c r="F43" s="44">
        <v>1562315793</v>
      </c>
      <c r="G43" s="50" t="s">
        <v>13</v>
      </c>
    </row>
    <row r="44" spans="1:7" ht="33.75" customHeight="1" x14ac:dyDescent="0.3">
      <c r="A44" s="51">
        <f t="shared" ref="A44:C44" si="9">SUM(A45:A48)</f>
        <v>0</v>
      </c>
      <c r="B44" s="51">
        <f t="shared" si="9"/>
        <v>766228848</v>
      </c>
      <c r="C44" s="39">
        <f t="shared" si="9"/>
        <v>2317771152</v>
      </c>
      <c r="D44"/>
      <c r="E44" s="51">
        <f>SUM(E45:E48)</f>
        <v>3371712805</v>
      </c>
      <c r="F44" s="51">
        <f>SUM(F45:F48)</f>
        <v>2528293242</v>
      </c>
      <c r="G44" s="52" t="s">
        <v>52</v>
      </c>
    </row>
    <row r="45" spans="1:7" ht="33.75" customHeight="1" x14ac:dyDescent="0.2">
      <c r="A45" s="53">
        <v>0</v>
      </c>
      <c r="B45" s="53">
        <v>0</v>
      </c>
      <c r="C45" s="40">
        <v>2313000000</v>
      </c>
      <c r="D45" s="41"/>
      <c r="E45" s="53">
        <v>3084000000</v>
      </c>
      <c r="F45" s="53">
        <v>3853234895</v>
      </c>
      <c r="G45" s="54" t="s">
        <v>51</v>
      </c>
    </row>
    <row r="46" spans="1:7" ht="33.75" customHeight="1" x14ac:dyDescent="0.2">
      <c r="A46" s="53">
        <v>0</v>
      </c>
      <c r="B46" s="53">
        <v>0</v>
      </c>
      <c r="C46" s="40">
        <v>-500000000</v>
      </c>
      <c r="D46" s="41"/>
      <c r="E46" s="53">
        <v>-771000000</v>
      </c>
      <c r="F46" s="53">
        <v>-257989816</v>
      </c>
      <c r="G46" s="54" t="s">
        <v>48</v>
      </c>
    </row>
    <row r="47" spans="1:7" ht="33.75" customHeight="1" x14ac:dyDescent="0.2">
      <c r="A47" s="53">
        <v>0</v>
      </c>
      <c r="B47" s="53">
        <v>0</v>
      </c>
      <c r="C47" s="40">
        <v>-266228848</v>
      </c>
      <c r="D47" s="41"/>
      <c r="E47" s="53">
        <v>-266228848</v>
      </c>
      <c r="F47" s="53">
        <v>-1066951837</v>
      </c>
      <c r="G47" s="54" t="s">
        <v>49</v>
      </c>
    </row>
    <row r="48" spans="1:7" ht="33.75" customHeight="1" x14ac:dyDescent="0.2">
      <c r="A48" s="53">
        <v>0</v>
      </c>
      <c r="B48" s="53">
        <v>766228848</v>
      </c>
      <c r="C48" s="40">
        <v>771000000</v>
      </c>
      <c r="D48" s="41"/>
      <c r="E48" s="53">
        <v>1324941653</v>
      </c>
      <c r="F48" s="53">
        <v>0</v>
      </c>
      <c r="G48" s="54" t="s">
        <v>50</v>
      </c>
    </row>
    <row r="49" spans="1:7" ht="33.75" customHeight="1" x14ac:dyDescent="0.3">
      <c r="A49" s="44">
        <v>-2022747000</v>
      </c>
      <c r="B49" s="44">
        <v>-1479367000</v>
      </c>
      <c r="C49" s="13">
        <v>-1493810000</v>
      </c>
      <c r="D49"/>
      <c r="E49" s="44">
        <v>-1128800000</v>
      </c>
      <c r="F49" s="44">
        <v>-1048831368</v>
      </c>
      <c r="G49" s="50" t="s">
        <v>53</v>
      </c>
    </row>
    <row r="50" spans="1:7" ht="33.75" customHeight="1" x14ac:dyDescent="0.3">
      <c r="A50" s="19">
        <f t="shared" ref="A50:C50" si="10">SUM(A51:A56)</f>
        <v>1107408701</v>
      </c>
      <c r="B50" s="19">
        <f t="shared" si="10"/>
        <v>1242619460</v>
      </c>
      <c r="C50" s="20">
        <f t="shared" si="10"/>
        <v>-97727265</v>
      </c>
      <c r="D50" s="21"/>
      <c r="E50" s="19">
        <f>SUM(E51:E56)</f>
        <v>-889309311</v>
      </c>
      <c r="F50" s="19">
        <f>SUM(F51:F56)</f>
        <v>-802885804</v>
      </c>
      <c r="G50" s="22" t="s">
        <v>33</v>
      </c>
    </row>
    <row r="51" spans="1:7" ht="33.75" customHeight="1" x14ac:dyDescent="0.3">
      <c r="A51" s="44">
        <v>3328509404</v>
      </c>
      <c r="B51" s="44">
        <v>3588941042</v>
      </c>
      <c r="C51" s="13">
        <v>2323327208</v>
      </c>
      <c r="D51">
        <v>0</v>
      </c>
      <c r="E51" s="44">
        <v>1103121259</v>
      </c>
      <c r="F51" s="44">
        <v>812034062</v>
      </c>
      <c r="G51" s="50" t="s">
        <v>34</v>
      </c>
    </row>
    <row r="52" spans="1:7" ht="33.75" customHeight="1" x14ac:dyDescent="0.3">
      <c r="A52" s="44">
        <v>239239479</v>
      </c>
      <c r="B52" s="44">
        <v>163727232</v>
      </c>
      <c r="C52" s="13">
        <v>200253483</v>
      </c>
      <c r="D52"/>
      <c r="E52" s="44">
        <v>206283526</v>
      </c>
      <c r="F52" s="44">
        <v>126538856</v>
      </c>
      <c r="G52" s="50" t="s">
        <v>35</v>
      </c>
    </row>
    <row r="53" spans="1:7" ht="33.75" customHeight="1" x14ac:dyDescent="0.3">
      <c r="A53" s="44">
        <v>-1321680051</v>
      </c>
      <c r="B53" s="44">
        <v>-1322084538</v>
      </c>
      <c r="C53" s="13">
        <v>-1394040951</v>
      </c>
      <c r="D53"/>
      <c r="E53" s="44">
        <v>-978714096</v>
      </c>
      <c r="F53" s="44">
        <v>-1355522830</v>
      </c>
      <c r="G53" s="50" t="s">
        <v>19</v>
      </c>
    </row>
    <row r="54" spans="1:7" ht="33.75" customHeight="1" x14ac:dyDescent="0.3">
      <c r="A54" s="44">
        <v>-300000000</v>
      </c>
      <c r="B54" s="44">
        <v>-400000000</v>
      </c>
      <c r="C54" s="13">
        <v>-500000000</v>
      </c>
      <c r="D54"/>
      <c r="E54" s="44">
        <v>0</v>
      </c>
      <c r="F54" s="44">
        <v>0</v>
      </c>
      <c r="G54" s="55" t="s">
        <v>47</v>
      </c>
    </row>
    <row r="55" spans="1:7" ht="33.75" customHeight="1" x14ac:dyDescent="0.3">
      <c r="A55" s="44">
        <v>-817048062</v>
      </c>
      <c r="B55" s="44">
        <v>-766352207</v>
      </c>
      <c r="C55" s="13">
        <v>-705646321</v>
      </c>
      <c r="D55"/>
      <c r="E55" s="44">
        <v>-1200000000</v>
      </c>
      <c r="F55" s="44">
        <v>-336767588</v>
      </c>
      <c r="G55" s="55" t="s">
        <v>54</v>
      </c>
    </row>
    <row r="56" spans="1:7" ht="33.75" customHeight="1" thickBot="1" x14ac:dyDescent="0.35">
      <c r="A56" s="44">
        <v>-21612069</v>
      </c>
      <c r="B56" s="44">
        <v>-21612069</v>
      </c>
      <c r="C56" s="13">
        <v>-21620684</v>
      </c>
      <c r="D56"/>
      <c r="E56" s="44">
        <v>-20000000</v>
      </c>
      <c r="F56" s="44">
        <v>-49168304</v>
      </c>
      <c r="G56" s="55" t="s">
        <v>18</v>
      </c>
    </row>
    <row r="57" spans="1:7" ht="33.75" customHeight="1" thickBot="1" x14ac:dyDescent="0.35">
      <c r="A57" s="15">
        <f t="shared" ref="A57:C57" si="11">A50+A42</f>
        <v>3028102511</v>
      </c>
      <c r="B57" s="15">
        <f t="shared" si="11"/>
        <v>4033236571</v>
      </c>
      <c r="C57" s="16">
        <f t="shared" si="11"/>
        <v>3698140120</v>
      </c>
      <c r="D57"/>
      <c r="E57" s="15">
        <f>E50+E42</f>
        <v>4514363368</v>
      </c>
      <c r="F57" s="15">
        <f>F50+F42</f>
        <v>2238891863</v>
      </c>
      <c r="G57" s="17" t="s">
        <v>36</v>
      </c>
    </row>
    <row r="58" spans="1:7" ht="11.25" customHeight="1" x14ac:dyDescent="0.3"/>
    <row r="59" spans="1:7" ht="37.5" customHeight="1" x14ac:dyDescent="0.3">
      <c r="A59" s="10"/>
      <c r="B59" s="10"/>
      <c r="C59" s="23"/>
      <c r="D59" s="11"/>
      <c r="E59" s="10"/>
      <c r="F59" s="10"/>
      <c r="G59" s="12" t="s">
        <v>37</v>
      </c>
    </row>
    <row r="60" spans="1:7" ht="33.75" customHeight="1" x14ac:dyDescent="0.3">
      <c r="A60" s="56">
        <v>107094.97118059058</v>
      </c>
      <c r="B60" s="56">
        <v>98655.609609303268</v>
      </c>
      <c r="C60" s="24">
        <v>90188.165703014456</v>
      </c>
      <c r="D60"/>
      <c r="E60" s="56">
        <v>82504.342122960647</v>
      </c>
      <c r="F60" s="56">
        <v>75051.651117145841</v>
      </c>
      <c r="G60" s="57" t="s">
        <v>38</v>
      </c>
    </row>
    <row r="61" spans="1:7" ht="33.75" customHeight="1" x14ac:dyDescent="0.3">
      <c r="A61" s="56">
        <v>88488.309438815966</v>
      </c>
      <c r="B61" s="56">
        <v>82792.930122516729</v>
      </c>
      <c r="C61" s="24">
        <v>77182.561065644419</v>
      </c>
      <c r="D61"/>
      <c r="E61" s="56">
        <v>72242.061644683126</v>
      </c>
      <c r="F61" s="56">
        <v>67109.179720599626</v>
      </c>
      <c r="G61" s="57" t="s">
        <v>39</v>
      </c>
    </row>
    <row r="62" spans="1:7" ht="33.75" customHeight="1" x14ac:dyDescent="0.25">
      <c r="A62" s="25">
        <f t="shared" ref="A62:C62" si="12">SUM(A63:A64)</f>
        <v>64886.613615210001</v>
      </c>
      <c r="B62" s="25">
        <f t="shared" si="12"/>
        <v>61269.232976620006</v>
      </c>
      <c r="C62" s="26">
        <f t="shared" si="12"/>
        <v>55006.15100405</v>
      </c>
      <c r="D62" s="27"/>
      <c r="E62" s="25">
        <f>SUM(E63:E64)</f>
        <v>48576.909005593858</v>
      </c>
      <c r="F62" s="25">
        <f>SUM(F63:F64)</f>
        <v>43245.620323479874</v>
      </c>
      <c r="G62" s="28" t="s">
        <v>40</v>
      </c>
    </row>
    <row r="63" spans="1:7" ht="33.75" customHeight="1" x14ac:dyDescent="0.3">
      <c r="A63" s="56">
        <v>30082.907899999998</v>
      </c>
      <c r="B63" s="56">
        <v>27900.066740000002</v>
      </c>
      <c r="C63" s="24">
        <v>25601.444320000002</v>
      </c>
      <c r="D63"/>
      <c r="E63" s="56">
        <v>21497.200000000001</v>
      </c>
      <c r="F63" s="56">
        <v>16675.400000000001</v>
      </c>
      <c r="G63" s="57" t="s">
        <v>41</v>
      </c>
    </row>
    <row r="64" spans="1:7" ht="33.75" customHeight="1" thickBot="1" x14ac:dyDescent="0.35">
      <c r="A64" s="58">
        <v>34803.705715210002</v>
      </c>
      <c r="B64" s="58">
        <v>33369.166236620003</v>
      </c>
      <c r="C64" s="29">
        <v>29404.706684049997</v>
      </c>
      <c r="D64"/>
      <c r="E64" s="58">
        <v>27079.709005593861</v>
      </c>
      <c r="F64" s="58">
        <v>26570.220323479869</v>
      </c>
      <c r="G64" s="59" t="s">
        <v>42</v>
      </c>
    </row>
    <row r="65" spans="1:7" ht="33.75" customHeight="1" thickBot="1" x14ac:dyDescent="0.35">
      <c r="A65" s="15"/>
      <c r="B65" s="15"/>
      <c r="C65" s="16"/>
      <c r="D65"/>
      <c r="E65" s="15"/>
      <c r="F65" s="15"/>
      <c r="G65" s="30" t="s">
        <v>43</v>
      </c>
    </row>
    <row r="66" spans="1:7" ht="33.75" customHeight="1" x14ac:dyDescent="0.3">
      <c r="A66" s="60">
        <f t="shared" ref="A66:C66" si="13">(A16/1000000)/A60</f>
        <v>0.23318865338586559</v>
      </c>
      <c r="B66" s="60">
        <f t="shared" si="13"/>
        <v>0.24661989312471522</v>
      </c>
      <c r="C66" s="31">
        <f t="shared" si="13"/>
        <v>0.25546371675713009</v>
      </c>
      <c r="D66" s="32"/>
      <c r="E66" s="60">
        <f>(E16/1000000)/E60</f>
        <v>0.25844321688210853</v>
      </c>
      <c r="F66" s="60">
        <f>(F16/1000000)/F60</f>
        <v>0.26992971968569829</v>
      </c>
      <c r="G66" s="61" t="s">
        <v>10</v>
      </c>
    </row>
    <row r="67" spans="1:7" ht="33.75" customHeight="1" x14ac:dyDescent="0.3">
      <c r="A67" s="60">
        <f t="shared" ref="A67:C67" si="14">(A30/1000000)/A60</f>
        <v>0.26146358056142655</v>
      </c>
      <c r="B67" s="60">
        <f t="shared" si="14"/>
        <v>0.28750187223337875</v>
      </c>
      <c r="C67" s="31">
        <f t="shared" si="14"/>
        <v>0.2964684327436799</v>
      </c>
      <c r="D67" s="32"/>
      <c r="E67" s="60">
        <f>(E30/1000000)/E60</f>
        <v>0.31315989302106861</v>
      </c>
      <c r="F67" s="60">
        <f>(F30/1000000)/F60</f>
        <v>0.2997610668935749</v>
      </c>
      <c r="G67" s="61" t="s">
        <v>25</v>
      </c>
    </row>
    <row r="68" spans="1:7" ht="33.75" customHeight="1" x14ac:dyDescent="0.3">
      <c r="A68" s="60">
        <f t="shared" ref="A68:C68" si="15">(A35/1000000)/A60</f>
        <v>-2.8274927175560974E-2</v>
      </c>
      <c r="B68" s="60">
        <f t="shared" si="15"/>
        <v>-4.0881979108663515E-2</v>
      </c>
      <c r="C68" s="31">
        <f t="shared" si="15"/>
        <v>-4.1004715986549811E-2</v>
      </c>
      <c r="D68" s="32"/>
      <c r="E68" s="60">
        <f>(E35/1000000)/E60</f>
        <v>-5.4716676138960085E-2</v>
      </c>
      <c r="F68" s="60">
        <f>(F35/1000000)/F60</f>
        <v>-2.9831347207876634E-2</v>
      </c>
      <c r="G68" s="61" t="s">
        <v>28</v>
      </c>
    </row>
    <row r="69" spans="1:7" ht="33.75" customHeight="1" x14ac:dyDescent="0.3">
      <c r="A69" s="60">
        <f t="shared" ref="A69:C69" si="16">(A37/1000000)/A60</f>
        <v>-4.8969081294738337E-3</v>
      </c>
      <c r="B69" s="60">
        <f t="shared" si="16"/>
        <v>-1.7686898382263446E-2</v>
      </c>
      <c r="C69" s="31">
        <f t="shared" si="16"/>
        <v>-1.8811809983882318E-2</v>
      </c>
      <c r="D69" s="32"/>
      <c r="E69" s="60">
        <f>(E37/1000000)/E60</f>
        <v>-3.5590412061267999E-2</v>
      </c>
      <c r="F69" s="60">
        <f>(F37/1000000)/F60</f>
        <v>-1.5215457448332116E-2</v>
      </c>
      <c r="G69" s="61" t="s">
        <v>29</v>
      </c>
    </row>
    <row r="70" spans="1:7" ht="33.75" customHeight="1" x14ac:dyDescent="0.3">
      <c r="A70" s="33">
        <f t="shared" ref="A70:C70" si="17">A62/A60</f>
        <v>0.60587918274700248</v>
      </c>
      <c r="B70" s="33">
        <f t="shared" si="17"/>
        <v>0.62104155272324513</v>
      </c>
      <c r="C70" s="34">
        <f t="shared" si="17"/>
        <v>0.60990431034136738</v>
      </c>
      <c r="D70" s="35"/>
      <c r="E70" s="33">
        <f>E62/E60</f>
        <v>0.58878002970070453</v>
      </c>
      <c r="F70" s="33">
        <f>F62/F60</f>
        <v>0.57621144478192887</v>
      </c>
      <c r="G70" s="36" t="s">
        <v>44</v>
      </c>
    </row>
    <row r="71" spans="1:7" ht="33.75" customHeight="1" x14ac:dyDescent="0.3">
      <c r="A71" s="62">
        <f t="shared" ref="A71:C71" si="18">A63/A60</f>
        <v>0.28089935100007846</v>
      </c>
      <c r="B71" s="62">
        <f t="shared" si="18"/>
        <v>0.28280263890203577</v>
      </c>
      <c r="C71" s="37">
        <f t="shared" si="18"/>
        <v>0.28386700317538777</v>
      </c>
      <c r="D71"/>
      <c r="E71" s="62">
        <f>E63/E60</f>
        <v>0.26055840755582987</v>
      </c>
      <c r="F71" s="62">
        <f>F63/F60</f>
        <v>0.22218565150514646</v>
      </c>
      <c r="G71" s="63" t="s">
        <v>45</v>
      </c>
    </row>
    <row r="72" spans="1:7" ht="33.75" customHeight="1" x14ac:dyDescent="0.3">
      <c r="A72" s="64">
        <f t="shared" ref="A72:C72" si="19">A64/A60</f>
        <v>0.32497983174692402</v>
      </c>
      <c r="B72" s="64">
        <f t="shared" si="19"/>
        <v>0.33823891382120935</v>
      </c>
      <c r="C72" s="38">
        <f t="shared" si="19"/>
        <v>0.32603730716597967</v>
      </c>
      <c r="D72" s="35"/>
      <c r="E72" s="64">
        <f>E64/E60</f>
        <v>0.32822162214487471</v>
      </c>
      <c r="F72" s="64">
        <f>F64/F60</f>
        <v>0.35402579327678241</v>
      </c>
      <c r="G72" s="65" t="s">
        <v>46</v>
      </c>
    </row>
    <row r="73" spans="1:7" ht="33.75" customHeight="1" x14ac:dyDescent="0.3"/>
    <row r="74" spans="1:7" ht="33.75" customHeight="1" x14ac:dyDescent="0.3"/>
    <row r="75" spans="1:7" ht="33.75" customHeight="1" x14ac:dyDescent="0.3"/>
    <row r="76" spans="1:7" ht="33.75" customHeight="1" x14ac:dyDescent="0.3"/>
    <row r="77" spans="1:7" ht="33.75" customHeight="1" x14ac:dyDescent="0.3"/>
    <row r="78" spans="1:7" ht="33.75" customHeight="1" x14ac:dyDescent="0.3"/>
    <row r="79" spans="1:7" ht="33.75" customHeight="1" x14ac:dyDescent="0.3"/>
    <row r="80" spans="1:7" ht="33.75" customHeight="1" x14ac:dyDescent="0.3"/>
    <row r="81" ht="33.75" customHeight="1" x14ac:dyDescent="0.3"/>
    <row r="82" ht="33.75" customHeight="1" x14ac:dyDescent="0.3"/>
    <row r="83" ht="33.75" customHeight="1" x14ac:dyDescent="0.3"/>
    <row r="84" ht="33.75" customHeight="1" x14ac:dyDescent="0.3"/>
    <row r="85" ht="33.75" customHeight="1" x14ac:dyDescent="0.3"/>
    <row r="86" ht="33.75" customHeight="1" x14ac:dyDescent="0.3"/>
    <row r="87" ht="33.75" customHeight="1" x14ac:dyDescent="0.3"/>
    <row r="88" ht="33.75" customHeight="1" x14ac:dyDescent="0.3"/>
    <row r="89" ht="33.75" customHeight="1" x14ac:dyDescent="0.3"/>
    <row r="90" ht="33.75" customHeight="1" x14ac:dyDescent="0.3"/>
    <row r="91" ht="33.75" customHeight="1" x14ac:dyDescent="0.3"/>
    <row r="92" ht="33.75" customHeight="1" x14ac:dyDescent="0.3"/>
    <row r="93" ht="33.75" customHeight="1" x14ac:dyDescent="0.3"/>
    <row r="94" ht="33.75" customHeight="1" x14ac:dyDescent="0.3"/>
    <row r="95" ht="33.75" customHeight="1" x14ac:dyDescent="0.3"/>
    <row r="96" ht="33.75" customHeight="1" x14ac:dyDescent="0.3"/>
    <row r="97" ht="33.75" customHeight="1" x14ac:dyDescent="0.3"/>
    <row r="98" ht="33.75" customHeight="1" x14ac:dyDescent="0.3"/>
    <row r="99" ht="33.75" customHeight="1" x14ac:dyDescent="0.3"/>
    <row r="100" ht="33.75" customHeight="1" x14ac:dyDescent="0.3"/>
    <row r="101" ht="33.75" customHeight="1" x14ac:dyDescent="0.3"/>
    <row r="102" ht="33.75" customHeight="1" x14ac:dyDescent="0.3"/>
    <row r="103" ht="33.75" customHeight="1" x14ac:dyDescent="0.3"/>
    <row r="104" ht="33.75" customHeight="1" x14ac:dyDescent="0.3"/>
    <row r="105" ht="33.75" customHeight="1" x14ac:dyDescent="0.3"/>
    <row r="106" ht="33.75" customHeight="1" x14ac:dyDescent="0.3"/>
    <row r="107" ht="33.75" customHeight="1" x14ac:dyDescent="0.3"/>
    <row r="108" ht="33.75" customHeight="1" x14ac:dyDescent="0.3"/>
    <row r="109" ht="33.75" customHeight="1" x14ac:dyDescent="0.3"/>
    <row r="110" ht="33.75" customHeight="1" x14ac:dyDescent="0.3"/>
    <row r="111" ht="33.75" customHeight="1" x14ac:dyDescent="0.3"/>
    <row r="112" ht="33.75" customHeight="1" x14ac:dyDescent="0.3"/>
    <row r="113" ht="33.75" customHeight="1" x14ac:dyDescent="0.3"/>
    <row r="114" ht="33.75" customHeight="1" x14ac:dyDescent="0.3"/>
    <row r="115" ht="33.75" customHeight="1" x14ac:dyDescent="0.3"/>
    <row r="116" ht="33.75" customHeight="1" x14ac:dyDescent="0.3"/>
    <row r="117" ht="33.75" customHeight="1" x14ac:dyDescent="0.3"/>
    <row r="118" ht="33.75" customHeight="1" x14ac:dyDescent="0.3"/>
    <row r="119" ht="33.75" customHeight="1" x14ac:dyDescent="0.3"/>
    <row r="120" ht="33.75" customHeight="1" x14ac:dyDescent="0.3"/>
    <row r="121" ht="33.75" customHeight="1" x14ac:dyDescent="0.3"/>
    <row r="122" ht="33.75" customHeight="1" x14ac:dyDescent="0.3"/>
    <row r="123" ht="33.75" customHeight="1" x14ac:dyDescent="0.3"/>
    <row r="124" ht="33.75" customHeight="1" x14ac:dyDescent="0.3"/>
    <row r="125" ht="33.75" customHeight="1" x14ac:dyDescent="0.3"/>
    <row r="126" ht="33.75" customHeight="1" x14ac:dyDescent="0.3"/>
    <row r="127" ht="33.75" customHeight="1" x14ac:dyDescent="0.3"/>
    <row r="128" ht="33.75" customHeight="1" x14ac:dyDescent="0.3"/>
    <row r="129" ht="33.75" customHeight="1" x14ac:dyDescent="0.3"/>
    <row r="130" ht="33.75" customHeight="1" x14ac:dyDescent="0.3"/>
    <row r="131" ht="33.75" customHeight="1" x14ac:dyDescent="0.3"/>
    <row r="132" ht="33.75" customHeight="1" x14ac:dyDescent="0.3"/>
    <row r="133" ht="33.75" customHeight="1" x14ac:dyDescent="0.3"/>
    <row r="134" ht="33.75" customHeight="1" x14ac:dyDescent="0.3"/>
    <row r="135" ht="33.75" customHeight="1" x14ac:dyDescent="0.3"/>
    <row r="136" ht="33.75" customHeight="1" x14ac:dyDescent="0.3"/>
    <row r="137" ht="33.75" customHeight="1" x14ac:dyDescent="0.3"/>
    <row r="138" ht="33.75" customHeight="1" x14ac:dyDescent="0.3"/>
    <row r="139" ht="33.75" customHeight="1" x14ac:dyDescent="0.3"/>
    <row r="140" ht="33.75" customHeight="1" x14ac:dyDescent="0.3"/>
    <row r="141" ht="33.75" customHeight="1" x14ac:dyDescent="0.3"/>
    <row r="142" ht="33.75" customHeight="1" x14ac:dyDescent="0.3"/>
    <row r="143" ht="33.75" customHeight="1" x14ac:dyDescent="0.3"/>
    <row r="144" ht="33.75" customHeight="1" x14ac:dyDescent="0.3"/>
    <row r="145" ht="33.75" customHeight="1" x14ac:dyDescent="0.3"/>
    <row r="146" ht="33.75" customHeight="1" x14ac:dyDescent="0.3"/>
    <row r="147" ht="33.75" customHeight="1" x14ac:dyDescent="0.3"/>
    <row r="148" ht="33.75" customHeight="1" x14ac:dyDescent="0.3"/>
    <row r="149" ht="33.75" customHeight="1" x14ac:dyDescent="0.3"/>
    <row r="150" ht="33.75" customHeight="1" x14ac:dyDescent="0.3"/>
    <row r="151" ht="33.75" customHeight="1" x14ac:dyDescent="0.3"/>
    <row r="152" ht="33.75" customHeight="1" x14ac:dyDescent="0.3"/>
    <row r="153" ht="33.75" customHeight="1" x14ac:dyDescent="0.3"/>
    <row r="154" ht="33.75" customHeight="1" x14ac:dyDescent="0.3"/>
    <row r="155" ht="33.75" customHeight="1" x14ac:dyDescent="0.3"/>
    <row r="156" ht="33.75" customHeight="1" x14ac:dyDescent="0.3"/>
    <row r="157" ht="33.75" customHeight="1" x14ac:dyDescent="0.3"/>
    <row r="158" ht="33.75" customHeight="1" x14ac:dyDescent="0.3"/>
    <row r="159" ht="33.75" customHeight="1" x14ac:dyDescent="0.3"/>
    <row r="160" ht="33.75" customHeight="1" x14ac:dyDescent="0.3"/>
    <row r="161" ht="33.75" customHeight="1" x14ac:dyDescent="0.3"/>
    <row r="162" ht="33.75" customHeight="1" x14ac:dyDescent="0.3"/>
    <row r="163" ht="33.75" customHeight="1" x14ac:dyDescent="0.3"/>
    <row r="164" ht="33.75" customHeight="1" x14ac:dyDescent="0.3"/>
    <row r="165" ht="33.75" customHeight="1" x14ac:dyDescent="0.3"/>
    <row r="166" ht="33.75" customHeight="1" x14ac:dyDescent="0.3"/>
    <row r="167" ht="33.75" customHeight="1" x14ac:dyDescent="0.3"/>
    <row r="168" ht="33.75" customHeight="1" x14ac:dyDescent="0.3"/>
    <row r="169" ht="33.75" customHeight="1" x14ac:dyDescent="0.3"/>
    <row r="170" ht="33.75" customHeight="1" x14ac:dyDescent="0.3"/>
    <row r="171" ht="33.75" customHeight="1" x14ac:dyDescent="0.3"/>
    <row r="172" ht="33.75" customHeight="1" x14ac:dyDescent="0.3"/>
    <row r="173" ht="33.75" customHeight="1" x14ac:dyDescent="0.3"/>
    <row r="174" ht="33.75" customHeight="1" x14ac:dyDescent="0.3"/>
    <row r="175" ht="33.75" customHeight="1" x14ac:dyDescent="0.3"/>
    <row r="176" ht="33.75" customHeight="1" x14ac:dyDescent="0.3"/>
    <row r="177" ht="33.75" customHeight="1" x14ac:dyDescent="0.3"/>
    <row r="178" ht="33.75" customHeight="1" x14ac:dyDescent="0.3"/>
    <row r="179" ht="33.75" customHeight="1" x14ac:dyDescent="0.3"/>
    <row r="180" ht="33.75" customHeight="1" x14ac:dyDescent="0.3"/>
    <row r="181" ht="33.75" customHeight="1" x14ac:dyDescent="0.3"/>
    <row r="182" ht="33.75" customHeight="1" x14ac:dyDescent="0.3"/>
    <row r="183" ht="33.75" customHeight="1" x14ac:dyDescent="0.3"/>
    <row r="184" ht="33.75" customHeight="1" x14ac:dyDescent="0.3"/>
    <row r="185" ht="33.75" customHeight="1" x14ac:dyDescent="0.3"/>
    <row r="186" ht="33.75" customHeight="1" x14ac:dyDescent="0.3"/>
    <row r="187" ht="33.75" customHeight="1" x14ac:dyDescent="0.3"/>
    <row r="188" ht="33.75" customHeight="1" x14ac:dyDescent="0.3"/>
    <row r="189" ht="33.75" customHeight="1" x14ac:dyDescent="0.3"/>
    <row r="190" ht="33.75" customHeight="1" x14ac:dyDescent="0.3"/>
    <row r="191" ht="33.75" customHeight="1" x14ac:dyDescent="0.3"/>
    <row r="192" ht="33.75" customHeight="1" x14ac:dyDescent="0.3"/>
    <row r="193" ht="33.75" customHeight="1" x14ac:dyDescent="0.3"/>
    <row r="194" ht="33.75" customHeight="1" x14ac:dyDescent="0.3"/>
    <row r="195" ht="33.75" customHeight="1" x14ac:dyDescent="0.3"/>
    <row r="196" ht="33.75" customHeight="1" x14ac:dyDescent="0.3"/>
    <row r="197" ht="33.75" customHeight="1" x14ac:dyDescent="0.3"/>
    <row r="198" ht="33.75" customHeight="1" x14ac:dyDescent="0.3"/>
    <row r="199" ht="33.75" customHeight="1" x14ac:dyDescent="0.3"/>
    <row r="200" ht="33.75" customHeight="1" x14ac:dyDescent="0.3"/>
    <row r="201" ht="33.75" customHeight="1" x14ac:dyDescent="0.3"/>
    <row r="202" ht="33.75" customHeight="1" x14ac:dyDescent="0.3"/>
    <row r="203" ht="33.75" customHeight="1" x14ac:dyDescent="0.3"/>
    <row r="204" ht="33.75" customHeight="1" x14ac:dyDescent="0.3"/>
    <row r="205" ht="33.75" customHeight="1" x14ac:dyDescent="0.3"/>
    <row r="206" ht="33.75" customHeight="1" x14ac:dyDescent="0.3"/>
    <row r="207" ht="33.75" customHeight="1" x14ac:dyDescent="0.3"/>
    <row r="208" ht="33.75" customHeight="1" x14ac:dyDescent="0.3"/>
    <row r="209" ht="33.75" customHeight="1" x14ac:dyDescent="0.3"/>
    <row r="210" ht="33.75" customHeight="1" x14ac:dyDescent="0.3"/>
    <row r="211" ht="33.75" customHeight="1" x14ac:dyDescent="0.3"/>
    <row r="212" ht="33.75" customHeight="1" x14ac:dyDescent="0.3"/>
    <row r="213" ht="33.75" customHeight="1" x14ac:dyDescent="0.3"/>
    <row r="214" ht="33.75" customHeight="1" x14ac:dyDescent="0.3"/>
    <row r="215" ht="33.75" customHeight="1" x14ac:dyDescent="0.3"/>
    <row r="216" ht="33.75" customHeight="1" x14ac:dyDescent="0.3"/>
    <row r="217" ht="33.75" customHeight="1" x14ac:dyDescent="0.3"/>
    <row r="218" ht="33.75" customHeight="1" x14ac:dyDescent="0.3"/>
    <row r="219" ht="33.75" customHeight="1" x14ac:dyDescent="0.3"/>
    <row r="220" ht="33.75" customHeight="1" x14ac:dyDescent="0.3"/>
    <row r="221" ht="33.75" customHeight="1" x14ac:dyDescent="0.3"/>
    <row r="222" ht="33.75" customHeight="1" x14ac:dyDescent="0.3"/>
    <row r="223" ht="33.75" customHeight="1" x14ac:dyDescent="0.3"/>
    <row r="224" ht="33.75" customHeight="1" x14ac:dyDescent="0.3"/>
    <row r="225" ht="33.75" customHeight="1" x14ac:dyDescent="0.3"/>
    <row r="226" ht="33.75" customHeight="1" x14ac:dyDescent="0.3"/>
    <row r="227" ht="33.75" customHeight="1" x14ac:dyDescent="0.3"/>
    <row r="228" ht="33.75" customHeight="1" x14ac:dyDescent="0.3"/>
    <row r="229" ht="33.75" customHeight="1" x14ac:dyDescent="0.3"/>
    <row r="230" ht="33.75" customHeight="1" x14ac:dyDescent="0.3"/>
    <row r="231" ht="33.75" customHeight="1" x14ac:dyDescent="0.3"/>
    <row r="232" ht="33.75" customHeight="1" x14ac:dyDescent="0.3"/>
    <row r="233" ht="33.75" customHeight="1" x14ac:dyDescent="0.3"/>
    <row r="234" ht="33.75" customHeight="1" x14ac:dyDescent="0.3"/>
    <row r="235" ht="33.75" customHeight="1" x14ac:dyDescent="0.3"/>
    <row r="236" ht="33.75" customHeight="1" x14ac:dyDescent="0.3"/>
    <row r="237" ht="33.75" customHeight="1" x14ac:dyDescent="0.3"/>
  </sheetData>
  <printOptions horizontalCentered="1"/>
  <pageMargins left="0.78740157480314965" right="0.78740157480314965" top="0.9055118110236221" bottom="0.9055118110236221" header="0.31496062992125984" footer="0.31496062992125984"/>
  <pageSetup paperSize="225" scale="62" fitToHeight="0" orientation="portrait" r:id="rId1"/>
  <rowBreaks count="1" manualBreakCount="1">
    <brk id="39" max="16383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  <mc:AlternateContent xmlns:mc="http://schemas.openxmlformats.org/markup-compatibility/2006">
      <mc:Choice Requires="x14">
        <control shapeId="1032" r:id="rId16" name="AnalyzerDynReport001tb1">
          <controlPr defaultSize="0" autoLine="0" r:id="rId1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9525</xdr:rowOff>
              </to>
            </anchor>
          </controlPr>
        </control>
      </mc:Choice>
      <mc:Fallback>
        <control shapeId="1032" r:id="rId16" name="AnalyzerDynReport001tb1"/>
      </mc:Fallback>
    </mc:AlternateContent>
    <mc:AlternateContent xmlns:mc="http://schemas.openxmlformats.org/markup-compatibility/2006">
      <mc:Choice Requires="x14">
        <control shapeId="1034" r:id="rId18" name="AnalyzerDynReport002tb1">
          <controlPr defaultSize="0" autoLine="0" r:id="rId1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4" r:id="rId18" name="AnalyzerDynReport002tb1"/>
      </mc:Fallback>
    </mc:AlternateContent>
    <mc:AlternateContent xmlns:mc="http://schemas.openxmlformats.org/markup-compatibility/2006">
      <mc:Choice Requires="x14">
        <control shapeId="1035" r:id="rId20" name="AnalyzerDynReport003tb1">
          <controlPr defaultSize="0" autoLine="0" r:id="rId2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9525</xdr:rowOff>
              </to>
            </anchor>
          </controlPr>
        </control>
      </mc:Choice>
      <mc:Fallback>
        <control shapeId="1035" r:id="rId20" name="AnalyzerDynReport003tb1"/>
      </mc:Fallback>
    </mc:AlternateContent>
    <mc:AlternateContent xmlns:mc="http://schemas.openxmlformats.org/markup-compatibility/2006">
      <mc:Choice Requires="x14">
        <control shapeId="1036" r:id="rId22" name="AnalyzerDynReport004tb1">
          <controlPr defaultSize="0" autoLine="0" r:id="rId2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6" r:id="rId22" name="AnalyzerDynReport004tb1"/>
      </mc:Fallback>
    </mc:AlternateContent>
    <mc:AlternateContent xmlns:mc="http://schemas.openxmlformats.org/markup-compatibility/2006">
      <mc:Choice Requires="x14">
        <control shapeId="1037" r:id="rId24" name="AnalyzerDynReport005tb1">
          <controlPr defaultSize="0" autoLine="0" r:id="rId2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419100</xdr:colOff>
                <xdr:row>0</xdr:row>
                <xdr:rowOff>0</xdr:rowOff>
              </to>
            </anchor>
          </controlPr>
        </control>
      </mc:Choice>
      <mc:Fallback>
        <control shapeId="1037" r:id="rId24" name="AnalyzerDynReport005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2018-11-08T16:39:00Z</cp:lastPrinted>
  <dcterms:created xsi:type="dcterms:W3CDTF">2018-10-24T03:20:48Z</dcterms:created>
  <dcterms:modified xsi:type="dcterms:W3CDTF">2018-11-12T12:37:09Z</dcterms:modified>
  <cp:category>Chapter 2</cp:category>
</cp:coreProperties>
</file>