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/>
  <mc:AlternateContent xmlns:mc="http://schemas.openxmlformats.org/markup-compatibility/2006">
    <mc:Choice Requires="x15">
      <x15ac:absPath xmlns:x15ac="http://schemas.microsoft.com/office/spreadsheetml/2010/11/ac" url="Z:\Tender\Projects\International\2018\1.Works\TES2018W026- Construction Phase of Maniyafushi Research Development Facility\Addendum\Addendum 5\"/>
    </mc:Choice>
  </mc:AlternateContent>
  <bookViews>
    <workbookView xWindow="0" yWindow="0" windowWidth="15615" windowHeight="12300" tabRatio="606"/>
  </bookViews>
  <sheets>
    <sheet name="Summary" sheetId="62" r:id="rId1"/>
    <sheet name="SPEC" sheetId="51" state="hidden" r:id="rId2"/>
    <sheet name="MATER" sheetId="52" state="hidden" r:id="rId3"/>
    <sheet name="FOrecast" sheetId="57" state="hidden" r:id="rId4"/>
    <sheet name="BOQ" sheetId="63" r:id="rId5"/>
  </sheets>
  <definedNames>
    <definedName name="_xlnm.Print_Area" localSheetId="3">FOrecast!$B$1:$T$129</definedName>
    <definedName name="_xlnm.Print_Area" localSheetId="2">MATER!$A$1:$J$61</definedName>
  </definedNames>
  <calcPr calcId="152511"/>
</workbook>
</file>

<file path=xl/calcChain.xml><?xml version="1.0" encoding="utf-8"?>
<calcChain xmlns="http://schemas.openxmlformats.org/spreadsheetml/2006/main">
  <c r="K66" i="57" l="1"/>
  <c r="K54" i="57" l="1"/>
  <c r="H28" i="57"/>
  <c r="F17" i="57"/>
  <c r="G18" i="57"/>
  <c r="G126" i="57" s="1"/>
  <c r="I32" i="57"/>
  <c r="J33" i="57"/>
  <c r="J126" i="57" s="1"/>
  <c r="J34" i="57"/>
  <c r="K35" i="57"/>
  <c r="K126" i="57" s="1"/>
  <c r="K36" i="57"/>
  <c r="K37" i="57"/>
  <c r="L38" i="57"/>
  <c r="L126" i="57" s="1"/>
  <c r="L39" i="57"/>
  <c r="L40" i="57"/>
  <c r="M45" i="57"/>
  <c r="M126" i="57" s="1"/>
  <c r="M127" i="57" s="1"/>
  <c r="O59" i="57"/>
  <c r="O126" i="57" s="1"/>
  <c r="M69" i="57"/>
  <c r="P73" i="57"/>
  <c r="E126" i="57"/>
  <c r="E127" i="57" s="1"/>
  <c r="E128" i="57" s="1"/>
  <c r="N126" i="57"/>
  <c r="N127" i="57" s="1"/>
  <c r="R126" i="57"/>
  <c r="S126" i="57"/>
  <c r="S127" i="57" s="1"/>
  <c r="S128" i="57" s="1"/>
  <c r="D12" i="57"/>
  <c r="D126" i="57" s="1"/>
  <c r="D11" i="52"/>
  <c r="D12" i="52"/>
  <c r="B29" i="52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D10" i="51"/>
  <c r="D11" i="51"/>
  <c r="B16" i="51"/>
  <c r="B17" i="51" s="1"/>
  <c r="B18" i="51" s="1"/>
  <c r="B21" i="51"/>
  <c r="B22" i="51" s="1"/>
  <c r="B23" i="51" s="1"/>
  <c r="B24" i="51" s="1"/>
  <c r="B27" i="51"/>
  <c r="B28" i="51" s="1"/>
  <c r="B31" i="51"/>
  <c r="B32" i="51" s="1"/>
  <c r="B33" i="51" s="1"/>
  <c r="B36" i="51"/>
  <c r="B39" i="51"/>
  <c r="B42" i="5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H26" i="57"/>
  <c r="H126" i="57" s="1"/>
  <c r="P62" i="57"/>
  <c r="P126" i="57" s="1"/>
  <c r="G24" i="57"/>
  <c r="M46" i="57"/>
  <c r="M68" i="57"/>
  <c r="G23" i="57"/>
  <c r="Q76" i="57"/>
  <c r="Q126" i="57" s="1"/>
  <c r="J53" i="57"/>
  <c r="L67" i="57"/>
  <c r="I31" i="57"/>
  <c r="M47" i="57"/>
  <c r="I30" i="57"/>
  <c r="I126" i="57" s="1"/>
  <c r="F16" i="57"/>
  <c r="F126" i="57" s="1"/>
  <c r="F127" i="57" s="1"/>
  <c r="F128" i="57" s="1"/>
  <c r="H27" i="57"/>
  <c r="G25" i="57"/>
  <c r="I52" i="57"/>
  <c r="D127" i="57" l="1"/>
  <c r="D128" i="57" s="1"/>
  <c r="R127" i="57"/>
  <c r="R128" i="57" s="1"/>
  <c r="N128" i="57"/>
  <c r="P127" i="57"/>
  <c r="P128" i="57" s="1"/>
  <c r="I127" i="57"/>
  <c r="I128" i="57" s="1"/>
  <c r="H127" i="57"/>
  <c r="H128" i="57" s="1"/>
  <c r="L127" i="57"/>
  <c r="L128" i="57" s="1"/>
  <c r="J127" i="57"/>
  <c r="J128" i="57" s="1"/>
  <c r="Q127" i="57"/>
  <c r="Q128" i="57" s="1"/>
  <c r="O127" i="57"/>
  <c r="O128" i="57" s="1"/>
  <c r="K127" i="57"/>
  <c r="K128" i="57" s="1"/>
  <c r="G127" i="57"/>
  <c r="T126" i="57"/>
  <c r="M128" i="57"/>
  <c r="T127" i="57" l="1"/>
  <c r="T128" i="57" s="1"/>
  <c r="G128" i="57"/>
  <c r="H29" i="57" l="1"/>
</calcChain>
</file>

<file path=xl/sharedStrings.xml><?xml version="1.0" encoding="utf-8"?>
<sst xmlns="http://schemas.openxmlformats.org/spreadsheetml/2006/main" count="544" uniqueCount="256">
  <si>
    <t>Formwork</t>
  </si>
  <si>
    <t>Description</t>
  </si>
  <si>
    <t>Concrete Works</t>
  </si>
  <si>
    <t>Amount</t>
  </si>
  <si>
    <t>PROJECT:</t>
  </si>
  <si>
    <t>CLIENT:</t>
  </si>
  <si>
    <t>Concrete</t>
  </si>
  <si>
    <t>An approved, application of water proofing will be applied on foundation / substructures</t>
  </si>
  <si>
    <t>Form work</t>
  </si>
  <si>
    <t>Formwork will be done in new 12mm plywood and timber</t>
  </si>
  <si>
    <t>Reinforcements in Concrete</t>
  </si>
  <si>
    <t>SN</t>
  </si>
  <si>
    <t>Details</t>
  </si>
  <si>
    <t>Masonry Works</t>
  </si>
  <si>
    <t>Plastering</t>
  </si>
  <si>
    <t>Plastic Net will be used in every masonry wall and concrete joints</t>
  </si>
  <si>
    <t>Screeding</t>
  </si>
  <si>
    <t>Foundation</t>
  </si>
  <si>
    <t>All concrete works will be completed with approved admixture  (Sika Plastocrete Plus)</t>
  </si>
  <si>
    <t>Reinforcement in structures will be used, good condition reinforc. available in market</t>
  </si>
  <si>
    <t>Wash Basin from 1000 to 500 rufiyaa</t>
  </si>
  <si>
    <t>Services and Finishes</t>
  </si>
  <si>
    <t>Ceramic tiles 300x300 tiles shall be not higher then 10 rufiyaa</t>
  </si>
  <si>
    <t>Ceramic tiles 200x200 tiles shall be not higher then 6 rufiyaa</t>
  </si>
  <si>
    <t>Ceramic tiles 200x250 tiles shall be not higher then 7 rufiyaa</t>
  </si>
  <si>
    <t>Staircase and Balconies Handrails shall be S.S pipes</t>
  </si>
  <si>
    <t>Paint shall be used Nipon or equivalent, (Sealer L/ 98 rufiyaa, Paint L/ 115 rufiyaa)</t>
  </si>
  <si>
    <t>Electrical wires shall be approved by STELCO</t>
  </si>
  <si>
    <t>Light Fixtures will be approved by client, (not exceeding Price in BOQ)</t>
  </si>
  <si>
    <t>Switches shall be CLIPSAL or ABB or or Equivalent</t>
  </si>
  <si>
    <t>POFF HYGURAD or Equivalent shall be used in toilets</t>
  </si>
  <si>
    <t>All tiles design and colour shall be approved by client</t>
  </si>
  <si>
    <t>Aluminium windows, section thk 1.3mm 72mm outer frame, (Colour: brown anodised)</t>
  </si>
  <si>
    <t>Doors shall be Timber Doors (Complete finish in BOQ price)</t>
  </si>
  <si>
    <t>W/C Price from 2000 to 1500 rufiyaa</t>
  </si>
  <si>
    <t>All other Sanitary Fixtures shall be normal standard</t>
  </si>
  <si>
    <t>Mortar Mix 1:5, External wall, Municipality Solid Blocks (200X 100 X 65 MM)</t>
  </si>
  <si>
    <t>Mortar Mix 1:5, Internal wall, Municipality Hollow Blocks (300 X 100 X 150 MM)</t>
  </si>
  <si>
    <t>Imported Sand and Standard Portland Cement will be used</t>
  </si>
  <si>
    <t>Mortar Mix 1:4, External wall, 2 Coat Plastering (12mm First coat, 6mm Second Coat)</t>
  </si>
  <si>
    <t>Mortar Mix 1:4, Internal wall, 1 Coat Plastering (12mm First coat)</t>
  </si>
  <si>
    <t>Mortar Mix 1:5, (Screeding thickness will be 35-75mm)</t>
  </si>
  <si>
    <t>MATERIALS SPECIFICATIONS SUMMARY</t>
  </si>
  <si>
    <t xml:space="preserve">MAIN MATERIALS </t>
  </si>
  <si>
    <t xml:space="preserve">Price on Date: </t>
  </si>
  <si>
    <t>MAJOR MATERIALS</t>
  </si>
  <si>
    <t>10mm Dia. DEFORMED STEEL BAR 6 METER</t>
  </si>
  <si>
    <t>12mm Dia. DEFORMED STEEL BAR 6 METER</t>
  </si>
  <si>
    <t>16mm Dia. DEFORMED STEEL BAR 6 METER</t>
  </si>
  <si>
    <t>20mm Dia. DEFORMED STEEL BAR 6 METER</t>
  </si>
  <si>
    <t>25mm Dia. DEFORMED STEEL BAR 6 METER</t>
  </si>
  <si>
    <t>6mm Dia.   PLAIN STEEL BAR 6 METER</t>
  </si>
  <si>
    <t xml:space="preserve">Note: The BOQ is given based on the Main Materials Prices Below, </t>
  </si>
  <si>
    <t>CEMENT BAG</t>
  </si>
  <si>
    <t>SAND BAG</t>
  </si>
  <si>
    <t>AGGRIGATE BAG</t>
  </si>
  <si>
    <t>12mm Plywood</t>
  </si>
  <si>
    <t>Timber (2" x 6" x 12')</t>
  </si>
  <si>
    <t>STO Conctruction Materials,</t>
  </si>
  <si>
    <t xml:space="preserve">Main Supplier: </t>
  </si>
  <si>
    <t>Municipality Solid Blocks (2"x4"x8")</t>
  </si>
  <si>
    <t>Municipality Hollow Blocks (6"x4"x12")</t>
  </si>
  <si>
    <t>1st March 2009</t>
  </si>
  <si>
    <t>Ground Works</t>
  </si>
  <si>
    <t>e</t>
  </si>
  <si>
    <t xml:space="preserve">               VIEW BUILDERS PVT LTD</t>
  </si>
  <si>
    <t>Phone:     +960 332 9467</t>
  </si>
  <si>
    <t xml:space="preserve">               Ma.Vahffaru, Buruzumagu,</t>
  </si>
  <si>
    <t>Fax:         +960 332 9468</t>
  </si>
  <si>
    <t xml:space="preserve">               Male' - Maldives</t>
  </si>
  <si>
    <t>email:projects@viewbuilders.com.mv, Url:www.viewbuilders.com.mv</t>
  </si>
  <si>
    <t>Exepected Progress  Values / Forecasted</t>
  </si>
  <si>
    <t>ITEM</t>
  </si>
  <si>
    <t>DESCRIPTION</t>
  </si>
  <si>
    <t>Demolition</t>
  </si>
  <si>
    <t>site preparation &amp; Government permission</t>
  </si>
  <si>
    <t>Masonry works for Boundry protection</t>
  </si>
  <si>
    <t>Dewatering &amp; Excavation</t>
  </si>
  <si>
    <t>Dewatering &amp; Lean Concrete</t>
  </si>
  <si>
    <t>Preparation for Foundation Reinforcement</t>
  </si>
  <si>
    <t>Foundation Reinforcement</t>
  </si>
  <si>
    <t>Foundation Raft Concrete</t>
  </si>
  <si>
    <t>Foundation Beam Concrete</t>
  </si>
  <si>
    <t>Lift, Stair &amp; Columns up to First Slab</t>
  </si>
  <si>
    <t xml:space="preserve">Damp proofing And Masonry works at Below Ground </t>
  </si>
  <si>
    <t xml:space="preserve">First Slab Beams &amp; Slab </t>
  </si>
  <si>
    <t>First floor Columns, Lift &amp; Stair</t>
  </si>
  <si>
    <t xml:space="preserve">Second Slab Beam &amp; Slab </t>
  </si>
  <si>
    <t>Second floor Columns, Lift &amp; Stair</t>
  </si>
  <si>
    <t xml:space="preserve">Third Slab Beam &amp; Slab </t>
  </si>
  <si>
    <t>Third floor Columns, Lift &amp; Stair</t>
  </si>
  <si>
    <t xml:space="preserve">Fourth Slab Beam &amp; Slab </t>
  </si>
  <si>
    <t>Fourth floor Columns, Lift &amp; Stair</t>
  </si>
  <si>
    <t xml:space="preserve">Fifth Slab Beam &amp; Slab </t>
  </si>
  <si>
    <t>Fifth floor Columns, Lift &amp; Stair</t>
  </si>
  <si>
    <t xml:space="preserve">Sixth Slab Beam &amp; Slab </t>
  </si>
  <si>
    <t>Sixth floor Columns, Lift &amp; Stair</t>
  </si>
  <si>
    <t xml:space="preserve">Seventh Slab Beam &amp; Slab </t>
  </si>
  <si>
    <t>Seventh floor Columns, Lift &amp; Stair</t>
  </si>
  <si>
    <t xml:space="preserve">Eighth Slab Beam &amp; Slab </t>
  </si>
  <si>
    <t>Eighth floor Columns, Lift &amp; Stair</t>
  </si>
  <si>
    <t xml:space="preserve">Ninth Slab Beam &amp; Slab </t>
  </si>
  <si>
    <t>Ninth floor Columns, Lift &amp; Stair</t>
  </si>
  <si>
    <t xml:space="preserve">Terrace Slab Beam &amp; Slab </t>
  </si>
  <si>
    <t>Terrace floor Columns &amp; Lift</t>
  </si>
  <si>
    <t xml:space="preserve">Roof Slab Beam &amp; Slab </t>
  </si>
  <si>
    <t>Ground Floor</t>
  </si>
  <si>
    <t>First Floor</t>
  </si>
  <si>
    <t>Second Floor</t>
  </si>
  <si>
    <t>Third Floor</t>
  </si>
  <si>
    <t>Fourth Floor</t>
  </si>
  <si>
    <t>Fifth Floor</t>
  </si>
  <si>
    <t>Sixth Floor</t>
  </si>
  <si>
    <t>Seventh Floor</t>
  </si>
  <si>
    <t>Eighth Floor</t>
  </si>
  <si>
    <t>Nineth Floor</t>
  </si>
  <si>
    <t xml:space="preserve">Terrace </t>
  </si>
  <si>
    <t>BOQ ACTUAL AMOUNT</t>
  </si>
  <si>
    <t>ADMIN &amp; MANAGEMENT COST</t>
  </si>
  <si>
    <t xml:space="preserve">TOTAL FOR BOQ ACTUAL AMOUNT &amp; MANAGEMENT COST </t>
  </si>
  <si>
    <t xml:space="preserve">Masonry, Plastering Wiring, Plumbing &amp; Screeding </t>
  </si>
  <si>
    <t xml:space="preserve">Finishing Works </t>
  </si>
  <si>
    <t>Ground Floor - ( Including Penal Board &amp; 2 Booster Pump)</t>
  </si>
  <si>
    <t>Terrace  (Including Lift)</t>
  </si>
  <si>
    <t>M.MUDHOO (EIGHT STOREY BUILDING)</t>
  </si>
  <si>
    <t>sq.mtr</t>
  </si>
  <si>
    <t>BILL OF QUANTITIES</t>
  </si>
  <si>
    <t>cub.mtr</t>
  </si>
  <si>
    <t>mtr</t>
  </si>
  <si>
    <t>Flooring 65mm thick</t>
  </si>
  <si>
    <t>SITE MANAGEMENT</t>
  </si>
  <si>
    <t>item</t>
  </si>
  <si>
    <t>GROUND WORKS</t>
  </si>
  <si>
    <t>Dewatering</t>
  </si>
  <si>
    <t>Excavation</t>
  </si>
  <si>
    <t>FOUNDATION WORKS</t>
  </si>
  <si>
    <t>4A</t>
  </si>
  <si>
    <t>4B</t>
  </si>
  <si>
    <t>Masonry &amp; Plastering</t>
  </si>
  <si>
    <t>Steel Deformed Bar 20mm</t>
  </si>
  <si>
    <t>Steel Deformed Bar 16mm</t>
  </si>
  <si>
    <t>Steel Deformed Bar 12mm</t>
  </si>
  <si>
    <t>Steel Deformed Bar 10mm</t>
  </si>
  <si>
    <t>Steel Round Bar 6mm</t>
  </si>
  <si>
    <t>Plastering 12mm Thick Interior</t>
  </si>
  <si>
    <t>Site Management Cost for concrete works</t>
  </si>
  <si>
    <t>Site management Cost for Finishing works</t>
  </si>
  <si>
    <t>Backfilling</t>
  </si>
  <si>
    <t>Damp Proofing</t>
  </si>
  <si>
    <t>D1</t>
  </si>
  <si>
    <t>nos</t>
  </si>
  <si>
    <t>Painting on Exterior Surfaces of Wall</t>
  </si>
  <si>
    <t>Putty &amp; Painting on interior surfaces of wall</t>
  </si>
  <si>
    <t>Putty &amp; Painting on ceiling / sofits of slab</t>
  </si>
  <si>
    <t>Electrical main connection</t>
  </si>
  <si>
    <t>Electrical wiring to Lights and Fans</t>
  </si>
  <si>
    <t>Electrcal wiring to socket outlets</t>
  </si>
  <si>
    <t>Distribution Board</t>
  </si>
  <si>
    <t>points</t>
  </si>
  <si>
    <t>GROUND FLOOR</t>
  </si>
  <si>
    <t>Finishing Works</t>
  </si>
  <si>
    <t>Floor Screed</t>
  </si>
  <si>
    <t>Doors &amp; Windows</t>
  </si>
  <si>
    <t>Putty &amp; Painting</t>
  </si>
  <si>
    <t>Electrical Works</t>
  </si>
  <si>
    <t>TOTAL COST CARRIED OUT TO SUMMARY</t>
  </si>
  <si>
    <t>FIRST FLOOR</t>
  </si>
  <si>
    <t>Floor Slab</t>
  </si>
  <si>
    <t>5A</t>
  </si>
  <si>
    <t>5B</t>
  </si>
  <si>
    <t>c</t>
  </si>
  <si>
    <t>SUMMARY SHEET</t>
  </si>
  <si>
    <t>BOQ - SUMMARY</t>
  </si>
  <si>
    <t xml:space="preserve"> No.</t>
  </si>
  <si>
    <t xml:space="preserve">  1</t>
  </si>
  <si>
    <t>Site management cost for concrete works</t>
  </si>
  <si>
    <t>Site management cost for Finishing works</t>
  </si>
  <si>
    <t>2</t>
  </si>
  <si>
    <t>Ground works</t>
  </si>
  <si>
    <t>FOUNDATION WORK</t>
  </si>
  <si>
    <t>Masonry , plastering &amp; finishing work</t>
  </si>
  <si>
    <t>MISCELLANEOUS WORK</t>
  </si>
  <si>
    <t>TOTAL FOR CONCRETE</t>
  </si>
  <si>
    <t>TOTAL FOR MASONRY, PLASTERING &amp; FINISHING</t>
  </si>
  <si>
    <t>TOTAL FOR MISCELLANEOUS WORK</t>
  </si>
  <si>
    <t>SUB TOTAL</t>
  </si>
  <si>
    <t xml:space="preserve">6% OF G.S.T </t>
  </si>
  <si>
    <t>GRAND TOTAL</t>
  </si>
  <si>
    <t xml:space="preserve">DURATION </t>
  </si>
  <si>
    <t xml:space="preserve">   </t>
  </si>
  <si>
    <t>Building completion</t>
  </si>
  <si>
    <t xml:space="preserve">Column(s) C1 </t>
  </si>
  <si>
    <t>Column(s) C2</t>
  </si>
  <si>
    <t>Beam(s) B1</t>
  </si>
  <si>
    <t>Beam(s) B2</t>
  </si>
  <si>
    <t>Beam(s) B3</t>
  </si>
  <si>
    <t>Electric main panel board with meters</t>
  </si>
  <si>
    <t>MISCELLANEOUS</t>
  </si>
  <si>
    <t>Plastering 15mm Thick Exterior</t>
  </si>
  <si>
    <t>Beam(s) B4</t>
  </si>
  <si>
    <t>150mm Thick Solid Block Exterior walls</t>
  </si>
  <si>
    <t>150mm Thick Hollow Block Interior</t>
  </si>
  <si>
    <t xml:space="preserve"> Months</t>
  </si>
  <si>
    <t>Footing F1</t>
  </si>
  <si>
    <t>Footing F2</t>
  </si>
  <si>
    <t>Footing F3</t>
  </si>
  <si>
    <t>Footing F5</t>
  </si>
  <si>
    <t>Beam(s) B5</t>
  </si>
  <si>
    <t>100mm Thick Solid Block Parapet wall (below ground)</t>
  </si>
  <si>
    <t xml:space="preserve">CLIENT: </t>
  </si>
  <si>
    <t>Footing F4</t>
  </si>
  <si>
    <t>Beam(s) RB1</t>
  </si>
  <si>
    <t>Beam(s) RB2</t>
  </si>
  <si>
    <t>ADDITION &amp; OMISSION</t>
  </si>
  <si>
    <t>Site management</t>
  </si>
  <si>
    <t>Ground work</t>
  </si>
  <si>
    <t>Foundation work</t>
  </si>
  <si>
    <t>Ground floor</t>
  </si>
  <si>
    <t>First floor</t>
  </si>
  <si>
    <t>Miscellaneous</t>
  </si>
  <si>
    <t>OMISSION</t>
  </si>
  <si>
    <t>ADDITION</t>
  </si>
  <si>
    <t>ADDITION &amp; OMMISION</t>
  </si>
  <si>
    <t>TOTAL FOR ADDITTION &amp; OMIISSION</t>
  </si>
  <si>
    <t xml:space="preserve">Lean concrete </t>
  </si>
  <si>
    <t>Footing F6</t>
  </si>
  <si>
    <t>Foundation Beam FB1</t>
  </si>
  <si>
    <t>Column(s) C3</t>
  </si>
  <si>
    <t>75mm Thick Ground Slab with  R6@200 c/c (BW)</t>
  </si>
  <si>
    <t>GD</t>
  </si>
  <si>
    <t>W1</t>
  </si>
  <si>
    <t>W2</t>
  </si>
  <si>
    <t>Celing Hung Industrial Light</t>
  </si>
  <si>
    <t>Wall mount light (2.5M)</t>
  </si>
  <si>
    <t>1X13A socket outlet</t>
  </si>
  <si>
    <t>One way switch</t>
  </si>
  <si>
    <t>Beam(s) RB3</t>
  </si>
  <si>
    <t>Metal Works</t>
  </si>
  <si>
    <t>Truss TR1</t>
  </si>
  <si>
    <t>Brace Beam BB2</t>
  </si>
  <si>
    <t>Roof Works</t>
  </si>
  <si>
    <t>Zed purlins @1000 c/c</t>
  </si>
  <si>
    <t>6 thck Steel plate Bracket</t>
  </si>
  <si>
    <t>200x200 MS Gutter</t>
  </si>
  <si>
    <t>25x200 Timber Facia</t>
  </si>
  <si>
    <t>400mm wide Ridge Cap</t>
  </si>
  <si>
    <t>Lysaght Roofing Sheet</t>
  </si>
  <si>
    <t>Metal Stair Case with timber planks</t>
  </si>
  <si>
    <t>WAREHOUSE BUILDING</t>
  </si>
  <si>
    <t>DATE: 23/03/18</t>
  </si>
  <si>
    <t>NO</t>
  </si>
  <si>
    <t>UNIT</t>
  </si>
  <si>
    <t>QTY</t>
  </si>
  <si>
    <t>RATE</t>
  </si>
  <si>
    <t>AMOUNT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</si>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</sst>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[$MRF ]\ #,##0.00"/>
    <numFmt numFmtId="165" formatCode="#\ &quot;DAYS&quot;"/>
    <numFmt numFmtId="166" formatCode="0.0"/>
    <numFmt numFmtId="167" formatCode="_(* #,##0.00_);_(* \(#,##0.00\);_(* &quot;&quot;_);_(@_)"/>
  </numFmts>
  <fonts count="5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7"/>
      <color indexed="8"/>
      <name val="Arial"/>
      <family val="2"/>
    </font>
    <font>
      <b/>
      <sz val="9"/>
      <color indexed="8"/>
      <name val="Arial"/>
      <family val="2"/>
    </font>
    <font>
      <sz val="25"/>
      <name val="A_Bismillah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8"/>
      <name val="Arial"/>
      <family val="2"/>
    </font>
    <font>
      <sz val="10"/>
      <name val="Arial"/>
      <family val="2"/>
    </font>
    <font>
      <i/>
      <sz val="11"/>
      <color rgb="FF7F7F7F"/>
      <name val="Calibri"/>
      <family val="2"/>
      <scheme val="minor"/>
    </font>
    <font>
      <b/>
      <sz val="9"/>
      <color theme="0"/>
      <name val="Arial Narrow"/>
      <family val="2"/>
    </font>
    <font>
      <sz val="25"/>
      <name val="Calibri"/>
      <family val="2"/>
      <scheme val="minor"/>
    </font>
    <font>
      <sz val="10"/>
      <color indexed="8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i/>
      <sz val="12"/>
      <color rgb="FF7F7F7F"/>
      <name val="Calibri"/>
      <family val="2"/>
      <scheme val="minor"/>
    </font>
    <font>
      <b/>
      <sz val="25"/>
      <name val="Calibri"/>
      <family val="2"/>
      <scheme val="minor"/>
    </font>
    <font>
      <sz val="9"/>
      <name val="Calibri"/>
      <family val="2"/>
      <scheme val="minor"/>
    </font>
    <font>
      <i/>
      <sz val="16"/>
      <name val="Calibri"/>
      <family val="2"/>
      <scheme val="minor"/>
    </font>
    <font>
      <i/>
      <sz val="12"/>
      <name val="Calibri"/>
      <family val="2"/>
      <scheme val="minor"/>
    </font>
    <font>
      <b/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9"/>
      <name val="Arial"/>
      <family val="2"/>
    </font>
    <font>
      <sz val="28"/>
      <name val="A_Bismillah"/>
    </font>
    <font>
      <b/>
      <u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0"/>
      <name val="Arial Narrow"/>
      <family val="2"/>
    </font>
    <font>
      <sz val="10"/>
      <name val="Cambria"/>
      <family val="1"/>
      <scheme val="major"/>
    </font>
    <font>
      <b/>
      <sz val="9"/>
      <name val="Cambria"/>
      <family val="1"/>
      <scheme val="major"/>
    </font>
    <font>
      <b/>
      <sz val="9"/>
      <name val="Cambria"/>
      <family val="1"/>
    </font>
    <font>
      <sz val="10"/>
      <name val="Cambria"/>
      <family val="1"/>
    </font>
    <font>
      <sz val="9"/>
      <name val="Cambria"/>
      <family val="1"/>
      <scheme val="major"/>
    </font>
    <font>
      <b/>
      <sz val="8"/>
      <name val="Arial"/>
      <family val="2"/>
    </font>
    <font>
      <b/>
      <sz val="10"/>
      <name val="Cambria"/>
      <family val="1"/>
      <scheme val="major"/>
    </font>
    <font>
      <b/>
      <sz val="11"/>
      <color theme="0"/>
      <name val="Calibri"/>
      <family val="2"/>
      <scheme val="minor"/>
    </font>
    <font>
      <b/>
      <sz val="10"/>
      <color theme="0"/>
      <name val="A_Reethi"/>
      <charset val="1"/>
    </font>
    <font>
      <b/>
      <sz val="10"/>
      <color theme="1"/>
      <name val="A_Reethi"/>
      <charset val="1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246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5" xfId="0" applyFont="1" applyBorder="1"/>
    <xf numFmtId="0" fontId="0" fillId="0" borderId="9" xfId="0" applyFill="1" applyBorder="1"/>
    <xf numFmtId="0" fontId="0" fillId="0" borderId="10" xfId="0" applyFill="1" applyBorder="1"/>
    <xf numFmtId="0" fontId="0" fillId="0" borderId="0" xfId="0" applyFill="1" applyBorder="1"/>
    <xf numFmtId="0" fontId="0" fillId="0" borderId="11" xfId="0" applyFill="1" applyBorder="1"/>
    <xf numFmtId="0" fontId="3" fillId="0" borderId="0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6" fillId="0" borderId="0" xfId="0" applyFont="1" applyFill="1" applyBorder="1"/>
    <xf numFmtId="43" fontId="0" fillId="0" borderId="2" xfId="1" applyFont="1" applyBorder="1"/>
    <xf numFmtId="43" fontId="0" fillId="0" borderId="14" xfId="1" applyFont="1" applyFill="1" applyBorder="1"/>
    <xf numFmtId="43" fontId="0" fillId="0" borderId="15" xfId="1" applyFont="1" applyFill="1" applyBorder="1"/>
    <xf numFmtId="43" fontId="0" fillId="0" borderId="16" xfId="1" applyFont="1" applyFill="1" applyBorder="1"/>
    <xf numFmtId="43" fontId="3" fillId="0" borderId="16" xfId="1" applyFont="1" applyFill="1" applyBorder="1"/>
    <xf numFmtId="43" fontId="0" fillId="0" borderId="17" xfId="1" applyFont="1" applyFill="1" applyBorder="1"/>
    <xf numFmtId="43" fontId="0" fillId="0" borderId="7" xfId="1" applyFont="1" applyBorder="1"/>
    <xf numFmtId="43" fontId="0" fillId="0" borderId="0" xfId="1" applyFont="1"/>
    <xf numFmtId="43" fontId="3" fillId="0" borderId="18" xfId="1" applyFont="1" applyFill="1" applyBorder="1" applyAlignment="1">
      <alignment horizontal="center"/>
    </xf>
    <xf numFmtId="0" fontId="6" fillId="0" borderId="19" xfId="0" applyFont="1" applyFill="1" applyBorder="1" applyAlignment="1"/>
    <xf numFmtId="0" fontId="6" fillId="0" borderId="20" xfId="0" applyFont="1" applyFill="1" applyBorder="1" applyAlignment="1"/>
    <xf numFmtId="0" fontId="6" fillId="0" borderId="21" xfId="0" applyFont="1" applyFill="1" applyBorder="1" applyAlignment="1"/>
    <xf numFmtId="0" fontId="8" fillId="0" borderId="0" xfId="0" applyFont="1" applyFill="1" applyBorder="1" applyAlignment="1"/>
    <xf numFmtId="0" fontId="0" fillId="0" borderId="0" xfId="0" applyFill="1" applyBorder="1" applyAlignment="1"/>
    <xf numFmtId="164" fontId="6" fillId="0" borderId="0" xfId="0" applyNumberFormat="1" applyFont="1" applyFill="1" applyBorder="1"/>
    <xf numFmtId="43" fontId="9" fillId="2" borderId="0" xfId="1" applyFont="1" applyFill="1" applyBorder="1" applyAlignment="1">
      <alignment vertical="center"/>
    </xf>
    <xf numFmtId="43" fontId="0" fillId="0" borderId="0" xfId="0" applyNumberFormat="1"/>
    <xf numFmtId="0" fontId="18" fillId="0" borderId="0" xfId="0" applyFont="1" applyAlignment="1">
      <alignment vertical="center"/>
    </xf>
    <xf numFmtId="0" fontId="19" fillId="0" borderId="0" xfId="0" applyFont="1"/>
    <xf numFmtId="0" fontId="20" fillId="0" borderId="0" xfId="2" applyFont="1" applyBorder="1" applyAlignment="1">
      <alignment vertical="center"/>
    </xf>
    <xf numFmtId="0" fontId="20" fillId="0" borderId="0" xfId="2" applyFont="1" applyBorder="1" applyAlignment="1">
      <alignment horizontal="right" vertical="center"/>
    </xf>
    <xf numFmtId="0" fontId="21" fillId="0" borderId="0" xfId="2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10" fillId="7" borderId="22" xfId="0" applyFont="1" applyFill="1" applyBorder="1" applyAlignment="1">
      <alignment horizontal="center"/>
    </xf>
    <xf numFmtId="0" fontId="12" fillId="7" borderId="19" xfId="0" applyFont="1" applyFill="1" applyBorder="1" applyAlignment="1">
      <alignment horizontal="left"/>
    </xf>
    <xf numFmtId="17" fontId="12" fillId="7" borderId="22" xfId="0" applyNumberFormat="1" applyFont="1" applyFill="1" applyBorder="1" applyAlignment="1">
      <alignment horizontal="center"/>
    </xf>
    <xf numFmtId="0" fontId="13" fillId="6" borderId="22" xfId="0" applyFont="1" applyFill="1" applyBorder="1"/>
    <xf numFmtId="0" fontId="13" fillId="0" borderId="22" xfId="0" applyFont="1" applyBorder="1"/>
    <xf numFmtId="0" fontId="13" fillId="0" borderId="19" xfId="0" applyFont="1" applyBorder="1" applyAlignment="1">
      <alignment horizontal="left"/>
    </xf>
    <xf numFmtId="43" fontId="0" fillId="8" borderId="22" xfId="0" applyNumberFormat="1" applyFill="1" applyBorder="1" applyAlignment="1">
      <alignment horizontal="center"/>
    </xf>
    <xf numFmtId="17" fontId="0" fillId="0" borderId="22" xfId="0" applyNumberFormat="1" applyBorder="1" applyAlignment="1">
      <alignment horizontal="center"/>
    </xf>
    <xf numFmtId="0" fontId="12" fillId="0" borderId="19" xfId="0" applyFont="1" applyBorder="1" applyAlignment="1">
      <alignment horizontal="left"/>
    </xf>
    <xf numFmtId="0" fontId="23" fillId="0" borderId="22" xfId="3" applyFont="1" applyBorder="1" applyAlignment="1">
      <alignment vertical="center"/>
    </xf>
    <xf numFmtId="43" fontId="0" fillId="0" borderId="22" xfId="0" applyNumberFormat="1" applyBorder="1" applyAlignment="1">
      <alignment horizontal="center"/>
    </xf>
    <xf numFmtId="0" fontId="23" fillId="0" borderId="19" xfId="3" applyFont="1" applyBorder="1" applyAlignment="1">
      <alignment vertical="center"/>
    </xf>
    <xf numFmtId="0" fontId="23" fillId="0" borderId="22" xfId="3" applyFont="1" applyBorder="1" applyAlignment="1">
      <alignment vertical="center" wrapText="1"/>
    </xf>
    <xf numFmtId="0" fontId="23" fillId="0" borderId="24" xfId="3" applyFont="1" applyBorder="1" applyAlignment="1">
      <alignment vertical="center" wrapText="1"/>
    </xf>
    <xf numFmtId="17" fontId="0" fillId="0" borderId="24" xfId="0" applyNumberFormat="1" applyBorder="1" applyAlignment="1">
      <alignment horizontal="center"/>
    </xf>
    <xf numFmtId="43" fontId="0" fillId="0" borderId="24" xfId="0" applyNumberFormat="1" applyBorder="1" applyAlignment="1">
      <alignment horizontal="center"/>
    </xf>
    <xf numFmtId="0" fontId="13" fillId="0" borderId="20" xfId="0" applyFont="1" applyBorder="1" applyAlignment="1">
      <alignment horizontal="left"/>
    </xf>
    <xf numFmtId="17" fontId="0" fillId="0" borderId="20" xfId="0" applyNumberFormat="1" applyBorder="1" applyAlignment="1">
      <alignment horizontal="center"/>
    </xf>
    <xf numFmtId="43" fontId="0" fillId="0" borderId="20" xfId="0" applyNumberFormat="1" applyBorder="1" applyAlignment="1">
      <alignment horizontal="center"/>
    </xf>
    <xf numFmtId="17" fontId="0" fillId="0" borderId="23" xfId="0" applyNumberFormat="1" applyBorder="1" applyAlignment="1">
      <alignment horizontal="center"/>
    </xf>
    <xf numFmtId="43" fontId="0" fillId="0" borderId="25" xfId="0" applyNumberFormat="1" applyBorder="1" applyAlignment="1">
      <alignment horizontal="center" vertical="center"/>
    </xf>
    <xf numFmtId="43" fontId="6" fillId="5" borderId="25" xfId="0" applyNumberFormat="1" applyFont="1" applyFill="1" applyBorder="1" applyAlignment="1">
      <alignment horizontal="center" vertical="center"/>
    </xf>
    <xf numFmtId="43" fontId="0" fillId="0" borderId="22" xfId="0" applyNumberFormat="1" applyFill="1" applyBorder="1" applyAlignment="1">
      <alignment horizontal="center"/>
    </xf>
    <xf numFmtId="17" fontId="0" fillId="0" borderId="22" xfId="0" applyNumberFormat="1" applyFill="1" applyBorder="1" applyAlignment="1">
      <alignment horizontal="center"/>
    </xf>
    <xf numFmtId="0" fontId="0" fillId="8" borderId="22" xfId="0" applyNumberFormat="1" applyFill="1" applyBorder="1" applyAlignment="1">
      <alignment horizontal="center"/>
    </xf>
    <xf numFmtId="43" fontId="15" fillId="8" borderId="22" xfId="1" applyFont="1" applyFill="1" applyBorder="1" applyAlignment="1">
      <alignment horizontal="center"/>
    </xf>
    <xf numFmtId="0" fontId="12" fillId="6" borderId="19" xfId="0" applyFont="1" applyFill="1" applyBorder="1" applyAlignment="1"/>
    <xf numFmtId="0" fontId="12" fillId="6" borderId="20" xfId="0" applyFont="1" applyFill="1" applyBorder="1" applyAlignment="1"/>
    <xf numFmtId="0" fontId="14" fillId="0" borderId="0" xfId="0" applyFont="1" applyFill="1" applyAlignment="1">
      <alignment horizontal="center" vertical="center"/>
    </xf>
    <xf numFmtId="0" fontId="0" fillId="0" borderId="0" xfId="0" applyBorder="1"/>
    <xf numFmtId="0" fontId="12" fillId="0" borderId="22" xfId="0" applyFont="1" applyBorder="1" applyAlignment="1">
      <alignment horizontal="left" vertical="center"/>
    </xf>
    <xf numFmtId="0" fontId="24" fillId="9" borderId="0" xfId="0" applyFont="1" applyFill="1" applyAlignment="1">
      <alignment vertical="center"/>
    </xf>
    <xf numFmtId="0" fontId="0" fillId="0" borderId="22" xfId="0" applyNumberFormat="1" applyBorder="1" applyAlignment="1">
      <alignment horizontal="center"/>
    </xf>
    <xf numFmtId="0" fontId="12" fillId="6" borderId="20" xfId="0" applyNumberFormat="1" applyFont="1" applyFill="1" applyBorder="1" applyAlignment="1"/>
    <xf numFmtId="0" fontId="24" fillId="10" borderId="0" xfId="0" applyFont="1" applyFill="1" applyAlignment="1">
      <alignment vertical="center"/>
    </xf>
    <xf numFmtId="17" fontId="12" fillId="7" borderId="23" xfId="0" applyNumberFormat="1" applyFont="1" applyFill="1" applyBorder="1" applyAlignment="1">
      <alignment horizontal="center"/>
    </xf>
    <xf numFmtId="17" fontId="0" fillId="0" borderId="23" xfId="0" applyNumberFormat="1" applyFill="1" applyBorder="1" applyAlignment="1">
      <alignment horizontal="center"/>
    </xf>
    <xf numFmtId="43" fontId="0" fillId="0" borderId="23" xfId="0" applyNumberFormat="1" applyFill="1" applyBorder="1" applyAlignment="1">
      <alignment horizontal="center"/>
    </xf>
    <xf numFmtId="43" fontId="0" fillId="0" borderId="23" xfId="0" applyNumberFormat="1" applyBorder="1" applyAlignment="1">
      <alignment horizontal="center"/>
    </xf>
    <xf numFmtId="17" fontId="0" fillId="0" borderId="3" xfId="0" applyNumberFormat="1" applyBorder="1" applyAlignment="1">
      <alignment horizontal="center"/>
    </xf>
    <xf numFmtId="43" fontId="0" fillId="0" borderId="8" xfId="0" applyNumberFormat="1" applyBorder="1" applyAlignment="1">
      <alignment horizontal="center" vertical="center"/>
    </xf>
    <xf numFmtId="0" fontId="12" fillId="6" borderId="23" xfId="0" applyFont="1" applyFill="1" applyBorder="1" applyAlignment="1"/>
    <xf numFmtId="0" fontId="13" fillId="0" borderId="4" xfId="0" applyFont="1" applyBorder="1"/>
    <xf numFmtId="43" fontId="17" fillId="4" borderId="22" xfId="1" applyNumberFormat="1" applyFont="1" applyFill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43" fontId="17" fillId="0" borderId="22" xfId="1" applyNumberFormat="1" applyFont="1" applyFill="1" applyBorder="1" applyAlignment="1">
      <alignment horizontal="center" vertical="center"/>
    </xf>
    <xf numFmtId="43" fontId="28" fillId="4" borderId="0" xfId="0" applyNumberFormat="1" applyFont="1" applyFill="1" applyAlignment="1">
      <alignment horizontal="center" vertical="center"/>
    </xf>
    <xf numFmtId="43" fontId="1" fillId="0" borderId="0" xfId="4" applyFont="1" applyAlignment="1">
      <alignment horizontal="center" vertical="center"/>
    </xf>
    <xf numFmtId="0" fontId="1" fillId="0" borderId="0" xfId="6"/>
    <xf numFmtId="0" fontId="33" fillId="0" borderId="0" xfId="3" applyFont="1" applyAlignment="1">
      <alignment horizontal="center"/>
    </xf>
    <xf numFmtId="43" fontId="10" fillId="2" borderId="0" xfId="4" applyFont="1" applyFill="1" applyBorder="1" applyAlignment="1">
      <alignment vertical="center"/>
    </xf>
    <xf numFmtId="0" fontId="29" fillId="0" borderId="0" xfId="3" applyFont="1"/>
    <xf numFmtId="165" fontId="10" fillId="2" borderId="0" xfId="3" applyNumberFormat="1" applyFont="1" applyFill="1" applyBorder="1" applyAlignment="1">
      <alignment horizontal="left" vertical="center"/>
    </xf>
    <xf numFmtId="165" fontId="34" fillId="2" borderId="0" xfId="3" applyNumberFormat="1" applyFont="1" applyFill="1" applyBorder="1" applyAlignment="1">
      <alignment horizontal="left" vertical="center"/>
    </xf>
    <xf numFmtId="0" fontId="35" fillId="2" borderId="0" xfId="3" applyFont="1" applyFill="1" applyAlignment="1">
      <alignment horizontal="right" vertical="center"/>
    </xf>
    <xf numFmtId="17" fontId="36" fillId="0" borderId="0" xfId="3" applyNumberFormat="1" applyFont="1" applyFill="1" applyBorder="1" applyAlignment="1">
      <alignment horizontal="left"/>
    </xf>
    <xf numFmtId="0" fontId="34" fillId="2" borderId="0" xfId="3" applyFont="1" applyFill="1" applyBorder="1" applyAlignment="1">
      <alignment vertical="center"/>
    </xf>
    <xf numFmtId="0" fontId="3" fillId="0" borderId="0" xfId="3"/>
    <xf numFmtId="0" fontId="3" fillId="0" borderId="0" xfId="3" applyFont="1"/>
    <xf numFmtId="0" fontId="3" fillId="0" borderId="5" xfId="3" applyBorder="1"/>
    <xf numFmtId="0" fontId="6" fillId="0" borderId="0" xfId="3" applyFont="1"/>
    <xf numFmtId="43" fontId="6" fillId="11" borderId="29" xfId="1" applyFont="1" applyFill="1" applyBorder="1" applyAlignment="1">
      <alignment horizontal="center" vertical="center"/>
    </xf>
    <xf numFmtId="49" fontId="5" fillId="11" borderId="26" xfId="3" applyNumberFormat="1" applyFont="1" applyFill="1" applyBorder="1" applyAlignment="1">
      <alignment horizontal="center" vertical="top"/>
    </xf>
    <xf numFmtId="49" fontId="40" fillId="11" borderId="26" xfId="3" applyNumberFormat="1" applyFont="1" applyFill="1" applyBorder="1" applyAlignment="1">
      <alignment vertical="center"/>
    </xf>
    <xf numFmtId="0" fontId="5" fillId="11" borderId="28" xfId="3" applyNumberFormat="1" applyFont="1" applyFill="1" applyBorder="1" applyAlignment="1">
      <alignment horizontal="center" vertical="center"/>
    </xf>
    <xf numFmtId="0" fontId="3" fillId="11" borderId="27" xfId="3" applyFont="1" applyFill="1" applyBorder="1"/>
    <xf numFmtId="0" fontId="3" fillId="11" borderId="32" xfId="3" applyFont="1" applyFill="1" applyBorder="1"/>
    <xf numFmtId="0" fontId="41" fillId="11" borderId="33" xfId="3" applyFont="1" applyFill="1" applyBorder="1"/>
    <xf numFmtId="43" fontId="42" fillId="11" borderId="28" xfId="3" applyNumberFormat="1" applyFont="1" applyFill="1" applyBorder="1"/>
    <xf numFmtId="166" fontId="5" fillId="11" borderId="31" xfId="3" applyNumberFormat="1" applyFont="1" applyFill="1" applyBorder="1" applyAlignment="1">
      <alignment horizontal="center" vertical="center"/>
    </xf>
    <xf numFmtId="49" fontId="5" fillId="11" borderId="31" xfId="3" applyNumberFormat="1" applyFont="1" applyFill="1" applyBorder="1" applyAlignment="1">
      <alignment vertical="center"/>
    </xf>
    <xf numFmtId="0" fontId="40" fillId="11" borderId="30" xfId="3" applyFont="1" applyFill="1" applyBorder="1"/>
    <xf numFmtId="43" fontId="42" fillId="11" borderId="0" xfId="3" applyNumberFormat="1" applyFont="1" applyFill="1" applyBorder="1"/>
    <xf numFmtId="0" fontId="3" fillId="11" borderId="34" xfId="3" applyFont="1" applyFill="1" applyBorder="1"/>
    <xf numFmtId="0" fontId="3" fillId="0" borderId="35" xfId="3" applyBorder="1"/>
    <xf numFmtId="0" fontId="41" fillId="11" borderId="30" xfId="3" applyFont="1" applyFill="1" applyBorder="1"/>
    <xf numFmtId="0" fontId="3" fillId="11" borderId="0" xfId="3" applyFont="1" applyFill="1" applyBorder="1"/>
    <xf numFmtId="43" fontId="42" fillId="11" borderId="36" xfId="3" applyNumberFormat="1" applyFont="1" applyFill="1" applyBorder="1" applyAlignment="1">
      <alignment horizontal="center"/>
    </xf>
    <xf numFmtId="49" fontId="5" fillId="11" borderId="26" xfId="3" applyNumberFormat="1" applyFont="1" applyFill="1" applyBorder="1" applyAlignment="1">
      <alignment vertical="center"/>
    </xf>
    <xf numFmtId="0" fontId="5" fillId="11" borderId="31" xfId="3" applyFont="1" applyFill="1" applyBorder="1"/>
    <xf numFmtId="0" fontId="5" fillId="11" borderId="30" xfId="3" applyFont="1" applyFill="1" applyBorder="1" applyAlignment="1">
      <alignment horizontal="left"/>
    </xf>
    <xf numFmtId="43" fontId="43" fillId="11" borderId="0" xfId="1" applyFont="1" applyFill="1" applyBorder="1"/>
    <xf numFmtId="0" fontId="44" fillId="11" borderId="36" xfId="3" applyFont="1" applyFill="1" applyBorder="1"/>
    <xf numFmtId="43" fontId="42" fillId="11" borderId="30" xfId="3" applyNumberFormat="1" applyFont="1" applyFill="1" applyBorder="1"/>
    <xf numFmtId="1" fontId="5" fillId="11" borderId="26" xfId="3" applyNumberFormat="1" applyFont="1" applyFill="1" applyBorder="1" applyAlignment="1">
      <alignment horizontal="center" vertical="center"/>
    </xf>
    <xf numFmtId="2" fontId="5" fillId="11" borderId="31" xfId="3" applyNumberFormat="1" applyFont="1" applyFill="1" applyBorder="1" applyAlignment="1">
      <alignment horizontal="center" vertical="center"/>
    </xf>
    <xf numFmtId="49" fontId="5" fillId="11" borderId="37" xfId="3" applyNumberFormat="1" applyFont="1" applyFill="1" applyBorder="1" applyAlignment="1">
      <alignment vertical="center"/>
    </xf>
    <xf numFmtId="0" fontId="4" fillId="11" borderId="30" xfId="3" applyNumberFormat="1" applyFont="1" applyFill="1" applyBorder="1" applyAlignment="1">
      <alignment horizontal="left" vertical="center"/>
    </xf>
    <xf numFmtId="43" fontId="42" fillId="11" borderId="31" xfId="1" applyNumberFormat="1" applyFont="1" applyFill="1" applyBorder="1"/>
    <xf numFmtId="0" fontId="44" fillId="11" borderId="5" xfId="3" applyFont="1" applyFill="1" applyBorder="1"/>
    <xf numFmtId="0" fontId="5" fillId="11" borderId="26" xfId="3" applyFont="1" applyFill="1" applyBorder="1" applyAlignment="1">
      <alignment horizontal="center"/>
    </xf>
    <xf numFmtId="0" fontId="5" fillId="11" borderId="26" xfId="3" applyFont="1" applyFill="1" applyBorder="1"/>
    <xf numFmtId="0" fontId="5" fillId="11" borderId="28" xfId="3" applyFont="1" applyFill="1" applyBorder="1" applyAlignment="1">
      <alignment horizontal="left"/>
    </xf>
    <xf numFmtId="0" fontId="5" fillId="11" borderId="32" xfId="3" applyFont="1" applyFill="1" applyBorder="1"/>
    <xf numFmtId="0" fontId="5" fillId="11" borderId="33" xfId="3" applyFont="1" applyFill="1" applyBorder="1"/>
    <xf numFmtId="167" fontId="42" fillId="11" borderId="28" xfId="3" applyNumberFormat="1" applyFont="1" applyFill="1" applyBorder="1"/>
    <xf numFmtId="43" fontId="42" fillId="11" borderId="38" xfId="1" applyNumberFormat="1" applyFont="1" applyFill="1" applyBorder="1" applyAlignment="1">
      <alignment horizontal="center" vertical="center"/>
    </xf>
    <xf numFmtId="0" fontId="41" fillId="11" borderId="36" xfId="3" applyFont="1" applyFill="1" applyBorder="1"/>
    <xf numFmtId="0" fontId="41" fillId="11" borderId="5" xfId="3" applyFont="1" applyFill="1" applyBorder="1"/>
    <xf numFmtId="0" fontId="3" fillId="11" borderId="0" xfId="3" applyFont="1" applyFill="1"/>
    <xf numFmtId="43" fontId="42" fillId="11" borderId="39" xfId="3" applyNumberFormat="1" applyFont="1" applyFill="1" applyBorder="1" applyAlignment="1">
      <alignment horizontal="center"/>
    </xf>
    <xf numFmtId="43" fontId="42" fillId="11" borderId="5" xfId="3" applyNumberFormat="1" applyFont="1" applyFill="1" applyBorder="1" applyAlignment="1">
      <alignment horizontal="center"/>
    </xf>
    <xf numFmtId="0" fontId="5" fillId="11" borderId="26" xfId="3" applyFont="1" applyFill="1" applyBorder="1" applyAlignment="1">
      <alignment horizontal="left"/>
    </xf>
    <xf numFmtId="0" fontId="42" fillId="11" borderId="27" xfId="3" applyFont="1" applyFill="1" applyBorder="1"/>
    <xf numFmtId="0" fontId="42" fillId="11" borderId="32" xfId="3" applyFont="1" applyFill="1" applyBorder="1"/>
    <xf numFmtId="0" fontId="42" fillId="11" borderId="33" xfId="3" applyFont="1" applyFill="1" applyBorder="1"/>
    <xf numFmtId="43" fontId="42" fillId="11" borderId="0" xfId="1" applyNumberFormat="1" applyFont="1" applyFill="1" applyBorder="1" applyAlignment="1">
      <alignment horizontal="center" vertical="center"/>
    </xf>
    <xf numFmtId="43" fontId="42" fillId="11" borderId="36" xfId="1" applyNumberFormat="1" applyFont="1" applyFill="1" applyBorder="1"/>
    <xf numFmtId="43" fontId="42" fillId="11" borderId="5" xfId="1" applyNumberFormat="1" applyFont="1" applyFill="1" applyBorder="1"/>
    <xf numFmtId="43" fontId="45" fillId="11" borderId="0" xfId="1" applyNumberFormat="1" applyFont="1" applyFill="1" applyBorder="1" applyAlignment="1">
      <alignment horizontal="center" vertical="center"/>
    </xf>
    <xf numFmtId="43" fontId="42" fillId="11" borderId="33" xfId="3" applyNumberFormat="1" applyFont="1" applyFill="1" applyBorder="1"/>
    <xf numFmtId="0" fontId="36" fillId="11" borderId="20" xfId="3" applyFont="1" applyFill="1" applyBorder="1" applyAlignment="1">
      <alignment vertical="center"/>
    </xf>
    <xf numFmtId="43" fontId="42" fillId="11" borderId="19" xfId="1" applyFont="1" applyFill="1" applyBorder="1" applyAlignment="1">
      <alignment horizontal="center" vertical="center"/>
    </xf>
    <xf numFmtId="43" fontId="45" fillId="11" borderId="41" xfId="1" applyFont="1" applyFill="1" applyBorder="1" applyAlignment="1">
      <alignment horizontal="center" vertical="center"/>
    </xf>
    <xf numFmtId="43" fontId="45" fillId="11" borderId="23" xfId="1" applyFont="1" applyFill="1" applyBorder="1" applyAlignment="1">
      <alignment horizontal="center" vertical="center"/>
    </xf>
    <xf numFmtId="43" fontId="45" fillId="11" borderId="42" xfId="1" applyFont="1" applyFill="1" applyBorder="1" applyAlignment="1">
      <alignment horizontal="center" vertical="center"/>
    </xf>
    <xf numFmtId="43" fontId="42" fillId="11" borderId="6" xfId="1" applyFont="1" applyFill="1" applyBorder="1" applyAlignment="1">
      <alignment horizontal="center" vertical="center"/>
    </xf>
    <xf numFmtId="43" fontId="42" fillId="11" borderId="43" xfId="1" applyFont="1" applyFill="1" applyBorder="1" applyAlignment="1">
      <alignment horizontal="center" vertical="center"/>
    </xf>
    <xf numFmtId="43" fontId="45" fillId="11" borderId="3" xfId="1" applyFont="1" applyFill="1" applyBorder="1" applyAlignment="1">
      <alignment horizontal="center" vertical="center"/>
    </xf>
    <xf numFmtId="43" fontId="45" fillId="11" borderId="44" xfId="1" applyFont="1" applyFill="1" applyBorder="1" applyAlignment="1">
      <alignment horizontal="center" vertical="center"/>
    </xf>
    <xf numFmtId="43" fontId="42" fillId="11" borderId="39" xfId="1" applyFont="1" applyFill="1" applyBorder="1" applyAlignment="1">
      <alignment horizontal="center" vertical="center"/>
    </xf>
    <xf numFmtId="43" fontId="42" fillId="11" borderId="3" xfId="1" applyFont="1" applyFill="1" applyBorder="1" applyAlignment="1">
      <alignment horizontal="center" vertical="center"/>
    </xf>
    <xf numFmtId="0" fontId="3" fillId="11" borderId="48" xfId="3" applyFont="1" applyFill="1" applyBorder="1"/>
    <xf numFmtId="0" fontId="41" fillId="11" borderId="48" xfId="3" applyFont="1" applyFill="1" applyBorder="1"/>
    <xf numFmtId="0" fontId="41" fillId="11" borderId="49" xfId="3" applyFont="1" applyFill="1" applyBorder="1"/>
    <xf numFmtId="0" fontId="3" fillId="11" borderId="50" xfId="3" applyFont="1" applyFill="1" applyBorder="1"/>
    <xf numFmtId="0" fontId="41" fillId="11" borderId="50" xfId="3" applyFont="1" applyFill="1" applyBorder="1"/>
    <xf numFmtId="0" fontId="41" fillId="11" borderId="51" xfId="3" applyFont="1" applyFill="1" applyBorder="1"/>
    <xf numFmtId="0" fontId="41" fillId="11" borderId="0" xfId="3" applyFont="1" applyFill="1" applyBorder="1"/>
    <xf numFmtId="0" fontId="3" fillId="11" borderId="0" xfId="3" applyFont="1" applyFill="1" applyBorder="1" applyAlignment="1">
      <alignment horizontal="center"/>
    </xf>
    <xf numFmtId="0" fontId="6" fillId="11" borderId="0" xfId="3" applyFont="1" applyFill="1" applyBorder="1"/>
    <xf numFmtId="39" fontId="42" fillId="11" borderId="0" xfId="3" applyNumberFormat="1" applyFont="1" applyFill="1" applyBorder="1" applyAlignment="1">
      <alignment horizontal="center" vertical="center"/>
    </xf>
    <xf numFmtId="49" fontId="3" fillId="0" borderId="0" xfId="3" applyNumberFormat="1" applyFont="1"/>
    <xf numFmtId="14" fontId="3" fillId="0" borderId="0" xfId="3" applyNumberFormat="1" applyFont="1" applyAlignment="1">
      <alignment horizontal="left"/>
    </xf>
    <xf numFmtId="43" fontId="26" fillId="0" borderId="22" xfId="1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vertical="center"/>
    </xf>
    <xf numFmtId="43" fontId="26" fillId="6" borderId="22" xfId="1" applyNumberFormat="1" applyFont="1" applyFill="1" applyBorder="1" applyAlignment="1">
      <alignment horizontal="center" vertical="center"/>
    </xf>
    <xf numFmtId="43" fontId="17" fillId="11" borderId="22" xfId="1" applyNumberFormat="1" applyFont="1" applyFill="1" applyBorder="1" applyAlignment="1">
      <alignment horizontal="center" vertical="center"/>
    </xf>
    <xf numFmtId="43" fontId="3" fillId="0" borderId="0" xfId="1"/>
    <xf numFmtId="0" fontId="0" fillId="0" borderId="22" xfId="0" applyBorder="1"/>
    <xf numFmtId="0" fontId="32" fillId="6" borderId="22" xfId="0" applyFont="1" applyFill="1" applyBorder="1" applyAlignment="1">
      <alignment horizontal="right"/>
    </xf>
    <xf numFmtId="0" fontId="32" fillId="6" borderId="22" xfId="0" applyFont="1" applyFill="1" applyBorder="1" applyAlignment="1">
      <alignment horizontal="center"/>
    </xf>
    <xf numFmtId="43" fontId="32" fillId="6" borderId="22" xfId="1" applyFont="1" applyFill="1" applyBorder="1" applyAlignment="1">
      <alignment horizontal="center"/>
    </xf>
    <xf numFmtId="0" fontId="48" fillId="4" borderId="22" xfId="0" applyFont="1" applyFill="1" applyBorder="1" applyAlignment="1">
      <alignment horizontal="right"/>
    </xf>
    <xf numFmtId="0" fontId="48" fillId="4" borderId="22" xfId="0" applyFont="1" applyFill="1" applyBorder="1"/>
    <xf numFmtId="0" fontId="49" fillId="4" borderId="22" xfId="0" applyFont="1" applyFill="1" applyBorder="1" applyAlignment="1">
      <alignment horizontal="center" vertical="center"/>
    </xf>
    <xf numFmtId="43" fontId="48" fillId="4" borderId="22" xfId="1" applyFont="1" applyFill="1" applyBorder="1"/>
    <xf numFmtId="0" fontId="6" fillId="3" borderId="22" xfId="0" applyFont="1" applyFill="1" applyBorder="1" applyAlignment="1">
      <alignment horizontal="right"/>
    </xf>
    <xf numFmtId="0" fontId="6" fillId="3" borderId="22" xfId="0" applyFont="1" applyFill="1" applyBorder="1"/>
    <xf numFmtId="0" fontId="50" fillId="3" borderId="22" xfId="0" applyFont="1" applyFill="1" applyBorder="1" applyAlignment="1">
      <alignment horizontal="center" vertical="center"/>
    </xf>
    <xf numFmtId="43" fontId="6" fillId="3" borderId="22" xfId="1" applyFont="1" applyFill="1" applyBorder="1"/>
    <xf numFmtId="0" fontId="27" fillId="4" borderId="0" xfId="0" applyFont="1" applyFill="1"/>
    <xf numFmtId="0" fontId="27" fillId="4" borderId="22" xfId="0" applyFont="1" applyFill="1" applyBorder="1"/>
    <xf numFmtId="0" fontId="30" fillId="0" borderId="0" xfId="3" applyFont="1" applyAlignment="1">
      <alignment horizontal="center" vertical="top"/>
    </xf>
    <xf numFmtId="0" fontId="6" fillId="11" borderId="47" xfId="3" applyFont="1" applyFill="1" applyBorder="1" applyAlignment="1">
      <alignment horizontal="center" vertical="center"/>
    </xf>
    <xf numFmtId="0" fontId="6" fillId="11" borderId="48" xfId="3" applyFont="1" applyFill="1" applyBorder="1" applyAlignment="1">
      <alignment horizontal="center" vertical="center"/>
    </xf>
    <xf numFmtId="0" fontId="6" fillId="11" borderId="37" xfId="3" applyFont="1" applyFill="1" applyBorder="1" applyAlignment="1">
      <alignment horizontal="center" vertical="center"/>
    </xf>
    <xf numFmtId="0" fontId="6" fillId="11" borderId="50" xfId="3" applyFont="1" applyFill="1" applyBorder="1" applyAlignment="1">
      <alignment horizontal="center" vertical="center"/>
    </xf>
    <xf numFmtId="39" fontId="47" fillId="11" borderId="47" xfId="3" applyNumberFormat="1" applyFont="1" applyFill="1" applyBorder="1" applyAlignment="1">
      <alignment horizontal="center" vertical="center"/>
    </xf>
    <xf numFmtId="39" fontId="47" fillId="11" borderId="49" xfId="3" applyNumberFormat="1" applyFont="1" applyFill="1" applyBorder="1" applyAlignment="1">
      <alignment horizontal="center" vertical="center"/>
    </xf>
    <xf numFmtId="39" fontId="47" fillId="11" borderId="37" xfId="3" applyNumberFormat="1" applyFont="1" applyFill="1" applyBorder="1" applyAlignment="1">
      <alignment horizontal="center" vertical="center"/>
    </xf>
    <xf numFmtId="39" fontId="47" fillId="11" borderId="51" xfId="3" applyNumberFormat="1" applyFont="1" applyFill="1" applyBorder="1" applyAlignment="1">
      <alignment horizontal="center" vertical="center"/>
    </xf>
    <xf numFmtId="0" fontId="46" fillId="11" borderId="40" xfId="3" applyFont="1" applyFill="1" applyBorder="1" applyAlignment="1">
      <alignment horizontal="center" vertical="center"/>
    </xf>
    <xf numFmtId="0" fontId="46" fillId="11" borderId="20" xfId="3" applyFont="1" applyFill="1" applyBorder="1" applyAlignment="1">
      <alignment horizontal="center" vertical="center"/>
    </xf>
    <xf numFmtId="0" fontId="46" fillId="11" borderId="23" xfId="3" applyFont="1" applyFill="1" applyBorder="1" applyAlignment="1">
      <alignment horizontal="center" vertical="center"/>
    </xf>
    <xf numFmtId="0" fontId="46" fillId="11" borderId="45" xfId="3" applyFont="1" applyFill="1" applyBorder="1" applyAlignment="1">
      <alignment horizontal="center" vertical="center"/>
    </xf>
    <xf numFmtId="0" fontId="46" fillId="11" borderId="46" xfId="3" applyFont="1" applyFill="1" applyBorder="1" applyAlignment="1">
      <alignment horizontal="center" vertical="center"/>
    </xf>
    <xf numFmtId="39" fontId="42" fillId="11" borderId="47" xfId="3" applyNumberFormat="1" applyFont="1" applyFill="1" applyBorder="1" applyAlignment="1">
      <alignment horizontal="center" vertical="center"/>
    </xf>
    <xf numFmtId="39" fontId="42" fillId="11" borderId="49" xfId="3" applyNumberFormat="1" applyFont="1" applyFill="1" applyBorder="1" applyAlignment="1">
      <alignment horizontal="center" vertical="center"/>
    </xf>
    <xf numFmtId="39" fontId="42" fillId="11" borderId="37" xfId="3" applyNumberFormat="1" applyFont="1" applyFill="1" applyBorder="1" applyAlignment="1">
      <alignment horizontal="center" vertical="center"/>
    </xf>
    <xf numFmtId="39" fontId="42" fillId="11" borderId="51" xfId="3" applyNumberFormat="1" applyFont="1" applyFill="1" applyBorder="1" applyAlignment="1">
      <alignment horizontal="center" vertical="center"/>
    </xf>
    <xf numFmtId="0" fontId="5" fillId="11" borderId="31" xfId="3" applyFont="1" applyFill="1" applyBorder="1" applyAlignment="1">
      <alignment horizontal="left" wrapText="1"/>
    </xf>
    <xf numFmtId="0" fontId="5" fillId="11" borderId="30" xfId="3" applyFont="1" applyFill="1" applyBorder="1" applyAlignment="1">
      <alignment horizontal="left" wrapText="1"/>
    </xf>
    <xf numFmtId="49" fontId="5" fillId="11" borderId="31" xfId="3" applyNumberFormat="1" applyFont="1" applyFill="1" applyBorder="1" applyAlignment="1">
      <alignment horizontal="left" vertical="center"/>
    </xf>
    <xf numFmtId="49" fontId="5" fillId="11" borderId="30" xfId="3" applyNumberFormat="1" applyFont="1" applyFill="1" applyBorder="1" applyAlignment="1">
      <alignment horizontal="left" vertical="center"/>
    </xf>
    <xf numFmtId="0" fontId="31" fillId="0" borderId="0" xfId="3" applyFont="1" applyAlignment="1">
      <alignment horizontal="center"/>
    </xf>
    <xf numFmtId="0" fontId="37" fillId="11" borderId="26" xfId="3" applyFont="1" applyFill="1" applyBorder="1" applyAlignment="1">
      <alignment horizontal="center" vertical="center"/>
    </xf>
    <xf numFmtId="0" fontId="37" fillId="11" borderId="27" xfId="3" applyFont="1" applyFill="1" applyBorder="1" applyAlignment="1">
      <alignment horizontal="center" vertical="center"/>
    </xf>
    <xf numFmtId="0" fontId="37" fillId="11" borderId="28" xfId="3" applyFont="1" applyFill="1" applyBorder="1" applyAlignment="1">
      <alignment horizontal="center" vertical="center"/>
    </xf>
    <xf numFmtId="0" fontId="38" fillId="11" borderId="4" xfId="3" applyFont="1" applyFill="1" applyBorder="1" applyAlignment="1">
      <alignment horizontal="center" vertical="top" wrapText="1"/>
    </xf>
    <xf numFmtId="0" fontId="38" fillId="11" borderId="30" xfId="3" applyFont="1" applyFill="1" applyBorder="1" applyAlignment="1">
      <alignment horizontal="center" vertical="top" wrapText="1"/>
    </xf>
    <xf numFmtId="4" fontId="39" fillId="11" borderId="31" xfId="3" applyNumberFormat="1" applyFont="1" applyFill="1" applyBorder="1" applyAlignment="1">
      <alignment horizontal="center" vertical="top"/>
    </xf>
    <xf numFmtId="4" fontId="39" fillId="11" borderId="0" xfId="3" applyNumberFormat="1" applyFont="1" applyFill="1" applyBorder="1" applyAlignment="1">
      <alignment horizontal="center" vertical="top"/>
    </xf>
    <xf numFmtId="4" fontId="39" fillId="11" borderId="30" xfId="3" applyNumberFormat="1" applyFont="1" applyFill="1" applyBorder="1" applyAlignment="1">
      <alignment horizontal="center" vertical="top"/>
    </xf>
    <xf numFmtId="0" fontId="32" fillId="0" borderId="0" xfId="3" applyFont="1" applyAlignment="1">
      <alignment horizontal="center"/>
    </xf>
    <xf numFmtId="0" fontId="3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7" fillId="0" borderId="15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43" fontId="12" fillId="5" borderId="24" xfId="0" applyNumberFormat="1" applyFont="1" applyFill="1" applyBorder="1" applyAlignment="1">
      <alignment vertical="center"/>
    </xf>
    <xf numFmtId="43" fontId="12" fillId="5" borderId="25" xfId="0" applyNumberFormat="1" applyFont="1" applyFill="1" applyBorder="1" applyAlignment="1">
      <alignment vertical="center"/>
    </xf>
    <xf numFmtId="43" fontId="12" fillId="0" borderId="24" xfId="0" applyNumberFormat="1" applyFont="1" applyFill="1" applyBorder="1" applyAlignment="1">
      <alignment vertical="center"/>
    </xf>
    <xf numFmtId="43" fontId="12" fillId="0" borderId="25" xfId="0" applyNumberFormat="1" applyFont="1" applyFill="1" applyBorder="1" applyAlignment="1">
      <alignment vertical="center"/>
    </xf>
    <xf numFmtId="43" fontId="12" fillId="0" borderId="3" xfId="0" applyNumberFormat="1" applyFont="1" applyFill="1" applyBorder="1" applyAlignment="1">
      <alignment vertical="center"/>
    </xf>
    <xf numFmtId="43" fontId="12" fillId="0" borderId="8" xfId="0" applyNumberFormat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24" fillId="10" borderId="0" xfId="0" applyFont="1" applyFill="1" applyAlignment="1">
      <alignment horizontal="center" vertical="center"/>
    </xf>
    <xf numFmtId="0" fontId="12" fillId="0" borderId="24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 vertical="center" wrapText="1"/>
    </xf>
    <xf numFmtId="0" fontId="25" fillId="9" borderId="0" xfId="0" applyFont="1" applyFill="1" applyAlignment="1">
      <alignment horizontal="center" vertical="center"/>
    </xf>
    <xf numFmtId="0" fontId="6" fillId="0" borderId="0" xfId="0" applyFont="1" applyAlignment="1">
      <alignment horizontal="center"/>
    </xf>
  </cellXfs>
  <cellStyles count="8">
    <cellStyle name="Comma" xfId="1" builtinId="3"/>
    <cellStyle name="Comma 2" xfId="4"/>
    <cellStyle name="Explanatory Text" xfId="2" builtinId="53"/>
    <cellStyle name="Normal" xfId="0" builtinId="0"/>
    <cellStyle name="Normal 2" xfId="3"/>
    <cellStyle name="Normal 3" xfId="5"/>
    <cellStyle name="Normal 3 2" xfId="7"/>
    <cellStyle name="Normal 5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57150</xdr:rowOff>
    </xdr:from>
    <xdr:to>
      <xdr:col>8</xdr:col>
      <xdr:colOff>628650</xdr:colOff>
      <xdr:row>7</xdr:row>
      <xdr:rowOff>47625</xdr:rowOff>
    </xdr:to>
    <xdr:pic>
      <xdr:nvPicPr>
        <xdr:cNvPr id="80374" name="Picture 2" descr="View builders Letter head by thori.wmf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228600"/>
          <a:ext cx="542925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57150</xdr:rowOff>
    </xdr:from>
    <xdr:to>
      <xdr:col>8</xdr:col>
      <xdr:colOff>676275</xdr:colOff>
      <xdr:row>8</xdr:row>
      <xdr:rowOff>19050</xdr:rowOff>
    </xdr:to>
    <xdr:pic>
      <xdr:nvPicPr>
        <xdr:cNvPr id="81398" name="Picture 2" descr="View builders Letter head by thori.wmf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228600"/>
          <a:ext cx="55626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123825</xdr:rowOff>
    </xdr:from>
    <xdr:to>
      <xdr:col>2</xdr:col>
      <xdr:colOff>504825</xdr:colOff>
      <xdr:row>5</xdr:row>
      <xdr:rowOff>9525</xdr:rowOff>
    </xdr:to>
    <xdr:pic>
      <xdr:nvPicPr>
        <xdr:cNvPr id="74225" name="Picture 2" descr="\\Fathuhy\d\view builders pvt ltd logo for ico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8625" y="314325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zoomScaleNormal="100" workbookViewId="0">
      <selection activeCell="F30" sqref="F30:G35"/>
    </sheetView>
  </sheetViews>
  <sheetFormatPr defaultRowHeight="12.75" x14ac:dyDescent="0.2"/>
  <cols>
    <col min="2" max="2" width="24.5703125" customWidth="1"/>
    <col min="3" max="3" width="18.85546875" customWidth="1"/>
    <col min="4" max="4" width="12.7109375" bestFit="1" customWidth="1"/>
    <col min="5" max="5" width="13.85546875" bestFit="1" customWidth="1"/>
    <col min="6" max="6" width="12.7109375" bestFit="1" customWidth="1"/>
    <col min="7" max="7" width="17.7109375" bestFit="1" customWidth="1"/>
  </cols>
  <sheetData>
    <row r="1" spans="1:7" ht="36" x14ac:dyDescent="0.2">
      <c r="A1" s="196" t="s">
        <v>170</v>
      </c>
      <c r="B1" s="196"/>
      <c r="C1" s="196"/>
      <c r="D1" s="196"/>
      <c r="E1" s="196"/>
      <c r="F1" s="196"/>
      <c r="G1" s="196"/>
    </row>
    <row r="2" spans="1:7" ht="15" x14ac:dyDescent="0.25">
      <c r="A2" s="90"/>
      <c r="B2" s="91"/>
      <c r="C2" s="91"/>
      <c r="D2" s="91"/>
      <c r="E2" s="91"/>
      <c r="F2" s="91"/>
      <c r="G2" s="90"/>
    </row>
    <row r="3" spans="1:7" ht="18.75" x14ac:dyDescent="0.3">
      <c r="A3" s="218" t="s">
        <v>248</v>
      </c>
      <c r="B3" s="218"/>
      <c r="C3" s="218"/>
      <c r="D3" s="218"/>
      <c r="E3" s="218"/>
      <c r="F3" s="218"/>
      <c r="G3" s="218"/>
    </row>
    <row r="4" spans="1:7" ht="15.75" x14ac:dyDescent="0.25">
      <c r="A4" s="227" t="s">
        <v>209</v>
      </c>
      <c r="B4" s="227"/>
      <c r="C4" s="227"/>
      <c r="D4" s="227"/>
      <c r="E4" s="227"/>
      <c r="F4" s="227"/>
      <c r="G4" s="227"/>
    </row>
    <row r="5" spans="1:7" ht="15.75" x14ac:dyDescent="0.25">
      <c r="A5" s="92"/>
      <c r="B5" s="92"/>
      <c r="C5" s="92"/>
      <c r="D5" s="92"/>
      <c r="E5" s="92"/>
      <c r="F5" s="91"/>
      <c r="G5" s="91"/>
    </row>
    <row r="6" spans="1:7" ht="18.75" x14ac:dyDescent="0.3">
      <c r="A6" s="218" t="s">
        <v>171</v>
      </c>
      <c r="B6" s="218"/>
      <c r="C6" s="218"/>
      <c r="D6" s="218"/>
      <c r="E6" s="218"/>
      <c r="F6" s="218"/>
      <c r="G6" s="218"/>
    </row>
    <row r="7" spans="1:7" x14ac:dyDescent="0.2">
      <c r="A7" s="93"/>
      <c r="B7" s="94"/>
      <c r="C7" s="95"/>
      <c r="D7" s="96"/>
      <c r="E7" s="96"/>
      <c r="F7" s="96"/>
      <c r="G7" s="97"/>
    </row>
    <row r="8" spans="1:7" ht="13.5" thickBot="1" x14ac:dyDescent="0.25">
      <c r="A8" s="93"/>
      <c r="B8" s="94"/>
      <c r="C8" s="98"/>
      <c r="D8" s="99"/>
      <c r="E8" s="99"/>
      <c r="F8" s="99"/>
      <c r="G8" s="97" t="s">
        <v>249</v>
      </c>
    </row>
    <row r="9" spans="1:7" ht="16.5" thickBot="1" x14ac:dyDescent="0.25">
      <c r="A9" s="219" t="s">
        <v>172</v>
      </c>
      <c r="B9" s="220"/>
      <c r="C9" s="220"/>
      <c r="D9" s="220"/>
      <c r="E9" s="220"/>
      <c r="F9" s="220"/>
      <c r="G9" s="221"/>
    </row>
    <row r="10" spans="1:7" ht="19.5" thickBot="1" x14ac:dyDescent="0.25">
      <c r="A10" s="104" t="s">
        <v>173</v>
      </c>
      <c r="B10" s="222" t="s">
        <v>1</v>
      </c>
      <c r="C10" s="223"/>
      <c r="D10" s="224" t="s">
        <v>3</v>
      </c>
      <c r="E10" s="225"/>
      <c r="F10" s="225"/>
      <c r="G10" s="226"/>
    </row>
    <row r="11" spans="1:7" ht="14.25" thickBot="1" x14ac:dyDescent="0.25">
      <c r="A11" s="105" t="s">
        <v>174</v>
      </c>
      <c r="B11" s="106" t="s">
        <v>130</v>
      </c>
      <c r="C11" s="107"/>
      <c r="D11" s="108"/>
      <c r="E11" s="109"/>
      <c r="F11" s="110"/>
      <c r="G11" s="111"/>
    </row>
    <row r="12" spans="1:7" ht="13.5" x14ac:dyDescent="0.2">
      <c r="A12" s="112"/>
      <c r="B12" s="113" t="s">
        <v>175</v>
      </c>
      <c r="C12" s="114"/>
      <c r="D12" s="115"/>
      <c r="E12" s="116"/>
      <c r="F12" s="117"/>
      <c r="G12" s="118"/>
    </row>
    <row r="13" spans="1:7" ht="14.25" thickBot="1" x14ac:dyDescent="0.25">
      <c r="A13" s="112"/>
      <c r="B13" s="113" t="s">
        <v>176</v>
      </c>
      <c r="C13" s="114"/>
      <c r="D13" s="119"/>
      <c r="E13" s="120"/>
      <c r="F13" s="102"/>
      <c r="G13" s="118"/>
    </row>
    <row r="14" spans="1:7" ht="14.25" thickBot="1" x14ac:dyDescent="0.25">
      <c r="A14" s="105" t="s">
        <v>177</v>
      </c>
      <c r="B14" s="121" t="s">
        <v>132</v>
      </c>
      <c r="C14" s="107"/>
      <c r="D14" s="108"/>
      <c r="E14" s="109"/>
      <c r="F14" s="110"/>
      <c r="G14" s="111"/>
    </row>
    <row r="15" spans="1:7" ht="14.25" thickBot="1" x14ac:dyDescent="0.3">
      <c r="A15" s="112"/>
      <c r="B15" s="122" t="s">
        <v>178</v>
      </c>
      <c r="C15" s="123"/>
      <c r="D15" s="124"/>
      <c r="E15" s="125"/>
      <c r="F15" s="102"/>
      <c r="G15" s="126"/>
    </row>
    <row r="16" spans="1:7" ht="14.25" thickBot="1" x14ac:dyDescent="0.25">
      <c r="A16" s="127">
        <v>3</v>
      </c>
      <c r="B16" s="121" t="s">
        <v>179</v>
      </c>
      <c r="C16" s="107"/>
      <c r="D16" s="108"/>
      <c r="E16" s="109"/>
      <c r="F16" s="110"/>
      <c r="G16" s="111"/>
    </row>
    <row r="17" spans="1:7" ht="14.25" thickBot="1" x14ac:dyDescent="0.25">
      <c r="A17" s="128"/>
      <c r="B17" s="129" t="s">
        <v>2</v>
      </c>
      <c r="C17" s="130"/>
      <c r="D17" s="131"/>
      <c r="E17" s="125"/>
      <c r="F17" s="132"/>
      <c r="G17" s="118"/>
    </row>
    <row r="18" spans="1:7" ht="14.25" thickBot="1" x14ac:dyDescent="0.3">
      <c r="A18" s="133">
        <v>4</v>
      </c>
      <c r="B18" s="134" t="s">
        <v>159</v>
      </c>
      <c r="C18" s="135"/>
      <c r="D18" s="134"/>
      <c r="E18" s="136"/>
      <c r="F18" s="137"/>
      <c r="G18" s="138"/>
    </row>
    <row r="19" spans="1:7" ht="13.5" x14ac:dyDescent="0.2">
      <c r="A19" s="112"/>
      <c r="B19" s="216" t="s">
        <v>2</v>
      </c>
      <c r="C19" s="217"/>
      <c r="D19" s="139"/>
      <c r="E19" s="140"/>
      <c r="F19" s="141"/>
      <c r="G19" s="118"/>
    </row>
    <row r="20" spans="1:7" ht="14.25" thickBot="1" x14ac:dyDescent="0.3">
      <c r="A20" s="128"/>
      <c r="B20" s="214" t="s">
        <v>180</v>
      </c>
      <c r="C20" s="215"/>
      <c r="D20" s="142"/>
      <c r="E20" s="143"/>
      <c r="F20" s="144"/>
      <c r="G20" s="118"/>
    </row>
    <row r="21" spans="1:7" ht="14.25" thickBot="1" x14ac:dyDescent="0.3">
      <c r="A21" s="133">
        <v>5</v>
      </c>
      <c r="B21" s="145" t="s">
        <v>166</v>
      </c>
      <c r="C21" s="135"/>
      <c r="D21" s="146"/>
      <c r="E21" s="147"/>
      <c r="F21" s="148"/>
      <c r="G21" s="138"/>
    </row>
    <row r="22" spans="1:7" ht="13.5" x14ac:dyDescent="0.2">
      <c r="A22" s="112"/>
      <c r="B22" s="216" t="s">
        <v>2</v>
      </c>
      <c r="C22" s="217"/>
      <c r="D22" s="149"/>
      <c r="E22" s="150"/>
      <c r="F22" s="151"/>
      <c r="G22" s="118"/>
    </row>
    <row r="23" spans="1:7" ht="14.25" thickBot="1" x14ac:dyDescent="0.3">
      <c r="A23" s="128"/>
      <c r="B23" s="214" t="s">
        <v>180</v>
      </c>
      <c r="C23" s="215"/>
      <c r="D23" s="152"/>
      <c r="E23" s="120"/>
      <c r="F23" s="144"/>
      <c r="G23" s="118"/>
    </row>
    <row r="24" spans="1:7" ht="14.25" thickBot="1" x14ac:dyDescent="0.3">
      <c r="A24" s="133">
        <v>6</v>
      </c>
      <c r="B24" s="145" t="s">
        <v>181</v>
      </c>
      <c r="C24" s="135"/>
      <c r="D24" s="146"/>
      <c r="E24" s="147"/>
      <c r="F24" s="153"/>
      <c r="G24" s="138"/>
    </row>
    <row r="25" spans="1:7" ht="14.25" thickBot="1" x14ac:dyDescent="0.3">
      <c r="A25" s="133">
        <v>7</v>
      </c>
      <c r="B25" s="145" t="s">
        <v>222</v>
      </c>
      <c r="C25" s="135"/>
      <c r="D25" s="146"/>
      <c r="E25" s="147"/>
      <c r="F25" s="153"/>
      <c r="G25" s="138"/>
    </row>
    <row r="26" spans="1:7" x14ac:dyDescent="0.2">
      <c r="A26" s="205" t="s">
        <v>182</v>
      </c>
      <c r="B26" s="206"/>
      <c r="C26" s="154"/>
      <c r="D26" s="155"/>
      <c r="E26" s="156"/>
      <c r="F26" s="157"/>
      <c r="G26" s="158"/>
    </row>
    <row r="27" spans="1:7" x14ac:dyDescent="0.2">
      <c r="A27" s="205" t="s">
        <v>183</v>
      </c>
      <c r="B27" s="206"/>
      <c r="C27" s="207"/>
      <c r="D27" s="159"/>
      <c r="E27" s="160"/>
      <c r="F27" s="161"/>
      <c r="G27" s="162"/>
    </row>
    <row r="28" spans="1:7" ht="13.5" thickBot="1" x14ac:dyDescent="0.25">
      <c r="A28" s="208" t="s">
        <v>184</v>
      </c>
      <c r="B28" s="209"/>
      <c r="C28" s="209"/>
      <c r="D28" s="159"/>
      <c r="E28" s="163"/>
      <c r="F28" s="164"/>
      <c r="G28" s="162"/>
    </row>
    <row r="29" spans="1:7" ht="13.5" thickBot="1" x14ac:dyDescent="0.25">
      <c r="A29" s="208" t="s">
        <v>223</v>
      </c>
      <c r="B29" s="209"/>
      <c r="C29" s="209"/>
      <c r="D29" s="159"/>
      <c r="E29" s="163"/>
      <c r="F29" s="164"/>
      <c r="G29" s="162"/>
    </row>
    <row r="30" spans="1:7" x14ac:dyDescent="0.2">
      <c r="A30" s="197" t="s">
        <v>185</v>
      </c>
      <c r="B30" s="198"/>
      <c r="C30" s="165"/>
      <c r="D30" s="166"/>
      <c r="E30" s="167"/>
      <c r="F30" s="210"/>
      <c r="G30" s="211"/>
    </row>
    <row r="31" spans="1:7" ht="13.5" thickBot="1" x14ac:dyDescent="0.25">
      <c r="A31" s="199"/>
      <c r="B31" s="200"/>
      <c r="C31" s="168"/>
      <c r="D31" s="169"/>
      <c r="E31" s="170"/>
      <c r="F31" s="212"/>
      <c r="G31" s="213"/>
    </row>
    <row r="32" spans="1:7" x14ac:dyDescent="0.2">
      <c r="A32" s="197" t="s">
        <v>186</v>
      </c>
      <c r="B32" s="198"/>
      <c r="C32" s="119"/>
      <c r="D32" s="171"/>
      <c r="E32" s="171"/>
      <c r="F32" s="210"/>
      <c r="G32" s="211"/>
    </row>
    <row r="33" spans="1:7" ht="13.5" thickBot="1" x14ac:dyDescent="0.25">
      <c r="A33" s="199"/>
      <c r="B33" s="200"/>
      <c r="C33" s="168"/>
      <c r="D33" s="169"/>
      <c r="E33" s="169"/>
      <c r="F33" s="212"/>
      <c r="G33" s="213"/>
    </row>
    <row r="34" spans="1:7" x14ac:dyDescent="0.2">
      <c r="A34" s="197" t="s">
        <v>187</v>
      </c>
      <c r="B34" s="198"/>
      <c r="C34" s="119"/>
      <c r="D34" s="171"/>
      <c r="E34" s="171"/>
      <c r="F34" s="201"/>
      <c r="G34" s="202"/>
    </row>
    <row r="35" spans="1:7" ht="13.5" thickBot="1" x14ac:dyDescent="0.25">
      <c r="A35" s="199"/>
      <c r="B35" s="200"/>
      <c r="C35" s="168"/>
      <c r="D35" s="169"/>
      <c r="E35" s="169"/>
      <c r="F35" s="203"/>
      <c r="G35" s="204"/>
    </row>
    <row r="36" spans="1:7" x14ac:dyDescent="0.2">
      <c r="A36" s="172"/>
      <c r="B36" s="173"/>
      <c r="C36" s="119"/>
      <c r="D36" s="171"/>
      <c r="E36" s="171"/>
      <c r="F36" s="174"/>
      <c r="G36" s="174"/>
    </row>
    <row r="37" spans="1:7" x14ac:dyDescent="0.2">
      <c r="A37" s="100"/>
      <c r="B37" s="100"/>
      <c r="C37" s="100"/>
      <c r="D37" s="100"/>
      <c r="E37" s="100"/>
      <c r="F37" s="100"/>
      <c r="G37" s="100"/>
    </row>
    <row r="38" spans="1:7" x14ac:dyDescent="0.2">
      <c r="A38" s="100"/>
      <c r="B38" s="103" t="s">
        <v>188</v>
      </c>
      <c r="C38" s="103" t="s">
        <v>202</v>
      </c>
      <c r="D38" s="100"/>
      <c r="E38" s="100"/>
      <c r="F38" s="175"/>
      <c r="G38" s="101" t="s">
        <v>189</v>
      </c>
    </row>
    <row r="39" spans="1:7" x14ac:dyDescent="0.2">
      <c r="A39" s="100"/>
      <c r="B39" s="103" t="s">
        <v>190</v>
      </c>
      <c r="C39" s="103"/>
      <c r="D39" s="100"/>
      <c r="E39" s="101"/>
      <c r="F39" s="176"/>
      <c r="G39" s="181"/>
    </row>
    <row r="40" spans="1:7" x14ac:dyDescent="0.2">
      <c r="A40" s="100"/>
      <c r="B40" s="100"/>
      <c r="C40" s="100"/>
      <c r="D40" s="100"/>
      <c r="E40" s="100"/>
      <c r="F40" s="100"/>
      <c r="G40" s="100"/>
    </row>
    <row r="41" spans="1:7" x14ac:dyDescent="0.2">
      <c r="A41" s="100"/>
      <c r="B41" s="100"/>
      <c r="C41" s="100"/>
      <c r="D41" s="100"/>
      <c r="E41" s="100"/>
      <c r="F41" s="100"/>
      <c r="G41" s="100"/>
    </row>
  </sheetData>
  <mergeCells count="21">
    <mergeCell ref="B19:C19"/>
    <mergeCell ref="A9:G9"/>
    <mergeCell ref="B10:C10"/>
    <mergeCell ref="D10:G10"/>
    <mergeCell ref="A4:G4"/>
    <mergeCell ref="A1:G1"/>
    <mergeCell ref="A34:B35"/>
    <mergeCell ref="F34:G35"/>
    <mergeCell ref="A26:B26"/>
    <mergeCell ref="A27:C27"/>
    <mergeCell ref="A29:C29"/>
    <mergeCell ref="A30:B31"/>
    <mergeCell ref="F30:G31"/>
    <mergeCell ref="A32:B33"/>
    <mergeCell ref="F32:G33"/>
    <mergeCell ref="B20:C20"/>
    <mergeCell ref="B22:C22"/>
    <mergeCell ref="B23:C23"/>
    <mergeCell ref="A28:C28"/>
    <mergeCell ref="A3:G3"/>
    <mergeCell ref="A6:G6"/>
  </mergeCells>
  <pageMargins left="0.7" right="0.7" top="0.75" bottom="0.75" header="0.3" footer="0.3"/>
  <pageSetup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view="pageBreakPreview" zoomScale="130" zoomScaleSheetLayoutView="130" workbookViewId="0">
      <selection activeCell="E57" sqref="E57"/>
    </sheetView>
  </sheetViews>
  <sheetFormatPr defaultRowHeight="12.75" x14ac:dyDescent="0.2"/>
  <cols>
    <col min="1" max="1" width="2.28515625" customWidth="1"/>
    <col min="2" max="2" width="10.42578125" style="27" customWidth="1"/>
    <col min="3" max="9" width="10.42578125" customWidth="1"/>
    <col min="10" max="10" width="2.28515625" customWidth="1"/>
  </cols>
  <sheetData>
    <row r="1" spans="1:10" ht="13.5" thickBot="1" x14ac:dyDescent="0.25">
      <c r="A1" s="2"/>
      <c r="B1" s="20"/>
      <c r="C1" s="3"/>
      <c r="D1" s="3"/>
      <c r="E1" s="3"/>
      <c r="F1" s="3"/>
      <c r="G1" s="3"/>
      <c r="H1" s="3"/>
      <c r="I1" s="3"/>
      <c r="J1" s="4"/>
    </row>
    <row r="2" spans="1:10" ht="13.5" thickTop="1" x14ac:dyDescent="0.2">
      <c r="A2" s="5"/>
      <c r="B2" s="21"/>
      <c r="C2" s="12"/>
      <c r="D2" s="12"/>
      <c r="E2" s="12"/>
      <c r="F2" s="12"/>
      <c r="G2" s="12"/>
      <c r="H2" s="12"/>
      <c r="I2" s="13"/>
      <c r="J2" s="6"/>
    </row>
    <row r="3" spans="1:10" x14ac:dyDescent="0.2">
      <c r="A3" s="5"/>
      <c r="B3" s="22"/>
      <c r="C3" s="14"/>
      <c r="D3" s="14"/>
      <c r="E3" s="14"/>
      <c r="F3" s="14"/>
      <c r="G3" s="14"/>
      <c r="H3" s="14"/>
      <c r="I3" s="15"/>
      <c r="J3" s="6"/>
    </row>
    <row r="4" spans="1:10" x14ac:dyDescent="0.2">
      <c r="A4" s="5"/>
      <c r="B4" s="22"/>
      <c r="C4" s="14"/>
      <c r="D4" s="14"/>
      <c r="E4" s="14"/>
      <c r="F4" s="14"/>
      <c r="G4" s="14"/>
      <c r="H4" s="14"/>
      <c r="I4" s="15"/>
      <c r="J4" s="6"/>
    </row>
    <row r="5" spans="1:10" x14ac:dyDescent="0.2">
      <c r="A5" s="5"/>
      <c r="B5" s="22"/>
      <c r="C5" s="14"/>
      <c r="D5" s="14"/>
      <c r="E5" s="14"/>
      <c r="F5" s="14"/>
      <c r="G5" s="14"/>
      <c r="H5" s="14"/>
      <c r="I5" s="15"/>
      <c r="J5" s="6"/>
    </row>
    <row r="6" spans="1:10" x14ac:dyDescent="0.2">
      <c r="A6" s="5"/>
      <c r="B6" s="22"/>
      <c r="C6" s="14"/>
      <c r="D6" s="14"/>
      <c r="E6" s="14"/>
      <c r="F6" s="14"/>
      <c r="G6" s="14"/>
      <c r="H6" s="14"/>
      <c r="I6" s="15"/>
      <c r="J6" s="6"/>
    </row>
    <row r="7" spans="1:10" x14ac:dyDescent="0.2">
      <c r="A7" s="5"/>
      <c r="B7" s="22"/>
      <c r="C7" s="14"/>
      <c r="D7" s="14"/>
      <c r="E7" s="14"/>
      <c r="F7" s="14"/>
      <c r="G7" s="14"/>
      <c r="H7" s="14"/>
      <c r="I7" s="15"/>
      <c r="J7" s="6"/>
    </row>
    <row r="8" spans="1:10" x14ac:dyDescent="0.2">
      <c r="A8" s="5"/>
      <c r="B8" s="22"/>
      <c r="C8" s="14"/>
      <c r="D8" s="14"/>
      <c r="E8" s="14"/>
      <c r="F8" s="14"/>
      <c r="G8" s="14"/>
      <c r="H8" s="14"/>
      <c r="I8" s="15"/>
      <c r="J8" s="6"/>
    </row>
    <row r="9" spans="1:10" x14ac:dyDescent="0.2">
      <c r="A9" s="5"/>
      <c r="B9" s="22"/>
      <c r="C9" s="14"/>
      <c r="D9" s="14"/>
      <c r="E9" s="14"/>
      <c r="F9" s="14"/>
      <c r="G9" s="14"/>
      <c r="H9" s="14"/>
      <c r="I9" s="15"/>
      <c r="J9" s="6"/>
    </row>
    <row r="10" spans="1:10" x14ac:dyDescent="0.2">
      <c r="A10" s="5"/>
      <c r="B10" s="22"/>
      <c r="C10" s="35" t="s">
        <v>4</v>
      </c>
      <c r="D10" s="14" t="e">
        <f>#REF!</f>
        <v>#REF!</v>
      </c>
      <c r="E10" s="14"/>
      <c r="F10" s="14"/>
      <c r="G10" s="14"/>
      <c r="H10" s="14"/>
      <c r="I10" s="15"/>
      <c r="J10" s="6"/>
    </row>
    <row r="11" spans="1:10" x14ac:dyDescent="0.2">
      <c r="A11" s="5"/>
      <c r="B11" s="22"/>
      <c r="C11" s="35" t="s">
        <v>5</v>
      </c>
      <c r="D11" s="14" t="e">
        <f>#REF!</f>
        <v>#REF!</v>
      </c>
      <c r="E11" s="14"/>
      <c r="F11" s="14"/>
      <c r="G11" s="14"/>
      <c r="H11" s="14"/>
      <c r="I11" s="15"/>
      <c r="J11" s="6"/>
    </row>
    <row r="12" spans="1:10" x14ac:dyDescent="0.2">
      <c r="A12" s="5"/>
      <c r="B12" s="22"/>
      <c r="C12" s="14"/>
      <c r="D12" s="14"/>
      <c r="E12" s="14"/>
      <c r="F12" s="14"/>
      <c r="G12" s="14"/>
      <c r="H12" s="14"/>
      <c r="I12" s="15"/>
      <c r="J12" s="6"/>
    </row>
    <row r="13" spans="1:10" x14ac:dyDescent="0.2">
      <c r="A13" s="5"/>
      <c r="B13" s="230" t="s">
        <v>42</v>
      </c>
      <c r="C13" s="231"/>
      <c r="D13" s="231"/>
      <c r="E13" s="231"/>
      <c r="F13" s="231"/>
      <c r="G13" s="231"/>
      <c r="H13" s="231"/>
      <c r="I13" s="232"/>
      <c r="J13" s="6"/>
    </row>
    <row r="14" spans="1:10" x14ac:dyDescent="0.2">
      <c r="A14" s="5"/>
      <c r="B14" s="28" t="s">
        <v>11</v>
      </c>
      <c r="C14" s="29" t="s">
        <v>12</v>
      </c>
      <c r="D14" s="30"/>
      <c r="E14" s="30"/>
      <c r="F14" s="30"/>
      <c r="G14" s="30"/>
      <c r="H14" s="30"/>
      <c r="I14" s="31"/>
      <c r="J14" s="6"/>
    </row>
    <row r="15" spans="1:10" x14ac:dyDescent="0.2">
      <c r="A15" s="5"/>
      <c r="B15" s="23">
        <v>1</v>
      </c>
      <c r="C15" s="19" t="s">
        <v>13</v>
      </c>
      <c r="D15" s="14"/>
      <c r="E15" s="14"/>
      <c r="F15" s="14"/>
      <c r="G15" s="14"/>
      <c r="H15" s="14"/>
      <c r="I15" s="15"/>
      <c r="J15" s="6"/>
    </row>
    <row r="16" spans="1:10" x14ac:dyDescent="0.2">
      <c r="A16" s="5"/>
      <c r="B16" s="24">
        <f>B15+0.01</f>
        <v>1.01</v>
      </c>
      <c r="C16" s="16" t="s">
        <v>36</v>
      </c>
      <c r="D16" s="14"/>
      <c r="E16" s="14"/>
      <c r="F16" s="14"/>
      <c r="G16" s="14"/>
      <c r="H16" s="14"/>
      <c r="I16" s="15"/>
      <c r="J16" s="6"/>
    </row>
    <row r="17" spans="1:10" x14ac:dyDescent="0.2">
      <c r="A17" s="5"/>
      <c r="B17" s="24">
        <f>B16+0.01</f>
        <v>1.02</v>
      </c>
      <c r="C17" s="16" t="s">
        <v>37</v>
      </c>
      <c r="D17" s="14"/>
      <c r="E17" s="14"/>
      <c r="F17" s="14"/>
      <c r="G17" s="14"/>
      <c r="H17" s="14"/>
      <c r="I17" s="15"/>
      <c r="J17" s="6"/>
    </row>
    <row r="18" spans="1:10" x14ac:dyDescent="0.2">
      <c r="A18" s="5"/>
      <c r="B18" s="24">
        <f>B17+0.01</f>
        <v>1.03</v>
      </c>
      <c r="C18" s="16" t="s">
        <v>38</v>
      </c>
      <c r="D18" s="14"/>
      <c r="E18" s="14"/>
      <c r="F18" s="14"/>
      <c r="G18" s="14"/>
      <c r="H18" s="14"/>
      <c r="I18" s="15"/>
      <c r="J18" s="6"/>
    </row>
    <row r="19" spans="1:10" ht="5.25" customHeight="1" x14ac:dyDescent="0.2">
      <c r="A19" s="5"/>
      <c r="B19" s="23"/>
      <c r="C19" s="14"/>
      <c r="D19" s="14"/>
      <c r="E19" s="14"/>
      <c r="F19" s="14"/>
      <c r="G19" s="14"/>
      <c r="H19" s="14"/>
      <c r="I19" s="15"/>
      <c r="J19" s="6"/>
    </row>
    <row r="20" spans="1:10" x14ac:dyDescent="0.2">
      <c r="A20" s="5"/>
      <c r="B20" s="23">
        <v>2</v>
      </c>
      <c r="C20" s="19" t="s">
        <v>14</v>
      </c>
      <c r="D20" s="14"/>
      <c r="E20" s="14"/>
      <c r="F20" s="14"/>
      <c r="G20" s="14"/>
      <c r="H20" s="14"/>
      <c r="I20" s="15"/>
      <c r="J20" s="6"/>
    </row>
    <row r="21" spans="1:10" x14ac:dyDescent="0.2">
      <c r="A21" s="5"/>
      <c r="B21" s="24">
        <f>B20+0.01</f>
        <v>2.0099999999999998</v>
      </c>
      <c r="C21" s="16" t="s">
        <v>39</v>
      </c>
      <c r="D21" s="14"/>
      <c r="E21" s="14"/>
      <c r="F21" s="14"/>
      <c r="G21" s="14"/>
      <c r="H21" s="14"/>
      <c r="I21" s="15"/>
      <c r="J21" s="6"/>
    </row>
    <row r="22" spans="1:10" x14ac:dyDescent="0.2">
      <c r="A22" s="5"/>
      <c r="B22" s="24">
        <f>B21+0.01</f>
        <v>2.0199999999999996</v>
      </c>
      <c r="C22" s="16" t="s">
        <v>40</v>
      </c>
      <c r="D22" s="14"/>
      <c r="E22" s="14"/>
      <c r="F22" s="14"/>
      <c r="G22" s="14"/>
      <c r="H22" s="14"/>
      <c r="I22" s="15"/>
      <c r="J22" s="6"/>
    </row>
    <row r="23" spans="1:10" x14ac:dyDescent="0.2">
      <c r="A23" s="5"/>
      <c r="B23" s="24">
        <f>B22+0.01</f>
        <v>2.0299999999999994</v>
      </c>
      <c r="C23" s="16" t="s">
        <v>15</v>
      </c>
      <c r="D23" s="14"/>
      <c r="E23" s="14"/>
      <c r="F23" s="14"/>
      <c r="G23" s="14"/>
      <c r="H23" s="14"/>
      <c r="I23" s="15"/>
      <c r="J23" s="6"/>
    </row>
    <row r="24" spans="1:10" x14ac:dyDescent="0.2">
      <c r="A24" s="5"/>
      <c r="B24" s="24">
        <f>B23+0.01</f>
        <v>2.0399999999999991</v>
      </c>
      <c r="C24" s="16" t="s">
        <v>38</v>
      </c>
      <c r="D24" s="14"/>
      <c r="E24" s="14"/>
      <c r="F24" s="14"/>
      <c r="G24" s="14"/>
      <c r="H24" s="14"/>
      <c r="I24" s="15"/>
      <c r="J24" s="6"/>
    </row>
    <row r="25" spans="1:10" ht="4.5" customHeight="1" x14ac:dyDescent="0.2">
      <c r="A25" s="5"/>
      <c r="B25" s="23"/>
      <c r="C25" s="14"/>
      <c r="D25" s="14"/>
      <c r="E25" s="14"/>
      <c r="F25" s="14"/>
      <c r="G25" s="14"/>
      <c r="H25" s="14"/>
      <c r="I25" s="15"/>
      <c r="J25" s="6"/>
    </row>
    <row r="26" spans="1:10" x14ac:dyDescent="0.2">
      <c r="A26" s="5"/>
      <c r="B26" s="23">
        <v>3</v>
      </c>
      <c r="C26" s="19" t="s">
        <v>16</v>
      </c>
      <c r="D26" s="14"/>
      <c r="E26" s="14"/>
      <c r="F26" s="14"/>
      <c r="G26" s="14"/>
      <c r="H26" s="14"/>
      <c r="I26" s="15"/>
      <c r="J26" s="6"/>
    </row>
    <row r="27" spans="1:10" x14ac:dyDescent="0.2">
      <c r="A27" s="5"/>
      <c r="B27" s="24">
        <f>B26+0.01</f>
        <v>3.01</v>
      </c>
      <c r="C27" s="228" t="s">
        <v>41</v>
      </c>
      <c r="D27" s="229"/>
      <c r="E27" s="229"/>
      <c r="F27" s="229"/>
      <c r="G27" s="229"/>
      <c r="H27" s="229"/>
      <c r="I27" s="15"/>
      <c r="J27" s="6"/>
    </row>
    <row r="28" spans="1:10" x14ac:dyDescent="0.2">
      <c r="A28" s="5"/>
      <c r="B28" s="24">
        <f>B27+0.01</f>
        <v>3.0199999999999996</v>
      </c>
      <c r="C28" s="16" t="s">
        <v>38</v>
      </c>
      <c r="D28" s="14"/>
      <c r="E28" s="14"/>
      <c r="F28" s="14"/>
      <c r="G28" s="14"/>
      <c r="H28" s="14"/>
      <c r="I28" s="15"/>
      <c r="J28" s="6"/>
    </row>
    <row r="29" spans="1:10" ht="5.25" customHeight="1" x14ac:dyDescent="0.2">
      <c r="A29" s="5"/>
      <c r="B29" s="24"/>
      <c r="C29" s="14"/>
      <c r="D29" s="14"/>
      <c r="E29" s="14"/>
      <c r="F29" s="14"/>
      <c r="G29" s="14"/>
      <c r="H29" s="14"/>
      <c r="I29" s="15"/>
      <c r="J29" s="6"/>
    </row>
    <row r="30" spans="1:10" x14ac:dyDescent="0.2">
      <c r="A30" s="5"/>
      <c r="B30" s="23">
        <v>4</v>
      </c>
      <c r="C30" s="19" t="s">
        <v>6</v>
      </c>
      <c r="D30" s="14"/>
      <c r="E30" s="14"/>
      <c r="F30" s="14"/>
      <c r="G30" s="14"/>
      <c r="H30" s="14"/>
      <c r="I30" s="15"/>
      <c r="J30" s="6"/>
    </row>
    <row r="31" spans="1:10" x14ac:dyDescent="0.2">
      <c r="A31" s="5"/>
      <c r="B31" s="24">
        <f>B30+0.01</f>
        <v>4.01</v>
      </c>
      <c r="C31" s="233" t="s">
        <v>17</v>
      </c>
      <c r="D31" s="233"/>
      <c r="E31" s="233"/>
      <c r="F31" s="233"/>
      <c r="G31" s="233"/>
      <c r="H31" s="233"/>
      <c r="I31" s="15"/>
      <c r="J31" s="6"/>
    </row>
    <row r="32" spans="1:10" x14ac:dyDescent="0.2">
      <c r="A32" s="5"/>
      <c r="B32" s="24">
        <f>B31+0.01</f>
        <v>4.0199999999999996</v>
      </c>
      <c r="C32" s="7" t="s">
        <v>7</v>
      </c>
      <c r="D32" s="14"/>
      <c r="E32" s="14"/>
      <c r="F32" s="14"/>
      <c r="G32" s="14"/>
      <c r="H32" s="14"/>
      <c r="I32" s="15"/>
      <c r="J32" s="6"/>
    </row>
    <row r="33" spans="1:10" x14ac:dyDescent="0.2">
      <c r="A33" s="5"/>
      <c r="B33" s="24">
        <f>B32+0.01</f>
        <v>4.0299999999999994</v>
      </c>
      <c r="C33" s="7" t="s">
        <v>18</v>
      </c>
      <c r="D33" s="14"/>
      <c r="E33" s="14"/>
      <c r="F33" s="14"/>
      <c r="G33" s="14"/>
      <c r="H33" s="14"/>
      <c r="I33" s="15"/>
      <c r="J33" s="6"/>
    </row>
    <row r="34" spans="1:10" ht="5.25" customHeight="1" x14ac:dyDescent="0.2">
      <c r="A34" s="5"/>
      <c r="B34" s="23"/>
      <c r="C34" s="14"/>
      <c r="D34" s="14"/>
      <c r="E34" s="14"/>
      <c r="F34" s="14"/>
      <c r="G34" s="14"/>
      <c r="H34" s="14"/>
      <c r="I34" s="15"/>
      <c r="J34" s="6"/>
    </row>
    <row r="35" spans="1:10" x14ac:dyDescent="0.2">
      <c r="A35" s="5"/>
      <c r="B35" s="23">
        <v>5</v>
      </c>
      <c r="C35" s="19" t="s">
        <v>8</v>
      </c>
      <c r="D35" s="14"/>
      <c r="E35" s="14"/>
      <c r="F35" s="14"/>
      <c r="G35" s="14"/>
      <c r="H35" s="14"/>
      <c r="I35" s="15"/>
      <c r="J35" s="6"/>
    </row>
    <row r="36" spans="1:10" x14ac:dyDescent="0.2">
      <c r="A36" s="5"/>
      <c r="B36" s="24">
        <f>B35+0.01</f>
        <v>5.01</v>
      </c>
      <c r="C36" s="7" t="s">
        <v>9</v>
      </c>
      <c r="D36" s="14"/>
      <c r="E36" s="14"/>
      <c r="F36" s="14"/>
      <c r="G36" s="14"/>
      <c r="H36" s="14"/>
      <c r="I36" s="15"/>
      <c r="J36" s="6"/>
    </row>
    <row r="37" spans="1:10" ht="5.25" customHeight="1" x14ac:dyDescent="0.2">
      <c r="A37" s="5"/>
      <c r="B37" s="23"/>
      <c r="C37" s="14"/>
      <c r="D37" s="14"/>
      <c r="E37" s="14"/>
      <c r="F37" s="14"/>
      <c r="G37" s="14"/>
      <c r="H37" s="14"/>
      <c r="I37" s="15"/>
      <c r="J37" s="6"/>
    </row>
    <row r="38" spans="1:10" x14ac:dyDescent="0.2">
      <c r="A38" s="5"/>
      <c r="B38" s="23">
        <v>6</v>
      </c>
      <c r="C38" s="11" t="s">
        <v>10</v>
      </c>
      <c r="D38" s="14"/>
      <c r="E38" s="14"/>
      <c r="F38" s="14"/>
      <c r="G38" s="14"/>
      <c r="H38" s="14"/>
      <c r="I38" s="15"/>
      <c r="J38" s="6"/>
    </row>
    <row r="39" spans="1:10" x14ac:dyDescent="0.2">
      <c r="A39" s="5"/>
      <c r="B39" s="24">
        <f>B38+0.01</f>
        <v>6.01</v>
      </c>
      <c r="C39" s="7" t="s">
        <v>19</v>
      </c>
      <c r="D39" s="14"/>
      <c r="E39" s="14"/>
      <c r="F39" s="14"/>
      <c r="G39" s="14"/>
      <c r="H39" s="14"/>
      <c r="I39" s="15"/>
      <c r="J39" s="6"/>
    </row>
    <row r="40" spans="1:10" ht="3.75" customHeight="1" x14ac:dyDescent="0.2">
      <c r="A40" s="5"/>
      <c r="B40" s="23"/>
      <c r="C40" s="14"/>
      <c r="D40" s="14"/>
      <c r="E40" s="14"/>
      <c r="F40" s="14"/>
      <c r="G40" s="14"/>
      <c r="H40" s="14"/>
      <c r="I40" s="15"/>
      <c r="J40" s="6"/>
    </row>
    <row r="41" spans="1:10" x14ac:dyDescent="0.2">
      <c r="A41" s="5"/>
      <c r="B41" s="23">
        <v>7</v>
      </c>
      <c r="C41" s="19" t="s">
        <v>21</v>
      </c>
      <c r="D41" s="14"/>
      <c r="E41" s="14"/>
      <c r="F41" s="14"/>
      <c r="G41" s="14"/>
      <c r="H41" s="16"/>
      <c r="I41" s="15"/>
      <c r="J41" s="6"/>
    </row>
    <row r="42" spans="1:10" x14ac:dyDescent="0.2">
      <c r="A42" s="5"/>
      <c r="B42" s="24">
        <f t="shared" ref="B42:B56" si="0">B41+0.01</f>
        <v>7.01</v>
      </c>
      <c r="C42" s="16" t="s">
        <v>34</v>
      </c>
      <c r="D42" s="14"/>
      <c r="E42" s="14"/>
      <c r="F42" s="14"/>
      <c r="G42" s="14"/>
      <c r="H42" s="16"/>
      <c r="I42" s="15"/>
      <c r="J42" s="6"/>
    </row>
    <row r="43" spans="1:10" x14ac:dyDescent="0.2">
      <c r="A43" s="5"/>
      <c r="B43" s="24">
        <f t="shared" si="0"/>
        <v>7.02</v>
      </c>
      <c r="C43" s="16" t="s">
        <v>20</v>
      </c>
      <c r="D43" s="14"/>
      <c r="E43" s="14"/>
      <c r="F43" s="14"/>
      <c r="G43" s="14"/>
      <c r="H43" s="14"/>
      <c r="I43" s="15"/>
      <c r="J43" s="6"/>
    </row>
    <row r="44" spans="1:10" x14ac:dyDescent="0.2">
      <c r="A44" s="5"/>
      <c r="B44" s="24">
        <f t="shared" si="0"/>
        <v>7.0299999999999994</v>
      </c>
      <c r="C44" s="16" t="s">
        <v>22</v>
      </c>
      <c r="D44" s="14"/>
      <c r="E44" s="14"/>
      <c r="F44" s="14"/>
      <c r="G44" s="14"/>
      <c r="H44" s="14"/>
      <c r="I44" s="15"/>
      <c r="J44" s="6"/>
    </row>
    <row r="45" spans="1:10" x14ac:dyDescent="0.2">
      <c r="A45" s="5"/>
      <c r="B45" s="24">
        <f t="shared" si="0"/>
        <v>7.0399999999999991</v>
      </c>
      <c r="C45" s="16" t="s">
        <v>23</v>
      </c>
      <c r="D45" s="14"/>
      <c r="E45" s="14"/>
      <c r="F45" s="14"/>
      <c r="G45" s="14"/>
      <c r="H45" s="14"/>
      <c r="I45" s="15"/>
      <c r="J45" s="6"/>
    </row>
    <row r="46" spans="1:10" x14ac:dyDescent="0.2">
      <c r="A46" s="5"/>
      <c r="B46" s="24">
        <f t="shared" si="0"/>
        <v>7.0499999999999989</v>
      </c>
      <c r="C46" s="16" t="s">
        <v>24</v>
      </c>
      <c r="D46" s="14"/>
      <c r="E46" s="14"/>
      <c r="F46" s="14"/>
      <c r="G46" s="14"/>
      <c r="H46" s="14"/>
      <c r="I46" s="15"/>
      <c r="J46" s="6"/>
    </row>
    <row r="47" spans="1:10" x14ac:dyDescent="0.2">
      <c r="A47" s="5"/>
      <c r="B47" s="24">
        <f t="shared" si="0"/>
        <v>7.0599999999999987</v>
      </c>
      <c r="C47" s="16" t="s">
        <v>35</v>
      </c>
      <c r="D47" s="14"/>
      <c r="E47" s="14"/>
      <c r="F47" s="14"/>
      <c r="G47" s="14"/>
      <c r="H47" s="14"/>
      <c r="I47" s="15"/>
      <c r="J47" s="6"/>
    </row>
    <row r="48" spans="1:10" x14ac:dyDescent="0.2">
      <c r="A48" s="5"/>
      <c r="B48" s="24">
        <f t="shared" si="0"/>
        <v>7.0699999999999985</v>
      </c>
      <c r="C48" s="16" t="s">
        <v>31</v>
      </c>
      <c r="D48" s="14"/>
      <c r="E48" s="14"/>
      <c r="F48" s="14"/>
      <c r="G48" s="14"/>
      <c r="H48" s="14"/>
      <c r="I48" s="15"/>
      <c r="J48" s="6"/>
    </row>
    <row r="49" spans="1:10" x14ac:dyDescent="0.2">
      <c r="A49" s="5"/>
      <c r="B49" s="24">
        <f t="shared" si="0"/>
        <v>7.0799999999999983</v>
      </c>
      <c r="C49" s="16" t="s">
        <v>30</v>
      </c>
      <c r="D49" s="14"/>
      <c r="E49" s="14"/>
      <c r="F49" s="14"/>
      <c r="G49" s="14"/>
      <c r="H49" s="14"/>
      <c r="I49" s="15"/>
      <c r="J49" s="6"/>
    </row>
    <row r="50" spans="1:10" x14ac:dyDescent="0.2">
      <c r="A50" s="5"/>
      <c r="B50" s="24">
        <f t="shared" si="0"/>
        <v>7.0899999999999981</v>
      </c>
      <c r="C50" s="16" t="s">
        <v>25</v>
      </c>
      <c r="D50" s="14"/>
      <c r="E50" s="14"/>
      <c r="F50" s="14"/>
      <c r="G50" s="14"/>
      <c r="H50" s="14"/>
      <c r="I50" s="15"/>
      <c r="J50" s="6"/>
    </row>
    <row r="51" spans="1:10" x14ac:dyDescent="0.2">
      <c r="A51" s="5"/>
      <c r="B51" s="24">
        <f t="shared" si="0"/>
        <v>7.0999999999999979</v>
      </c>
      <c r="C51" s="16" t="s">
        <v>26</v>
      </c>
      <c r="D51" s="14"/>
      <c r="E51" s="14"/>
      <c r="F51" s="14"/>
      <c r="G51" s="14"/>
      <c r="H51" s="14"/>
      <c r="I51" s="15"/>
      <c r="J51" s="6"/>
    </row>
    <row r="52" spans="1:10" x14ac:dyDescent="0.2">
      <c r="A52" s="5"/>
      <c r="B52" s="24">
        <f t="shared" si="0"/>
        <v>7.1099999999999977</v>
      </c>
      <c r="C52" s="16" t="s">
        <v>27</v>
      </c>
      <c r="D52" s="14"/>
      <c r="E52" s="14"/>
      <c r="F52" s="14"/>
      <c r="G52" s="14"/>
      <c r="H52" s="14"/>
      <c r="I52" s="15"/>
      <c r="J52" s="6"/>
    </row>
    <row r="53" spans="1:10" x14ac:dyDescent="0.2">
      <c r="A53" s="5"/>
      <c r="B53" s="24">
        <f t="shared" si="0"/>
        <v>7.1199999999999974</v>
      </c>
      <c r="C53" s="16" t="s">
        <v>28</v>
      </c>
      <c r="D53" s="14"/>
      <c r="E53" s="14"/>
      <c r="F53" s="14"/>
      <c r="G53" s="14"/>
      <c r="H53" s="14"/>
      <c r="I53" s="15"/>
      <c r="J53" s="6"/>
    </row>
    <row r="54" spans="1:10" x14ac:dyDescent="0.2">
      <c r="A54" s="5"/>
      <c r="B54" s="24">
        <f t="shared" si="0"/>
        <v>7.1299999999999972</v>
      </c>
      <c r="C54" s="16" t="s">
        <v>29</v>
      </c>
      <c r="D54" s="14"/>
      <c r="E54" s="14"/>
      <c r="F54" s="14"/>
      <c r="G54" s="14"/>
      <c r="H54" s="14"/>
      <c r="I54" s="15"/>
      <c r="J54" s="6"/>
    </row>
    <row r="55" spans="1:10" x14ac:dyDescent="0.2">
      <c r="A55" s="5"/>
      <c r="B55" s="24">
        <f t="shared" si="0"/>
        <v>7.139999999999997</v>
      </c>
      <c r="C55" s="16" t="s">
        <v>32</v>
      </c>
      <c r="D55" s="14"/>
      <c r="E55" s="14"/>
      <c r="F55" s="14"/>
      <c r="G55" s="14"/>
      <c r="H55" s="14"/>
      <c r="I55" s="15"/>
      <c r="J55" s="6"/>
    </row>
    <row r="56" spans="1:10" x14ac:dyDescent="0.2">
      <c r="A56" s="5"/>
      <c r="B56" s="24">
        <f t="shared" si="0"/>
        <v>7.1499999999999968</v>
      </c>
      <c r="C56" s="16" t="s">
        <v>33</v>
      </c>
      <c r="D56" s="14"/>
      <c r="E56" s="14"/>
      <c r="F56" s="14"/>
      <c r="G56" s="14"/>
      <c r="H56" s="14"/>
      <c r="I56" s="15"/>
      <c r="J56" s="6"/>
    </row>
    <row r="57" spans="1:10" ht="13.5" thickBot="1" x14ac:dyDescent="0.25">
      <c r="A57" s="5"/>
      <c r="B57" s="25"/>
      <c r="C57" s="17"/>
      <c r="D57" s="17"/>
      <c r="E57" s="17"/>
      <c r="F57" s="17"/>
      <c r="G57" s="17"/>
      <c r="H57" s="17"/>
      <c r="I57" s="18"/>
      <c r="J57" s="6"/>
    </row>
    <row r="58" spans="1:10" ht="13.5" thickTop="1" x14ac:dyDescent="0.2">
      <c r="A58" s="8"/>
      <c r="B58" s="26"/>
      <c r="C58" s="9"/>
      <c r="D58" s="9"/>
      <c r="E58" s="9"/>
      <c r="F58" s="9"/>
      <c r="G58" s="9"/>
      <c r="H58" s="9"/>
      <c r="I58" s="9"/>
      <c r="J58" s="10"/>
    </row>
    <row r="60" spans="1:10" x14ac:dyDescent="0.2">
      <c r="G60" s="1"/>
    </row>
  </sheetData>
  <mergeCells count="3">
    <mergeCell ref="C27:H27"/>
    <mergeCell ref="B13:I13"/>
    <mergeCell ref="C31:H3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view="pageBreakPreview" zoomScale="115" zoomScaleSheetLayoutView="115" workbookViewId="0">
      <selection activeCell="D42" sqref="D42"/>
    </sheetView>
  </sheetViews>
  <sheetFormatPr defaultRowHeight="12.75" x14ac:dyDescent="0.2"/>
  <cols>
    <col min="1" max="1" width="2.28515625" customWidth="1"/>
    <col min="2" max="2" width="10.42578125" style="27" customWidth="1"/>
    <col min="3" max="6" width="10.42578125" customWidth="1"/>
    <col min="7" max="7" width="11.7109375" customWidth="1"/>
    <col min="8" max="9" width="10.42578125" customWidth="1"/>
    <col min="10" max="10" width="2.28515625" customWidth="1"/>
  </cols>
  <sheetData>
    <row r="1" spans="1:10" ht="13.5" thickBot="1" x14ac:dyDescent="0.25">
      <c r="A1" s="2"/>
      <c r="B1" s="20"/>
      <c r="C1" s="3"/>
      <c r="D1" s="3"/>
      <c r="E1" s="3"/>
      <c r="F1" s="3"/>
      <c r="G1" s="3"/>
      <c r="H1" s="3"/>
      <c r="I1" s="3"/>
      <c r="J1" s="4"/>
    </row>
    <row r="2" spans="1:10" ht="13.5" thickTop="1" x14ac:dyDescent="0.2">
      <c r="A2" s="5"/>
      <c r="B2" s="21"/>
      <c r="C2" s="12"/>
      <c r="D2" s="12"/>
      <c r="E2" s="12"/>
      <c r="F2" s="12"/>
      <c r="G2" s="12"/>
      <c r="H2" s="12"/>
      <c r="I2" s="13"/>
      <c r="J2" s="6"/>
    </row>
    <row r="3" spans="1:10" x14ac:dyDescent="0.2">
      <c r="A3" s="5"/>
      <c r="B3" s="22"/>
      <c r="C3" s="14"/>
      <c r="D3" s="14"/>
      <c r="E3" s="14"/>
      <c r="F3" s="14"/>
      <c r="G3" s="14"/>
      <c r="H3" s="14"/>
      <c r="I3" s="15"/>
      <c r="J3" s="6"/>
    </row>
    <row r="4" spans="1:10" x14ac:dyDescent="0.2">
      <c r="A4" s="5"/>
      <c r="B4" s="22"/>
      <c r="C4" s="14"/>
      <c r="D4" s="14"/>
      <c r="E4" s="14"/>
      <c r="F4" s="14"/>
      <c r="G4" s="14"/>
      <c r="H4" s="14"/>
      <c r="I4" s="15"/>
      <c r="J4" s="6"/>
    </row>
    <row r="5" spans="1:10" x14ac:dyDescent="0.2">
      <c r="A5" s="5"/>
      <c r="B5" s="22"/>
      <c r="C5" s="14"/>
      <c r="D5" s="14"/>
      <c r="E5" s="14"/>
      <c r="F5" s="14"/>
      <c r="G5" s="14"/>
      <c r="H5" s="14"/>
      <c r="I5" s="15"/>
      <c r="J5" s="6"/>
    </row>
    <row r="6" spans="1:10" x14ac:dyDescent="0.2">
      <c r="A6" s="5"/>
      <c r="B6" s="22"/>
      <c r="C6" s="14"/>
      <c r="D6" s="14"/>
      <c r="E6" s="14"/>
      <c r="F6" s="14"/>
      <c r="G6" s="14"/>
      <c r="H6" s="14"/>
      <c r="I6" s="15"/>
      <c r="J6" s="6"/>
    </row>
    <row r="7" spans="1:10" x14ac:dyDescent="0.2">
      <c r="A7" s="5"/>
      <c r="B7" s="22"/>
      <c r="C7" s="14"/>
      <c r="D7" s="14"/>
      <c r="E7" s="14"/>
      <c r="F7" s="14"/>
      <c r="G7" s="14"/>
      <c r="H7" s="14"/>
      <c r="I7" s="15"/>
      <c r="J7" s="6"/>
    </row>
    <row r="8" spans="1:10" x14ac:dyDescent="0.2">
      <c r="A8" s="5"/>
      <c r="B8" s="22"/>
      <c r="C8" s="14"/>
      <c r="D8" s="14"/>
      <c r="E8" s="14"/>
      <c r="F8" s="14"/>
      <c r="G8" s="14"/>
      <c r="H8" s="14"/>
      <c r="I8" s="15"/>
      <c r="J8" s="6"/>
    </row>
    <row r="9" spans="1:10" x14ac:dyDescent="0.2">
      <c r="A9" s="5"/>
      <c r="B9" s="22"/>
      <c r="C9" s="14"/>
      <c r="D9" s="14"/>
      <c r="E9" s="14"/>
      <c r="F9" s="14"/>
      <c r="G9" s="14"/>
      <c r="H9" s="14"/>
      <c r="I9" s="15"/>
      <c r="J9" s="6"/>
    </row>
    <row r="10" spans="1:10" x14ac:dyDescent="0.2">
      <c r="A10" s="5"/>
      <c r="B10" s="22"/>
      <c r="C10" s="14"/>
      <c r="D10" s="14"/>
      <c r="E10" s="14"/>
      <c r="F10" s="14"/>
      <c r="G10" s="14"/>
      <c r="H10" s="14"/>
      <c r="I10" s="15"/>
      <c r="J10" s="6"/>
    </row>
    <row r="11" spans="1:10" x14ac:dyDescent="0.2">
      <c r="A11" s="5"/>
      <c r="B11" s="22"/>
      <c r="C11" s="35" t="s">
        <v>4</v>
      </c>
      <c r="D11" s="14" t="e">
        <f>#REF!</f>
        <v>#REF!</v>
      </c>
      <c r="E11" s="14"/>
      <c r="F11" s="14"/>
      <c r="G11" s="14"/>
      <c r="H11" s="14"/>
      <c r="I11" s="15"/>
      <c r="J11" s="6"/>
    </row>
    <row r="12" spans="1:10" x14ac:dyDescent="0.2">
      <c r="A12" s="5"/>
      <c r="B12" s="22"/>
      <c r="C12" s="35" t="s">
        <v>5</v>
      </c>
      <c r="D12" s="14" t="e">
        <f>#REF!</f>
        <v>#REF!</v>
      </c>
      <c r="E12" s="14"/>
      <c r="F12" s="14"/>
      <c r="G12" s="14"/>
      <c r="H12" s="14"/>
      <c r="I12" s="15"/>
      <c r="J12" s="6"/>
    </row>
    <row r="13" spans="1:10" x14ac:dyDescent="0.2">
      <c r="A13" s="5"/>
      <c r="B13" s="22"/>
      <c r="C13" s="14"/>
      <c r="D13" s="14"/>
      <c r="E13" s="14"/>
      <c r="F13" s="14"/>
      <c r="G13" s="14"/>
      <c r="H13" s="14"/>
      <c r="I13" s="15"/>
      <c r="J13" s="6"/>
    </row>
    <row r="14" spans="1:10" x14ac:dyDescent="0.2">
      <c r="A14" s="5"/>
      <c r="B14" s="230" t="s">
        <v>43</v>
      </c>
      <c r="C14" s="231"/>
      <c r="D14" s="231"/>
      <c r="E14" s="231"/>
      <c r="F14" s="231"/>
      <c r="G14" s="231"/>
      <c r="H14" s="231"/>
      <c r="I14" s="232"/>
      <c r="J14" s="6"/>
    </row>
    <row r="15" spans="1:10" x14ac:dyDescent="0.2">
      <c r="A15" s="5"/>
      <c r="B15" s="28" t="s">
        <v>11</v>
      </c>
      <c r="C15" s="29" t="s">
        <v>12</v>
      </c>
      <c r="D15" s="30"/>
      <c r="E15" s="30"/>
      <c r="F15" s="30"/>
      <c r="G15" s="30"/>
      <c r="H15" s="30"/>
      <c r="I15" s="31"/>
      <c r="J15" s="6"/>
    </row>
    <row r="16" spans="1:10" x14ac:dyDescent="0.2">
      <c r="A16" s="5"/>
      <c r="B16" s="23"/>
      <c r="C16" s="14"/>
      <c r="D16" s="14"/>
      <c r="E16" s="14"/>
      <c r="F16" s="14"/>
      <c r="G16" s="14"/>
      <c r="H16" s="14"/>
      <c r="I16" s="15"/>
      <c r="J16" s="6"/>
    </row>
    <row r="17" spans="1:10" x14ac:dyDescent="0.2">
      <c r="A17" s="5"/>
      <c r="B17" s="23"/>
      <c r="C17" s="19" t="s">
        <v>52</v>
      </c>
      <c r="D17" s="14"/>
      <c r="E17" s="14"/>
      <c r="F17" s="14"/>
      <c r="G17" s="14"/>
      <c r="H17" s="14"/>
      <c r="I17" s="15"/>
      <c r="J17" s="6"/>
    </row>
    <row r="18" spans="1:10" x14ac:dyDescent="0.2">
      <c r="A18" s="5"/>
      <c r="B18" s="24"/>
      <c r="C18" s="19"/>
      <c r="D18" s="14"/>
      <c r="E18" s="14"/>
      <c r="F18" s="14"/>
      <c r="G18" s="14"/>
      <c r="H18" s="14"/>
      <c r="I18" s="15"/>
      <c r="J18" s="6"/>
    </row>
    <row r="19" spans="1:10" x14ac:dyDescent="0.2">
      <c r="A19" s="5"/>
      <c r="B19" s="24"/>
      <c r="C19" s="16"/>
      <c r="D19" s="14"/>
      <c r="E19" s="14"/>
      <c r="F19" s="14"/>
      <c r="G19" s="14"/>
      <c r="H19" s="14"/>
      <c r="I19" s="15"/>
      <c r="J19" s="6"/>
    </row>
    <row r="20" spans="1:10" x14ac:dyDescent="0.2">
      <c r="A20" s="5"/>
      <c r="B20" s="24"/>
      <c r="C20" s="16"/>
      <c r="D20" s="14"/>
      <c r="E20" s="14"/>
      <c r="F20" s="14"/>
      <c r="G20" s="14"/>
      <c r="H20" s="14"/>
      <c r="I20" s="15"/>
      <c r="J20" s="6"/>
    </row>
    <row r="21" spans="1:10" ht="5.25" customHeight="1" x14ac:dyDescent="0.2">
      <c r="A21" s="5"/>
      <c r="B21" s="23"/>
      <c r="C21" s="14"/>
      <c r="D21" s="14"/>
      <c r="E21" s="14"/>
      <c r="F21" s="14"/>
      <c r="G21" s="14"/>
      <c r="H21" s="14"/>
      <c r="I21" s="15"/>
      <c r="J21" s="6"/>
    </row>
    <row r="22" spans="1:10" x14ac:dyDescent="0.2">
      <c r="A22" s="5"/>
      <c r="B22" s="23"/>
      <c r="C22" s="19" t="s">
        <v>44</v>
      </c>
      <c r="D22" s="14"/>
      <c r="E22" s="19" t="s">
        <v>62</v>
      </c>
      <c r="F22" s="14"/>
      <c r="G22" s="14"/>
      <c r="H22" s="14"/>
      <c r="I22" s="15"/>
      <c r="J22" s="6"/>
    </row>
    <row r="23" spans="1:10" x14ac:dyDescent="0.2">
      <c r="A23" s="5"/>
      <c r="B23" s="24"/>
      <c r="C23" s="19" t="s">
        <v>59</v>
      </c>
      <c r="D23" s="19"/>
      <c r="E23" s="19" t="s">
        <v>58</v>
      </c>
      <c r="F23" s="14"/>
      <c r="G23" s="14"/>
      <c r="H23" s="14"/>
      <c r="I23" s="15"/>
      <c r="J23" s="6"/>
    </row>
    <row r="24" spans="1:10" x14ac:dyDescent="0.2">
      <c r="A24" s="5"/>
      <c r="B24" s="24"/>
      <c r="C24" s="16"/>
      <c r="D24" s="14"/>
      <c r="E24" s="14"/>
      <c r="F24" s="14"/>
      <c r="G24" s="14"/>
      <c r="H24" s="14"/>
      <c r="I24" s="15"/>
      <c r="J24" s="6"/>
    </row>
    <row r="25" spans="1:10" x14ac:dyDescent="0.2">
      <c r="A25" s="5"/>
      <c r="B25" s="24"/>
      <c r="C25" s="16"/>
      <c r="D25" s="14"/>
      <c r="E25" s="14"/>
      <c r="F25" s="14"/>
      <c r="G25" s="14"/>
      <c r="H25" s="14"/>
      <c r="I25" s="15"/>
      <c r="J25" s="6"/>
    </row>
    <row r="26" spans="1:10" x14ac:dyDescent="0.2">
      <c r="A26" s="5"/>
      <c r="B26" s="24"/>
      <c r="C26" s="19" t="s">
        <v>45</v>
      </c>
      <c r="D26" s="14"/>
      <c r="E26" s="14"/>
      <c r="F26" s="14"/>
      <c r="G26" s="14"/>
      <c r="H26" s="14"/>
      <c r="I26" s="15"/>
      <c r="J26" s="6"/>
    </row>
    <row r="27" spans="1:10" ht="4.5" customHeight="1" x14ac:dyDescent="0.2">
      <c r="A27" s="5"/>
      <c r="B27" s="23"/>
      <c r="C27" s="14"/>
      <c r="D27" s="14"/>
      <c r="E27" s="14"/>
      <c r="F27" s="14"/>
      <c r="G27" s="14"/>
      <c r="H27" s="14"/>
      <c r="I27" s="15"/>
      <c r="J27" s="6"/>
    </row>
    <row r="28" spans="1:10" x14ac:dyDescent="0.2">
      <c r="A28" s="5"/>
      <c r="B28" s="23">
        <v>1</v>
      </c>
      <c r="C28" s="19" t="s">
        <v>53</v>
      </c>
      <c r="D28" s="14"/>
      <c r="E28" s="14"/>
      <c r="F28" s="14"/>
      <c r="G28" s="34">
        <v>95</v>
      </c>
      <c r="H28" s="14"/>
      <c r="I28" s="15"/>
      <c r="J28" s="6"/>
    </row>
    <row r="29" spans="1:10" x14ac:dyDescent="0.2">
      <c r="A29" s="5"/>
      <c r="B29" s="24">
        <f>B28+0.01</f>
        <v>1.01</v>
      </c>
      <c r="C29" s="19" t="s">
        <v>54</v>
      </c>
      <c r="D29" s="14"/>
      <c r="E29" s="14"/>
      <c r="F29" s="14"/>
      <c r="G29" s="34">
        <v>40</v>
      </c>
      <c r="H29" s="33"/>
      <c r="I29" s="15"/>
      <c r="J29" s="6"/>
    </row>
    <row r="30" spans="1:10" x14ac:dyDescent="0.2">
      <c r="A30" s="5"/>
      <c r="B30" s="24">
        <f>B29+0.01</f>
        <v>1.02</v>
      </c>
      <c r="C30" s="19" t="s">
        <v>55</v>
      </c>
      <c r="D30" s="14"/>
      <c r="E30" s="14"/>
      <c r="F30" s="14"/>
      <c r="G30" s="34">
        <v>40</v>
      </c>
      <c r="H30" s="14"/>
      <c r="I30" s="15"/>
      <c r="J30" s="6"/>
    </row>
    <row r="31" spans="1:10" x14ac:dyDescent="0.2">
      <c r="A31" s="5"/>
      <c r="B31" s="24">
        <f t="shared" ref="B31:B40" si="0">B30+0.01</f>
        <v>1.03</v>
      </c>
      <c r="C31" s="19" t="s">
        <v>51</v>
      </c>
      <c r="D31" s="14"/>
      <c r="E31" s="14"/>
      <c r="F31" s="14"/>
      <c r="G31" s="34">
        <v>31</v>
      </c>
      <c r="H31" s="14"/>
      <c r="I31" s="15"/>
      <c r="J31" s="6"/>
    </row>
    <row r="32" spans="1:10" x14ac:dyDescent="0.2">
      <c r="A32" s="5"/>
      <c r="B32" s="24">
        <f t="shared" si="0"/>
        <v>1.04</v>
      </c>
      <c r="C32" s="19" t="s">
        <v>46</v>
      </c>
      <c r="D32" s="14"/>
      <c r="E32" s="14"/>
      <c r="F32" s="14"/>
      <c r="G32" s="34">
        <v>74</v>
      </c>
      <c r="H32" s="14"/>
      <c r="I32" s="15"/>
      <c r="J32" s="6"/>
    </row>
    <row r="33" spans="1:10" x14ac:dyDescent="0.2">
      <c r="A33" s="5"/>
      <c r="B33" s="24">
        <f t="shared" si="0"/>
        <v>1.05</v>
      </c>
      <c r="C33" s="19" t="s">
        <v>47</v>
      </c>
      <c r="D33" s="14"/>
      <c r="E33" s="14"/>
      <c r="F33" s="14"/>
      <c r="G33" s="34">
        <v>105</v>
      </c>
      <c r="H33" s="32"/>
      <c r="I33" s="15"/>
      <c r="J33" s="6"/>
    </row>
    <row r="34" spans="1:10" x14ac:dyDescent="0.2">
      <c r="A34" s="5"/>
      <c r="B34" s="24">
        <f t="shared" si="0"/>
        <v>1.06</v>
      </c>
      <c r="C34" s="19" t="s">
        <v>48</v>
      </c>
      <c r="D34" s="14"/>
      <c r="E34" s="14"/>
      <c r="F34" s="14"/>
      <c r="G34" s="34">
        <v>198</v>
      </c>
      <c r="H34" s="14"/>
      <c r="I34" s="15"/>
      <c r="J34" s="6"/>
    </row>
    <row r="35" spans="1:10" x14ac:dyDescent="0.2">
      <c r="A35" s="5"/>
      <c r="B35" s="24">
        <f t="shared" si="0"/>
        <v>1.07</v>
      </c>
      <c r="C35" s="19" t="s">
        <v>49</v>
      </c>
      <c r="D35" s="14"/>
      <c r="E35" s="14"/>
      <c r="F35" s="14"/>
      <c r="G35" s="34">
        <v>280</v>
      </c>
      <c r="H35" s="14"/>
      <c r="I35" s="15"/>
      <c r="J35" s="6"/>
    </row>
    <row r="36" spans="1:10" x14ac:dyDescent="0.2">
      <c r="A36" s="5"/>
      <c r="B36" s="24">
        <f t="shared" si="0"/>
        <v>1.08</v>
      </c>
      <c r="C36" s="19" t="s">
        <v>50</v>
      </c>
      <c r="D36" s="14"/>
      <c r="E36" s="14"/>
      <c r="F36" s="14"/>
      <c r="G36" s="34">
        <v>460</v>
      </c>
      <c r="H36" s="14"/>
      <c r="I36" s="15"/>
      <c r="J36" s="6"/>
    </row>
    <row r="37" spans="1:10" x14ac:dyDescent="0.2">
      <c r="A37" s="5"/>
      <c r="B37" s="24">
        <f t="shared" si="0"/>
        <v>1.0900000000000001</v>
      </c>
      <c r="C37" s="19" t="s">
        <v>56</v>
      </c>
      <c r="D37" s="14"/>
      <c r="E37" s="14"/>
      <c r="F37" s="14"/>
      <c r="G37" s="34">
        <v>340</v>
      </c>
      <c r="H37" s="14"/>
      <c r="I37" s="15"/>
      <c r="J37" s="6"/>
    </row>
    <row r="38" spans="1:10" x14ac:dyDescent="0.2">
      <c r="A38" s="5"/>
      <c r="B38" s="24">
        <f t="shared" si="0"/>
        <v>1.1000000000000001</v>
      </c>
      <c r="C38" s="19" t="s">
        <v>57</v>
      </c>
      <c r="D38" s="14"/>
      <c r="E38" s="14"/>
      <c r="F38" s="14"/>
      <c r="G38" s="34">
        <v>235</v>
      </c>
      <c r="H38" s="14"/>
      <c r="I38" s="15"/>
      <c r="J38" s="6"/>
    </row>
    <row r="39" spans="1:10" x14ac:dyDescent="0.2">
      <c r="A39" s="5"/>
      <c r="B39" s="24">
        <f t="shared" si="0"/>
        <v>1.1100000000000001</v>
      </c>
      <c r="C39" s="19" t="s">
        <v>60</v>
      </c>
      <c r="D39" s="14"/>
      <c r="E39" s="14"/>
      <c r="F39" s="14"/>
      <c r="G39" s="34">
        <v>2</v>
      </c>
      <c r="H39" s="14"/>
      <c r="I39" s="15"/>
      <c r="J39" s="6"/>
    </row>
    <row r="40" spans="1:10" x14ac:dyDescent="0.2">
      <c r="A40" s="5"/>
      <c r="B40" s="24">
        <f t="shared" si="0"/>
        <v>1.1200000000000001</v>
      </c>
      <c r="C40" s="19" t="s">
        <v>61</v>
      </c>
      <c r="D40" s="14"/>
      <c r="E40" s="14"/>
      <c r="F40" s="14"/>
      <c r="G40" s="34">
        <v>5.5</v>
      </c>
      <c r="H40" s="14"/>
      <c r="I40" s="15"/>
      <c r="J40" s="6"/>
    </row>
    <row r="41" spans="1:10" x14ac:dyDescent="0.2">
      <c r="A41" s="5"/>
      <c r="B41" s="23"/>
      <c r="C41" s="19"/>
      <c r="D41" s="14"/>
      <c r="E41" s="14"/>
      <c r="F41" s="14"/>
      <c r="G41" s="14"/>
      <c r="H41" s="14"/>
      <c r="I41" s="15"/>
      <c r="J41" s="6"/>
    </row>
    <row r="42" spans="1:10" x14ac:dyDescent="0.2">
      <c r="A42" s="5"/>
      <c r="B42" s="24"/>
      <c r="C42" s="19"/>
      <c r="D42" s="14"/>
      <c r="E42" s="14"/>
      <c r="F42" s="14"/>
      <c r="G42" s="14"/>
      <c r="H42" s="14"/>
      <c r="I42" s="15"/>
      <c r="J42" s="6"/>
    </row>
    <row r="43" spans="1:10" ht="3.75" customHeight="1" x14ac:dyDescent="0.2">
      <c r="A43" s="5"/>
      <c r="B43" s="23"/>
      <c r="C43" s="19"/>
      <c r="D43" s="14"/>
      <c r="E43" s="14"/>
      <c r="F43" s="14"/>
      <c r="G43" s="14"/>
      <c r="H43" s="14"/>
      <c r="I43" s="15"/>
      <c r="J43" s="6"/>
    </row>
    <row r="44" spans="1:10" x14ac:dyDescent="0.2">
      <c r="A44" s="5"/>
      <c r="B44" s="23"/>
      <c r="C44" s="19"/>
      <c r="D44" s="14"/>
      <c r="E44" s="14"/>
      <c r="F44" s="14"/>
      <c r="G44" s="14"/>
      <c r="H44" s="16"/>
      <c r="I44" s="15"/>
      <c r="J44" s="6"/>
    </row>
    <row r="45" spans="1:10" x14ac:dyDescent="0.2">
      <c r="A45" s="5"/>
      <c r="B45" s="24"/>
      <c r="C45" s="19"/>
      <c r="D45" s="14"/>
      <c r="E45" s="14"/>
      <c r="F45" s="14"/>
      <c r="G45" s="14"/>
      <c r="H45" s="16"/>
      <c r="I45" s="15"/>
      <c r="J45" s="6"/>
    </row>
    <row r="46" spans="1:10" x14ac:dyDescent="0.2">
      <c r="A46" s="5"/>
      <c r="B46" s="24"/>
      <c r="C46" s="19"/>
      <c r="D46" s="14"/>
      <c r="E46" s="14"/>
      <c r="F46" s="14"/>
      <c r="G46" s="14"/>
      <c r="H46" s="14"/>
      <c r="I46" s="15"/>
      <c r="J46" s="6"/>
    </row>
    <row r="47" spans="1:10" x14ac:dyDescent="0.2">
      <c r="A47" s="5"/>
      <c r="B47" s="24"/>
      <c r="C47" s="19"/>
      <c r="D47" s="14"/>
      <c r="E47" s="14"/>
      <c r="F47" s="14"/>
      <c r="G47" s="14"/>
      <c r="H47" s="14"/>
      <c r="I47" s="15"/>
      <c r="J47" s="6"/>
    </row>
    <row r="48" spans="1:10" x14ac:dyDescent="0.2">
      <c r="A48" s="5"/>
      <c r="B48" s="24"/>
      <c r="C48" s="16"/>
      <c r="D48" s="14"/>
      <c r="E48" s="14"/>
      <c r="F48" s="14"/>
      <c r="G48" s="14"/>
      <c r="H48" s="14"/>
      <c r="I48" s="15"/>
      <c r="J48" s="6"/>
    </row>
    <row r="49" spans="1:10" x14ac:dyDescent="0.2">
      <c r="A49" s="5"/>
      <c r="B49" s="24"/>
      <c r="C49" s="16"/>
      <c r="D49" s="14"/>
      <c r="E49" s="14"/>
      <c r="F49" s="14"/>
      <c r="G49" s="14"/>
      <c r="H49" s="14"/>
      <c r="I49" s="15"/>
      <c r="J49" s="6"/>
    </row>
    <row r="50" spans="1:10" x14ac:dyDescent="0.2">
      <c r="A50" s="5"/>
      <c r="B50" s="24"/>
      <c r="C50" s="16"/>
      <c r="D50" s="14"/>
      <c r="E50" s="14"/>
      <c r="F50" s="14"/>
      <c r="G50" s="14"/>
      <c r="H50" s="14"/>
      <c r="I50" s="15"/>
      <c r="J50" s="6"/>
    </row>
    <row r="51" spans="1:10" x14ac:dyDescent="0.2">
      <c r="A51" s="5"/>
      <c r="B51" s="24"/>
      <c r="C51" s="16"/>
      <c r="D51" s="14"/>
      <c r="E51" s="14"/>
      <c r="F51" s="14"/>
      <c r="G51" s="14"/>
      <c r="H51" s="14"/>
      <c r="I51" s="15"/>
      <c r="J51" s="6"/>
    </row>
    <row r="52" spans="1:10" x14ac:dyDescent="0.2">
      <c r="A52" s="5"/>
      <c r="B52" s="24"/>
      <c r="C52" s="16"/>
      <c r="D52" s="14"/>
      <c r="E52" s="14"/>
      <c r="F52" s="14"/>
      <c r="G52" s="14"/>
      <c r="H52" s="14"/>
      <c r="I52" s="15"/>
      <c r="J52" s="6"/>
    </row>
    <row r="53" spans="1:10" x14ac:dyDescent="0.2">
      <c r="A53" s="5"/>
      <c r="B53" s="24"/>
      <c r="C53" s="16"/>
      <c r="D53" s="14"/>
      <c r="E53" s="14"/>
      <c r="F53" s="14"/>
      <c r="G53" s="14"/>
      <c r="H53" s="14"/>
      <c r="I53" s="15"/>
      <c r="J53" s="6"/>
    </row>
    <row r="54" spans="1:10" x14ac:dyDescent="0.2">
      <c r="A54" s="5"/>
      <c r="B54" s="24"/>
      <c r="C54" s="16"/>
      <c r="D54" s="14"/>
      <c r="E54" s="14"/>
      <c r="F54" s="14"/>
      <c r="G54" s="14"/>
      <c r="H54" s="14"/>
      <c r="I54" s="15"/>
      <c r="J54" s="6"/>
    </row>
    <row r="55" spans="1:10" x14ac:dyDescent="0.2">
      <c r="A55" s="5"/>
      <c r="B55" s="24"/>
      <c r="C55" s="16"/>
      <c r="D55" s="14"/>
      <c r="E55" s="14"/>
      <c r="F55" s="14"/>
      <c r="G55" s="14"/>
      <c r="H55" s="14"/>
      <c r="I55" s="15"/>
      <c r="J55" s="6"/>
    </row>
    <row r="56" spans="1:10" x14ac:dyDescent="0.2">
      <c r="A56" s="5"/>
      <c r="B56" s="24"/>
      <c r="C56" s="16"/>
      <c r="D56" s="14"/>
      <c r="E56" s="14"/>
      <c r="F56" s="14"/>
      <c r="G56" s="14"/>
      <c r="H56" s="14"/>
      <c r="I56" s="15"/>
      <c r="J56" s="6"/>
    </row>
    <row r="57" spans="1:10" x14ac:dyDescent="0.2">
      <c r="A57" s="5"/>
      <c r="B57" s="24"/>
      <c r="C57" s="16"/>
      <c r="D57" s="14"/>
      <c r="E57" s="14"/>
      <c r="F57" s="14"/>
      <c r="G57" s="14"/>
      <c r="H57" s="14"/>
      <c r="I57" s="15"/>
      <c r="J57" s="6"/>
    </row>
    <row r="58" spans="1:10" x14ac:dyDescent="0.2">
      <c r="A58" s="5"/>
      <c r="B58" s="23"/>
      <c r="C58" s="16"/>
      <c r="D58" s="14"/>
      <c r="E58" s="14"/>
      <c r="F58" s="14"/>
      <c r="G58" s="14"/>
      <c r="H58" s="14"/>
      <c r="I58" s="15"/>
      <c r="J58" s="6"/>
    </row>
    <row r="59" spans="1:10" x14ac:dyDescent="0.2">
      <c r="A59" s="5"/>
      <c r="B59" s="23"/>
      <c r="C59" s="14"/>
      <c r="D59" s="14"/>
      <c r="E59" s="14"/>
      <c r="F59" s="14"/>
      <c r="G59" s="14"/>
      <c r="H59" s="14"/>
      <c r="I59" s="15"/>
      <c r="J59" s="6"/>
    </row>
    <row r="60" spans="1:10" ht="13.5" thickBot="1" x14ac:dyDescent="0.25">
      <c r="A60" s="5"/>
      <c r="B60" s="25"/>
      <c r="C60" s="17"/>
      <c r="D60" s="17"/>
      <c r="E60" s="17"/>
      <c r="F60" s="17"/>
      <c r="G60" s="17"/>
      <c r="H60" s="17"/>
      <c r="I60" s="18"/>
      <c r="J60" s="6"/>
    </row>
    <row r="61" spans="1:10" ht="13.5" thickTop="1" x14ac:dyDescent="0.2">
      <c r="A61" s="8"/>
      <c r="B61" s="26"/>
      <c r="C61" s="9"/>
      <c r="D61" s="9"/>
      <c r="E61" s="9"/>
      <c r="F61" s="9"/>
      <c r="G61" s="9"/>
      <c r="H61" s="9"/>
      <c r="I61" s="9"/>
      <c r="J61" s="10"/>
    </row>
    <row r="63" spans="1:10" x14ac:dyDescent="0.2">
      <c r="G63" s="1"/>
    </row>
  </sheetData>
  <mergeCells count="1">
    <mergeCell ref="B14:I1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7"/>
  <sheetViews>
    <sheetView view="pageBreakPreview" topLeftCell="D1" zoomScale="60" workbookViewId="0">
      <selection activeCell="N45" sqref="N45"/>
    </sheetView>
  </sheetViews>
  <sheetFormatPr defaultRowHeight="12.75" x14ac:dyDescent="0.2"/>
  <cols>
    <col min="1" max="1" width="5.28515625" customWidth="1"/>
    <col min="2" max="2" width="5.140625" customWidth="1"/>
    <col min="3" max="3" width="56" customWidth="1"/>
    <col min="4" max="4" width="16.5703125" bestFit="1" customWidth="1"/>
    <col min="5" max="5" width="11" bestFit="1" customWidth="1"/>
    <col min="6" max="6" width="15.85546875" bestFit="1" customWidth="1"/>
    <col min="7" max="7" width="16.28515625" bestFit="1" customWidth="1"/>
    <col min="8" max="8" width="16.85546875" bestFit="1" customWidth="1"/>
    <col min="9" max="9" width="17.7109375" bestFit="1" customWidth="1"/>
    <col min="10" max="10" width="16.5703125" bestFit="1" customWidth="1"/>
    <col min="11" max="12" width="17.7109375" bestFit="1" customWidth="1"/>
    <col min="13" max="13" width="12.5703125" customWidth="1"/>
    <col min="14" max="17" width="11.28515625" bestFit="1" customWidth="1"/>
    <col min="18" max="19" width="0" hidden="1" customWidth="1"/>
    <col min="20" max="20" width="14" bestFit="1" customWidth="1"/>
  </cols>
  <sheetData>
    <row r="1" spans="1:19" ht="15" customHeight="1" x14ac:dyDescent="0.2">
      <c r="A1" s="2"/>
      <c r="B1" s="240" t="s">
        <v>64</v>
      </c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</row>
    <row r="2" spans="1:19" ht="15" customHeight="1" x14ac:dyDescent="0.2">
      <c r="A2" s="5"/>
      <c r="B2" s="37"/>
      <c r="C2" s="37"/>
      <c r="D2" s="37"/>
      <c r="E2" s="37"/>
      <c r="F2" s="37"/>
      <c r="G2" s="37"/>
      <c r="H2" s="37"/>
      <c r="I2" s="38"/>
      <c r="J2" s="38"/>
      <c r="K2" s="38"/>
      <c r="L2" s="38"/>
    </row>
    <row r="3" spans="1:19" ht="15" customHeight="1" x14ac:dyDescent="0.2">
      <c r="A3" s="5"/>
      <c r="B3" s="37"/>
      <c r="C3" s="39" t="s">
        <v>65</v>
      </c>
      <c r="D3" s="37"/>
      <c r="E3" s="37"/>
      <c r="F3" s="37"/>
      <c r="G3" s="37"/>
      <c r="H3" s="37"/>
      <c r="I3" s="38"/>
      <c r="J3" s="38"/>
      <c r="K3" s="38"/>
      <c r="L3" s="38"/>
      <c r="Q3" s="40" t="s">
        <v>66</v>
      </c>
    </row>
    <row r="4" spans="1:19" ht="15" customHeight="1" x14ac:dyDescent="0.2">
      <c r="A4" s="5"/>
      <c r="B4" s="37"/>
      <c r="C4" s="39" t="s">
        <v>67</v>
      </c>
      <c r="D4" s="37"/>
      <c r="E4" s="37"/>
      <c r="F4" s="37"/>
      <c r="G4" s="37"/>
      <c r="H4" s="37"/>
      <c r="I4" s="38"/>
      <c r="J4" s="38"/>
      <c r="K4" s="38"/>
      <c r="L4" s="38"/>
      <c r="Q4" s="40" t="s">
        <v>68</v>
      </c>
    </row>
    <row r="5" spans="1:19" ht="15" customHeight="1" x14ac:dyDescent="0.2">
      <c r="A5" s="5"/>
      <c r="B5" s="37"/>
      <c r="C5" s="39" t="s">
        <v>69</v>
      </c>
      <c r="D5" s="37"/>
      <c r="E5" s="37"/>
      <c r="F5" s="37"/>
      <c r="G5" s="37"/>
      <c r="H5" s="37"/>
      <c r="I5" s="38"/>
      <c r="J5" s="38"/>
      <c r="K5" s="38"/>
      <c r="L5" s="38"/>
      <c r="Q5" s="40" t="s">
        <v>70</v>
      </c>
    </row>
    <row r="6" spans="1:19" ht="15" customHeight="1" x14ac:dyDescent="0.2">
      <c r="A6" s="5"/>
      <c r="B6" s="37"/>
      <c r="C6" s="39"/>
      <c r="D6" s="37"/>
      <c r="E6" s="37"/>
      <c r="F6" s="37"/>
      <c r="G6" s="37"/>
      <c r="H6" s="37"/>
      <c r="I6" s="38"/>
      <c r="J6" s="38"/>
      <c r="K6" s="38"/>
      <c r="L6" s="38"/>
      <c r="M6" s="40"/>
    </row>
    <row r="7" spans="1:19" ht="15" customHeight="1" x14ac:dyDescent="0.2">
      <c r="A7" s="5"/>
      <c r="B7" s="241" t="s">
        <v>71</v>
      </c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77"/>
      <c r="O7" s="77"/>
      <c r="P7" s="77"/>
      <c r="Q7" s="77"/>
      <c r="R7" s="77"/>
      <c r="S7" s="77"/>
    </row>
    <row r="8" spans="1:19" ht="15" customHeight="1" x14ac:dyDescent="0.2">
      <c r="A8" s="5"/>
      <c r="B8" s="244" t="s">
        <v>124</v>
      </c>
      <c r="C8" s="244"/>
      <c r="D8" s="244"/>
      <c r="E8" s="244"/>
      <c r="F8" s="244"/>
      <c r="G8" s="244"/>
      <c r="H8" s="244"/>
      <c r="I8" s="244"/>
      <c r="J8" s="244"/>
      <c r="K8" s="244"/>
      <c r="L8" s="244"/>
      <c r="M8" s="244"/>
      <c r="N8" s="74"/>
      <c r="O8" s="74"/>
      <c r="P8" s="74"/>
      <c r="Q8" s="74"/>
      <c r="R8" s="74"/>
      <c r="S8" s="74"/>
    </row>
    <row r="9" spans="1:19" ht="15" customHeight="1" x14ac:dyDescent="0.2">
      <c r="A9" s="5"/>
      <c r="B9" s="37"/>
      <c r="C9" s="41"/>
      <c r="D9" s="42"/>
      <c r="E9" s="37"/>
      <c r="F9" s="37"/>
      <c r="G9" s="37"/>
      <c r="H9" s="37"/>
      <c r="I9" s="38"/>
      <c r="J9" s="38"/>
      <c r="K9" s="38"/>
      <c r="L9" s="38"/>
      <c r="M9" s="38"/>
    </row>
    <row r="10" spans="1:19" ht="15" customHeight="1" x14ac:dyDescent="0.2">
      <c r="A10" s="5"/>
      <c r="B10" s="43" t="s">
        <v>72</v>
      </c>
      <c r="C10" s="44" t="s">
        <v>73</v>
      </c>
      <c r="D10" s="45">
        <v>40269</v>
      </c>
      <c r="E10" s="45">
        <v>40299</v>
      </c>
      <c r="F10" s="45">
        <v>40330</v>
      </c>
      <c r="G10" s="45">
        <v>40360</v>
      </c>
      <c r="H10" s="45">
        <v>40391</v>
      </c>
      <c r="I10" s="45">
        <v>40422</v>
      </c>
      <c r="J10" s="45">
        <v>40452</v>
      </c>
      <c r="K10" s="45">
        <v>40483</v>
      </c>
      <c r="L10" s="45">
        <v>40513</v>
      </c>
      <c r="M10" s="45">
        <v>40544</v>
      </c>
      <c r="N10" s="45">
        <v>40575</v>
      </c>
      <c r="O10" s="45">
        <v>40603</v>
      </c>
      <c r="P10" s="45">
        <v>40634</v>
      </c>
      <c r="Q10" s="45">
        <v>40664</v>
      </c>
      <c r="R10" s="78">
        <v>40695</v>
      </c>
      <c r="S10" s="45">
        <v>40725</v>
      </c>
    </row>
    <row r="11" spans="1:19" ht="15" customHeight="1" x14ac:dyDescent="0.2">
      <c r="A11" s="5"/>
      <c r="B11" s="46">
        <v>1</v>
      </c>
      <c r="C11" s="69" t="s">
        <v>74</v>
      </c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84"/>
      <c r="R11" s="70"/>
      <c r="S11" s="70"/>
    </row>
    <row r="12" spans="1:19" ht="15" customHeight="1" x14ac:dyDescent="0.2">
      <c r="A12" s="5"/>
      <c r="B12" s="47"/>
      <c r="C12" s="48" t="s">
        <v>74</v>
      </c>
      <c r="D12" s="49" t="e">
        <f>#REF!</f>
        <v>#REF!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62"/>
      <c r="S12" s="50"/>
    </row>
    <row r="13" spans="1:19" ht="15" customHeight="1" x14ac:dyDescent="0.2">
      <c r="A13" s="5"/>
      <c r="B13" s="47"/>
      <c r="C13" s="51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62"/>
      <c r="S13" s="50"/>
    </row>
    <row r="14" spans="1:19" ht="15" customHeight="1" x14ac:dyDescent="0.2">
      <c r="A14" s="5"/>
      <c r="B14" s="46">
        <v>2</v>
      </c>
      <c r="C14" s="69" t="s">
        <v>63</v>
      </c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84"/>
      <c r="R14" s="70"/>
      <c r="S14" s="70"/>
    </row>
    <row r="15" spans="1:19" ht="15" hidden="1" customHeight="1" x14ac:dyDescent="0.2">
      <c r="A15" s="5"/>
      <c r="B15" s="47"/>
      <c r="C15" s="52" t="s">
        <v>75</v>
      </c>
      <c r="D15" s="53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62"/>
      <c r="S15" s="50"/>
    </row>
    <row r="16" spans="1:19" ht="15" customHeight="1" x14ac:dyDescent="0.2">
      <c r="A16" s="5"/>
      <c r="B16" s="47"/>
      <c r="C16" s="52" t="s">
        <v>76</v>
      </c>
      <c r="D16" s="53"/>
      <c r="E16" s="75"/>
      <c r="F16" s="67" t="e">
        <f>#REF!</f>
        <v>#REF!</v>
      </c>
      <c r="G16" s="75"/>
      <c r="H16" s="75"/>
      <c r="I16" s="75"/>
      <c r="J16" s="75"/>
      <c r="K16" s="75"/>
      <c r="L16" s="75"/>
      <c r="M16" s="75"/>
      <c r="N16" s="75"/>
      <c r="O16" s="50"/>
      <c r="P16" s="50"/>
      <c r="Q16" s="50"/>
      <c r="R16" s="62"/>
      <c r="S16" s="50"/>
    </row>
    <row r="17" spans="1:19" ht="15" customHeight="1" x14ac:dyDescent="0.2">
      <c r="A17" s="5"/>
      <c r="B17" s="47"/>
      <c r="C17" s="52" t="s">
        <v>77</v>
      </c>
      <c r="D17" s="50"/>
      <c r="E17" s="75"/>
      <c r="F17" s="67" t="e">
        <f>#REF!+#REF!+#REF!</f>
        <v>#REF!</v>
      </c>
      <c r="G17" s="75"/>
      <c r="H17" s="75"/>
      <c r="I17" s="75"/>
      <c r="J17" s="75"/>
      <c r="K17" s="75"/>
      <c r="L17" s="75"/>
      <c r="M17" s="75"/>
      <c r="N17" s="75"/>
      <c r="O17" s="50"/>
      <c r="P17" s="50"/>
      <c r="Q17" s="50"/>
      <c r="R17" s="62"/>
      <c r="S17" s="50"/>
    </row>
    <row r="18" spans="1:19" ht="15" customHeight="1" x14ac:dyDescent="0.2">
      <c r="A18" s="5"/>
      <c r="B18" s="47"/>
      <c r="C18" s="52" t="s">
        <v>78</v>
      </c>
      <c r="D18" s="50"/>
      <c r="E18" s="75"/>
      <c r="F18" s="75"/>
      <c r="G18" s="67" t="e">
        <f>#REF!</f>
        <v>#REF!</v>
      </c>
      <c r="H18" s="75"/>
      <c r="I18" s="75"/>
      <c r="J18" s="75"/>
      <c r="K18" s="75"/>
      <c r="L18" s="75"/>
      <c r="M18" s="75"/>
      <c r="N18" s="75"/>
      <c r="O18" s="50"/>
      <c r="P18" s="50"/>
      <c r="Q18" s="50"/>
      <c r="R18" s="62"/>
      <c r="S18" s="50"/>
    </row>
    <row r="19" spans="1:19" ht="15" hidden="1" customHeight="1" x14ac:dyDescent="0.2">
      <c r="A19" s="5"/>
      <c r="B19" s="47"/>
      <c r="C19" s="52" t="s">
        <v>79</v>
      </c>
      <c r="D19" s="50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50"/>
      <c r="P19" s="50"/>
      <c r="Q19" s="50"/>
      <c r="R19" s="62"/>
      <c r="S19" s="50"/>
    </row>
    <row r="20" spans="1:19" ht="15" hidden="1" customHeight="1" x14ac:dyDescent="0.2">
      <c r="A20" s="5"/>
      <c r="B20" s="47"/>
      <c r="C20" s="52" t="s">
        <v>80</v>
      </c>
      <c r="D20" s="50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50"/>
      <c r="P20" s="50"/>
      <c r="Q20" s="50"/>
      <c r="R20" s="62"/>
      <c r="S20" s="50"/>
    </row>
    <row r="21" spans="1:19" ht="15" customHeight="1" x14ac:dyDescent="0.2">
      <c r="A21" s="5"/>
      <c r="B21" s="47"/>
      <c r="C21" s="54"/>
      <c r="D21" s="50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50"/>
      <c r="P21" s="50"/>
      <c r="Q21" s="50"/>
      <c r="R21" s="62"/>
      <c r="S21" s="50"/>
    </row>
    <row r="22" spans="1:19" ht="15" customHeight="1" x14ac:dyDescent="0.2">
      <c r="A22" s="5"/>
      <c r="B22" s="46">
        <v>3</v>
      </c>
      <c r="C22" s="69" t="s">
        <v>2</v>
      </c>
      <c r="D22" s="70"/>
      <c r="E22" s="70"/>
      <c r="F22" s="76"/>
      <c r="G22" s="76"/>
      <c r="H22" s="76"/>
      <c r="I22" s="76"/>
      <c r="J22" s="76"/>
      <c r="K22" s="76"/>
      <c r="L22" s="76"/>
      <c r="M22" s="76"/>
      <c r="N22" s="76"/>
      <c r="O22" s="70"/>
      <c r="P22" s="70"/>
      <c r="Q22" s="84"/>
      <c r="R22" s="70"/>
      <c r="S22" s="70"/>
    </row>
    <row r="23" spans="1:19" ht="15" customHeight="1" x14ac:dyDescent="0.2">
      <c r="A23" s="5"/>
      <c r="B23" s="47"/>
      <c r="C23" s="52" t="s">
        <v>81</v>
      </c>
      <c r="D23" s="50"/>
      <c r="E23" s="50"/>
      <c r="F23" s="75"/>
      <c r="G23" s="67" t="e">
        <f>#REF!+#REF!+#REF!+#REF!</f>
        <v>#REF!</v>
      </c>
      <c r="H23" s="75"/>
      <c r="I23" s="75"/>
      <c r="J23" s="75"/>
      <c r="K23" s="75"/>
      <c r="L23" s="75"/>
      <c r="M23" s="75"/>
      <c r="N23" s="75"/>
      <c r="O23" s="50"/>
      <c r="P23" s="50"/>
      <c r="Q23" s="50"/>
      <c r="R23" s="62"/>
      <c r="S23" s="50"/>
    </row>
    <row r="24" spans="1:19" ht="15" customHeight="1" x14ac:dyDescent="0.2">
      <c r="A24" s="5"/>
      <c r="B24" s="47"/>
      <c r="C24" s="52" t="s">
        <v>82</v>
      </c>
      <c r="D24" s="50"/>
      <c r="E24" s="50"/>
      <c r="F24" s="75"/>
      <c r="G24" s="67" t="e">
        <f>#REF!+#REF!+#REF!+#REF!+#REF!+#REF!+#REF!+#REF!+#REF!+#REF!+#REF!+#REF!</f>
        <v>#REF!</v>
      </c>
      <c r="H24" s="75"/>
      <c r="I24" s="75"/>
      <c r="J24" s="75"/>
      <c r="K24" s="75"/>
      <c r="L24" s="75"/>
      <c r="M24" s="75"/>
      <c r="N24" s="75"/>
      <c r="O24" s="50"/>
      <c r="P24" s="50"/>
      <c r="Q24" s="50"/>
      <c r="R24" s="62"/>
      <c r="S24" s="50"/>
    </row>
    <row r="25" spans="1:19" ht="15" customHeight="1" x14ac:dyDescent="0.2">
      <c r="A25" s="5"/>
      <c r="B25" s="47"/>
      <c r="C25" s="52" t="s">
        <v>83</v>
      </c>
      <c r="D25" s="50"/>
      <c r="E25" s="50"/>
      <c r="F25" s="75"/>
      <c r="G25" s="67" t="e">
        <f>#REF!+#REF!+#REF!+#REF!+#REF!+#REF!+#REF!+#REF!+#REF!+#REF!+#REF!+#REF!+#REF!+#REF!+#REF!+#REF!+#REF!+#REF!</f>
        <v>#REF!</v>
      </c>
      <c r="H25" s="75"/>
      <c r="I25" s="75"/>
      <c r="J25" s="75"/>
      <c r="K25" s="75"/>
      <c r="L25" s="75"/>
      <c r="M25" s="75"/>
      <c r="N25" s="75"/>
      <c r="O25" s="50"/>
      <c r="P25" s="50"/>
      <c r="Q25" s="50"/>
      <c r="R25" s="62"/>
      <c r="S25" s="50"/>
    </row>
    <row r="26" spans="1:19" ht="15" customHeight="1" x14ac:dyDescent="0.2">
      <c r="A26" s="5"/>
      <c r="B26" s="47"/>
      <c r="C26" s="52" t="s">
        <v>84</v>
      </c>
      <c r="D26" s="50"/>
      <c r="E26" s="50"/>
      <c r="F26" s="75"/>
      <c r="G26" s="75"/>
      <c r="H26" s="67" t="e">
        <f>#REF!+#REF!</f>
        <v>#REF!</v>
      </c>
      <c r="I26" s="75"/>
      <c r="J26" s="75"/>
      <c r="K26" s="75"/>
      <c r="L26" s="75"/>
      <c r="M26" s="75"/>
      <c r="N26" s="75"/>
      <c r="O26" s="50"/>
      <c r="P26" s="50"/>
      <c r="Q26" s="50"/>
      <c r="R26" s="62"/>
      <c r="S26" s="50"/>
    </row>
    <row r="27" spans="1:19" ht="15" customHeight="1" x14ac:dyDescent="0.2">
      <c r="A27" s="5"/>
      <c r="B27" s="47"/>
      <c r="C27" s="52" t="s">
        <v>85</v>
      </c>
      <c r="D27" s="50"/>
      <c r="E27" s="50"/>
      <c r="F27" s="75"/>
      <c r="G27" s="75"/>
      <c r="H27" s="67" t="e">
        <f>#REF!+#REF!+#REF!+#REF!+#REF!+#REF!+#REF!+#REF!+#REF!+#REF!+#REF!+#REF!+#REF!+#REF!+#REF!+#REF!+#REF!+#REF!+#REF!+#REF!+#REF!</f>
        <v>#REF!</v>
      </c>
      <c r="I27" s="75"/>
      <c r="J27" s="75"/>
      <c r="K27" s="75"/>
      <c r="L27" s="75"/>
      <c r="M27" s="75"/>
      <c r="N27" s="75"/>
      <c r="O27" s="50"/>
      <c r="P27" s="50"/>
      <c r="Q27" s="50"/>
      <c r="R27" s="62"/>
      <c r="S27" s="50"/>
    </row>
    <row r="28" spans="1:19" ht="15" customHeight="1" x14ac:dyDescent="0.2">
      <c r="A28" s="5"/>
      <c r="B28" s="47"/>
      <c r="C28" s="52" t="s">
        <v>86</v>
      </c>
      <c r="D28" s="50"/>
      <c r="E28" s="50"/>
      <c r="F28" s="75"/>
      <c r="G28" s="75"/>
      <c r="H28" s="67" t="e">
        <f>#REF!+#REF!+#REF!+#REF!+#REF!+#REF!+#REF!+#REF!+#REF!</f>
        <v>#REF!</v>
      </c>
      <c r="I28" s="75"/>
      <c r="J28" s="75"/>
      <c r="K28" s="75"/>
      <c r="L28" s="75"/>
      <c r="M28" s="75"/>
      <c r="N28" s="75"/>
      <c r="O28" s="50"/>
      <c r="P28" s="50"/>
      <c r="Q28" s="50"/>
      <c r="R28" s="62"/>
      <c r="S28" s="50"/>
    </row>
    <row r="29" spans="1:19" ht="15" customHeight="1" x14ac:dyDescent="0.2">
      <c r="A29" s="5"/>
      <c r="B29" s="47"/>
      <c r="C29" s="52" t="s">
        <v>87</v>
      </c>
      <c r="D29" s="50"/>
      <c r="E29" s="53"/>
      <c r="F29" s="75"/>
      <c r="G29" s="75"/>
      <c r="H29" s="67" t="e">
        <f>#REF!+#REF!+#REF!+#REF!+#REF!+#REF!+#REF!+#REF!+#REF!+#REF!+#REF!+#REF!+#REF!+#REF!+#REF!+#REF!+#REF!+#REF!+#REF!+#REF!+#REF!+#REF!</f>
        <v>#REF!</v>
      </c>
      <c r="I29" s="75"/>
      <c r="J29" s="75"/>
      <c r="K29" s="75"/>
      <c r="L29" s="75"/>
      <c r="M29" s="75"/>
      <c r="N29" s="75"/>
      <c r="O29" s="50"/>
      <c r="P29" s="50"/>
      <c r="Q29" s="50"/>
      <c r="R29" s="62"/>
      <c r="S29" s="50"/>
    </row>
    <row r="30" spans="1:19" ht="15" customHeight="1" x14ac:dyDescent="0.2">
      <c r="A30" s="5"/>
      <c r="B30" s="47"/>
      <c r="C30" s="52" t="s">
        <v>88</v>
      </c>
      <c r="D30" s="50"/>
      <c r="E30" s="53"/>
      <c r="F30" s="75"/>
      <c r="G30" s="75"/>
      <c r="H30" s="75"/>
      <c r="I30" s="67" t="e">
        <f>#REF!+#REF!+#REF!+#REF!+#REF!+#REF!+#REF!+#REF!+#REF!</f>
        <v>#REF!</v>
      </c>
      <c r="J30" s="75"/>
      <c r="K30" s="75"/>
      <c r="L30" s="75"/>
      <c r="M30" s="75"/>
      <c r="N30" s="75"/>
      <c r="O30" s="50"/>
      <c r="P30" s="50"/>
      <c r="Q30" s="50"/>
      <c r="R30" s="62"/>
      <c r="S30" s="50"/>
    </row>
    <row r="31" spans="1:19" ht="15" customHeight="1" x14ac:dyDescent="0.2">
      <c r="A31" s="5"/>
      <c r="B31" s="47"/>
      <c r="C31" s="52" t="s">
        <v>89</v>
      </c>
      <c r="D31" s="50"/>
      <c r="E31" s="53"/>
      <c r="F31" s="75"/>
      <c r="G31" s="75"/>
      <c r="H31" s="75"/>
      <c r="I31" s="67" t="e">
        <f>#REF!+#REF!+#REF!+#REF!+#REF!+#REF!+#REF!+#REF!+#REF!+#REF!+#REF!+#REF!+#REF!+#REF!+#REF!+#REF!+#REF!+#REF!+#REF!+#REF!+#REF!+#REF!</f>
        <v>#REF!</v>
      </c>
      <c r="J31" s="75"/>
      <c r="K31" s="75"/>
      <c r="L31" s="75"/>
      <c r="M31" s="75"/>
      <c r="N31" s="75"/>
      <c r="O31" s="50"/>
      <c r="P31" s="50"/>
      <c r="Q31" s="50"/>
      <c r="R31" s="62"/>
      <c r="S31" s="50"/>
    </row>
    <row r="32" spans="1:19" ht="15" customHeight="1" x14ac:dyDescent="0.2">
      <c r="A32" s="5"/>
      <c r="B32" s="47"/>
      <c r="C32" s="52" t="s">
        <v>90</v>
      </c>
      <c r="D32" s="50"/>
      <c r="E32" s="53"/>
      <c r="F32" s="75"/>
      <c r="G32" s="75"/>
      <c r="H32" s="75"/>
      <c r="I32" s="67" t="e">
        <f>#REF!+#REF!+#REF!+#REF!+#REF!+#REF!+#REF!+#REF!+#REF!</f>
        <v>#REF!</v>
      </c>
      <c r="J32" s="75"/>
      <c r="K32" s="75"/>
      <c r="L32" s="75"/>
      <c r="M32" s="75"/>
      <c r="N32" s="75"/>
      <c r="O32" s="50"/>
      <c r="P32" s="50"/>
      <c r="Q32" s="50"/>
      <c r="R32" s="62"/>
      <c r="S32" s="50"/>
    </row>
    <row r="33" spans="1:19" ht="15" customHeight="1" x14ac:dyDescent="0.2">
      <c r="A33" s="5"/>
      <c r="B33" s="47"/>
      <c r="C33" s="52" t="s">
        <v>91</v>
      </c>
      <c r="D33" s="50"/>
      <c r="E33" s="53"/>
      <c r="F33" s="75"/>
      <c r="G33" s="75"/>
      <c r="H33" s="75"/>
      <c r="I33" s="75"/>
      <c r="J33" s="67" t="e">
        <f>#REF!+#REF!+#REF!+#REF!+#REF!+#REF!+#REF!+#REF!+#REF!+#REF!+#REF!+#REF!+#REF!+#REF!+#REF!+#REF!+#REF!+#REF!+#REF!+#REF!+#REF!+#REF!</f>
        <v>#REF!</v>
      </c>
      <c r="K33" s="75"/>
      <c r="L33" s="75"/>
      <c r="M33" s="75"/>
      <c r="N33" s="75"/>
      <c r="O33" s="50"/>
      <c r="P33" s="50"/>
      <c r="Q33" s="50"/>
      <c r="R33" s="62"/>
      <c r="S33" s="50"/>
    </row>
    <row r="34" spans="1:19" ht="15" customHeight="1" x14ac:dyDescent="0.2">
      <c r="A34" s="5"/>
      <c r="B34" s="47"/>
      <c r="C34" s="52" t="s">
        <v>92</v>
      </c>
      <c r="D34" s="50"/>
      <c r="E34" s="50"/>
      <c r="F34" s="75"/>
      <c r="G34" s="75"/>
      <c r="H34" s="75"/>
      <c r="I34" s="75"/>
      <c r="J34" s="67" t="e">
        <f>#REF!+#REF!+#REF!+#REF!+#REF!+#REF!+#REF!+#REF!+#REF!</f>
        <v>#REF!</v>
      </c>
      <c r="K34" s="75"/>
      <c r="L34" s="75"/>
      <c r="M34" s="75"/>
      <c r="N34" s="75"/>
      <c r="O34" s="50"/>
      <c r="P34" s="50"/>
      <c r="Q34" s="50"/>
      <c r="R34" s="62"/>
      <c r="S34" s="50"/>
    </row>
    <row r="35" spans="1:19" ht="15" customHeight="1" x14ac:dyDescent="0.2">
      <c r="A35" s="5"/>
      <c r="B35" s="47"/>
      <c r="C35" s="52" t="s">
        <v>93</v>
      </c>
      <c r="D35" s="50"/>
      <c r="E35" s="50"/>
      <c r="F35" s="75"/>
      <c r="G35" s="75"/>
      <c r="H35" s="75"/>
      <c r="I35" s="75"/>
      <c r="J35" s="75"/>
      <c r="K35" s="67" t="e">
        <f>#REF!+#REF!+#REF!+#REF!+#REF!+#REF!+#REF!+#REF!+#REF!+#REF!+#REF!+#REF!+#REF!+#REF!+#REF!+#REF!+#REF!+#REF!+#REF!+#REF!+#REF!+#REF!</f>
        <v>#REF!</v>
      </c>
      <c r="L35" s="75"/>
      <c r="M35" s="75"/>
      <c r="N35" s="75"/>
      <c r="O35" s="50"/>
      <c r="P35" s="50"/>
      <c r="Q35" s="50"/>
      <c r="R35" s="62"/>
      <c r="S35" s="50"/>
    </row>
    <row r="36" spans="1:19" ht="15" customHeight="1" x14ac:dyDescent="0.2">
      <c r="A36" s="5"/>
      <c r="B36" s="47"/>
      <c r="C36" s="52" t="s">
        <v>94</v>
      </c>
      <c r="D36" s="50"/>
      <c r="E36" s="50"/>
      <c r="F36" s="75"/>
      <c r="G36" s="75"/>
      <c r="H36" s="75"/>
      <c r="I36" s="75"/>
      <c r="J36" s="75"/>
      <c r="K36" s="67" t="e">
        <f>#REF!+#REF!+#REF!+#REF!+#REF!+#REF!+#REF!+#REF!+#REF!</f>
        <v>#REF!</v>
      </c>
      <c r="L36" s="75"/>
      <c r="M36" s="75"/>
      <c r="N36" s="75"/>
      <c r="O36" s="50"/>
      <c r="P36" s="50"/>
      <c r="Q36" s="50"/>
      <c r="R36" s="62"/>
      <c r="S36" s="50"/>
    </row>
    <row r="37" spans="1:19" ht="15" customHeight="1" x14ac:dyDescent="0.2">
      <c r="A37" s="5"/>
      <c r="B37" s="47"/>
      <c r="C37" s="52" t="s">
        <v>95</v>
      </c>
      <c r="D37" s="50"/>
      <c r="E37" s="50"/>
      <c r="F37" s="75"/>
      <c r="G37" s="75"/>
      <c r="H37" s="75"/>
      <c r="I37" s="75"/>
      <c r="J37" s="75"/>
      <c r="K37" s="67" t="e">
        <f>#REF!+#REF!+#REF!+#REF!+#REF!+#REF!+#REF!+#REF!+#REF!+#REF!+#REF!+#REF!+#REF!+#REF!+#REF!+#REF!+#REF!+#REF!+#REF!+#REF!+#REF!+#REF!</f>
        <v>#REF!</v>
      </c>
      <c r="L37" s="75"/>
      <c r="M37" s="75"/>
      <c r="N37" s="75"/>
      <c r="O37" s="50"/>
      <c r="P37" s="50"/>
      <c r="Q37" s="50"/>
      <c r="R37" s="62"/>
      <c r="S37" s="50"/>
    </row>
    <row r="38" spans="1:19" ht="15" customHeight="1" x14ac:dyDescent="0.2">
      <c r="A38" s="5"/>
      <c r="B38" s="47"/>
      <c r="C38" s="52" t="s">
        <v>96</v>
      </c>
      <c r="D38" s="50"/>
      <c r="E38" s="50"/>
      <c r="F38" s="75"/>
      <c r="G38" s="75"/>
      <c r="H38" s="75"/>
      <c r="I38" s="75"/>
      <c r="J38" s="75"/>
      <c r="K38" s="75"/>
      <c r="L38" s="67" t="e">
        <f>#REF!+#REF!+#REF!+#REF!+#REF!+#REF!+#REF!+#REF!+#REF!</f>
        <v>#REF!</v>
      </c>
      <c r="M38" s="75"/>
      <c r="N38" s="75"/>
      <c r="O38" s="50"/>
      <c r="P38" s="50"/>
      <c r="Q38" s="50"/>
      <c r="R38" s="62"/>
      <c r="S38" s="50"/>
    </row>
    <row r="39" spans="1:19" ht="15" customHeight="1" x14ac:dyDescent="0.2">
      <c r="A39" s="5"/>
      <c r="B39" s="47"/>
      <c r="C39" s="52" t="s">
        <v>97</v>
      </c>
      <c r="D39" s="50"/>
      <c r="E39" s="50"/>
      <c r="F39" s="75"/>
      <c r="G39" s="75"/>
      <c r="H39" s="75"/>
      <c r="I39" s="75"/>
      <c r="J39" s="75"/>
      <c r="K39" s="75"/>
      <c r="L39" s="67" t="e">
        <f>#REF!+#REF!+#REF!+#REF!+#REF!+#REF!+#REF!+#REF!+#REF!+#REF!+#REF!+#REF!+#REF!+#REF!+#REF!+#REF!+#REF!+#REF!+#REF!+#REF!+#REF!+#REF!</f>
        <v>#REF!</v>
      </c>
      <c r="M39" s="75"/>
      <c r="N39" s="75"/>
      <c r="O39" s="50"/>
      <c r="P39" s="50"/>
      <c r="Q39" s="50"/>
      <c r="R39" s="62"/>
      <c r="S39" s="50"/>
    </row>
    <row r="40" spans="1:19" ht="15" customHeight="1" x14ac:dyDescent="0.2">
      <c r="A40" s="5"/>
      <c r="B40" s="47"/>
      <c r="C40" s="52" t="s">
        <v>98</v>
      </c>
      <c r="D40" s="50"/>
      <c r="E40" s="50"/>
      <c r="F40" s="75"/>
      <c r="G40" s="75"/>
      <c r="H40" s="75"/>
      <c r="I40" s="75"/>
      <c r="J40" s="75"/>
      <c r="K40" s="75"/>
      <c r="L40" s="67" t="e">
        <f>#REF!+#REF!+#REF!+#REF!+#REF!+#REF!+#REF!+#REF!+#REF!</f>
        <v>#REF!</v>
      </c>
      <c r="M40" s="75"/>
      <c r="N40" s="75"/>
      <c r="O40" s="50"/>
      <c r="P40" s="50"/>
      <c r="Q40" s="50"/>
      <c r="R40" s="62"/>
      <c r="S40" s="50"/>
    </row>
    <row r="41" spans="1:19" ht="15" hidden="1" customHeight="1" x14ac:dyDescent="0.2">
      <c r="A41" s="5"/>
      <c r="B41" s="47"/>
      <c r="C41" s="52" t="s">
        <v>99</v>
      </c>
      <c r="D41" s="50"/>
      <c r="E41" s="53"/>
      <c r="F41" s="75"/>
      <c r="G41" s="75"/>
      <c r="H41" s="75"/>
      <c r="I41" s="75"/>
      <c r="J41" s="75"/>
      <c r="K41" s="75"/>
      <c r="L41" s="75"/>
      <c r="M41" s="67"/>
      <c r="N41" s="75"/>
      <c r="O41" s="50"/>
      <c r="P41" s="50"/>
      <c r="Q41" s="50"/>
      <c r="R41" s="62"/>
      <c r="S41" s="50"/>
    </row>
    <row r="42" spans="1:19" ht="15" hidden="1" customHeight="1" x14ac:dyDescent="0.2">
      <c r="A42" s="5"/>
      <c r="B42" s="47"/>
      <c r="C42" s="52" t="s">
        <v>100</v>
      </c>
      <c r="D42" s="50"/>
      <c r="E42" s="50"/>
      <c r="F42" s="75"/>
      <c r="G42" s="75"/>
      <c r="H42" s="75"/>
      <c r="I42" s="75"/>
      <c r="J42" s="75"/>
      <c r="K42" s="75"/>
      <c r="L42" s="75"/>
      <c r="M42" s="67"/>
      <c r="N42" s="75"/>
      <c r="O42" s="50"/>
      <c r="P42" s="50"/>
      <c r="Q42" s="50"/>
      <c r="R42" s="62"/>
      <c r="S42" s="50"/>
    </row>
    <row r="43" spans="1:19" ht="15" hidden="1" customHeight="1" x14ac:dyDescent="0.2">
      <c r="A43" s="5"/>
      <c r="B43" s="47"/>
      <c r="C43" s="52" t="s">
        <v>101</v>
      </c>
      <c r="D43" s="50"/>
      <c r="E43" s="50"/>
      <c r="F43" s="75"/>
      <c r="G43" s="75"/>
      <c r="H43" s="75"/>
      <c r="I43" s="75"/>
      <c r="J43" s="75"/>
      <c r="K43" s="75"/>
      <c r="L43" s="75"/>
      <c r="M43" s="67"/>
      <c r="N43" s="75"/>
      <c r="O43" s="50"/>
      <c r="P43" s="50"/>
      <c r="Q43" s="50"/>
      <c r="R43" s="62"/>
      <c r="S43" s="50"/>
    </row>
    <row r="44" spans="1:19" ht="15" hidden="1" customHeight="1" x14ac:dyDescent="0.2">
      <c r="A44" s="5"/>
      <c r="B44" s="47"/>
      <c r="C44" s="52" t="s">
        <v>102</v>
      </c>
      <c r="D44" s="50"/>
      <c r="E44" s="50"/>
      <c r="F44" s="75"/>
      <c r="G44" s="75"/>
      <c r="H44" s="75"/>
      <c r="I44" s="75"/>
      <c r="J44" s="75"/>
      <c r="K44" s="75"/>
      <c r="L44" s="75"/>
      <c r="M44" s="75"/>
      <c r="N44" s="75"/>
      <c r="O44" s="50"/>
      <c r="P44" s="50"/>
      <c r="Q44" s="50"/>
      <c r="R44" s="62"/>
      <c r="S44" s="50"/>
    </row>
    <row r="45" spans="1:19" ht="15" customHeight="1" x14ac:dyDescent="0.2">
      <c r="A45" s="5"/>
      <c r="B45" s="47"/>
      <c r="C45" s="52" t="s">
        <v>103</v>
      </c>
      <c r="D45" s="50"/>
      <c r="E45" s="50"/>
      <c r="F45" s="75"/>
      <c r="G45" s="75"/>
      <c r="H45" s="75"/>
      <c r="I45" s="75"/>
      <c r="J45" s="75"/>
      <c r="K45" s="75"/>
      <c r="L45" s="75"/>
      <c r="M45" s="67" t="e">
        <f>#REF!+#REF!+#REF!+#REF!+#REF!+#REF!+#REF!+#REF!+#REF!+#REF!+#REF!+#REF!+#REF!+#REF!+#REF!+#REF!+#REF!+#REF!+#REF!+#REF!+#REF!+#REF!</f>
        <v>#REF!</v>
      </c>
      <c r="N45" s="75"/>
      <c r="O45" s="50"/>
      <c r="P45" s="50"/>
      <c r="Q45" s="50"/>
      <c r="R45" s="62"/>
      <c r="S45" s="50"/>
    </row>
    <row r="46" spans="1:19" ht="15" customHeight="1" x14ac:dyDescent="0.2">
      <c r="A46" s="5"/>
      <c r="B46" s="47"/>
      <c r="C46" s="52" t="s">
        <v>104</v>
      </c>
      <c r="D46" s="50"/>
      <c r="E46" s="50"/>
      <c r="F46" s="75"/>
      <c r="G46" s="75"/>
      <c r="H46" s="75"/>
      <c r="I46" s="75"/>
      <c r="J46" s="75"/>
      <c r="K46" s="75"/>
      <c r="L46" s="75"/>
      <c r="M46" s="67" t="e">
        <f>#REF!+#REF!+#REF!+#REF!+#REF!</f>
        <v>#REF!</v>
      </c>
      <c r="N46" s="75"/>
      <c r="O46" s="50"/>
      <c r="P46" s="50"/>
      <c r="Q46" s="50"/>
      <c r="R46" s="62"/>
      <c r="S46" s="50"/>
    </row>
    <row r="47" spans="1:19" ht="15" customHeight="1" x14ac:dyDescent="0.2">
      <c r="A47" s="5"/>
      <c r="B47" s="47"/>
      <c r="C47" s="52" t="s">
        <v>105</v>
      </c>
      <c r="D47" s="50"/>
      <c r="E47" s="50"/>
      <c r="F47" s="75"/>
      <c r="G47" s="75"/>
      <c r="H47" s="75"/>
      <c r="I47" s="75"/>
      <c r="J47" s="75"/>
      <c r="K47" s="75"/>
      <c r="L47" s="75"/>
      <c r="M47" s="67" t="e">
        <f>#REF!+#REF!+#REF!+#REF!+#REF!+#REF!</f>
        <v>#REF!</v>
      </c>
      <c r="N47" s="75"/>
      <c r="O47" s="50"/>
      <c r="P47" s="50"/>
      <c r="Q47" s="50"/>
      <c r="R47" s="62"/>
      <c r="S47" s="50"/>
    </row>
    <row r="48" spans="1:19" ht="15" customHeight="1" x14ac:dyDescent="0.2">
      <c r="A48" s="5"/>
      <c r="B48" s="47"/>
      <c r="C48" s="48"/>
      <c r="D48" s="50"/>
      <c r="E48" s="50"/>
      <c r="F48" s="75"/>
      <c r="G48" s="75"/>
      <c r="H48" s="75"/>
      <c r="I48" s="75"/>
      <c r="J48" s="75"/>
      <c r="K48" s="75"/>
      <c r="L48" s="75"/>
      <c r="M48" s="75"/>
      <c r="N48" s="75"/>
      <c r="O48" s="50"/>
      <c r="P48" s="50"/>
      <c r="Q48" s="50"/>
      <c r="R48" s="62"/>
      <c r="S48" s="50"/>
    </row>
    <row r="49" spans="1:19" ht="15" customHeight="1" x14ac:dyDescent="0.2">
      <c r="A49" s="5"/>
      <c r="B49" s="47"/>
      <c r="C49" s="48"/>
      <c r="D49" s="50"/>
      <c r="E49" s="50"/>
      <c r="F49" s="75"/>
      <c r="G49" s="75"/>
      <c r="H49" s="75"/>
      <c r="I49" s="75"/>
      <c r="J49" s="75"/>
      <c r="K49" s="75"/>
      <c r="L49" s="75"/>
      <c r="M49" s="75"/>
      <c r="N49" s="75"/>
      <c r="O49" s="50"/>
      <c r="P49" s="53"/>
      <c r="Q49" s="50"/>
      <c r="R49" s="62"/>
      <c r="S49" s="50"/>
    </row>
    <row r="50" spans="1:19" ht="15" customHeight="1" x14ac:dyDescent="0.2">
      <c r="B50" s="47"/>
      <c r="C50" s="48"/>
      <c r="D50" s="50"/>
      <c r="E50" s="50"/>
      <c r="F50" s="75"/>
      <c r="G50" s="75"/>
      <c r="H50" s="75"/>
      <c r="I50" s="75"/>
      <c r="J50" s="75"/>
      <c r="K50" s="75"/>
      <c r="L50" s="75"/>
      <c r="M50" s="75"/>
      <c r="N50" s="75"/>
      <c r="O50" s="50"/>
      <c r="P50" s="50"/>
      <c r="Q50" s="50"/>
      <c r="R50" s="62"/>
      <c r="S50" s="50"/>
    </row>
    <row r="51" spans="1:19" ht="15" customHeight="1" x14ac:dyDescent="0.2">
      <c r="B51" s="46">
        <v>4</v>
      </c>
      <c r="C51" s="69" t="s">
        <v>120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84"/>
      <c r="R51" s="70"/>
      <c r="S51" s="70"/>
    </row>
    <row r="52" spans="1:19" ht="15" customHeight="1" x14ac:dyDescent="0.2">
      <c r="B52" s="47"/>
      <c r="C52" s="55" t="s">
        <v>106</v>
      </c>
      <c r="D52" s="50"/>
      <c r="E52" s="50"/>
      <c r="F52" s="53"/>
      <c r="G52" s="50"/>
      <c r="H52" s="50"/>
      <c r="I52" s="49" t="e">
        <f>#REF!+#REF!+#REF!+#REF!+#REF!+#REF!+#REF!+#REF!</f>
        <v>#REF!</v>
      </c>
      <c r="J52" s="66"/>
      <c r="K52" s="66"/>
      <c r="L52" s="66"/>
      <c r="M52" s="66"/>
      <c r="N52" s="66"/>
      <c r="O52" s="66"/>
      <c r="P52" s="66"/>
      <c r="Q52" s="66"/>
      <c r="R52" s="79"/>
      <c r="S52" s="66"/>
    </row>
    <row r="53" spans="1:19" ht="15" customHeight="1" x14ac:dyDescent="0.2">
      <c r="B53" s="47"/>
      <c r="C53" s="55" t="s">
        <v>107</v>
      </c>
      <c r="D53" s="50"/>
      <c r="E53" s="50"/>
      <c r="F53" s="53"/>
      <c r="G53" s="53"/>
      <c r="H53" s="50"/>
      <c r="I53" s="66"/>
      <c r="J53" s="49" t="e">
        <f>#REF!+#REF!+#REF!+#REF!+#REF!</f>
        <v>#REF!</v>
      </c>
      <c r="K53" s="66"/>
      <c r="L53" s="66"/>
      <c r="M53" s="66"/>
      <c r="N53" s="66"/>
      <c r="O53" s="66"/>
      <c r="P53" s="66"/>
      <c r="Q53" s="66"/>
      <c r="R53" s="79"/>
      <c r="S53" s="66"/>
    </row>
    <row r="54" spans="1:19" ht="15" customHeight="1" x14ac:dyDescent="0.2">
      <c r="B54" s="47"/>
      <c r="C54" s="55" t="s">
        <v>108</v>
      </c>
      <c r="D54" s="50"/>
      <c r="E54" s="50"/>
      <c r="F54" s="53"/>
      <c r="G54" s="53"/>
      <c r="H54" s="50"/>
      <c r="I54" s="66"/>
      <c r="J54" s="66"/>
      <c r="K54" s="49" t="e">
        <f>#REF!+#REF!+#REF!+#REF!+#REF!</f>
        <v>#REF!</v>
      </c>
      <c r="L54" s="66"/>
      <c r="M54" s="66"/>
      <c r="N54" s="66"/>
      <c r="O54" s="66"/>
      <c r="P54" s="66"/>
      <c r="Q54" s="66"/>
      <c r="R54" s="79"/>
      <c r="S54" s="66"/>
    </row>
    <row r="55" spans="1:19" ht="15" customHeight="1" x14ac:dyDescent="0.2">
      <c r="B55" s="47"/>
      <c r="C55" s="55" t="s">
        <v>109</v>
      </c>
      <c r="D55" s="50"/>
      <c r="E55" s="50"/>
      <c r="F55" s="53"/>
      <c r="G55" s="53"/>
      <c r="H55" s="50"/>
      <c r="I55" s="66"/>
      <c r="J55" s="66"/>
      <c r="K55" s="66"/>
      <c r="L55" s="49">
        <v>399141.23</v>
      </c>
      <c r="M55" s="66"/>
      <c r="N55" s="66"/>
      <c r="O55" s="66"/>
      <c r="P55" s="66"/>
      <c r="Q55" s="66"/>
      <c r="R55" s="79"/>
      <c r="S55" s="66"/>
    </row>
    <row r="56" spans="1:19" ht="15" customHeight="1" x14ac:dyDescent="0.2">
      <c r="B56" s="47"/>
      <c r="C56" s="55" t="s">
        <v>110</v>
      </c>
      <c r="D56" s="50"/>
      <c r="E56" s="50"/>
      <c r="F56" s="53"/>
      <c r="G56" s="53"/>
      <c r="H56" s="50"/>
      <c r="I56" s="66"/>
      <c r="J56" s="66"/>
      <c r="K56" s="66"/>
      <c r="L56" s="66"/>
      <c r="M56" s="49">
        <v>407114.58</v>
      </c>
      <c r="N56" s="66"/>
      <c r="O56" s="66"/>
      <c r="P56" s="66"/>
      <c r="Q56" s="66"/>
      <c r="R56" s="79"/>
      <c r="S56" s="66"/>
    </row>
    <row r="57" spans="1:19" ht="15" customHeight="1" x14ac:dyDescent="0.2">
      <c r="B57" s="47"/>
      <c r="C57" s="55" t="s">
        <v>111</v>
      </c>
      <c r="D57" s="50"/>
      <c r="E57" s="50"/>
      <c r="F57" s="53"/>
      <c r="G57" s="53"/>
      <c r="H57" s="50"/>
      <c r="I57" s="66"/>
      <c r="J57" s="66"/>
      <c r="K57" s="66"/>
      <c r="L57" s="66"/>
      <c r="M57" s="49">
        <v>407114.58</v>
      </c>
      <c r="N57" s="66"/>
      <c r="O57" s="66"/>
      <c r="P57" s="66"/>
      <c r="Q57" s="66"/>
      <c r="R57" s="79"/>
      <c r="S57" s="66"/>
    </row>
    <row r="58" spans="1:19" ht="15" customHeight="1" x14ac:dyDescent="0.2">
      <c r="B58" s="47"/>
      <c r="C58" s="55" t="s">
        <v>112</v>
      </c>
      <c r="D58" s="50"/>
      <c r="E58" s="50"/>
      <c r="F58" s="53"/>
      <c r="G58" s="50"/>
      <c r="H58" s="53"/>
      <c r="I58" s="66"/>
      <c r="J58" s="66"/>
      <c r="K58" s="66"/>
      <c r="L58" s="66"/>
      <c r="M58" s="66"/>
      <c r="N58" s="49">
        <v>407114.58</v>
      </c>
      <c r="O58" s="66"/>
      <c r="P58" s="66"/>
      <c r="Q58" s="66"/>
      <c r="R58" s="79"/>
      <c r="S58" s="66"/>
    </row>
    <row r="59" spans="1:19" ht="15" customHeight="1" x14ac:dyDescent="0.2">
      <c r="B59" s="47"/>
      <c r="C59" s="55" t="s">
        <v>113</v>
      </c>
      <c r="D59" s="50"/>
      <c r="E59" s="50"/>
      <c r="F59" s="53"/>
      <c r="G59" s="50"/>
      <c r="H59" s="53"/>
      <c r="I59" s="65"/>
      <c r="J59" s="66"/>
      <c r="K59" s="66"/>
      <c r="L59" s="66"/>
      <c r="M59" s="66"/>
      <c r="N59" s="66"/>
      <c r="O59" s="49" t="e">
        <f>#REF!+#REF!+#REF!+#REF!+#REF!</f>
        <v>#REF!</v>
      </c>
      <c r="P59" s="66"/>
      <c r="Q59" s="66"/>
      <c r="R59" s="79"/>
      <c r="S59" s="66"/>
    </row>
    <row r="60" spans="1:19" ht="15" hidden="1" customHeight="1" x14ac:dyDescent="0.2">
      <c r="B60" s="47"/>
      <c r="C60" s="55" t="s">
        <v>114</v>
      </c>
      <c r="D60" s="50"/>
      <c r="E60" s="50"/>
      <c r="F60" s="53"/>
      <c r="G60" s="50"/>
      <c r="H60" s="53"/>
      <c r="I60" s="66"/>
      <c r="J60" s="66"/>
      <c r="K60" s="66"/>
      <c r="L60" s="66"/>
      <c r="M60" s="66"/>
      <c r="N60" s="66"/>
      <c r="O60" s="66"/>
      <c r="P60" s="65"/>
      <c r="Q60" s="66"/>
      <c r="R60" s="79"/>
      <c r="S60" s="66"/>
    </row>
    <row r="61" spans="1:19" ht="15" hidden="1" customHeight="1" x14ac:dyDescent="0.2">
      <c r="B61" s="47"/>
      <c r="C61" s="56" t="s">
        <v>115</v>
      </c>
      <c r="D61" s="50"/>
      <c r="E61" s="50"/>
      <c r="F61" s="53"/>
      <c r="G61" s="50"/>
      <c r="H61" s="53"/>
      <c r="I61" s="66"/>
      <c r="J61" s="66"/>
      <c r="K61" s="66"/>
      <c r="L61" s="66"/>
      <c r="M61" s="66"/>
      <c r="N61" s="66"/>
      <c r="O61" s="66"/>
      <c r="P61" s="66"/>
      <c r="Q61" s="65"/>
      <c r="R61" s="79"/>
      <c r="S61" s="66"/>
    </row>
    <row r="62" spans="1:19" ht="15" customHeight="1" x14ac:dyDescent="0.2">
      <c r="B62" s="47"/>
      <c r="C62" s="56" t="s">
        <v>116</v>
      </c>
      <c r="D62" s="50"/>
      <c r="E62" s="50"/>
      <c r="F62" s="53"/>
      <c r="G62" s="50"/>
      <c r="H62" s="53"/>
      <c r="I62" s="66"/>
      <c r="J62" s="66"/>
      <c r="K62" s="66"/>
      <c r="L62" s="66"/>
      <c r="M62" s="66"/>
      <c r="N62" s="66"/>
      <c r="O62" s="66"/>
      <c r="P62" s="49" t="e">
        <f>#REF!+#REF!+#REF!</f>
        <v>#REF!</v>
      </c>
      <c r="Q62" s="66"/>
      <c r="R62" s="80"/>
      <c r="S62" s="66"/>
    </row>
    <row r="63" spans="1:19" ht="15" customHeight="1" x14ac:dyDescent="0.2">
      <c r="B63" s="47"/>
      <c r="C63" s="56"/>
      <c r="D63" s="50"/>
      <c r="E63" s="50"/>
      <c r="F63" s="53"/>
      <c r="G63" s="50"/>
      <c r="H63" s="50"/>
      <c r="I63" s="66"/>
      <c r="J63" s="66"/>
      <c r="K63" s="66"/>
      <c r="L63" s="66"/>
      <c r="M63" s="66"/>
      <c r="N63" s="66"/>
      <c r="O63" s="66"/>
      <c r="P63" s="66"/>
      <c r="Q63" s="66"/>
      <c r="R63" s="79"/>
      <c r="S63" s="66"/>
    </row>
    <row r="64" spans="1:19" ht="15" customHeight="1" x14ac:dyDescent="0.2">
      <c r="B64" s="47"/>
      <c r="C64" s="56"/>
      <c r="D64" s="50"/>
      <c r="E64" s="50"/>
      <c r="F64" s="53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62"/>
      <c r="S64" s="50"/>
    </row>
    <row r="65" spans="2:19" ht="15" customHeight="1" x14ac:dyDescent="0.2">
      <c r="B65" s="46">
        <v>5</v>
      </c>
      <c r="C65" s="69" t="s">
        <v>121</v>
      </c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84"/>
      <c r="R65" s="70"/>
      <c r="S65" s="70"/>
    </row>
    <row r="66" spans="2:19" ht="15" customHeight="1" x14ac:dyDescent="0.2">
      <c r="B66" s="47"/>
      <c r="C66" s="55" t="s">
        <v>122</v>
      </c>
      <c r="D66" s="50"/>
      <c r="E66" s="50"/>
      <c r="F66" s="53"/>
      <c r="G66" s="50"/>
      <c r="H66" s="53"/>
      <c r="I66" s="50"/>
      <c r="J66" s="50"/>
      <c r="K66" s="49" t="e">
        <f>#REF!+#REF!+#REF!+#REF!+#REF!+#REF!+#REF!+#REF!+#REF!+#REF!+#REF!+#REF!+#REF!+#REF!+#REF!+#REF!+#REF!+#REF!+#REF!</f>
        <v>#REF!</v>
      </c>
      <c r="L66" s="65"/>
      <c r="M66" s="66"/>
      <c r="N66" s="66"/>
      <c r="O66" s="66"/>
      <c r="P66" s="66"/>
      <c r="Q66" s="66"/>
      <c r="R66" s="79"/>
      <c r="S66" s="66"/>
    </row>
    <row r="67" spans="2:19" ht="15" customHeight="1" x14ac:dyDescent="0.2">
      <c r="B67" s="47"/>
      <c r="C67" s="55" t="s">
        <v>107</v>
      </c>
      <c r="D67" s="50"/>
      <c r="E67" s="50"/>
      <c r="F67" s="53"/>
      <c r="G67" s="50"/>
      <c r="H67" s="53"/>
      <c r="I67" s="50"/>
      <c r="J67" s="50"/>
      <c r="K67" s="50"/>
      <c r="L67" s="49" t="e">
        <f>#REF!+#REF!+#REF!+#REF!+#REF!+#REF!+#REF!+#REF!+#REF!+#REF!+#REF!+#REF!+#REF!+#REF!+#REF!+#REF!+#REF!</f>
        <v>#REF!</v>
      </c>
      <c r="M67" s="65"/>
      <c r="N67" s="66"/>
      <c r="O67" s="66"/>
      <c r="P67" s="66"/>
      <c r="Q67" s="66"/>
      <c r="R67" s="79"/>
      <c r="S67" s="66"/>
    </row>
    <row r="68" spans="2:19" ht="15" customHeight="1" x14ac:dyDescent="0.2">
      <c r="B68" s="47"/>
      <c r="C68" s="55" t="s">
        <v>108</v>
      </c>
      <c r="D68" s="50"/>
      <c r="E68" s="50"/>
      <c r="F68" s="53"/>
      <c r="G68" s="50"/>
      <c r="H68" s="53"/>
      <c r="I68" s="50"/>
      <c r="J68" s="50"/>
      <c r="K68" s="50"/>
      <c r="L68" s="66"/>
      <c r="M68" s="49" t="e">
        <f>#REF!+#REF!+#REF!+#REF!+#REF!+#REF!+#REF!+#REF!+#REF!+#REF!+#REF!+#REF!+#REF!+#REF!+#REF!+#REF!+#REF!</f>
        <v>#REF!</v>
      </c>
      <c r="N68" s="66"/>
      <c r="O68" s="66"/>
      <c r="P68" s="66"/>
      <c r="Q68" s="66"/>
      <c r="R68" s="79"/>
      <c r="S68" s="66"/>
    </row>
    <row r="69" spans="2:19" ht="15" customHeight="1" x14ac:dyDescent="0.2">
      <c r="B69" s="47"/>
      <c r="C69" s="55" t="s">
        <v>109</v>
      </c>
      <c r="D69" s="50"/>
      <c r="E69" s="50"/>
      <c r="F69" s="53"/>
      <c r="G69" s="50"/>
      <c r="H69" s="53"/>
      <c r="I69" s="50"/>
      <c r="J69" s="53"/>
      <c r="K69" s="50"/>
      <c r="L69" s="66"/>
      <c r="M69" s="49" t="e">
        <f>#REF!+#REF!+#REF!+#REF!+#REF!+#REF!+#REF!+#REF!+#REF!+#REF!+#REF!+#REF!+#REF!+#REF!+#REF!+#REF!+#REF!</f>
        <v>#REF!</v>
      </c>
      <c r="N69" s="65"/>
      <c r="O69" s="66"/>
      <c r="P69" s="66"/>
      <c r="Q69" s="66"/>
      <c r="R69" s="79"/>
      <c r="S69" s="66"/>
    </row>
    <row r="70" spans="2:19" ht="15" customHeight="1" x14ac:dyDescent="0.2">
      <c r="B70" s="47"/>
      <c r="C70" s="55" t="s">
        <v>110</v>
      </c>
      <c r="D70" s="50"/>
      <c r="E70" s="50"/>
      <c r="F70" s="53"/>
      <c r="G70" s="50"/>
      <c r="H70" s="50"/>
      <c r="I70" s="53"/>
      <c r="J70" s="50"/>
      <c r="K70" s="50"/>
      <c r="L70" s="66"/>
      <c r="M70" s="66"/>
      <c r="N70" s="68">
        <v>384077.94</v>
      </c>
      <c r="O70" s="65"/>
      <c r="P70" s="65"/>
      <c r="Q70" s="65"/>
      <c r="R70" s="79"/>
      <c r="S70" s="66"/>
    </row>
    <row r="71" spans="2:19" ht="15" customHeight="1" x14ac:dyDescent="0.2">
      <c r="B71" s="47"/>
      <c r="C71" s="55" t="s">
        <v>111</v>
      </c>
      <c r="D71" s="50"/>
      <c r="E71" s="50"/>
      <c r="F71" s="53"/>
      <c r="G71" s="50"/>
      <c r="H71" s="50"/>
      <c r="I71" s="53"/>
      <c r="J71" s="50"/>
      <c r="K71" s="50"/>
      <c r="L71" s="66"/>
      <c r="M71" s="66"/>
      <c r="N71" s="66"/>
      <c r="O71" s="67">
        <v>384077.94</v>
      </c>
      <c r="P71" s="65"/>
      <c r="Q71" s="66"/>
      <c r="R71" s="80"/>
      <c r="S71" s="65"/>
    </row>
    <row r="72" spans="2:19" ht="15" customHeight="1" x14ac:dyDescent="0.2">
      <c r="B72" s="47"/>
      <c r="C72" s="55" t="s">
        <v>112</v>
      </c>
      <c r="D72" s="50"/>
      <c r="E72" s="50"/>
      <c r="F72" s="53"/>
      <c r="G72" s="50"/>
      <c r="H72" s="50"/>
      <c r="I72" s="53"/>
      <c r="J72" s="53"/>
      <c r="K72" s="50"/>
      <c r="L72" s="66"/>
      <c r="M72" s="65"/>
      <c r="N72" s="66"/>
      <c r="O72" s="66"/>
      <c r="P72" s="68">
        <v>384077.94</v>
      </c>
      <c r="Q72" s="66"/>
      <c r="R72" s="79"/>
      <c r="S72" s="65"/>
    </row>
    <row r="73" spans="2:19" ht="15" customHeight="1" x14ac:dyDescent="0.2">
      <c r="B73" s="47"/>
      <c r="C73" s="55" t="s">
        <v>113</v>
      </c>
      <c r="D73" s="50"/>
      <c r="E73" s="50"/>
      <c r="F73" s="53"/>
      <c r="G73" s="50"/>
      <c r="H73" s="50"/>
      <c r="I73" s="53"/>
      <c r="J73" s="50"/>
      <c r="K73" s="50"/>
      <c r="L73" s="66"/>
      <c r="M73" s="66"/>
      <c r="N73" s="66"/>
      <c r="O73" s="66"/>
      <c r="P73" s="68" t="e">
        <f>#REF!+#REF!+#REF!+#REF!+#REF!+#REF!+#REF!+#REF!+#REF!+#REF!+#REF!+#REF!+#REF!+#REF!+#REF!+#REF!+#REF!</f>
        <v>#REF!</v>
      </c>
      <c r="Q73" s="65"/>
      <c r="R73" s="79"/>
      <c r="S73" s="66"/>
    </row>
    <row r="74" spans="2:19" ht="15" hidden="1" customHeight="1" x14ac:dyDescent="0.2">
      <c r="B74" s="47"/>
      <c r="C74" s="55" t="s">
        <v>114</v>
      </c>
      <c r="D74" s="50"/>
      <c r="E74" s="50"/>
      <c r="F74" s="53"/>
      <c r="G74" s="50"/>
      <c r="H74" s="50"/>
      <c r="I74" s="53"/>
      <c r="J74" s="50"/>
      <c r="K74" s="50"/>
      <c r="L74" s="66"/>
      <c r="M74" s="66"/>
      <c r="N74" s="66"/>
      <c r="O74" s="66"/>
      <c r="P74" s="66"/>
      <c r="Q74" s="66"/>
      <c r="R74" s="80"/>
      <c r="S74" s="66"/>
    </row>
    <row r="75" spans="2:19" ht="15" hidden="1" customHeight="1" x14ac:dyDescent="0.2">
      <c r="B75" s="47"/>
      <c r="C75" s="56" t="s">
        <v>115</v>
      </c>
      <c r="D75" s="50"/>
      <c r="E75" s="50"/>
      <c r="F75" s="53"/>
      <c r="G75" s="50"/>
      <c r="H75" s="50"/>
      <c r="I75" s="50"/>
      <c r="J75" s="50"/>
      <c r="K75" s="50"/>
      <c r="L75" s="66"/>
      <c r="M75" s="66"/>
      <c r="N75" s="66"/>
      <c r="O75" s="66"/>
      <c r="P75" s="66"/>
      <c r="Q75" s="66"/>
      <c r="R75" s="80"/>
      <c r="S75" s="66"/>
    </row>
    <row r="76" spans="2:19" ht="15" customHeight="1" x14ac:dyDescent="0.2">
      <c r="B76" s="47"/>
      <c r="C76" s="55" t="s">
        <v>123</v>
      </c>
      <c r="D76" s="50"/>
      <c r="E76" s="50"/>
      <c r="F76" s="53"/>
      <c r="G76" s="50"/>
      <c r="H76" s="50"/>
      <c r="I76" s="50"/>
      <c r="J76" s="50"/>
      <c r="K76" s="50"/>
      <c r="L76" s="66"/>
      <c r="M76" s="66"/>
      <c r="N76" s="66"/>
      <c r="O76" s="66"/>
      <c r="P76" s="66"/>
      <c r="Q76" s="68" t="e">
        <f>#REF!+#REF!+#REF!+#REF!+#REF!+#REF!+#REF!+#REF!</f>
        <v>#REF!</v>
      </c>
      <c r="R76" s="79"/>
      <c r="S76" s="65"/>
    </row>
    <row r="77" spans="2:19" ht="15" customHeight="1" x14ac:dyDescent="0.2">
      <c r="B77" s="47"/>
      <c r="C77" s="55"/>
      <c r="D77" s="50"/>
      <c r="E77" s="50"/>
      <c r="F77" s="53"/>
      <c r="G77" s="50"/>
      <c r="H77" s="50"/>
      <c r="I77" s="50"/>
      <c r="J77" s="50"/>
      <c r="K77" s="50"/>
      <c r="L77" s="66"/>
      <c r="M77" s="66"/>
      <c r="N77" s="66"/>
      <c r="O77" s="66"/>
      <c r="P77" s="66"/>
      <c r="Q77" s="66"/>
      <c r="R77" s="79"/>
      <c r="S77" s="66"/>
    </row>
    <row r="78" spans="2:19" ht="15" hidden="1" customHeight="1" x14ac:dyDescent="0.2">
      <c r="B78" s="47"/>
      <c r="C78" s="55"/>
      <c r="D78" s="50"/>
      <c r="E78" s="50"/>
      <c r="F78" s="53"/>
      <c r="G78" s="50"/>
      <c r="H78" s="50"/>
      <c r="I78" s="53"/>
      <c r="J78" s="50"/>
      <c r="K78" s="50"/>
      <c r="L78" s="66"/>
      <c r="M78" s="66"/>
      <c r="N78" s="66"/>
      <c r="O78" s="66"/>
      <c r="P78" s="66"/>
      <c r="Q78" s="66"/>
      <c r="R78" s="79"/>
      <c r="S78" s="66"/>
    </row>
    <row r="79" spans="2:19" ht="13.5" hidden="1" customHeight="1" x14ac:dyDescent="0.2">
      <c r="B79" s="47"/>
      <c r="C79" s="55"/>
      <c r="D79" s="50"/>
      <c r="E79" s="50"/>
      <c r="F79" s="53"/>
      <c r="G79" s="50"/>
      <c r="H79" s="50"/>
      <c r="I79" s="53"/>
      <c r="J79" s="50"/>
      <c r="K79" s="50"/>
      <c r="L79" s="66"/>
      <c r="M79" s="66"/>
      <c r="N79" s="66"/>
      <c r="O79" s="66"/>
      <c r="P79" s="66"/>
      <c r="Q79" s="66"/>
      <c r="R79" s="79"/>
      <c r="S79" s="66"/>
    </row>
    <row r="80" spans="2:19" ht="15" hidden="1" customHeight="1" x14ac:dyDescent="0.2">
      <c r="B80" s="47"/>
      <c r="C80" s="55"/>
      <c r="D80" s="50"/>
      <c r="E80" s="50"/>
      <c r="F80" s="53"/>
      <c r="G80" s="50"/>
      <c r="H80" s="50"/>
      <c r="I80" s="53"/>
      <c r="J80" s="50"/>
      <c r="K80" s="50"/>
      <c r="L80" s="66"/>
      <c r="M80" s="66"/>
      <c r="N80" s="66"/>
      <c r="O80" s="66"/>
      <c r="P80" s="66"/>
      <c r="Q80" s="66"/>
      <c r="R80" s="79"/>
      <c r="S80" s="66"/>
    </row>
    <row r="81" spans="2:19" ht="15" hidden="1" customHeight="1" x14ac:dyDescent="0.2">
      <c r="B81" s="47"/>
      <c r="C81" s="55"/>
      <c r="D81" s="50"/>
      <c r="E81" s="50"/>
      <c r="F81" s="53"/>
      <c r="G81" s="50"/>
      <c r="H81" s="50"/>
      <c r="I81" s="53"/>
      <c r="J81" s="50"/>
      <c r="K81" s="50"/>
      <c r="L81" s="66"/>
      <c r="M81" s="66"/>
      <c r="N81" s="66"/>
      <c r="O81" s="66"/>
      <c r="P81" s="66"/>
      <c r="Q81" s="66"/>
      <c r="R81" s="79"/>
      <c r="S81" s="66"/>
    </row>
    <row r="82" spans="2:19" ht="15" hidden="1" customHeight="1" x14ac:dyDescent="0.2">
      <c r="B82" s="47"/>
      <c r="C82" s="55"/>
      <c r="D82" s="50"/>
      <c r="E82" s="50"/>
      <c r="F82" s="53"/>
      <c r="G82" s="50"/>
      <c r="H82" s="50"/>
      <c r="I82" s="53"/>
      <c r="J82" s="50"/>
      <c r="K82" s="50"/>
      <c r="L82" s="66"/>
      <c r="M82" s="66"/>
      <c r="N82" s="66"/>
      <c r="O82" s="66"/>
      <c r="P82" s="66"/>
      <c r="Q82" s="66"/>
      <c r="R82" s="79"/>
      <c r="S82" s="66"/>
    </row>
    <row r="83" spans="2:19" ht="15" hidden="1" customHeight="1" x14ac:dyDescent="0.2">
      <c r="B83" s="47"/>
      <c r="C83" s="55"/>
      <c r="D83" s="50"/>
      <c r="E83" s="50"/>
      <c r="F83" s="53"/>
      <c r="G83" s="50"/>
      <c r="H83" s="50"/>
      <c r="I83" s="50"/>
      <c r="J83" s="53"/>
      <c r="K83" s="50"/>
      <c r="L83" s="50"/>
      <c r="M83" s="50"/>
      <c r="N83" s="50"/>
      <c r="O83" s="50"/>
      <c r="P83" s="50"/>
      <c r="Q83" s="50"/>
      <c r="R83" s="62"/>
      <c r="S83" s="50"/>
    </row>
    <row r="84" spans="2:19" ht="15" hidden="1" customHeight="1" x14ac:dyDescent="0.2">
      <c r="B84" s="47"/>
      <c r="C84" s="55"/>
      <c r="D84" s="50"/>
      <c r="E84" s="50"/>
      <c r="F84" s="53"/>
      <c r="G84" s="50"/>
      <c r="H84" s="50"/>
      <c r="I84" s="50"/>
      <c r="J84" s="53"/>
      <c r="K84" s="50"/>
      <c r="L84" s="50"/>
      <c r="M84" s="50"/>
      <c r="N84" s="50"/>
      <c r="O84" s="50"/>
      <c r="P84" s="50"/>
      <c r="Q84" s="50"/>
      <c r="R84" s="62"/>
      <c r="S84" s="50"/>
    </row>
    <row r="85" spans="2:19" ht="15" hidden="1" customHeight="1" x14ac:dyDescent="0.2">
      <c r="B85" s="47"/>
      <c r="C85" s="55"/>
      <c r="D85" s="50"/>
      <c r="E85" s="50"/>
      <c r="F85" s="53"/>
      <c r="G85" s="50"/>
      <c r="H85" s="50"/>
      <c r="I85" s="50"/>
      <c r="J85" s="53"/>
      <c r="K85" s="50"/>
      <c r="L85" s="50"/>
      <c r="M85" s="50"/>
      <c r="N85" s="50"/>
      <c r="O85" s="50"/>
      <c r="P85" s="50"/>
      <c r="Q85" s="50"/>
      <c r="R85" s="62"/>
      <c r="S85" s="50"/>
    </row>
    <row r="86" spans="2:19" ht="15" hidden="1" customHeight="1" x14ac:dyDescent="0.2">
      <c r="B86" s="47"/>
      <c r="C86" s="48"/>
      <c r="D86" s="50"/>
      <c r="E86" s="50"/>
      <c r="F86" s="53"/>
      <c r="G86" s="50"/>
      <c r="H86" s="50"/>
      <c r="I86" s="50"/>
      <c r="J86" s="53"/>
      <c r="K86" s="50"/>
      <c r="L86" s="50"/>
      <c r="M86" s="50"/>
      <c r="N86" s="50"/>
      <c r="O86" s="50"/>
      <c r="P86" s="50"/>
      <c r="Q86" s="50"/>
      <c r="R86" s="62"/>
      <c r="S86" s="50"/>
    </row>
    <row r="87" spans="2:19" ht="15" hidden="1" customHeight="1" x14ac:dyDescent="0.2">
      <c r="B87" s="47"/>
      <c r="C87" s="48"/>
      <c r="D87" s="50"/>
      <c r="E87" s="50"/>
      <c r="F87" s="53"/>
      <c r="G87" s="50"/>
      <c r="H87" s="50"/>
      <c r="I87" s="50"/>
      <c r="J87" s="53"/>
      <c r="K87" s="50"/>
      <c r="L87" s="50"/>
      <c r="M87" s="50"/>
      <c r="N87" s="50"/>
      <c r="O87" s="50"/>
      <c r="P87" s="50"/>
      <c r="Q87" s="50"/>
      <c r="R87" s="62"/>
      <c r="S87" s="50"/>
    </row>
    <row r="88" spans="2:19" ht="15" hidden="1" customHeight="1" x14ac:dyDescent="0.2">
      <c r="B88" s="47"/>
      <c r="C88" s="48"/>
      <c r="D88" s="50"/>
      <c r="E88" s="50"/>
      <c r="F88" s="53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62"/>
      <c r="S88" s="50"/>
    </row>
    <row r="89" spans="2:19" ht="15" hidden="1" customHeight="1" x14ac:dyDescent="0.2">
      <c r="B89" s="47"/>
      <c r="C89" s="51"/>
      <c r="D89" s="50"/>
      <c r="E89" s="50"/>
      <c r="F89" s="53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62"/>
      <c r="S89" s="50"/>
    </row>
    <row r="90" spans="2:19" ht="15" hidden="1" customHeight="1" x14ac:dyDescent="0.2">
      <c r="B90" s="47"/>
      <c r="C90" s="48"/>
      <c r="D90" s="50"/>
      <c r="E90" s="50"/>
      <c r="F90" s="53"/>
      <c r="G90" s="50"/>
      <c r="H90" s="50"/>
      <c r="I90" s="50"/>
      <c r="J90" s="53"/>
      <c r="K90" s="50"/>
      <c r="L90" s="50"/>
      <c r="M90" s="50"/>
      <c r="N90" s="50"/>
      <c r="O90" s="50"/>
      <c r="P90" s="50"/>
      <c r="Q90" s="50"/>
      <c r="R90" s="62"/>
      <c r="S90" s="50"/>
    </row>
    <row r="91" spans="2:19" ht="15" hidden="1" customHeight="1" x14ac:dyDescent="0.2">
      <c r="B91" s="47"/>
      <c r="C91" s="48"/>
      <c r="D91" s="50"/>
      <c r="E91" s="50"/>
      <c r="F91" s="53"/>
      <c r="G91" s="50"/>
      <c r="H91" s="50"/>
      <c r="I91" s="50"/>
      <c r="J91" s="53"/>
      <c r="K91" s="50"/>
      <c r="L91" s="50"/>
      <c r="M91" s="50"/>
      <c r="N91" s="50"/>
      <c r="O91" s="50"/>
      <c r="P91" s="50"/>
      <c r="Q91" s="50"/>
      <c r="R91" s="62"/>
      <c r="S91" s="50"/>
    </row>
    <row r="92" spans="2:19" ht="15" hidden="1" customHeight="1" x14ac:dyDescent="0.2">
      <c r="B92" s="47"/>
      <c r="C92" s="48"/>
      <c r="D92" s="50"/>
      <c r="E92" s="50"/>
      <c r="F92" s="53"/>
      <c r="G92" s="50"/>
      <c r="H92" s="50"/>
      <c r="I92" s="50"/>
      <c r="J92" s="53"/>
      <c r="K92" s="50"/>
      <c r="L92" s="50"/>
      <c r="M92" s="50"/>
      <c r="N92" s="50"/>
      <c r="O92" s="50"/>
      <c r="P92" s="50"/>
      <c r="Q92" s="50"/>
      <c r="R92" s="62"/>
      <c r="S92" s="50"/>
    </row>
    <row r="93" spans="2:19" ht="15" hidden="1" customHeight="1" x14ac:dyDescent="0.2">
      <c r="B93" s="47"/>
      <c r="C93" s="48"/>
      <c r="D93" s="50"/>
      <c r="E93" s="50"/>
      <c r="F93" s="53"/>
      <c r="G93" s="50"/>
      <c r="H93" s="50"/>
      <c r="I93" s="50"/>
      <c r="J93" s="53"/>
      <c r="K93" s="50"/>
      <c r="L93" s="50"/>
      <c r="M93" s="50"/>
      <c r="N93" s="50"/>
      <c r="O93" s="50"/>
      <c r="P93" s="50"/>
      <c r="Q93" s="50"/>
      <c r="R93" s="62"/>
      <c r="S93" s="50"/>
    </row>
    <row r="94" spans="2:19" ht="15" hidden="1" customHeight="1" x14ac:dyDescent="0.2">
      <c r="B94" s="47"/>
      <c r="C94" s="48"/>
      <c r="D94" s="50"/>
      <c r="E94" s="50"/>
      <c r="F94" s="53"/>
      <c r="G94" s="50"/>
      <c r="H94" s="50"/>
      <c r="I94" s="50"/>
      <c r="J94" s="53"/>
      <c r="K94" s="50"/>
      <c r="L94" s="50"/>
      <c r="M94" s="50"/>
      <c r="N94" s="50"/>
      <c r="O94" s="50"/>
      <c r="P94" s="50"/>
      <c r="Q94" s="50"/>
      <c r="R94" s="62"/>
      <c r="S94" s="50"/>
    </row>
    <row r="95" spans="2:19" ht="15" hidden="1" customHeight="1" x14ac:dyDescent="0.2">
      <c r="B95" s="47"/>
      <c r="C95" s="48"/>
      <c r="D95" s="50"/>
      <c r="E95" s="50"/>
      <c r="F95" s="53"/>
      <c r="G95" s="50"/>
      <c r="H95" s="50"/>
      <c r="I95" s="50"/>
      <c r="J95" s="50"/>
      <c r="K95" s="53"/>
      <c r="L95" s="50"/>
      <c r="M95" s="50"/>
      <c r="N95" s="50"/>
      <c r="O95" s="50"/>
      <c r="P95" s="50"/>
      <c r="Q95" s="50"/>
      <c r="R95" s="62"/>
      <c r="S95" s="50"/>
    </row>
    <row r="96" spans="2:19" ht="15" hidden="1" customHeight="1" x14ac:dyDescent="0.2">
      <c r="B96" s="47"/>
      <c r="C96" s="48"/>
      <c r="D96" s="50"/>
      <c r="E96" s="50"/>
      <c r="F96" s="53"/>
      <c r="G96" s="50"/>
      <c r="H96" s="50"/>
      <c r="I96" s="50"/>
      <c r="J96" s="50"/>
      <c r="K96" s="53"/>
      <c r="L96" s="50"/>
      <c r="M96" s="50"/>
      <c r="N96" s="50"/>
      <c r="O96" s="50"/>
      <c r="P96" s="50"/>
      <c r="Q96" s="50"/>
      <c r="R96" s="62"/>
      <c r="S96" s="50"/>
    </row>
    <row r="97" spans="2:19" ht="15" hidden="1" customHeight="1" x14ac:dyDescent="0.2">
      <c r="B97" s="47"/>
      <c r="C97" s="48"/>
      <c r="D97" s="50"/>
      <c r="E97" s="50"/>
      <c r="F97" s="53"/>
      <c r="G97" s="50"/>
      <c r="H97" s="50"/>
      <c r="I97" s="50"/>
      <c r="J97" s="50"/>
      <c r="K97" s="53"/>
      <c r="L97" s="50"/>
      <c r="M97" s="50"/>
      <c r="N97" s="50"/>
      <c r="O97" s="50"/>
      <c r="P97" s="50"/>
      <c r="Q97" s="50"/>
      <c r="R97" s="62"/>
      <c r="S97" s="50"/>
    </row>
    <row r="98" spans="2:19" ht="15" hidden="1" customHeight="1" x14ac:dyDescent="0.2">
      <c r="B98" s="47"/>
      <c r="C98" s="48"/>
      <c r="D98" s="50"/>
      <c r="E98" s="50"/>
      <c r="F98" s="53"/>
      <c r="G98" s="50"/>
      <c r="H98" s="50"/>
      <c r="I98" s="50"/>
      <c r="J98" s="50"/>
      <c r="K98" s="53"/>
      <c r="L98" s="50"/>
      <c r="M98" s="50"/>
      <c r="N98" s="50"/>
      <c r="O98" s="50"/>
      <c r="P98" s="50"/>
      <c r="Q98" s="50"/>
      <c r="R98" s="62"/>
      <c r="S98" s="50"/>
    </row>
    <row r="99" spans="2:19" ht="15" hidden="1" customHeight="1" x14ac:dyDescent="0.2">
      <c r="B99" s="47"/>
      <c r="C99" s="48"/>
      <c r="D99" s="50"/>
      <c r="E99" s="50"/>
      <c r="F99" s="53"/>
      <c r="G99" s="50"/>
      <c r="H99" s="50"/>
      <c r="I99" s="50"/>
      <c r="J99" s="50"/>
      <c r="K99" s="53"/>
      <c r="L99" s="50"/>
      <c r="M99" s="50"/>
      <c r="N99" s="50"/>
      <c r="O99" s="50"/>
      <c r="P99" s="50"/>
      <c r="Q99" s="50"/>
      <c r="R99" s="62"/>
      <c r="S99" s="50"/>
    </row>
    <row r="100" spans="2:19" ht="15" hidden="1" customHeight="1" x14ac:dyDescent="0.2">
      <c r="B100" s="47"/>
      <c r="C100" s="48"/>
      <c r="D100" s="50"/>
      <c r="E100" s="50"/>
      <c r="F100" s="53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62"/>
      <c r="S100" s="50"/>
    </row>
    <row r="101" spans="2:19" ht="15" hidden="1" customHeight="1" x14ac:dyDescent="0.2">
      <c r="B101" s="47"/>
      <c r="C101" s="51"/>
      <c r="D101" s="50"/>
      <c r="E101" s="50"/>
      <c r="F101" s="53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62"/>
      <c r="S101" s="50"/>
    </row>
    <row r="102" spans="2:19" ht="15" hidden="1" customHeight="1" x14ac:dyDescent="0.2">
      <c r="B102" s="47"/>
      <c r="C102" s="48"/>
      <c r="D102" s="50"/>
      <c r="E102" s="50"/>
      <c r="F102" s="53"/>
      <c r="G102" s="50"/>
      <c r="H102" s="50"/>
      <c r="I102" s="50"/>
      <c r="J102" s="50"/>
      <c r="K102" s="53"/>
      <c r="L102" s="50"/>
      <c r="M102" s="50"/>
      <c r="N102" s="50"/>
      <c r="O102" s="50"/>
      <c r="P102" s="50"/>
      <c r="Q102" s="50"/>
      <c r="R102" s="62"/>
      <c r="S102" s="50"/>
    </row>
    <row r="103" spans="2:19" ht="15" hidden="1" customHeight="1" x14ac:dyDescent="0.2">
      <c r="B103" s="47"/>
      <c r="C103" s="48"/>
      <c r="D103" s="50"/>
      <c r="E103" s="50"/>
      <c r="F103" s="53"/>
      <c r="G103" s="50"/>
      <c r="H103" s="50"/>
      <c r="I103" s="50"/>
      <c r="J103" s="50"/>
      <c r="K103" s="53"/>
      <c r="L103" s="50"/>
      <c r="M103" s="50"/>
      <c r="N103" s="50"/>
      <c r="O103" s="50"/>
      <c r="P103" s="50"/>
      <c r="Q103" s="50"/>
      <c r="R103" s="62"/>
      <c r="S103" s="50"/>
    </row>
    <row r="104" spans="2:19" ht="15" hidden="1" customHeight="1" x14ac:dyDescent="0.2">
      <c r="B104" s="47"/>
      <c r="C104" s="48"/>
      <c r="D104" s="50"/>
      <c r="E104" s="50"/>
      <c r="F104" s="53"/>
      <c r="G104" s="50"/>
      <c r="H104" s="50"/>
      <c r="I104" s="50"/>
      <c r="J104" s="50"/>
      <c r="K104" s="53"/>
      <c r="L104" s="50"/>
      <c r="M104" s="50"/>
      <c r="N104" s="50"/>
      <c r="O104" s="50"/>
      <c r="P104" s="50"/>
      <c r="Q104" s="50"/>
      <c r="R104" s="62"/>
      <c r="S104" s="50"/>
    </row>
    <row r="105" spans="2:19" ht="15" hidden="1" customHeight="1" x14ac:dyDescent="0.2">
      <c r="B105" s="47"/>
      <c r="C105" s="48"/>
      <c r="D105" s="50"/>
      <c r="E105" s="50"/>
      <c r="F105" s="53"/>
      <c r="G105" s="50"/>
      <c r="H105" s="50"/>
      <c r="I105" s="50"/>
      <c r="J105" s="50"/>
      <c r="K105" s="53"/>
      <c r="L105" s="50"/>
      <c r="M105" s="50"/>
      <c r="N105" s="50"/>
      <c r="O105" s="50"/>
      <c r="P105" s="50"/>
      <c r="Q105" s="50"/>
      <c r="R105" s="62"/>
      <c r="S105" s="50"/>
    </row>
    <row r="106" spans="2:19" ht="15" hidden="1" customHeight="1" x14ac:dyDescent="0.2">
      <c r="B106" s="47"/>
      <c r="C106" s="48"/>
      <c r="D106" s="50"/>
      <c r="E106" s="50"/>
      <c r="F106" s="53"/>
      <c r="G106" s="50"/>
      <c r="H106" s="50"/>
      <c r="I106" s="50"/>
      <c r="J106" s="50"/>
      <c r="K106" s="53"/>
      <c r="L106" s="50"/>
      <c r="M106" s="50"/>
      <c r="N106" s="50"/>
      <c r="O106" s="50"/>
      <c r="P106" s="50"/>
      <c r="Q106" s="50"/>
      <c r="R106" s="62"/>
      <c r="S106" s="50"/>
    </row>
    <row r="107" spans="2:19" ht="15" hidden="1" customHeight="1" x14ac:dyDescent="0.2">
      <c r="B107" s="47"/>
      <c r="C107" s="48"/>
      <c r="D107" s="50"/>
      <c r="E107" s="50"/>
      <c r="F107" s="53"/>
      <c r="G107" s="50"/>
      <c r="H107" s="50"/>
      <c r="I107" s="50"/>
      <c r="J107" s="50"/>
      <c r="K107" s="50"/>
      <c r="L107" s="53"/>
      <c r="M107" s="50"/>
      <c r="N107" s="50"/>
      <c r="O107" s="50"/>
      <c r="P107" s="50"/>
      <c r="Q107" s="50"/>
      <c r="R107" s="62"/>
      <c r="S107" s="50"/>
    </row>
    <row r="108" spans="2:19" ht="15" hidden="1" customHeight="1" x14ac:dyDescent="0.2">
      <c r="B108" s="47"/>
      <c r="C108" s="48"/>
      <c r="D108" s="50"/>
      <c r="E108" s="50"/>
      <c r="F108" s="53"/>
      <c r="G108" s="50"/>
      <c r="H108" s="50"/>
      <c r="I108" s="50"/>
      <c r="J108" s="50"/>
      <c r="K108" s="50"/>
      <c r="L108" s="53"/>
      <c r="M108" s="50"/>
      <c r="N108" s="50"/>
      <c r="O108" s="50"/>
      <c r="P108" s="50"/>
      <c r="Q108" s="50"/>
      <c r="R108" s="62"/>
      <c r="S108" s="50"/>
    </row>
    <row r="109" spans="2:19" ht="15" hidden="1" customHeight="1" x14ac:dyDescent="0.2">
      <c r="B109" s="47"/>
      <c r="C109" s="48"/>
      <c r="D109" s="50"/>
      <c r="E109" s="50"/>
      <c r="F109" s="53"/>
      <c r="G109" s="50"/>
      <c r="H109" s="50"/>
      <c r="I109" s="50"/>
      <c r="J109" s="50"/>
      <c r="K109" s="50"/>
      <c r="L109" s="53"/>
      <c r="M109" s="50"/>
      <c r="N109" s="50"/>
      <c r="O109" s="50"/>
      <c r="P109" s="50"/>
      <c r="Q109" s="50"/>
      <c r="R109" s="62"/>
      <c r="S109" s="50"/>
    </row>
    <row r="110" spans="2:19" ht="15" hidden="1" customHeight="1" x14ac:dyDescent="0.2">
      <c r="B110" s="47"/>
      <c r="C110" s="48"/>
      <c r="D110" s="50"/>
      <c r="E110" s="50"/>
      <c r="F110" s="53"/>
      <c r="G110" s="50"/>
      <c r="H110" s="50"/>
      <c r="I110" s="50"/>
      <c r="J110" s="50"/>
      <c r="K110" s="50"/>
      <c r="L110" s="53"/>
      <c r="M110" s="50"/>
      <c r="N110" s="50"/>
      <c r="O110" s="50"/>
      <c r="P110" s="50"/>
      <c r="Q110" s="50"/>
      <c r="R110" s="62"/>
      <c r="S110" s="50"/>
    </row>
    <row r="111" spans="2:19" ht="15" hidden="1" customHeight="1" x14ac:dyDescent="0.2">
      <c r="B111" s="47"/>
      <c r="C111" s="48"/>
      <c r="D111" s="50"/>
      <c r="E111" s="50"/>
      <c r="F111" s="53"/>
      <c r="G111" s="50"/>
      <c r="H111" s="50"/>
      <c r="I111" s="50"/>
      <c r="J111" s="50"/>
      <c r="K111" s="50"/>
      <c r="L111" s="53"/>
      <c r="M111" s="50"/>
      <c r="N111" s="50"/>
      <c r="O111" s="50"/>
      <c r="P111" s="50"/>
      <c r="Q111" s="50"/>
      <c r="R111" s="62"/>
      <c r="S111" s="50"/>
    </row>
    <row r="112" spans="2:19" ht="15" hidden="1" customHeight="1" x14ac:dyDescent="0.2">
      <c r="B112" s="47"/>
      <c r="C112" s="48"/>
      <c r="D112" s="50"/>
      <c r="E112" s="50"/>
      <c r="F112" s="53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62"/>
      <c r="S112" s="50"/>
    </row>
    <row r="113" spans="1:20" ht="15" hidden="1" customHeight="1" x14ac:dyDescent="0.2">
      <c r="B113" s="47"/>
      <c r="C113" s="51"/>
      <c r="D113" s="50"/>
      <c r="E113" s="50"/>
      <c r="F113" s="53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62"/>
      <c r="S113" s="50"/>
    </row>
    <row r="114" spans="1:20" ht="15" hidden="1" customHeight="1" x14ac:dyDescent="0.2">
      <c r="B114" s="47"/>
      <c r="C114" s="48"/>
      <c r="D114" s="50"/>
      <c r="E114" s="50"/>
      <c r="F114" s="53"/>
      <c r="G114" s="50"/>
      <c r="H114" s="50"/>
      <c r="I114" s="50"/>
      <c r="J114" s="50"/>
      <c r="K114" s="50"/>
      <c r="L114" s="53"/>
      <c r="M114" s="50"/>
      <c r="N114" s="50"/>
      <c r="O114" s="50"/>
      <c r="P114" s="50"/>
      <c r="Q114" s="50"/>
      <c r="R114" s="62"/>
      <c r="S114" s="50"/>
    </row>
    <row r="115" spans="1:20" ht="15" hidden="1" customHeight="1" x14ac:dyDescent="0.2">
      <c r="B115" s="47"/>
      <c r="C115" s="48"/>
      <c r="D115" s="50"/>
      <c r="E115" s="50"/>
      <c r="F115" s="53"/>
      <c r="G115" s="50"/>
      <c r="H115" s="50"/>
      <c r="I115" s="50"/>
      <c r="J115" s="50"/>
      <c r="K115" s="50"/>
      <c r="L115" s="53"/>
      <c r="M115" s="50"/>
      <c r="N115" s="50"/>
      <c r="O115" s="50"/>
      <c r="P115" s="50"/>
      <c r="Q115" s="50"/>
      <c r="R115" s="62"/>
      <c r="S115" s="50"/>
    </row>
    <row r="116" spans="1:20" ht="15" hidden="1" customHeight="1" x14ac:dyDescent="0.2">
      <c r="B116" s="47"/>
      <c r="C116" s="48"/>
      <c r="D116" s="50"/>
      <c r="E116" s="50"/>
      <c r="F116" s="53"/>
      <c r="G116" s="50"/>
      <c r="H116" s="50"/>
      <c r="I116" s="50"/>
      <c r="J116" s="50"/>
      <c r="K116" s="50"/>
      <c r="L116" s="53"/>
      <c r="M116" s="50"/>
      <c r="N116" s="50"/>
      <c r="O116" s="50"/>
      <c r="P116" s="50"/>
      <c r="Q116" s="50"/>
      <c r="R116" s="62"/>
      <c r="S116" s="50"/>
    </row>
    <row r="117" spans="1:20" ht="15" hidden="1" customHeight="1" x14ac:dyDescent="0.2">
      <c r="B117" s="47"/>
      <c r="C117" s="48"/>
      <c r="D117" s="50"/>
      <c r="E117" s="50"/>
      <c r="F117" s="53"/>
      <c r="G117" s="50"/>
      <c r="H117" s="50"/>
      <c r="I117" s="50"/>
      <c r="J117" s="50"/>
      <c r="K117" s="50"/>
      <c r="L117" s="53"/>
      <c r="M117" s="50"/>
      <c r="N117" s="50"/>
      <c r="O117" s="50"/>
      <c r="P117" s="50"/>
      <c r="Q117" s="50"/>
      <c r="R117" s="62"/>
      <c r="S117" s="50"/>
    </row>
    <row r="118" spans="1:20" ht="15" hidden="1" customHeight="1" x14ac:dyDescent="0.2">
      <c r="B118" s="47"/>
      <c r="C118" s="48"/>
      <c r="D118" s="50"/>
      <c r="E118" s="50"/>
      <c r="F118" s="53"/>
      <c r="G118" s="50"/>
      <c r="H118" s="50"/>
      <c r="I118" s="50"/>
      <c r="J118" s="50"/>
      <c r="K118" s="50"/>
      <c r="L118" s="53"/>
      <c r="M118" s="50"/>
      <c r="N118" s="50"/>
      <c r="O118" s="50"/>
      <c r="P118" s="50"/>
      <c r="Q118" s="50"/>
      <c r="R118" s="62"/>
      <c r="S118" s="50"/>
    </row>
    <row r="119" spans="1:20" ht="15" hidden="1" customHeight="1" x14ac:dyDescent="0.2">
      <c r="B119" s="47"/>
      <c r="C119" s="48"/>
      <c r="D119" s="50"/>
      <c r="E119" s="50"/>
      <c r="F119" s="53"/>
      <c r="G119" s="50"/>
      <c r="H119" s="50"/>
      <c r="I119" s="50"/>
      <c r="J119" s="50"/>
      <c r="K119" s="50"/>
      <c r="L119" s="53"/>
      <c r="M119" s="50"/>
      <c r="N119" s="50"/>
      <c r="O119" s="50"/>
      <c r="P119" s="50"/>
      <c r="Q119" s="50"/>
      <c r="R119" s="62"/>
      <c r="S119" s="50"/>
    </row>
    <row r="120" spans="1:20" ht="15" hidden="1" customHeight="1" x14ac:dyDescent="0.2">
      <c r="B120" s="47"/>
      <c r="C120" s="48"/>
      <c r="D120" s="50"/>
      <c r="E120" s="50"/>
      <c r="F120" s="53"/>
      <c r="G120" s="50"/>
      <c r="H120" s="50"/>
      <c r="I120" s="50"/>
      <c r="J120" s="50"/>
      <c r="K120" s="50"/>
      <c r="L120" s="50"/>
      <c r="M120" s="53"/>
      <c r="N120" s="53"/>
      <c r="O120" s="53"/>
      <c r="P120" s="53"/>
      <c r="Q120" s="53"/>
      <c r="R120" s="81"/>
      <c r="S120" s="53"/>
    </row>
    <row r="121" spans="1:20" ht="15" hidden="1" customHeight="1" x14ac:dyDescent="0.2">
      <c r="B121" s="47"/>
      <c r="C121" s="48"/>
      <c r="D121" s="50"/>
      <c r="E121" s="50"/>
      <c r="F121" s="53"/>
      <c r="G121" s="50"/>
      <c r="H121" s="50"/>
      <c r="I121" s="50"/>
      <c r="J121" s="50"/>
      <c r="K121" s="50"/>
      <c r="L121" s="50"/>
      <c r="M121" s="53"/>
      <c r="N121" s="53"/>
      <c r="O121" s="53"/>
      <c r="P121" s="53"/>
      <c r="Q121" s="53"/>
      <c r="R121" s="81"/>
      <c r="S121" s="53"/>
    </row>
    <row r="122" spans="1:20" ht="15" hidden="1" customHeight="1" x14ac:dyDescent="0.2">
      <c r="B122" s="47"/>
      <c r="C122" s="48"/>
      <c r="D122" s="50"/>
      <c r="E122" s="50"/>
      <c r="F122" s="53"/>
      <c r="G122" s="50"/>
      <c r="H122" s="50"/>
      <c r="I122" s="50"/>
      <c r="J122" s="50"/>
      <c r="K122" s="50"/>
      <c r="L122" s="50"/>
      <c r="M122" s="53"/>
      <c r="N122" s="53"/>
      <c r="O122" s="53"/>
      <c r="P122" s="53"/>
      <c r="Q122" s="53"/>
      <c r="R122" s="81"/>
      <c r="S122" s="53"/>
    </row>
    <row r="123" spans="1:20" ht="15" hidden="1" customHeight="1" x14ac:dyDescent="0.2">
      <c r="B123" s="47"/>
      <c r="C123" s="48"/>
      <c r="D123" s="50"/>
      <c r="E123" s="50"/>
      <c r="F123" s="53"/>
      <c r="G123" s="50"/>
      <c r="H123" s="50"/>
      <c r="I123" s="50"/>
      <c r="J123" s="50"/>
      <c r="K123" s="50"/>
      <c r="L123" s="50"/>
      <c r="M123" s="53"/>
      <c r="N123" s="53"/>
      <c r="O123" s="53"/>
      <c r="P123" s="53"/>
      <c r="Q123" s="53"/>
      <c r="R123" s="81"/>
      <c r="S123" s="53"/>
    </row>
    <row r="124" spans="1:20" ht="15" customHeight="1" x14ac:dyDescent="0.2">
      <c r="B124" s="48"/>
      <c r="C124" s="48"/>
      <c r="D124" s="57"/>
      <c r="E124" s="57"/>
      <c r="F124" s="58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82"/>
      <c r="S124" s="57"/>
    </row>
    <row r="125" spans="1:20" ht="15" customHeight="1" x14ac:dyDescent="0.2">
      <c r="B125" s="85"/>
      <c r="C125" s="59"/>
      <c r="D125" s="60"/>
      <c r="E125" s="60"/>
      <c r="F125" s="61"/>
      <c r="G125" s="60"/>
      <c r="H125" s="60"/>
      <c r="I125" s="60"/>
      <c r="J125" s="60"/>
      <c r="K125" s="60"/>
      <c r="L125" s="60"/>
      <c r="M125" s="62"/>
      <c r="N125" s="62"/>
      <c r="O125" s="62"/>
      <c r="P125" s="62"/>
      <c r="Q125" s="62"/>
      <c r="R125" s="62"/>
      <c r="S125" s="62"/>
    </row>
    <row r="126" spans="1:20" ht="15" customHeight="1" x14ac:dyDescent="0.2">
      <c r="A126" s="72"/>
      <c r="B126" s="85"/>
      <c r="C126" s="73" t="s">
        <v>117</v>
      </c>
      <c r="D126" s="63" t="e">
        <f>SUM(D12:D125)</f>
        <v>#REF!</v>
      </c>
      <c r="E126" s="63">
        <f t="shared" ref="E126:S126" si="0">SUM(E14:E125)</f>
        <v>0</v>
      </c>
      <c r="F126" s="63" t="e">
        <f t="shared" si="0"/>
        <v>#REF!</v>
      </c>
      <c r="G126" s="63" t="e">
        <f t="shared" si="0"/>
        <v>#REF!</v>
      </c>
      <c r="H126" s="63" t="e">
        <f t="shared" si="0"/>
        <v>#REF!</v>
      </c>
      <c r="I126" s="63" t="e">
        <f t="shared" si="0"/>
        <v>#REF!</v>
      </c>
      <c r="J126" s="63" t="e">
        <f t="shared" si="0"/>
        <v>#REF!</v>
      </c>
      <c r="K126" s="63" t="e">
        <f t="shared" si="0"/>
        <v>#REF!</v>
      </c>
      <c r="L126" s="63" t="e">
        <f t="shared" si="0"/>
        <v>#REF!</v>
      </c>
      <c r="M126" s="63" t="e">
        <f t="shared" si="0"/>
        <v>#REF!</v>
      </c>
      <c r="N126" s="63">
        <f t="shared" si="0"/>
        <v>791192.52</v>
      </c>
      <c r="O126" s="63" t="e">
        <f t="shared" si="0"/>
        <v>#REF!</v>
      </c>
      <c r="P126" s="63" t="e">
        <f t="shared" si="0"/>
        <v>#REF!</v>
      </c>
      <c r="Q126" s="63" t="e">
        <f t="shared" si="0"/>
        <v>#REF!</v>
      </c>
      <c r="R126" s="83">
        <f t="shared" si="0"/>
        <v>0</v>
      </c>
      <c r="S126" s="63">
        <f t="shared" si="0"/>
        <v>0</v>
      </c>
      <c r="T126" s="64" t="e">
        <f>D126+F126+G126+H126+I126+J126+K126+L126+M126+N126+O126+P126+Q126</f>
        <v>#REF!</v>
      </c>
    </row>
    <row r="127" spans="1:20" ht="15" customHeight="1" x14ac:dyDescent="0.2">
      <c r="A127" s="72"/>
      <c r="B127" s="85"/>
      <c r="C127" s="73" t="s">
        <v>118</v>
      </c>
      <c r="D127" s="63" t="e">
        <f>(D126/100)*1.6073284</f>
        <v>#REF!</v>
      </c>
      <c r="E127" s="63">
        <f t="shared" ref="E127:Q127" si="1">(E126/100)*1.6073284</f>
        <v>0</v>
      </c>
      <c r="F127" s="63" t="e">
        <f t="shared" si="1"/>
        <v>#REF!</v>
      </c>
      <c r="G127" s="63" t="e">
        <f t="shared" si="1"/>
        <v>#REF!</v>
      </c>
      <c r="H127" s="63" t="e">
        <f t="shared" si="1"/>
        <v>#REF!</v>
      </c>
      <c r="I127" s="63" t="e">
        <f t="shared" si="1"/>
        <v>#REF!</v>
      </c>
      <c r="J127" s="63" t="e">
        <f t="shared" si="1"/>
        <v>#REF!</v>
      </c>
      <c r="K127" s="63" t="e">
        <f t="shared" si="1"/>
        <v>#REF!</v>
      </c>
      <c r="L127" s="63" t="e">
        <f t="shared" si="1"/>
        <v>#REF!</v>
      </c>
      <c r="M127" s="63" t="e">
        <f t="shared" si="1"/>
        <v>#REF!</v>
      </c>
      <c r="N127" s="63">
        <f t="shared" si="1"/>
        <v>12717.062072635681</v>
      </c>
      <c r="O127" s="63" t="e">
        <f t="shared" si="1"/>
        <v>#REF!</v>
      </c>
      <c r="P127" s="63" t="e">
        <f t="shared" si="1"/>
        <v>#REF!</v>
      </c>
      <c r="Q127" s="63" t="e">
        <f t="shared" si="1"/>
        <v>#REF!</v>
      </c>
      <c r="R127" s="83">
        <f>(R126/100)*1.7274225</f>
        <v>0</v>
      </c>
      <c r="S127" s="63">
        <f>(S126/100)*1.7274225</f>
        <v>0</v>
      </c>
      <c r="T127" s="64" t="e">
        <f>D127+F127+G127+H127+I127+J127+K127+L127+M127+N127+O127+P127+Q127</f>
        <v>#REF!</v>
      </c>
    </row>
    <row r="128" spans="1:20" ht="15" customHeight="1" x14ac:dyDescent="0.2">
      <c r="A128" s="72"/>
      <c r="B128" s="85"/>
      <c r="C128" s="242" t="s">
        <v>119</v>
      </c>
      <c r="D128" s="236" t="e">
        <f>D126+D127</f>
        <v>#REF!</v>
      </c>
      <c r="E128" s="236">
        <f t="shared" ref="E128:S128" si="2">E126+E127</f>
        <v>0</v>
      </c>
      <c r="F128" s="236" t="e">
        <f t="shared" si="2"/>
        <v>#REF!</v>
      </c>
      <c r="G128" s="236" t="e">
        <f t="shared" si="2"/>
        <v>#REF!</v>
      </c>
      <c r="H128" s="236" t="e">
        <f t="shared" si="2"/>
        <v>#REF!</v>
      </c>
      <c r="I128" s="236" t="e">
        <f t="shared" si="2"/>
        <v>#REF!</v>
      </c>
      <c r="J128" s="236" t="e">
        <f t="shared" si="2"/>
        <v>#REF!</v>
      </c>
      <c r="K128" s="236" t="e">
        <f t="shared" si="2"/>
        <v>#REF!</v>
      </c>
      <c r="L128" s="236" t="e">
        <f t="shared" si="2"/>
        <v>#REF!</v>
      </c>
      <c r="M128" s="236" t="e">
        <f t="shared" si="2"/>
        <v>#REF!</v>
      </c>
      <c r="N128" s="236">
        <f t="shared" si="2"/>
        <v>803909.58207263565</v>
      </c>
      <c r="O128" s="236" t="e">
        <f t="shared" si="2"/>
        <v>#REF!</v>
      </c>
      <c r="P128" s="236" t="e">
        <f t="shared" si="2"/>
        <v>#REF!</v>
      </c>
      <c r="Q128" s="236" t="e">
        <f t="shared" si="2"/>
        <v>#REF!</v>
      </c>
      <c r="R128" s="238">
        <f t="shared" si="2"/>
        <v>0</v>
      </c>
      <c r="S128" s="236">
        <f t="shared" si="2"/>
        <v>0</v>
      </c>
      <c r="T128" s="234" t="e">
        <f>T127+T126</f>
        <v>#REF!</v>
      </c>
    </row>
    <row r="129" spans="1:20" ht="15" customHeight="1" x14ac:dyDescent="0.2">
      <c r="A129" s="72"/>
      <c r="B129" s="85"/>
      <c r="C129" s="243"/>
      <c r="D129" s="237"/>
      <c r="E129" s="237"/>
      <c r="F129" s="237"/>
      <c r="G129" s="237"/>
      <c r="H129" s="237"/>
      <c r="I129" s="237"/>
      <c r="J129" s="237"/>
      <c r="K129" s="237"/>
      <c r="L129" s="237"/>
      <c r="M129" s="237"/>
      <c r="N129" s="237"/>
      <c r="O129" s="237"/>
      <c r="P129" s="237"/>
      <c r="Q129" s="237"/>
      <c r="R129" s="239"/>
      <c r="S129" s="237"/>
      <c r="T129" s="235"/>
    </row>
    <row r="130" spans="1:20" ht="15" customHeight="1" x14ac:dyDescent="0.2">
      <c r="A130" s="72"/>
      <c r="B130" s="72"/>
    </row>
    <row r="131" spans="1:20" ht="15" customHeight="1" x14ac:dyDescent="0.2"/>
    <row r="132" spans="1:20" ht="65.25" customHeight="1" x14ac:dyDescent="0.2">
      <c r="C132" s="71"/>
      <c r="T132" s="36"/>
    </row>
    <row r="133" spans="1:20" ht="15" customHeight="1" x14ac:dyDescent="0.2"/>
    <row r="134" spans="1:20" ht="45.75" customHeight="1" x14ac:dyDescent="0.2">
      <c r="T134" s="36"/>
    </row>
    <row r="135" spans="1:20" ht="15" customHeight="1" x14ac:dyDescent="0.2"/>
    <row r="136" spans="1:20" ht="15" customHeight="1" x14ac:dyDescent="0.2"/>
    <row r="137" spans="1:20" ht="15" customHeight="1" x14ac:dyDescent="0.2"/>
    <row r="138" spans="1:20" ht="15" customHeight="1" x14ac:dyDescent="0.2"/>
    <row r="139" spans="1:20" ht="15" customHeight="1" x14ac:dyDescent="0.2"/>
    <row r="140" spans="1:20" ht="15" customHeight="1" x14ac:dyDescent="0.2"/>
    <row r="141" spans="1:20" ht="15" customHeight="1" x14ac:dyDescent="0.2"/>
    <row r="142" spans="1:20" ht="15" customHeight="1" x14ac:dyDescent="0.2"/>
    <row r="143" spans="1:20" ht="15" customHeight="1" x14ac:dyDescent="0.2"/>
    <row r="144" spans="1:20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</sheetData>
  <mergeCells count="21">
    <mergeCell ref="B1:M1"/>
    <mergeCell ref="B7:M7"/>
    <mergeCell ref="C128:C129"/>
    <mergeCell ref="D128:D129"/>
    <mergeCell ref="E128:E129"/>
    <mergeCell ref="B8:M8"/>
    <mergeCell ref="K128:K129"/>
    <mergeCell ref="G128:G129"/>
    <mergeCell ref="F128:F129"/>
    <mergeCell ref="H128:H129"/>
    <mergeCell ref="I128:I129"/>
    <mergeCell ref="J128:J129"/>
    <mergeCell ref="L128:L129"/>
    <mergeCell ref="T128:T129"/>
    <mergeCell ref="O128:O129"/>
    <mergeCell ref="P128:P129"/>
    <mergeCell ref="M128:M129"/>
    <mergeCell ref="N128:N129"/>
    <mergeCell ref="S128:S129"/>
    <mergeCell ref="Q128:Q129"/>
    <mergeCell ref="R128:R129"/>
  </mergeCells>
  <pageMargins left="0.7" right="0.7" top="0.75" bottom="0.75" header="0.3" footer="0.3"/>
  <pageSetup scale="3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3"/>
  <sheetViews>
    <sheetView workbookViewId="0">
      <selection activeCell="G3" sqref="G3:G263"/>
    </sheetView>
  </sheetViews>
  <sheetFormatPr defaultRowHeight="12.75" x14ac:dyDescent="0.2"/>
  <cols>
    <col min="1" max="1" width="5.7109375" customWidth="1"/>
    <col min="2" max="2" width="23.7109375" customWidth="1"/>
  </cols>
  <sheetData>
    <row r="1" spans="1:7" x14ac:dyDescent="0.2">
      <c r="A1" s="245" t="s">
        <v>126</v>
      </c>
      <c r="B1" s="245"/>
      <c r="C1" s="245"/>
      <c r="D1" s="245"/>
      <c r="E1" s="245"/>
      <c r="F1" s="245"/>
      <c r="G1" s="245"/>
    </row>
    <row r="2" spans="1:7" ht="15.75" x14ac:dyDescent="0.25">
      <c r="A2" s="183" t="s">
        <v>250</v>
      </c>
      <c r="B2" s="184" t="s">
        <v>73</v>
      </c>
      <c r="C2" s="184" t="s">
        <v>251</v>
      </c>
      <c r="D2" s="185" t="s">
        <v>252</v>
      </c>
      <c r="E2" s="185" t="s">
        <v>253</v>
      </c>
      <c r="F2" s="185" t="s">
        <v>254</v>
      </c>
      <c r="G2" s="185" t="s">
        <v>255</v>
      </c>
    </row>
    <row r="3" spans="1:7" ht="18" x14ac:dyDescent="0.25">
      <c r="A3" s="186">
        <v>1</v>
      </c>
      <c r="B3" s="187" t="s">
        <v>130</v>
      </c>
      <c r="C3" s="188"/>
      <c r="D3" s="189"/>
      <c r="E3" s="189"/>
      <c r="F3" s="189"/>
      <c r="G3" s="86"/>
    </row>
    <row r="4" spans="1:7" ht="13.5" x14ac:dyDescent="0.2">
      <c r="A4" s="182"/>
      <c r="B4" s="182"/>
      <c r="C4" s="182"/>
      <c r="D4" s="182"/>
      <c r="E4" s="182"/>
      <c r="F4" s="182"/>
      <c r="G4" s="88"/>
    </row>
    <row r="5" spans="1:7" ht="13.5" x14ac:dyDescent="0.2">
      <c r="A5" s="182"/>
      <c r="B5" s="182" t="s">
        <v>145</v>
      </c>
      <c r="C5" s="182" t="s">
        <v>131</v>
      </c>
      <c r="D5" s="182">
        <v>1</v>
      </c>
      <c r="E5" s="182"/>
      <c r="F5" s="182"/>
      <c r="G5" s="87"/>
    </row>
    <row r="6" spans="1:7" ht="13.5" x14ac:dyDescent="0.2">
      <c r="A6" s="182"/>
      <c r="B6" s="182" t="s">
        <v>146</v>
      </c>
      <c r="C6" s="182" t="s">
        <v>131</v>
      </c>
      <c r="D6" s="182">
        <v>1</v>
      </c>
      <c r="E6" s="182"/>
      <c r="F6" s="182"/>
      <c r="G6" s="87"/>
    </row>
    <row r="7" spans="1:7" ht="13.5" x14ac:dyDescent="0.2">
      <c r="A7" s="182"/>
      <c r="B7" s="182"/>
      <c r="C7" s="182"/>
      <c r="D7" s="182"/>
      <c r="E7" s="182"/>
      <c r="F7" s="182"/>
      <c r="G7" s="87"/>
    </row>
    <row r="8" spans="1:7" ht="18" x14ac:dyDescent="0.25">
      <c r="A8" s="186">
        <v>2</v>
      </c>
      <c r="B8" s="187" t="s">
        <v>132</v>
      </c>
      <c r="C8" s="188"/>
      <c r="D8" s="189"/>
      <c r="E8" s="189"/>
      <c r="F8" s="189"/>
      <c r="G8" s="86"/>
    </row>
    <row r="9" spans="1:7" ht="13.5" x14ac:dyDescent="0.2">
      <c r="A9" s="182"/>
      <c r="B9" s="182"/>
      <c r="C9" s="182"/>
      <c r="D9" s="182"/>
      <c r="E9" s="182"/>
      <c r="F9" s="182"/>
      <c r="G9" s="88"/>
    </row>
    <row r="10" spans="1:7" ht="13.5" x14ac:dyDescent="0.2">
      <c r="A10" s="182"/>
      <c r="B10" s="182" t="s">
        <v>133</v>
      </c>
      <c r="C10" s="182" t="s">
        <v>131</v>
      </c>
      <c r="D10" s="182">
        <v>1</v>
      </c>
      <c r="E10" s="182"/>
      <c r="F10" s="182"/>
      <c r="G10" s="87"/>
    </row>
    <row r="11" spans="1:7" ht="13.5" x14ac:dyDescent="0.2">
      <c r="A11" s="182"/>
      <c r="B11" s="182" t="s">
        <v>134</v>
      </c>
      <c r="C11" s="182" t="s">
        <v>127</v>
      </c>
      <c r="D11" s="182">
        <v>37.85</v>
      </c>
      <c r="E11" s="182"/>
      <c r="F11" s="182"/>
      <c r="G11" s="87"/>
    </row>
    <row r="12" spans="1:7" ht="13.5" x14ac:dyDescent="0.2">
      <c r="A12" s="182"/>
      <c r="B12" s="182" t="s">
        <v>147</v>
      </c>
      <c r="C12" s="182" t="s">
        <v>131</v>
      </c>
      <c r="D12" s="182">
        <v>1</v>
      </c>
      <c r="E12" s="182"/>
      <c r="F12" s="182"/>
      <c r="G12" s="87"/>
    </row>
    <row r="13" spans="1:7" ht="13.5" x14ac:dyDescent="0.2">
      <c r="A13" s="182"/>
      <c r="B13" s="182" t="s">
        <v>224</v>
      </c>
      <c r="C13" s="182" t="s">
        <v>127</v>
      </c>
      <c r="D13" s="182">
        <v>2.5099999999999998</v>
      </c>
      <c r="E13" s="182"/>
      <c r="F13" s="182"/>
      <c r="G13" s="87"/>
    </row>
    <row r="14" spans="1:7" ht="13.5" x14ac:dyDescent="0.2">
      <c r="A14" s="182"/>
      <c r="B14" s="182" t="s">
        <v>148</v>
      </c>
      <c r="C14" s="182" t="s">
        <v>131</v>
      </c>
      <c r="D14" s="182">
        <v>1</v>
      </c>
      <c r="E14" s="182"/>
      <c r="F14" s="182"/>
      <c r="G14" s="87"/>
    </row>
    <row r="15" spans="1:7" ht="13.5" x14ac:dyDescent="0.2">
      <c r="A15" s="182"/>
      <c r="B15" s="182"/>
      <c r="C15" s="182"/>
      <c r="D15" s="182"/>
      <c r="E15" s="182"/>
      <c r="F15" s="182"/>
      <c r="G15" s="87"/>
    </row>
    <row r="16" spans="1:7" ht="18" x14ac:dyDescent="0.25">
      <c r="A16" s="186">
        <v>3</v>
      </c>
      <c r="B16" s="187" t="s">
        <v>135</v>
      </c>
      <c r="C16" s="188"/>
      <c r="D16" s="189"/>
      <c r="E16" s="189"/>
      <c r="F16" s="189"/>
      <c r="G16" s="86"/>
    </row>
    <row r="17" spans="1:7" ht="13.5" x14ac:dyDescent="0.2">
      <c r="A17" s="182"/>
      <c r="B17" s="182"/>
      <c r="C17" s="182"/>
      <c r="D17" s="182"/>
      <c r="E17" s="182"/>
      <c r="F17" s="182"/>
      <c r="G17" s="88"/>
    </row>
    <row r="18" spans="1:7" ht="13.5" x14ac:dyDescent="0.2">
      <c r="A18" s="182"/>
      <c r="B18" s="182" t="s">
        <v>203</v>
      </c>
      <c r="C18" s="182"/>
      <c r="D18" s="182"/>
      <c r="E18" s="182"/>
      <c r="F18" s="182"/>
      <c r="G18" s="177"/>
    </row>
    <row r="19" spans="1:7" ht="13.5" x14ac:dyDescent="0.2">
      <c r="A19" s="182"/>
      <c r="B19" s="182" t="s">
        <v>6</v>
      </c>
      <c r="C19" s="182" t="s">
        <v>127</v>
      </c>
      <c r="D19" s="182">
        <v>2.883</v>
      </c>
      <c r="E19" s="182"/>
      <c r="F19" s="182"/>
      <c r="G19" s="178"/>
    </row>
    <row r="20" spans="1:7" ht="13.5" x14ac:dyDescent="0.2">
      <c r="A20" s="182"/>
      <c r="B20" s="182" t="s">
        <v>141</v>
      </c>
      <c r="C20" s="182" t="s">
        <v>128</v>
      </c>
      <c r="D20" s="182">
        <v>141.2877059569075</v>
      </c>
      <c r="E20" s="182"/>
      <c r="F20" s="182"/>
      <c r="G20" s="178"/>
    </row>
    <row r="21" spans="1:7" ht="13.5" x14ac:dyDescent="0.2">
      <c r="A21" s="182"/>
      <c r="B21" s="182" t="s">
        <v>0</v>
      </c>
      <c r="C21" s="182" t="s">
        <v>125</v>
      </c>
      <c r="D21" s="182">
        <v>40.362000000000002</v>
      </c>
      <c r="E21" s="182"/>
      <c r="F21" s="182"/>
      <c r="G21" s="178"/>
    </row>
    <row r="22" spans="1:7" ht="13.5" x14ac:dyDescent="0.2">
      <c r="A22" s="182"/>
      <c r="B22" s="182"/>
      <c r="C22" s="182"/>
      <c r="D22" s="182"/>
      <c r="E22" s="182"/>
      <c r="F22" s="182"/>
      <c r="G22" s="178"/>
    </row>
    <row r="23" spans="1:7" ht="13.5" x14ac:dyDescent="0.2">
      <c r="A23" s="182"/>
      <c r="B23" s="182" t="s">
        <v>204</v>
      </c>
      <c r="C23" s="182"/>
      <c r="D23" s="182"/>
      <c r="E23" s="182"/>
      <c r="F23" s="182"/>
      <c r="G23" s="177"/>
    </row>
    <row r="24" spans="1:7" ht="13.5" x14ac:dyDescent="0.2">
      <c r="A24" s="182"/>
      <c r="B24" s="182" t="s">
        <v>6</v>
      </c>
      <c r="C24" s="182" t="s">
        <v>127</v>
      </c>
      <c r="D24" s="182">
        <v>0.57599999999999996</v>
      </c>
      <c r="E24" s="182"/>
      <c r="F24" s="182"/>
      <c r="G24" s="178"/>
    </row>
    <row r="25" spans="1:7" ht="13.5" x14ac:dyDescent="0.2">
      <c r="A25" s="182"/>
      <c r="B25" s="182" t="s">
        <v>141</v>
      </c>
      <c r="C25" s="182" t="s">
        <v>128</v>
      </c>
      <c r="D25" s="182">
        <v>28.228136882129281</v>
      </c>
      <c r="E25" s="182"/>
      <c r="F25" s="182"/>
      <c r="G25" s="178"/>
    </row>
    <row r="26" spans="1:7" ht="13.5" x14ac:dyDescent="0.2">
      <c r="A26" s="182"/>
      <c r="B26" s="182" t="s">
        <v>0</v>
      </c>
      <c r="C26" s="182" t="s">
        <v>125</v>
      </c>
      <c r="D26" s="182">
        <v>8.0640000000000001</v>
      </c>
      <c r="E26" s="182"/>
      <c r="F26" s="182"/>
      <c r="G26" s="178"/>
    </row>
    <row r="27" spans="1:7" ht="13.5" x14ac:dyDescent="0.2">
      <c r="A27" s="182"/>
      <c r="B27" s="182"/>
      <c r="C27" s="182"/>
      <c r="D27" s="182"/>
      <c r="E27" s="182"/>
      <c r="F27" s="182"/>
      <c r="G27" s="178"/>
    </row>
    <row r="28" spans="1:7" ht="13.5" x14ac:dyDescent="0.2">
      <c r="A28" s="182"/>
      <c r="B28" s="182" t="s">
        <v>205</v>
      </c>
      <c r="C28" s="182"/>
      <c r="D28" s="182"/>
      <c r="E28" s="182"/>
      <c r="F28" s="182"/>
      <c r="G28" s="177"/>
    </row>
    <row r="29" spans="1:7" ht="13.5" x14ac:dyDescent="0.2">
      <c r="A29" s="182"/>
      <c r="B29" s="182" t="s">
        <v>6</v>
      </c>
      <c r="C29" s="182" t="s">
        <v>127</v>
      </c>
      <c r="D29" s="182">
        <v>1.2</v>
      </c>
      <c r="E29" s="182"/>
      <c r="F29" s="182"/>
      <c r="G29" s="178"/>
    </row>
    <row r="30" spans="1:7" ht="13.5" x14ac:dyDescent="0.2">
      <c r="A30" s="182"/>
      <c r="B30" s="182" t="s">
        <v>141</v>
      </c>
      <c r="C30" s="182" t="s">
        <v>128</v>
      </c>
      <c r="D30" s="182">
        <v>58.808618504435998</v>
      </c>
      <c r="E30" s="182"/>
      <c r="F30" s="182"/>
      <c r="G30" s="178"/>
    </row>
    <row r="31" spans="1:7" ht="13.5" x14ac:dyDescent="0.2">
      <c r="A31" s="182"/>
      <c r="B31" s="182" t="s">
        <v>0</v>
      </c>
      <c r="C31" s="182" t="s">
        <v>125</v>
      </c>
      <c r="D31" s="182">
        <v>16.8</v>
      </c>
      <c r="E31" s="182"/>
      <c r="F31" s="182"/>
      <c r="G31" s="178"/>
    </row>
    <row r="32" spans="1:7" ht="13.5" x14ac:dyDescent="0.2">
      <c r="A32" s="182"/>
      <c r="B32" s="182"/>
      <c r="C32" s="182"/>
      <c r="D32" s="182"/>
      <c r="E32" s="182"/>
      <c r="F32" s="182"/>
      <c r="G32" s="178"/>
    </row>
    <row r="33" spans="1:7" ht="13.5" x14ac:dyDescent="0.2">
      <c r="A33" s="182"/>
      <c r="B33" s="182" t="s">
        <v>210</v>
      </c>
      <c r="C33" s="182"/>
      <c r="D33" s="182"/>
      <c r="E33" s="182"/>
      <c r="F33" s="182"/>
      <c r="G33" s="177"/>
    </row>
    <row r="34" spans="1:7" ht="13.5" x14ac:dyDescent="0.2">
      <c r="A34" s="182"/>
      <c r="B34" s="182" t="s">
        <v>6</v>
      </c>
      <c r="C34" s="182" t="s">
        <v>127</v>
      </c>
      <c r="D34" s="182">
        <v>0.25600000000000006</v>
      </c>
      <c r="E34" s="182"/>
      <c r="F34" s="182"/>
      <c r="G34" s="178"/>
    </row>
    <row r="35" spans="1:7" ht="13.5" x14ac:dyDescent="0.2">
      <c r="A35" s="182"/>
      <c r="B35" s="182" t="s">
        <v>141</v>
      </c>
      <c r="C35" s="182" t="s">
        <v>128</v>
      </c>
      <c r="D35" s="182">
        <v>18.818757921419522</v>
      </c>
      <c r="E35" s="182"/>
      <c r="F35" s="182"/>
      <c r="G35" s="178"/>
    </row>
    <row r="36" spans="1:7" ht="13.5" x14ac:dyDescent="0.2">
      <c r="A36" s="182"/>
      <c r="B36" s="182" t="s">
        <v>0</v>
      </c>
      <c r="C36" s="182" t="s">
        <v>125</v>
      </c>
      <c r="D36" s="182">
        <v>5.3760000000000012</v>
      </c>
      <c r="E36" s="182"/>
      <c r="F36" s="182"/>
      <c r="G36" s="178"/>
    </row>
    <row r="37" spans="1:7" ht="13.5" x14ac:dyDescent="0.2">
      <c r="A37" s="182"/>
      <c r="B37" s="182"/>
      <c r="C37" s="182"/>
      <c r="D37" s="182"/>
      <c r="E37" s="182"/>
      <c r="F37" s="182"/>
      <c r="G37" s="178"/>
    </row>
    <row r="38" spans="1:7" ht="13.5" x14ac:dyDescent="0.2">
      <c r="A38" s="182"/>
      <c r="B38" s="182" t="s">
        <v>206</v>
      </c>
      <c r="C38" s="182"/>
      <c r="D38" s="182"/>
      <c r="E38" s="182"/>
      <c r="F38" s="182"/>
      <c r="G38" s="177"/>
    </row>
    <row r="39" spans="1:7" ht="13.5" x14ac:dyDescent="0.2">
      <c r="A39" s="182"/>
      <c r="B39" s="182" t="s">
        <v>6</v>
      </c>
      <c r="C39" s="182" t="s">
        <v>127</v>
      </c>
      <c r="D39" s="182">
        <v>0.19599999999999998</v>
      </c>
      <c r="E39" s="182"/>
      <c r="F39" s="182"/>
      <c r="G39" s="178"/>
    </row>
    <row r="40" spans="1:7" ht="13.5" x14ac:dyDescent="0.2">
      <c r="A40" s="182"/>
      <c r="B40" s="182" t="s">
        <v>141</v>
      </c>
      <c r="C40" s="182" t="s">
        <v>128</v>
      </c>
      <c r="D40" s="182">
        <v>14.408111533586819</v>
      </c>
      <c r="E40" s="182"/>
      <c r="F40" s="182"/>
      <c r="G40" s="178"/>
    </row>
    <row r="41" spans="1:7" ht="13.5" x14ac:dyDescent="0.2">
      <c r="A41" s="182"/>
      <c r="B41" s="182" t="s">
        <v>0</v>
      </c>
      <c r="C41" s="182" t="s">
        <v>125</v>
      </c>
      <c r="D41" s="182">
        <v>4.1159999999999997</v>
      </c>
      <c r="E41" s="182"/>
      <c r="F41" s="182"/>
      <c r="G41" s="178"/>
    </row>
    <row r="42" spans="1:7" ht="13.5" x14ac:dyDescent="0.2">
      <c r="A42" s="182"/>
      <c r="B42" s="182"/>
      <c r="C42" s="182"/>
      <c r="D42" s="182"/>
      <c r="E42" s="182"/>
      <c r="F42" s="182"/>
      <c r="G42" s="178"/>
    </row>
    <row r="43" spans="1:7" ht="13.5" x14ac:dyDescent="0.2">
      <c r="A43" s="182"/>
      <c r="B43" s="182" t="s">
        <v>225</v>
      </c>
      <c r="C43" s="182"/>
      <c r="D43" s="182"/>
      <c r="E43" s="182"/>
      <c r="F43" s="182"/>
      <c r="G43" s="177"/>
    </row>
    <row r="44" spans="1:7" ht="13.5" x14ac:dyDescent="0.2">
      <c r="A44" s="182"/>
      <c r="B44" s="182" t="s">
        <v>6</v>
      </c>
      <c r="C44" s="182" t="s">
        <v>127</v>
      </c>
      <c r="D44" s="182">
        <v>0.14399999999999999</v>
      </c>
      <c r="E44" s="182"/>
      <c r="F44" s="182"/>
      <c r="G44" s="178"/>
    </row>
    <row r="45" spans="1:7" ht="13.5" x14ac:dyDescent="0.2">
      <c r="A45" s="182"/>
      <c r="B45" s="182" t="s">
        <v>141</v>
      </c>
      <c r="C45" s="182" t="s">
        <v>128</v>
      </c>
      <c r="D45" s="182">
        <v>10.585551330798479</v>
      </c>
      <c r="E45" s="182"/>
      <c r="F45" s="182"/>
      <c r="G45" s="178"/>
    </row>
    <row r="46" spans="1:7" ht="13.5" x14ac:dyDescent="0.2">
      <c r="A46" s="182"/>
      <c r="B46" s="182" t="s">
        <v>0</v>
      </c>
      <c r="C46" s="182" t="s">
        <v>125</v>
      </c>
      <c r="D46" s="182">
        <v>3.024</v>
      </c>
      <c r="E46" s="182"/>
      <c r="F46" s="182"/>
      <c r="G46" s="178"/>
    </row>
    <row r="47" spans="1:7" ht="13.5" x14ac:dyDescent="0.2">
      <c r="A47" s="182"/>
      <c r="B47" s="182"/>
      <c r="C47" s="182"/>
      <c r="D47" s="182"/>
      <c r="E47" s="182"/>
      <c r="F47" s="182"/>
      <c r="G47" s="178"/>
    </row>
    <row r="48" spans="1:7" ht="13.5" x14ac:dyDescent="0.2">
      <c r="A48" s="182"/>
      <c r="B48" s="182" t="s">
        <v>226</v>
      </c>
      <c r="C48" s="182"/>
      <c r="D48" s="182"/>
      <c r="E48" s="182"/>
      <c r="F48" s="182"/>
      <c r="G48" s="177"/>
    </row>
    <row r="49" spans="1:7" ht="13.5" x14ac:dyDescent="0.2">
      <c r="A49" s="182"/>
      <c r="B49" s="182" t="s">
        <v>6</v>
      </c>
      <c r="C49" s="182" t="s">
        <v>127</v>
      </c>
      <c r="D49" s="182">
        <v>12.9375</v>
      </c>
      <c r="E49" s="182"/>
      <c r="F49" s="182"/>
      <c r="G49" s="178"/>
    </row>
    <row r="50" spans="1:7" ht="13.5" x14ac:dyDescent="0.2">
      <c r="A50" s="182"/>
      <c r="B50" s="182" t="s">
        <v>140</v>
      </c>
      <c r="C50" s="182" t="s">
        <v>128</v>
      </c>
      <c r="D50" s="182">
        <v>741.11111111111109</v>
      </c>
      <c r="E50" s="182"/>
      <c r="F50" s="182"/>
      <c r="G50" s="178"/>
    </row>
    <row r="51" spans="1:7" ht="13.5" x14ac:dyDescent="0.2">
      <c r="A51" s="182"/>
      <c r="B51" s="182" t="s">
        <v>141</v>
      </c>
      <c r="C51" s="182" t="s">
        <v>128</v>
      </c>
      <c r="D51" s="182">
        <v>507.22433460076047</v>
      </c>
      <c r="E51" s="182"/>
      <c r="F51" s="182"/>
      <c r="G51" s="178"/>
    </row>
    <row r="52" spans="1:7" ht="13.5" x14ac:dyDescent="0.2">
      <c r="A52" s="182"/>
      <c r="B52" s="182" t="s">
        <v>143</v>
      </c>
      <c r="C52" s="182" t="s">
        <v>128</v>
      </c>
      <c r="D52" s="182">
        <v>2090.6570223025919</v>
      </c>
      <c r="E52" s="182"/>
      <c r="F52" s="182"/>
      <c r="G52" s="178"/>
    </row>
    <row r="53" spans="1:7" ht="13.5" x14ac:dyDescent="0.2">
      <c r="A53" s="182"/>
      <c r="B53" s="182" t="s">
        <v>0</v>
      </c>
      <c r="C53" s="182" t="s">
        <v>125</v>
      </c>
      <c r="D53" s="182">
        <v>145.47499999999999</v>
      </c>
      <c r="E53" s="182"/>
      <c r="F53" s="182"/>
      <c r="G53" s="178"/>
    </row>
    <row r="54" spans="1:7" ht="13.5" x14ac:dyDescent="0.2">
      <c r="A54" s="182"/>
      <c r="B54" s="182"/>
      <c r="C54" s="182"/>
      <c r="D54" s="182"/>
      <c r="E54" s="182"/>
      <c r="F54" s="182"/>
      <c r="G54" s="178"/>
    </row>
    <row r="55" spans="1:7" ht="13.5" x14ac:dyDescent="0.2">
      <c r="A55" s="182"/>
      <c r="B55" s="182" t="s">
        <v>191</v>
      </c>
      <c r="C55" s="182"/>
      <c r="D55" s="182"/>
      <c r="E55" s="182"/>
      <c r="F55" s="182"/>
      <c r="G55" s="177"/>
    </row>
    <row r="56" spans="1:7" ht="13.5" x14ac:dyDescent="0.2">
      <c r="A56" s="182"/>
      <c r="B56" s="182" t="s">
        <v>6</v>
      </c>
      <c r="C56" s="182" t="s">
        <v>127</v>
      </c>
      <c r="D56" s="182">
        <v>0.40624999999999994</v>
      </c>
      <c r="E56" s="182"/>
      <c r="F56" s="182"/>
      <c r="G56" s="178"/>
    </row>
    <row r="57" spans="1:7" ht="13.5" x14ac:dyDescent="0.2">
      <c r="A57" s="182"/>
      <c r="B57" s="182" t="s">
        <v>140</v>
      </c>
      <c r="C57" s="182" t="s">
        <v>128</v>
      </c>
      <c r="D57" s="182">
        <v>86.771653543307082</v>
      </c>
      <c r="E57" s="182"/>
      <c r="F57" s="182"/>
      <c r="G57" s="178"/>
    </row>
    <row r="58" spans="1:7" ht="13.5" x14ac:dyDescent="0.2">
      <c r="A58" s="182"/>
      <c r="B58" s="182" t="s">
        <v>143</v>
      </c>
      <c r="C58" s="182" t="s">
        <v>128</v>
      </c>
      <c r="D58" s="182">
        <v>119.56600361663652</v>
      </c>
      <c r="E58" s="182"/>
      <c r="F58" s="182"/>
      <c r="G58" s="178"/>
    </row>
    <row r="59" spans="1:7" ht="13.5" x14ac:dyDescent="0.2">
      <c r="A59" s="182"/>
      <c r="B59" s="182" t="s">
        <v>0</v>
      </c>
      <c r="C59" s="182" t="s">
        <v>125</v>
      </c>
      <c r="D59" s="182">
        <v>7.1499999999999986</v>
      </c>
      <c r="E59" s="182"/>
      <c r="F59" s="182"/>
      <c r="G59" s="178"/>
    </row>
    <row r="60" spans="1:7" ht="13.5" x14ac:dyDescent="0.2">
      <c r="A60" s="182"/>
      <c r="B60" s="182"/>
      <c r="C60" s="182"/>
      <c r="D60" s="182"/>
      <c r="E60" s="182"/>
      <c r="F60" s="182"/>
      <c r="G60" s="178"/>
    </row>
    <row r="61" spans="1:7" ht="13.5" x14ac:dyDescent="0.2">
      <c r="A61" s="182"/>
      <c r="B61" s="182" t="s">
        <v>192</v>
      </c>
      <c r="C61" s="182"/>
      <c r="D61" s="182"/>
      <c r="E61" s="182"/>
      <c r="F61" s="182"/>
      <c r="G61" s="177"/>
    </row>
    <row r="62" spans="1:7" ht="13.5" x14ac:dyDescent="0.2">
      <c r="A62" s="182"/>
      <c r="B62" s="182" t="s">
        <v>6</v>
      </c>
      <c r="C62" s="182" t="s">
        <v>127</v>
      </c>
      <c r="D62" s="182">
        <v>0.18</v>
      </c>
      <c r="E62" s="182"/>
      <c r="F62" s="182"/>
      <c r="G62" s="178"/>
    </row>
    <row r="63" spans="1:7" ht="13.5" x14ac:dyDescent="0.2">
      <c r="A63" s="182"/>
      <c r="B63" s="182" t="s">
        <v>140</v>
      </c>
      <c r="C63" s="182" t="s">
        <v>128</v>
      </c>
      <c r="D63" s="182">
        <v>39.047244094488178</v>
      </c>
      <c r="E63" s="182"/>
      <c r="F63" s="182"/>
      <c r="G63" s="178"/>
    </row>
    <row r="64" spans="1:7" ht="13.5" x14ac:dyDescent="0.2">
      <c r="A64" s="182"/>
      <c r="B64" s="182" t="s">
        <v>143</v>
      </c>
      <c r="C64" s="182" t="s">
        <v>128</v>
      </c>
      <c r="D64" s="182">
        <v>95.652802893309229</v>
      </c>
      <c r="E64" s="182"/>
      <c r="F64" s="182"/>
      <c r="G64" s="178"/>
    </row>
    <row r="65" spans="1:7" ht="13.5" x14ac:dyDescent="0.2">
      <c r="A65" s="182"/>
      <c r="B65" s="182" t="s">
        <v>0</v>
      </c>
      <c r="C65" s="182" t="s">
        <v>125</v>
      </c>
      <c r="D65" s="182">
        <v>3.5639999999999992</v>
      </c>
      <c r="E65" s="182"/>
      <c r="F65" s="182"/>
      <c r="G65" s="178"/>
    </row>
    <row r="66" spans="1:7" ht="13.5" x14ac:dyDescent="0.2">
      <c r="A66" s="182"/>
      <c r="B66" s="182"/>
      <c r="C66" s="182"/>
      <c r="D66" s="182"/>
      <c r="E66" s="182"/>
      <c r="F66" s="182"/>
      <c r="G66" s="178"/>
    </row>
    <row r="67" spans="1:7" ht="13.5" x14ac:dyDescent="0.2">
      <c r="A67" s="182"/>
      <c r="B67" s="182" t="s">
        <v>227</v>
      </c>
      <c r="C67" s="182"/>
      <c r="D67" s="182"/>
      <c r="E67" s="182"/>
      <c r="F67" s="182"/>
      <c r="G67" s="177"/>
    </row>
    <row r="68" spans="1:7" ht="13.5" x14ac:dyDescent="0.2">
      <c r="A68" s="182"/>
      <c r="B68" s="182" t="s">
        <v>6</v>
      </c>
      <c r="C68" s="182" t="s">
        <v>127</v>
      </c>
      <c r="D68" s="182">
        <v>0.18</v>
      </c>
      <c r="E68" s="182"/>
      <c r="F68" s="182"/>
      <c r="G68" s="178"/>
    </row>
    <row r="69" spans="1:7" ht="13.5" x14ac:dyDescent="0.2">
      <c r="A69" s="182"/>
      <c r="B69" s="182" t="s">
        <v>140</v>
      </c>
      <c r="C69" s="182" t="s">
        <v>128</v>
      </c>
      <c r="D69" s="182">
        <v>25.140684410646383</v>
      </c>
      <c r="E69" s="182"/>
      <c r="F69" s="182"/>
      <c r="G69" s="178"/>
    </row>
    <row r="70" spans="1:7" ht="13.5" x14ac:dyDescent="0.2">
      <c r="A70" s="182"/>
      <c r="B70" s="182" t="s">
        <v>143</v>
      </c>
      <c r="C70" s="182" t="s">
        <v>128</v>
      </c>
      <c r="D70" s="182">
        <v>95.652802893309229</v>
      </c>
      <c r="E70" s="182"/>
      <c r="F70" s="182"/>
      <c r="G70" s="178"/>
    </row>
    <row r="71" spans="1:7" ht="13.5" x14ac:dyDescent="0.2">
      <c r="A71" s="182"/>
      <c r="B71" s="182" t="s">
        <v>0</v>
      </c>
      <c r="C71" s="182" t="s">
        <v>125</v>
      </c>
      <c r="D71" s="182">
        <v>3.5639999999999992</v>
      </c>
      <c r="E71" s="182"/>
      <c r="F71" s="182"/>
      <c r="G71" s="178"/>
    </row>
    <row r="72" spans="1:7" ht="13.5" x14ac:dyDescent="0.2">
      <c r="A72" s="182"/>
      <c r="B72" s="182"/>
      <c r="C72" s="182"/>
      <c r="D72" s="182"/>
      <c r="E72" s="182"/>
      <c r="F72" s="182"/>
      <c r="G72" s="178"/>
    </row>
    <row r="73" spans="1:7" ht="18" x14ac:dyDescent="0.25">
      <c r="A73" s="186">
        <v>4</v>
      </c>
      <c r="B73" s="187" t="s">
        <v>159</v>
      </c>
      <c r="C73" s="188"/>
      <c r="D73" s="189"/>
      <c r="E73" s="189"/>
      <c r="F73" s="189"/>
      <c r="G73" s="86"/>
    </row>
    <row r="74" spans="1:7" ht="18" x14ac:dyDescent="0.2">
      <c r="A74" s="190" t="s">
        <v>136</v>
      </c>
      <c r="B74" s="191" t="s">
        <v>2</v>
      </c>
      <c r="C74" s="192"/>
      <c r="D74" s="193"/>
      <c r="E74" s="193"/>
      <c r="F74" s="193"/>
      <c r="G74" s="179"/>
    </row>
    <row r="75" spans="1:7" ht="13.5" x14ac:dyDescent="0.2">
      <c r="A75" s="182"/>
      <c r="B75" s="182"/>
      <c r="C75" s="182"/>
      <c r="D75" s="182"/>
      <c r="E75" s="182"/>
      <c r="F75" s="182"/>
      <c r="G75" s="88"/>
    </row>
    <row r="76" spans="1:7" ht="13.5" x14ac:dyDescent="0.2">
      <c r="A76" s="182"/>
      <c r="B76" s="182" t="s">
        <v>191</v>
      </c>
      <c r="C76" s="182"/>
      <c r="D76" s="182"/>
      <c r="E76" s="182"/>
      <c r="F76" s="182"/>
      <c r="G76" s="177"/>
    </row>
    <row r="77" spans="1:7" ht="13.5" x14ac:dyDescent="0.2">
      <c r="A77" s="182"/>
      <c r="B77" s="182" t="s">
        <v>6</v>
      </c>
      <c r="C77" s="182" t="s">
        <v>127</v>
      </c>
      <c r="D77" s="182">
        <v>1.875</v>
      </c>
      <c r="E77" s="182"/>
      <c r="F77" s="182"/>
      <c r="G77" s="178"/>
    </row>
    <row r="78" spans="1:7" ht="13.5" x14ac:dyDescent="0.2">
      <c r="A78" s="182"/>
      <c r="B78" s="182" t="s">
        <v>140</v>
      </c>
      <c r="C78" s="182" t="s">
        <v>128</v>
      </c>
      <c r="D78" s="182">
        <v>274.01574803149606</v>
      </c>
      <c r="E78" s="182"/>
      <c r="F78" s="182"/>
      <c r="G78" s="178"/>
    </row>
    <row r="79" spans="1:7" ht="13.5" x14ac:dyDescent="0.2">
      <c r="A79" s="182"/>
      <c r="B79" s="182" t="s">
        <v>143</v>
      </c>
      <c r="C79" s="182" t="s">
        <v>128</v>
      </c>
      <c r="D79" s="182">
        <v>377.57685352622065</v>
      </c>
      <c r="E79" s="182"/>
      <c r="F79" s="182"/>
      <c r="G79" s="178"/>
    </row>
    <row r="80" spans="1:7" ht="13.5" x14ac:dyDescent="0.2">
      <c r="A80" s="182"/>
      <c r="B80" s="182" t="s">
        <v>0</v>
      </c>
      <c r="C80" s="182" t="s">
        <v>125</v>
      </c>
      <c r="D80" s="182">
        <v>33</v>
      </c>
      <c r="E80" s="182"/>
      <c r="F80" s="182"/>
      <c r="G80" s="178"/>
    </row>
    <row r="81" spans="1:7" ht="13.5" x14ac:dyDescent="0.2">
      <c r="A81" s="182"/>
      <c r="B81" s="182"/>
      <c r="C81" s="182"/>
      <c r="D81" s="182"/>
      <c r="E81" s="182"/>
      <c r="F81" s="182"/>
      <c r="G81" s="178"/>
    </row>
    <row r="82" spans="1:7" ht="13.5" x14ac:dyDescent="0.2">
      <c r="A82" s="182"/>
      <c r="B82" s="182" t="s">
        <v>192</v>
      </c>
      <c r="C82" s="182"/>
      <c r="D82" s="182"/>
      <c r="E82" s="182"/>
      <c r="F82" s="182"/>
      <c r="G82" s="177"/>
    </row>
    <row r="83" spans="1:7" ht="13.5" x14ac:dyDescent="0.2">
      <c r="A83" s="182"/>
      <c r="B83" s="182" t="s">
        <v>6</v>
      </c>
      <c r="C83" s="182" t="s">
        <v>127</v>
      </c>
      <c r="D83" s="182">
        <v>0.28500000000000003</v>
      </c>
      <c r="E83" s="182"/>
      <c r="F83" s="182"/>
      <c r="G83" s="178"/>
    </row>
    <row r="84" spans="1:7" ht="13.5" x14ac:dyDescent="0.2">
      <c r="A84" s="182"/>
      <c r="B84" s="182" t="s">
        <v>140</v>
      </c>
      <c r="C84" s="182" t="s">
        <v>128</v>
      </c>
      <c r="D84" s="182">
        <v>39.047244094488178</v>
      </c>
      <c r="E84" s="182"/>
      <c r="F84" s="182"/>
      <c r="G84" s="178"/>
    </row>
    <row r="85" spans="1:7" ht="13.5" x14ac:dyDescent="0.2">
      <c r="A85" s="182"/>
      <c r="B85" s="182" t="s">
        <v>143</v>
      </c>
      <c r="C85" s="182" t="s">
        <v>128</v>
      </c>
      <c r="D85" s="182">
        <v>95.652802893309229</v>
      </c>
      <c r="E85" s="182"/>
      <c r="F85" s="182"/>
      <c r="G85" s="178"/>
    </row>
    <row r="86" spans="1:7" ht="13.5" x14ac:dyDescent="0.2">
      <c r="A86" s="182"/>
      <c r="B86" s="182" t="s">
        <v>0</v>
      </c>
      <c r="C86" s="182" t="s">
        <v>125</v>
      </c>
      <c r="D86" s="182">
        <v>5.6429999999999989</v>
      </c>
      <c r="E86" s="182"/>
      <c r="F86" s="182"/>
      <c r="G86" s="178"/>
    </row>
    <row r="87" spans="1:7" ht="13.5" x14ac:dyDescent="0.2">
      <c r="A87" s="182"/>
      <c r="B87" s="182"/>
      <c r="C87" s="182"/>
      <c r="D87" s="182"/>
      <c r="E87" s="182"/>
      <c r="F87" s="182"/>
      <c r="G87" s="178"/>
    </row>
    <row r="88" spans="1:7" ht="13.5" x14ac:dyDescent="0.2">
      <c r="A88" s="182"/>
      <c r="B88" s="182" t="s">
        <v>227</v>
      </c>
      <c r="C88" s="182"/>
      <c r="D88" s="182"/>
      <c r="E88" s="182"/>
      <c r="F88" s="182"/>
      <c r="G88" s="177"/>
    </row>
    <row r="89" spans="1:7" ht="13.5" x14ac:dyDescent="0.2">
      <c r="A89" s="182"/>
      <c r="B89" s="182" t="s">
        <v>6</v>
      </c>
      <c r="C89" s="182" t="s">
        <v>127</v>
      </c>
      <c r="D89" s="182">
        <v>0.28500000000000003</v>
      </c>
      <c r="E89" s="182"/>
      <c r="F89" s="182"/>
      <c r="G89" s="178"/>
    </row>
    <row r="90" spans="1:7" ht="13.5" x14ac:dyDescent="0.2">
      <c r="A90" s="182"/>
      <c r="B90" s="182" t="s">
        <v>140</v>
      </c>
      <c r="C90" s="182" t="s">
        <v>128</v>
      </c>
      <c r="D90" s="182">
        <v>25.140684410646383</v>
      </c>
      <c r="E90" s="182"/>
      <c r="F90" s="182"/>
      <c r="G90" s="178"/>
    </row>
    <row r="91" spans="1:7" ht="13.5" x14ac:dyDescent="0.2">
      <c r="A91" s="182"/>
      <c r="B91" s="182" t="s">
        <v>143</v>
      </c>
      <c r="C91" s="182" t="s">
        <v>128</v>
      </c>
      <c r="D91" s="182">
        <v>95.652802893309229</v>
      </c>
      <c r="E91" s="182"/>
      <c r="F91" s="182"/>
      <c r="G91" s="178"/>
    </row>
    <row r="92" spans="1:7" ht="13.5" x14ac:dyDescent="0.2">
      <c r="A92" s="182"/>
      <c r="B92" s="182" t="s">
        <v>0</v>
      </c>
      <c r="C92" s="182" t="s">
        <v>125</v>
      </c>
      <c r="D92" s="182">
        <v>5.6429999999999989</v>
      </c>
      <c r="E92" s="182"/>
      <c r="F92" s="182"/>
      <c r="G92" s="178"/>
    </row>
    <row r="93" spans="1:7" ht="13.5" x14ac:dyDescent="0.2">
      <c r="A93" s="182"/>
      <c r="B93" s="182"/>
      <c r="C93" s="182"/>
      <c r="D93" s="182"/>
      <c r="E93" s="182"/>
      <c r="F93" s="182"/>
      <c r="G93" s="178"/>
    </row>
    <row r="94" spans="1:7" ht="13.5" x14ac:dyDescent="0.2">
      <c r="A94" s="182"/>
      <c r="B94" s="182" t="s">
        <v>193</v>
      </c>
      <c r="C94" s="182"/>
      <c r="D94" s="182"/>
      <c r="E94" s="182"/>
      <c r="F94" s="182"/>
      <c r="G94" s="177"/>
    </row>
    <row r="95" spans="1:7" ht="13.5" x14ac:dyDescent="0.2">
      <c r="A95" s="182"/>
      <c r="B95" s="182" t="s">
        <v>6</v>
      </c>
      <c r="C95" s="182" t="s">
        <v>127</v>
      </c>
      <c r="D95" s="182">
        <v>1.62</v>
      </c>
      <c r="E95" s="182"/>
      <c r="F95" s="182"/>
      <c r="G95" s="178"/>
    </row>
    <row r="96" spans="1:7" ht="13.5" x14ac:dyDescent="0.2">
      <c r="A96" s="182"/>
      <c r="B96" s="182" t="s">
        <v>139</v>
      </c>
      <c r="C96" s="182" t="s">
        <v>128</v>
      </c>
      <c r="D96" s="182">
        <v>221.95275590551179</v>
      </c>
      <c r="E96" s="182"/>
      <c r="F96" s="182"/>
      <c r="G96" s="178"/>
    </row>
    <row r="97" spans="1:7" ht="13.5" x14ac:dyDescent="0.2">
      <c r="A97" s="182"/>
      <c r="B97" s="182" t="s">
        <v>143</v>
      </c>
      <c r="C97" s="182" t="s">
        <v>128</v>
      </c>
      <c r="D97" s="182">
        <v>151.03074141048825</v>
      </c>
      <c r="E97" s="182"/>
      <c r="F97" s="182"/>
      <c r="G97" s="178"/>
    </row>
    <row r="98" spans="1:7" ht="13.5" x14ac:dyDescent="0.2">
      <c r="A98" s="182"/>
      <c r="B98" s="182" t="s">
        <v>0</v>
      </c>
      <c r="C98" s="182" t="s">
        <v>125</v>
      </c>
      <c r="D98" s="182">
        <v>21.78</v>
      </c>
      <c r="E98" s="182"/>
      <c r="F98" s="182"/>
      <c r="G98" s="178"/>
    </row>
    <row r="99" spans="1:7" ht="13.5" x14ac:dyDescent="0.2">
      <c r="A99" s="182"/>
      <c r="B99" s="182"/>
      <c r="C99" s="182"/>
      <c r="D99" s="182"/>
      <c r="E99" s="182"/>
      <c r="F99" s="182"/>
      <c r="G99" s="178"/>
    </row>
    <row r="100" spans="1:7" ht="13.5" x14ac:dyDescent="0.2">
      <c r="A100" s="182"/>
      <c r="B100" s="182" t="s">
        <v>194</v>
      </c>
      <c r="C100" s="182"/>
      <c r="D100" s="182"/>
      <c r="E100" s="182"/>
      <c r="F100" s="182"/>
      <c r="G100" s="177"/>
    </row>
    <row r="101" spans="1:7" ht="13.5" x14ac:dyDescent="0.2">
      <c r="A101" s="182"/>
      <c r="B101" s="182" t="s">
        <v>6</v>
      </c>
      <c r="C101" s="182" t="s">
        <v>127</v>
      </c>
      <c r="D101" s="182">
        <v>1.8920000000000001</v>
      </c>
      <c r="E101" s="182"/>
      <c r="F101" s="182"/>
      <c r="G101" s="178"/>
    </row>
    <row r="102" spans="1:7" ht="13.5" x14ac:dyDescent="0.2">
      <c r="A102" s="182"/>
      <c r="B102" s="182" t="s">
        <v>140</v>
      </c>
      <c r="C102" s="182" t="s">
        <v>128</v>
      </c>
      <c r="D102" s="182">
        <v>140.66141732283461</v>
      </c>
      <c r="E102" s="182"/>
      <c r="F102" s="182"/>
      <c r="G102" s="178"/>
    </row>
    <row r="103" spans="1:7" ht="13.5" x14ac:dyDescent="0.2">
      <c r="A103" s="182"/>
      <c r="B103" s="182" t="s">
        <v>143</v>
      </c>
      <c r="C103" s="182" t="s">
        <v>128</v>
      </c>
      <c r="D103" s="182">
        <v>178.44002411091023</v>
      </c>
      <c r="E103" s="182"/>
      <c r="F103" s="182"/>
      <c r="G103" s="178"/>
    </row>
    <row r="104" spans="1:7" ht="13.5" x14ac:dyDescent="0.2">
      <c r="A104" s="182"/>
      <c r="B104" s="182" t="s">
        <v>0</v>
      </c>
      <c r="C104" s="182" t="s">
        <v>125</v>
      </c>
      <c r="D104" s="182">
        <v>25.652000000000001</v>
      </c>
      <c r="E104" s="182"/>
      <c r="F104" s="182"/>
      <c r="G104" s="178"/>
    </row>
    <row r="105" spans="1:7" ht="13.5" x14ac:dyDescent="0.2">
      <c r="A105" s="182"/>
      <c r="B105" s="182"/>
      <c r="C105" s="182"/>
      <c r="D105" s="182"/>
      <c r="E105" s="182"/>
      <c r="F105" s="182"/>
      <c r="G105" s="178"/>
    </row>
    <row r="106" spans="1:7" ht="13.5" x14ac:dyDescent="0.2">
      <c r="A106" s="182"/>
      <c r="B106" s="182" t="s">
        <v>195</v>
      </c>
      <c r="C106" s="182"/>
      <c r="D106" s="182"/>
      <c r="E106" s="182"/>
      <c r="F106" s="182"/>
      <c r="G106" s="177"/>
    </row>
    <row r="107" spans="1:7" ht="13.5" x14ac:dyDescent="0.2">
      <c r="A107" s="182"/>
      <c r="B107" s="182" t="s">
        <v>6</v>
      </c>
      <c r="C107" s="182" t="s">
        <v>127</v>
      </c>
      <c r="D107" s="182">
        <v>1.8920000000000001</v>
      </c>
      <c r="E107" s="182"/>
      <c r="F107" s="182"/>
      <c r="G107" s="178"/>
    </row>
    <row r="108" spans="1:7" ht="13.5" x14ac:dyDescent="0.2">
      <c r="A108" s="182"/>
      <c r="B108" s="182" t="s">
        <v>140</v>
      </c>
      <c r="C108" s="182" t="s">
        <v>128</v>
      </c>
      <c r="D108" s="182">
        <v>221.03937007874018</v>
      </c>
      <c r="E108" s="182"/>
      <c r="F108" s="182"/>
      <c r="G108" s="178"/>
    </row>
    <row r="109" spans="1:7" ht="13.5" x14ac:dyDescent="0.2">
      <c r="A109" s="182"/>
      <c r="B109" s="182" t="s">
        <v>143</v>
      </c>
      <c r="C109" s="182" t="s">
        <v>128</v>
      </c>
      <c r="D109" s="182">
        <v>356.88004822182046</v>
      </c>
      <c r="E109" s="182"/>
      <c r="F109" s="182"/>
      <c r="G109" s="178"/>
    </row>
    <row r="110" spans="1:7" ht="13.5" x14ac:dyDescent="0.2">
      <c r="A110" s="182"/>
      <c r="B110" s="182" t="s">
        <v>0</v>
      </c>
      <c r="C110" s="182" t="s">
        <v>125</v>
      </c>
      <c r="D110" s="182">
        <v>25.652000000000001</v>
      </c>
      <c r="E110" s="182"/>
      <c r="F110" s="182"/>
      <c r="G110" s="178"/>
    </row>
    <row r="111" spans="1:7" ht="13.5" x14ac:dyDescent="0.2">
      <c r="A111" s="182"/>
      <c r="B111" s="182"/>
      <c r="C111" s="182"/>
      <c r="D111" s="182"/>
      <c r="E111" s="182"/>
      <c r="F111" s="182"/>
      <c r="G111" s="178"/>
    </row>
    <row r="112" spans="1:7" ht="13.5" x14ac:dyDescent="0.2">
      <c r="A112" s="182"/>
      <c r="B112" s="182" t="s">
        <v>199</v>
      </c>
      <c r="C112" s="182"/>
      <c r="D112" s="182"/>
      <c r="E112" s="182"/>
      <c r="F112" s="182"/>
      <c r="G112" s="177"/>
    </row>
    <row r="113" spans="1:7" ht="13.5" x14ac:dyDescent="0.2">
      <c r="A113" s="182"/>
      <c r="B113" s="182" t="s">
        <v>6</v>
      </c>
      <c r="C113" s="182" t="s">
        <v>127</v>
      </c>
      <c r="D113" s="182">
        <v>1.548</v>
      </c>
      <c r="E113" s="182"/>
      <c r="F113" s="182"/>
      <c r="G113" s="178"/>
    </row>
    <row r="114" spans="1:7" ht="13.5" x14ac:dyDescent="0.2">
      <c r="A114" s="182"/>
      <c r="B114" s="182" t="s">
        <v>140</v>
      </c>
      <c r="C114" s="182" t="s">
        <v>128</v>
      </c>
      <c r="D114" s="182">
        <v>82.204724409448815</v>
      </c>
      <c r="E114" s="182"/>
      <c r="F114" s="182"/>
      <c r="G114" s="178"/>
    </row>
    <row r="115" spans="1:7" ht="13.5" x14ac:dyDescent="0.2">
      <c r="A115" s="182"/>
      <c r="B115" s="182" t="s">
        <v>143</v>
      </c>
      <c r="C115" s="182" t="s">
        <v>128</v>
      </c>
      <c r="D115" s="182">
        <v>291.99276672694396</v>
      </c>
      <c r="E115" s="182"/>
      <c r="F115" s="182"/>
      <c r="G115" s="178"/>
    </row>
    <row r="116" spans="1:7" ht="13.5" x14ac:dyDescent="0.2">
      <c r="A116" s="182"/>
      <c r="B116" s="182" t="s">
        <v>0</v>
      </c>
      <c r="C116" s="182" t="s">
        <v>125</v>
      </c>
      <c r="D116" s="182">
        <v>20.988000000000003</v>
      </c>
      <c r="E116" s="182"/>
      <c r="F116" s="182"/>
      <c r="G116" s="178"/>
    </row>
    <row r="117" spans="1:7" ht="13.5" x14ac:dyDescent="0.2">
      <c r="A117" s="182"/>
      <c r="B117" s="182"/>
      <c r="C117" s="182"/>
      <c r="D117" s="182"/>
      <c r="E117" s="182"/>
      <c r="F117" s="182"/>
      <c r="G117" s="178"/>
    </row>
    <row r="118" spans="1:7" ht="13.5" x14ac:dyDescent="0.2">
      <c r="A118" s="182"/>
      <c r="B118" s="182" t="s">
        <v>207</v>
      </c>
      <c r="C118" s="182"/>
      <c r="D118" s="182"/>
      <c r="E118" s="182"/>
      <c r="F118" s="182"/>
      <c r="G118" s="177"/>
    </row>
    <row r="119" spans="1:7" ht="13.5" x14ac:dyDescent="0.2">
      <c r="A119" s="182"/>
      <c r="B119" s="182" t="s">
        <v>6</v>
      </c>
      <c r="C119" s="182" t="s">
        <v>127</v>
      </c>
      <c r="D119" s="182">
        <v>1.9780000000000002</v>
      </c>
      <c r="E119" s="182"/>
      <c r="F119" s="182"/>
      <c r="G119" s="178"/>
    </row>
    <row r="120" spans="1:7" ht="13.5" x14ac:dyDescent="0.2">
      <c r="A120" s="182"/>
      <c r="B120" s="182" t="s">
        <v>140</v>
      </c>
      <c r="C120" s="182" t="s">
        <v>128</v>
      </c>
      <c r="D120" s="182">
        <v>105.03937007874015</v>
      </c>
      <c r="E120" s="182"/>
      <c r="F120" s="182"/>
      <c r="G120" s="178"/>
    </row>
    <row r="121" spans="1:7" ht="13.5" x14ac:dyDescent="0.2">
      <c r="A121" s="182"/>
      <c r="B121" s="182" t="s">
        <v>143</v>
      </c>
      <c r="C121" s="182" t="s">
        <v>128</v>
      </c>
      <c r="D121" s="182">
        <v>186.55093429776974</v>
      </c>
      <c r="E121" s="182"/>
      <c r="F121" s="182"/>
      <c r="G121" s="178"/>
    </row>
    <row r="122" spans="1:7" ht="13.5" x14ac:dyDescent="0.2">
      <c r="A122" s="182"/>
      <c r="B122" s="182" t="s">
        <v>0</v>
      </c>
      <c r="C122" s="182" t="s">
        <v>125</v>
      </c>
      <c r="D122" s="182">
        <v>26.818000000000005</v>
      </c>
      <c r="E122" s="182"/>
      <c r="F122" s="182"/>
      <c r="G122" s="178"/>
    </row>
    <row r="123" spans="1:7" ht="13.5" x14ac:dyDescent="0.2">
      <c r="A123" s="182"/>
      <c r="B123" s="182"/>
      <c r="C123" s="182"/>
      <c r="D123" s="182"/>
      <c r="E123" s="182"/>
      <c r="F123" s="182"/>
      <c r="G123" s="178"/>
    </row>
    <row r="124" spans="1:7" ht="13.5" x14ac:dyDescent="0.2">
      <c r="A124" s="182"/>
      <c r="B124" s="182" t="s">
        <v>167</v>
      </c>
      <c r="C124" s="182"/>
      <c r="D124" s="182"/>
      <c r="E124" s="182"/>
      <c r="F124" s="182"/>
      <c r="G124" s="177"/>
    </row>
    <row r="125" spans="1:7" ht="13.5" x14ac:dyDescent="0.2">
      <c r="A125" s="182"/>
      <c r="B125" s="182" t="s">
        <v>6</v>
      </c>
      <c r="C125" s="182" t="s">
        <v>127</v>
      </c>
      <c r="D125" s="182">
        <v>12.845700000000003</v>
      </c>
      <c r="E125" s="182"/>
      <c r="F125" s="182"/>
      <c r="G125" s="178"/>
    </row>
    <row r="126" spans="1:7" ht="13.5" x14ac:dyDescent="0.2">
      <c r="A126" s="182"/>
      <c r="B126" s="182" t="s">
        <v>142</v>
      </c>
      <c r="C126" s="182" t="s">
        <v>128</v>
      </c>
      <c r="D126" s="182">
        <v>2734.2857142857151</v>
      </c>
      <c r="E126" s="182"/>
      <c r="F126" s="182"/>
      <c r="G126" s="178"/>
    </row>
    <row r="127" spans="1:7" ht="13.5" x14ac:dyDescent="0.2">
      <c r="A127" s="182"/>
      <c r="B127" s="182" t="s">
        <v>0</v>
      </c>
      <c r="C127" s="182" t="s">
        <v>125</v>
      </c>
      <c r="D127" s="182">
        <v>104.6</v>
      </c>
      <c r="E127" s="182"/>
      <c r="F127" s="182"/>
      <c r="G127" s="178"/>
    </row>
    <row r="128" spans="1:7" ht="13.5" x14ac:dyDescent="0.2">
      <c r="A128" s="182"/>
      <c r="B128" s="182"/>
      <c r="C128" s="182"/>
      <c r="D128" s="182"/>
      <c r="E128" s="182"/>
      <c r="F128" s="182"/>
      <c r="G128" s="178"/>
    </row>
    <row r="129" spans="1:7" ht="18" x14ac:dyDescent="0.2">
      <c r="A129" s="190" t="s">
        <v>137</v>
      </c>
      <c r="B129" s="191" t="s">
        <v>160</v>
      </c>
      <c r="C129" s="192"/>
      <c r="D129" s="193"/>
      <c r="E129" s="193"/>
      <c r="F129" s="193"/>
      <c r="G129" s="179"/>
    </row>
    <row r="130" spans="1:7" ht="13.5" x14ac:dyDescent="0.2">
      <c r="A130" s="182"/>
      <c r="B130" s="182"/>
      <c r="C130" s="182"/>
      <c r="D130" s="182"/>
      <c r="E130" s="182"/>
      <c r="F130" s="182"/>
      <c r="G130" s="177"/>
    </row>
    <row r="131" spans="1:7" ht="13.5" x14ac:dyDescent="0.2">
      <c r="A131" s="182"/>
      <c r="B131" s="182" t="s">
        <v>138</v>
      </c>
      <c r="C131" s="182"/>
      <c r="D131" s="182"/>
      <c r="E131" s="182"/>
      <c r="F131" s="182"/>
      <c r="G131" s="177"/>
    </row>
    <row r="132" spans="1:7" ht="13.5" x14ac:dyDescent="0.2">
      <c r="A132" s="182"/>
      <c r="B132" s="182" t="s">
        <v>208</v>
      </c>
      <c r="C132" s="182" t="s">
        <v>125</v>
      </c>
      <c r="D132" s="182">
        <v>76.12</v>
      </c>
      <c r="E132" s="182"/>
      <c r="F132" s="182"/>
      <c r="G132" s="178"/>
    </row>
    <row r="133" spans="1:7" ht="13.5" x14ac:dyDescent="0.2">
      <c r="A133" s="182"/>
      <c r="B133" s="182" t="s">
        <v>200</v>
      </c>
      <c r="C133" s="182" t="s">
        <v>125</v>
      </c>
      <c r="D133" s="182">
        <v>94.02</v>
      </c>
      <c r="E133" s="182"/>
      <c r="F133" s="182"/>
      <c r="G133" s="178"/>
    </row>
    <row r="134" spans="1:7" ht="13.5" x14ac:dyDescent="0.2">
      <c r="A134" s="182"/>
      <c r="B134" s="182" t="s">
        <v>198</v>
      </c>
      <c r="C134" s="182" t="s">
        <v>125</v>
      </c>
      <c r="D134" s="182">
        <v>98.721000000000004</v>
      </c>
      <c r="E134" s="182"/>
      <c r="F134" s="182"/>
      <c r="G134" s="178"/>
    </row>
    <row r="135" spans="1:7" ht="13.5" x14ac:dyDescent="0.2">
      <c r="A135" s="182"/>
      <c r="B135" s="182" t="s">
        <v>144</v>
      </c>
      <c r="C135" s="182" t="s">
        <v>125</v>
      </c>
      <c r="D135" s="182">
        <v>103.422</v>
      </c>
      <c r="E135" s="182"/>
      <c r="F135" s="182"/>
      <c r="G135" s="178"/>
    </row>
    <row r="136" spans="1:7" ht="13.5" x14ac:dyDescent="0.2">
      <c r="A136" s="182"/>
      <c r="B136" s="182"/>
      <c r="C136" s="182"/>
      <c r="D136" s="182"/>
      <c r="E136" s="182"/>
      <c r="F136" s="182"/>
      <c r="G136" s="178"/>
    </row>
    <row r="137" spans="1:7" ht="13.5" x14ac:dyDescent="0.2">
      <c r="A137" s="182"/>
      <c r="B137" s="182" t="s">
        <v>161</v>
      </c>
      <c r="C137" s="182"/>
      <c r="D137" s="182"/>
      <c r="E137" s="182"/>
      <c r="F137" s="182"/>
      <c r="G137" s="177"/>
    </row>
    <row r="138" spans="1:7" ht="13.5" x14ac:dyDescent="0.2">
      <c r="A138" s="182"/>
      <c r="B138" s="182" t="s">
        <v>228</v>
      </c>
      <c r="C138" s="182" t="s">
        <v>127</v>
      </c>
      <c r="D138" s="182">
        <v>12.375</v>
      </c>
      <c r="E138" s="182"/>
      <c r="F138" s="182"/>
      <c r="G138" s="178"/>
    </row>
    <row r="139" spans="1:7" ht="13.5" x14ac:dyDescent="0.2">
      <c r="A139" s="182"/>
      <c r="B139" s="182" t="s">
        <v>129</v>
      </c>
      <c r="C139" s="182" t="s">
        <v>125</v>
      </c>
      <c r="D139" s="182">
        <v>165</v>
      </c>
      <c r="E139" s="182"/>
      <c r="F139" s="182"/>
      <c r="G139" s="178"/>
    </row>
    <row r="140" spans="1:7" ht="13.5" x14ac:dyDescent="0.2">
      <c r="A140" s="182"/>
      <c r="B140" s="182"/>
      <c r="C140" s="182"/>
      <c r="D140" s="182"/>
      <c r="E140" s="182"/>
      <c r="F140" s="182"/>
      <c r="G140" s="178"/>
    </row>
    <row r="141" spans="1:7" ht="13.5" x14ac:dyDescent="0.2">
      <c r="A141" s="182"/>
      <c r="B141" s="182" t="s">
        <v>162</v>
      </c>
      <c r="C141" s="182"/>
      <c r="D141" s="182"/>
      <c r="E141" s="182"/>
      <c r="F141" s="182"/>
      <c r="G141" s="177"/>
    </row>
    <row r="142" spans="1:7" ht="13.5" x14ac:dyDescent="0.2">
      <c r="A142" s="182"/>
      <c r="B142" s="182" t="s">
        <v>229</v>
      </c>
      <c r="C142" s="182" t="s">
        <v>150</v>
      </c>
      <c r="D142" s="182">
        <v>2</v>
      </c>
      <c r="E142" s="182"/>
      <c r="F142" s="182"/>
      <c r="G142" s="178"/>
    </row>
    <row r="143" spans="1:7" ht="13.5" x14ac:dyDescent="0.2">
      <c r="A143" s="182"/>
      <c r="B143" s="182" t="s">
        <v>149</v>
      </c>
      <c r="C143" s="182" t="s">
        <v>150</v>
      </c>
      <c r="D143" s="182">
        <v>2</v>
      </c>
      <c r="E143" s="182"/>
      <c r="F143" s="182"/>
      <c r="G143" s="178"/>
    </row>
    <row r="144" spans="1:7" ht="13.5" x14ac:dyDescent="0.2">
      <c r="A144" s="182"/>
      <c r="B144" s="182" t="s">
        <v>230</v>
      </c>
      <c r="C144" s="182" t="s">
        <v>150</v>
      </c>
      <c r="D144" s="182">
        <v>10</v>
      </c>
      <c r="E144" s="182"/>
      <c r="F144" s="182"/>
      <c r="G144" s="178"/>
    </row>
    <row r="145" spans="1:7" ht="13.5" x14ac:dyDescent="0.2">
      <c r="A145" s="182"/>
      <c r="B145" s="182"/>
      <c r="C145" s="182"/>
      <c r="D145" s="182"/>
      <c r="E145" s="182"/>
      <c r="F145" s="182"/>
      <c r="G145" s="178"/>
    </row>
    <row r="146" spans="1:7" ht="13.5" x14ac:dyDescent="0.2">
      <c r="A146" s="182"/>
      <c r="B146" s="182" t="s">
        <v>163</v>
      </c>
      <c r="C146" s="182"/>
      <c r="D146" s="182"/>
      <c r="E146" s="182"/>
      <c r="F146" s="182"/>
      <c r="G146" s="177"/>
    </row>
    <row r="147" spans="1:7" ht="13.5" x14ac:dyDescent="0.2">
      <c r="A147" s="182"/>
      <c r="B147" s="182" t="s">
        <v>151</v>
      </c>
      <c r="C147" s="182" t="s">
        <v>125</v>
      </c>
      <c r="D147" s="182">
        <v>98.721000000000004</v>
      </c>
      <c r="E147" s="182"/>
      <c r="F147" s="182"/>
      <c r="G147" s="178"/>
    </row>
    <row r="148" spans="1:7" ht="13.5" x14ac:dyDescent="0.2">
      <c r="A148" s="182"/>
      <c r="B148" s="182" t="s">
        <v>152</v>
      </c>
      <c r="C148" s="182" t="s">
        <v>125</v>
      </c>
      <c r="D148" s="182">
        <v>103.422</v>
      </c>
      <c r="E148" s="182"/>
      <c r="F148" s="182"/>
      <c r="G148" s="178"/>
    </row>
    <row r="149" spans="1:7" ht="13.5" x14ac:dyDescent="0.2">
      <c r="A149" s="182"/>
      <c r="B149" s="182" t="s">
        <v>153</v>
      </c>
      <c r="C149" s="182" t="s">
        <v>125</v>
      </c>
      <c r="D149" s="182">
        <v>99</v>
      </c>
      <c r="E149" s="182"/>
      <c r="F149" s="182"/>
      <c r="G149" s="178"/>
    </row>
    <row r="150" spans="1:7" ht="13.5" x14ac:dyDescent="0.2">
      <c r="A150" s="182"/>
      <c r="B150" s="182"/>
      <c r="C150" s="182"/>
      <c r="D150" s="182"/>
      <c r="E150" s="182"/>
      <c r="F150" s="182"/>
      <c r="G150" s="178"/>
    </row>
    <row r="151" spans="1:7" ht="13.5" x14ac:dyDescent="0.2">
      <c r="A151" s="182"/>
      <c r="B151" s="182" t="s">
        <v>164</v>
      </c>
      <c r="C151" s="182"/>
      <c r="D151" s="182"/>
      <c r="E151" s="182"/>
      <c r="F151" s="182"/>
      <c r="G151" s="177"/>
    </row>
    <row r="152" spans="1:7" ht="13.5" x14ac:dyDescent="0.2">
      <c r="A152" s="182"/>
      <c r="B152" s="182" t="s">
        <v>154</v>
      </c>
      <c r="C152" s="182" t="s">
        <v>131</v>
      </c>
      <c r="D152" s="182">
        <v>1</v>
      </c>
      <c r="E152" s="182"/>
      <c r="F152" s="182"/>
      <c r="G152" s="178"/>
    </row>
    <row r="153" spans="1:7" ht="13.5" x14ac:dyDescent="0.2">
      <c r="A153" s="182"/>
      <c r="B153" s="182" t="s">
        <v>155</v>
      </c>
      <c r="C153" s="182" t="s">
        <v>158</v>
      </c>
      <c r="D153" s="182">
        <v>16</v>
      </c>
      <c r="E153" s="182"/>
      <c r="F153" s="182"/>
      <c r="G153" s="178"/>
    </row>
    <row r="154" spans="1:7" ht="13.5" x14ac:dyDescent="0.2">
      <c r="A154" s="182"/>
      <c r="B154" s="182" t="s">
        <v>156</v>
      </c>
      <c r="C154" s="182" t="s">
        <v>158</v>
      </c>
      <c r="D154" s="182">
        <v>9</v>
      </c>
      <c r="E154" s="182"/>
      <c r="F154" s="182"/>
      <c r="G154" s="178"/>
    </row>
    <row r="155" spans="1:7" ht="13.5" x14ac:dyDescent="0.2">
      <c r="A155" s="182"/>
      <c r="B155" s="182" t="s">
        <v>232</v>
      </c>
      <c r="C155" s="182" t="s">
        <v>150</v>
      </c>
      <c r="D155" s="182">
        <v>8</v>
      </c>
      <c r="E155" s="182"/>
      <c r="F155" s="182"/>
      <c r="G155" s="178"/>
    </row>
    <row r="156" spans="1:7" ht="13.5" x14ac:dyDescent="0.2">
      <c r="A156" s="182"/>
      <c r="B156" s="182" t="s">
        <v>233</v>
      </c>
      <c r="C156" s="182" t="s">
        <v>150</v>
      </c>
      <c r="D156" s="182">
        <v>8</v>
      </c>
      <c r="E156" s="182"/>
      <c r="F156" s="182"/>
      <c r="G156" s="178"/>
    </row>
    <row r="157" spans="1:7" ht="13.5" x14ac:dyDescent="0.2">
      <c r="A157" s="182"/>
      <c r="B157" s="182" t="s">
        <v>234</v>
      </c>
      <c r="C157" s="182" t="s">
        <v>150</v>
      </c>
      <c r="D157" s="182">
        <v>9</v>
      </c>
      <c r="E157" s="182"/>
      <c r="F157" s="182"/>
      <c r="G157" s="178"/>
    </row>
    <row r="158" spans="1:7" ht="13.5" x14ac:dyDescent="0.2">
      <c r="A158" s="182"/>
      <c r="B158" s="182" t="s">
        <v>235</v>
      </c>
      <c r="C158" s="182" t="s">
        <v>150</v>
      </c>
      <c r="D158" s="182">
        <v>6</v>
      </c>
      <c r="E158" s="182"/>
      <c r="F158" s="182"/>
      <c r="G158" s="178"/>
    </row>
    <row r="159" spans="1:7" ht="13.5" x14ac:dyDescent="0.2">
      <c r="A159" s="182"/>
      <c r="B159" s="182" t="s">
        <v>157</v>
      </c>
      <c r="C159" s="182" t="s">
        <v>150</v>
      </c>
      <c r="D159" s="182">
        <v>1</v>
      </c>
      <c r="E159" s="182"/>
      <c r="F159" s="182"/>
      <c r="G159" s="178"/>
    </row>
    <row r="160" spans="1:7" ht="13.5" x14ac:dyDescent="0.2">
      <c r="A160" s="182"/>
      <c r="B160" s="182" t="s">
        <v>196</v>
      </c>
      <c r="C160" s="182" t="s">
        <v>150</v>
      </c>
      <c r="D160" s="182">
        <v>1</v>
      </c>
      <c r="E160" s="182"/>
      <c r="F160" s="182"/>
      <c r="G160" s="178"/>
    </row>
    <row r="161" spans="1:7" ht="13.5" x14ac:dyDescent="0.2">
      <c r="A161" s="182"/>
      <c r="B161" s="182"/>
      <c r="C161" s="182"/>
      <c r="D161" s="182"/>
      <c r="E161" s="182"/>
      <c r="F161" s="182"/>
      <c r="G161" s="178"/>
    </row>
    <row r="162" spans="1:7" ht="18" x14ac:dyDescent="0.25">
      <c r="A162" s="186">
        <v>5</v>
      </c>
      <c r="B162" s="187" t="s">
        <v>166</v>
      </c>
      <c r="C162" s="188"/>
      <c r="D162" s="189"/>
      <c r="E162" s="189"/>
      <c r="F162" s="189"/>
      <c r="G162" s="86"/>
    </row>
    <row r="163" spans="1:7" ht="18" x14ac:dyDescent="0.2">
      <c r="A163" s="190" t="s">
        <v>168</v>
      </c>
      <c r="B163" s="191" t="s">
        <v>2</v>
      </c>
      <c r="C163" s="192"/>
      <c r="D163" s="193"/>
      <c r="E163" s="193"/>
      <c r="F163" s="193"/>
      <c r="G163" s="179"/>
    </row>
    <row r="164" spans="1:7" ht="13.5" x14ac:dyDescent="0.2">
      <c r="A164" s="182"/>
      <c r="B164" s="182"/>
      <c r="C164" s="182"/>
      <c r="D164" s="182"/>
      <c r="E164" s="182"/>
      <c r="F164" s="182"/>
      <c r="G164" s="178"/>
    </row>
    <row r="165" spans="1:7" ht="13.5" x14ac:dyDescent="0.2">
      <c r="A165" s="182"/>
      <c r="B165" s="182" t="s">
        <v>191</v>
      </c>
      <c r="C165" s="182"/>
      <c r="D165" s="182"/>
      <c r="E165" s="182"/>
      <c r="F165" s="182"/>
      <c r="G165" s="177"/>
    </row>
    <row r="166" spans="1:7" ht="13.5" x14ac:dyDescent="0.2">
      <c r="A166" s="182"/>
      <c r="B166" s="182" t="s">
        <v>6</v>
      </c>
      <c r="C166" s="182" t="s">
        <v>127</v>
      </c>
      <c r="D166" s="182">
        <v>1.875</v>
      </c>
      <c r="E166" s="182"/>
      <c r="F166" s="182"/>
      <c r="G166" s="178"/>
    </row>
    <row r="167" spans="1:7" ht="13.5" x14ac:dyDescent="0.2">
      <c r="A167" s="182"/>
      <c r="B167" s="182" t="s">
        <v>140</v>
      </c>
      <c r="C167" s="182" t="s">
        <v>128</v>
      </c>
      <c r="D167" s="182">
        <v>274.01574803149606</v>
      </c>
      <c r="E167" s="182"/>
      <c r="F167" s="182"/>
      <c r="G167" s="178"/>
    </row>
    <row r="168" spans="1:7" ht="13.5" x14ac:dyDescent="0.2">
      <c r="A168" s="182"/>
      <c r="B168" s="182" t="s">
        <v>143</v>
      </c>
      <c r="C168" s="182" t="s">
        <v>128</v>
      </c>
      <c r="D168" s="182">
        <v>377.57685352622065</v>
      </c>
      <c r="E168" s="182"/>
      <c r="F168" s="182"/>
      <c r="G168" s="178"/>
    </row>
    <row r="169" spans="1:7" ht="13.5" x14ac:dyDescent="0.2">
      <c r="A169" s="182"/>
      <c r="B169" s="182" t="s">
        <v>0</v>
      </c>
      <c r="C169" s="182" t="s">
        <v>125</v>
      </c>
      <c r="D169" s="182">
        <v>33</v>
      </c>
      <c r="E169" s="182"/>
      <c r="F169" s="182"/>
      <c r="G169" s="178"/>
    </row>
    <row r="170" spans="1:7" ht="13.5" x14ac:dyDescent="0.2">
      <c r="A170" s="182"/>
      <c r="B170" s="182"/>
      <c r="C170" s="182"/>
      <c r="D170" s="182"/>
      <c r="E170" s="182"/>
      <c r="F170" s="182"/>
      <c r="G170" s="178"/>
    </row>
    <row r="171" spans="1:7" ht="13.5" x14ac:dyDescent="0.2">
      <c r="A171" s="182"/>
      <c r="B171" s="182" t="s">
        <v>192</v>
      </c>
      <c r="C171" s="182"/>
      <c r="D171" s="182"/>
      <c r="E171" s="182"/>
      <c r="F171" s="182"/>
      <c r="G171" s="177"/>
    </row>
    <row r="172" spans="1:7" ht="13.5" x14ac:dyDescent="0.2">
      <c r="A172" s="182"/>
      <c r="B172" s="182" t="s">
        <v>6</v>
      </c>
      <c r="C172" s="182" t="s">
        <v>127</v>
      </c>
      <c r="D172" s="182">
        <v>0.28500000000000003</v>
      </c>
      <c r="E172" s="182"/>
      <c r="F172" s="182"/>
      <c r="G172" s="178"/>
    </row>
    <row r="173" spans="1:7" ht="13.5" x14ac:dyDescent="0.2">
      <c r="A173" s="182"/>
      <c r="B173" s="182" t="s">
        <v>140</v>
      </c>
      <c r="C173" s="182" t="s">
        <v>128</v>
      </c>
      <c r="D173" s="182">
        <v>39.047244094488178</v>
      </c>
      <c r="E173" s="182"/>
      <c r="F173" s="182"/>
      <c r="G173" s="178"/>
    </row>
    <row r="174" spans="1:7" ht="13.5" x14ac:dyDescent="0.2">
      <c r="A174" s="182"/>
      <c r="B174" s="182" t="s">
        <v>143</v>
      </c>
      <c r="C174" s="182" t="s">
        <v>128</v>
      </c>
      <c r="D174" s="182">
        <v>95.652802893309229</v>
      </c>
      <c r="E174" s="182"/>
      <c r="F174" s="182"/>
      <c r="G174" s="178"/>
    </row>
    <row r="175" spans="1:7" ht="13.5" x14ac:dyDescent="0.2">
      <c r="A175" s="182"/>
      <c r="B175" s="182" t="s">
        <v>0</v>
      </c>
      <c r="C175" s="182" t="s">
        <v>125</v>
      </c>
      <c r="D175" s="182">
        <v>5.6429999999999989</v>
      </c>
      <c r="E175" s="182"/>
      <c r="F175" s="182"/>
      <c r="G175" s="178"/>
    </row>
    <row r="176" spans="1:7" ht="13.5" x14ac:dyDescent="0.2">
      <c r="A176" s="182"/>
      <c r="B176" s="182"/>
      <c r="C176" s="182"/>
      <c r="D176" s="182"/>
      <c r="E176" s="182"/>
      <c r="F176" s="182"/>
      <c r="G176" s="178"/>
    </row>
    <row r="177" spans="1:7" ht="13.5" x14ac:dyDescent="0.2">
      <c r="A177" s="182"/>
      <c r="B177" s="182" t="s">
        <v>227</v>
      </c>
      <c r="C177" s="182"/>
      <c r="D177" s="182"/>
      <c r="E177" s="182"/>
      <c r="F177" s="182"/>
      <c r="G177" s="177"/>
    </row>
    <row r="178" spans="1:7" ht="13.5" x14ac:dyDescent="0.2">
      <c r="A178" s="182"/>
      <c r="B178" s="182" t="s">
        <v>6</v>
      </c>
      <c r="C178" s="182" t="s">
        <v>127</v>
      </c>
      <c r="D178" s="182">
        <v>0.28500000000000003</v>
      </c>
      <c r="E178" s="182"/>
      <c r="F178" s="182"/>
      <c r="G178" s="178"/>
    </row>
    <row r="179" spans="1:7" ht="13.5" x14ac:dyDescent="0.2">
      <c r="A179" s="182"/>
      <c r="B179" s="182" t="s">
        <v>140</v>
      </c>
      <c r="C179" s="182" t="s">
        <v>128</v>
      </c>
      <c r="D179" s="182">
        <v>25.140684410646383</v>
      </c>
      <c r="E179" s="182"/>
      <c r="F179" s="182"/>
      <c r="G179" s="178"/>
    </row>
    <row r="180" spans="1:7" ht="13.5" x14ac:dyDescent="0.2">
      <c r="A180" s="182"/>
      <c r="B180" s="182" t="s">
        <v>143</v>
      </c>
      <c r="C180" s="182" t="s">
        <v>128</v>
      </c>
      <c r="D180" s="182">
        <v>95.652802893309229</v>
      </c>
      <c r="E180" s="182"/>
      <c r="F180" s="182"/>
      <c r="G180" s="178"/>
    </row>
    <row r="181" spans="1:7" ht="13.5" x14ac:dyDescent="0.2">
      <c r="A181" s="182"/>
      <c r="B181" s="182" t="s">
        <v>0</v>
      </c>
      <c r="C181" s="182" t="s">
        <v>125</v>
      </c>
      <c r="D181" s="182">
        <v>5.6429999999999989</v>
      </c>
      <c r="E181" s="182"/>
      <c r="F181" s="182"/>
      <c r="G181" s="178"/>
    </row>
    <row r="182" spans="1:7" ht="13.5" x14ac:dyDescent="0.2">
      <c r="A182" s="182"/>
      <c r="B182" s="182"/>
      <c r="C182" s="182"/>
      <c r="D182" s="182"/>
      <c r="E182" s="182"/>
      <c r="F182" s="182"/>
      <c r="G182" s="178"/>
    </row>
    <row r="183" spans="1:7" ht="13.5" x14ac:dyDescent="0.2">
      <c r="A183" s="182"/>
      <c r="B183" s="182" t="s">
        <v>211</v>
      </c>
      <c r="C183" s="182"/>
      <c r="D183" s="182"/>
      <c r="E183" s="182"/>
      <c r="F183" s="182"/>
      <c r="G183" s="177"/>
    </row>
    <row r="184" spans="1:7" ht="13.5" x14ac:dyDescent="0.2">
      <c r="A184" s="182"/>
      <c r="B184" s="182" t="s">
        <v>6</v>
      </c>
      <c r="C184" s="182" t="s">
        <v>127</v>
      </c>
      <c r="D184" s="182">
        <v>1.2599999999999998</v>
      </c>
      <c r="E184" s="182"/>
      <c r="F184" s="182"/>
      <c r="G184" s="178"/>
    </row>
    <row r="185" spans="1:7" ht="13.5" x14ac:dyDescent="0.2">
      <c r="A185" s="182"/>
      <c r="B185" s="182" t="s">
        <v>140</v>
      </c>
      <c r="C185" s="182" t="s">
        <v>128</v>
      </c>
      <c r="D185" s="182">
        <v>115.08661417322834</v>
      </c>
      <c r="E185" s="182"/>
      <c r="F185" s="182"/>
      <c r="G185" s="178"/>
    </row>
    <row r="186" spans="1:7" ht="13.5" x14ac:dyDescent="0.2">
      <c r="A186" s="182"/>
      <c r="B186" s="182" t="s">
        <v>143</v>
      </c>
      <c r="C186" s="182" t="s">
        <v>128</v>
      </c>
      <c r="D186" s="182">
        <v>125.85895117540686</v>
      </c>
      <c r="E186" s="182"/>
      <c r="F186" s="182"/>
      <c r="G186" s="178"/>
    </row>
    <row r="187" spans="1:7" ht="13.5" x14ac:dyDescent="0.2">
      <c r="A187" s="182"/>
      <c r="B187" s="182" t="s">
        <v>0</v>
      </c>
      <c r="C187" s="182" t="s">
        <v>125</v>
      </c>
      <c r="D187" s="182">
        <v>17.82</v>
      </c>
      <c r="E187" s="182"/>
      <c r="F187" s="182"/>
      <c r="G187" s="178"/>
    </row>
    <row r="188" spans="1:7" ht="13.5" x14ac:dyDescent="0.2">
      <c r="A188" s="182"/>
      <c r="B188" s="182"/>
      <c r="C188" s="182"/>
      <c r="D188" s="182"/>
      <c r="E188" s="182"/>
      <c r="F188" s="182"/>
      <c r="G188" s="178"/>
    </row>
    <row r="189" spans="1:7" ht="13.5" x14ac:dyDescent="0.2">
      <c r="A189" s="182"/>
      <c r="B189" s="182" t="s">
        <v>212</v>
      </c>
      <c r="C189" s="182"/>
      <c r="D189" s="182"/>
      <c r="E189" s="182"/>
      <c r="F189" s="182"/>
      <c r="G189" s="177"/>
    </row>
    <row r="190" spans="1:7" ht="13.5" x14ac:dyDescent="0.2">
      <c r="A190" s="182"/>
      <c r="B190" s="182" t="s">
        <v>6</v>
      </c>
      <c r="C190" s="182" t="s">
        <v>127</v>
      </c>
      <c r="D190" s="182">
        <v>5.9499999999999993</v>
      </c>
      <c r="E190" s="182"/>
      <c r="F190" s="182"/>
      <c r="G190" s="178"/>
    </row>
    <row r="191" spans="1:7" ht="13.5" x14ac:dyDescent="0.2">
      <c r="A191" s="182"/>
      <c r="B191" s="182" t="s">
        <v>141</v>
      </c>
      <c r="C191" s="182" t="s">
        <v>128</v>
      </c>
      <c r="D191" s="182">
        <v>524.86692015209121</v>
      </c>
      <c r="E191" s="182"/>
      <c r="F191" s="182"/>
      <c r="G191" s="178"/>
    </row>
    <row r="192" spans="1:7" ht="13.5" x14ac:dyDescent="0.2">
      <c r="A192" s="182"/>
      <c r="B192" s="182" t="s">
        <v>143</v>
      </c>
      <c r="C192" s="182" t="s">
        <v>128</v>
      </c>
      <c r="D192" s="182">
        <v>594.333936106088</v>
      </c>
      <c r="E192" s="182"/>
      <c r="F192" s="182"/>
      <c r="G192" s="178"/>
    </row>
    <row r="193" spans="1:7" ht="13.5" x14ac:dyDescent="0.2">
      <c r="A193" s="182"/>
      <c r="B193" s="182" t="s">
        <v>0</v>
      </c>
      <c r="C193" s="182" t="s">
        <v>125</v>
      </c>
      <c r="D193" s="182">
        <v>84.149999999999977</v>
      </c>
      <c r="E193" s="182"/>
      <c r="F193" s="182"/>
      <c r="G193" s="178"/>
    </row>
    <row r="194" spans="1:7" ht="13.5" x14ac:dyDescent="0.2">
      <c r="A194" s="182"/>
      <c r="B194" s="182"/>
      <c r="C194" s="182"/>
      <c r="D194" s="182"/>
      <c r="E194" s="182"/>
      <c r="F194" s="182"/>
      <c r="G194" s="178"/>
    </row>
    <row r="195" spans="1:7" ht="13.5" x14ac:dyDescent="0.2">
      <c r="A195" s="182"/>
      <c r="B195" s="182" t="s">
        <v>236</v>
      </c>
      <c r="C195" s="182"/>
      <c r="D195" s="182"/>
      <c r="E195" s="182"/>
      <c r="F195" s="182"/>
      <c r="G195" s="177"/>
    </row>
    <row r="196" spans="1:7" ht="13.5" x14ac:dyDescent="0.2">
      <c r="A196" s="182"/>
      <c r="B196" s="182" t="s">
        <v>6</v>
      </c>
      <c r="C196" s="182" t="s">
        <v>127</v>
      </c>
      <c r="D196" s="182">
        <v>1.2599999999999998</v>
      </c>
      <c r="E196" s="182"/>
      <c r="F196" s="182"/>
      <c r="G196" s="178"/>
    </row>
    <row r="197" spans="1:7" ht="13.5" x14ac:dyDescent="0.2">
      <c r="A197" s="182"/>
      <c r="B197" s="182" t="s">
        <v>140</v>
      </c>
      <c r="C197" s="182" t="s">
        <v>128</v>
      </c>
      <c r="D197" s="182">
        <v>82.204724409448815</v>
      </c>
      <c r="E197" s="182"/>
      <c r="F197" s="182"/>
      <c r="G197" s="178"/>
    </row>
    <row r="198" spans="1:7" ht="13.5" x14ac:dyDescent="0.2">
      <c r="A198" s="182"/>
      <c r="B198" s="182" t="s">
        <v>143</v>
      </c>
      <c r="C198" s="182" t="s">
        <v>128</v>
      </c>
      <c r="D198" s="182">
        <v>125.85895117540686</v>
      </c>
      <c r="E198" s="182"/>
      <c r="F198" s="182"/>
      <c r="G198" s="178"/>
    </row>
    <row r="199" spans="1:7" ht="13.5" x14ac:dyDescent="0.2">
      <c r="A199" s="182"/>
      <c r="B199" s="182" t="s">
        <v>0</v>
      </c>
      <c r="C199" s="182" t="s">
        <v>125</v>
      </c>
      <c r="D199" s="182">
        <v>17.82</v>
      </c>
      <c r="E199" s="182"/>
      <c r="F199" s="182"/>
      <c r="G199" s="178"/>
    </row>
    <row r="200" spans="1:7" ht="13.5" x14ac:dyDescent="0.2">
      <c r="A200" s="182"/>
      <c r="B200" s="182"/>
      <c r="C200" s="182"/>
      <c r="D200" s="182"/>
      <c r="E200" s="182"/>
      <c r="F200" s="182"/>
      <c r="G200" s="178"/>
    </row>
    <row r="201" spans="1:7" ht="18" x14ac:dyDescent="0.2">
      <c r="A201" s="190" t="s">
        <v>169</v>
      </c>
      <c r="B201" s="191" t="s">
        <v>160</v>
      </c>
      <c r="C201" s="192"/>
      <c r="D201" s="193"/>
      <c r="E201" s="193"/>
      <c r="F201" s="193"/>
      <c r="G201" s="179"/>
    </row>
    <row r="202" spans="1:7" ht="13.5" x14ac:dyDescent="0.2">
      <c r="A202" s="182"/>
      <c r="B202" s="182"/>
      <c r="C202" s="182"/>
      <c r="D202" s="182"/>
      <c r="E202" s="182"/>
      <c r="F202" s="182"/>
      <c r="G202" s="177"/>
    </row>
    <row r="203" spans="1:7" ht="13.5" x14ac:dyDescent="0.2">
      <c r="A203" s="182"/>
      <c r="B203" s="182" t="s">
        <v>138</v>
      </c>
      <c r="C203" s="182"/>
      <c r="D203" s="182"/>
      <c r="E203" s="182"/>
      <c r="F203" s="182"/>
      <c r="G203" s="177"/>
    </row>
    <row r="204" spans="1:7" ht="13.5" x14ac:dyDescent="0.2">
      <c r="A204" s="182"/>
      <c r="B204" s="182" t="s">
        <v>200</v>
      </c>
      <c r="C204" s="182" t="s">
        <v>125</v>
      </c>
      <c r="D204" s="182">
        <v>111.05</v>
      </c>
      <c r="E204" s="182"/>
      <c r="F204" s="182"/>
      <c r="G204" s="178"/>
    </row>
    <row r="205" spans="1:7" ht="13.5" x14ac:dyDescent="0.2">
      <c r="A205" s="182"/>
      <c r="B205" s="182" t="s">
        <v>201</v>
      </c>
      <c r="C205" s="182" t="s">
        <v>125</v>
      </c>
      <c r="D205" s="182">
        <v>33.6</v>
      </c>
      <c r="E205" s="182"/>
      <c r="F205" s="182"/>
      <c r="G205" s="178"/>
    </row>
    <row r="206" spans="1:7" ht="13.5" x14ac:dyDescent="0.2">
      <c r="A206" s="182"/>
      <c r="B206" s="182" t="s">
        <v>198</v>
      </c>
      <c r="C206" s="182" t="s">
        <v>125</v>
      </c>
      <c r="D206" s="182">
        <v>116.60250000000001</v>
      </c>
      <c r="E206" s="182"/>
      <c r="F206" s="182"/>
      <c r="G206" s="178"/>
    </row>
    <row r="207" spans="1:7" ht="13.5" x14ac:dyDescent="0.2">
      <c r="A207" s="182"/>
      <c r="B207" s="182" t="s">
        <v>144</v>
      </c>
      <c r="C207" s="182" t="s">
        <v>125</v>
      </c>
      <c r="D207" s="182">
        <v>159.11500000000001</v>
      </c>
      <c r="E207" s="182"/>
      <c r="F207" s="182"/>
      <c r="G207" s="178"/>
    </row>
    <row r="208" spans="1:7" ht="13.5" x14ac:dyDescent="0.2">
      <c r="A208" s="182"/>
      <c r="B208" s="182"/>
      <c r="C208" s="182"/>
      <c r="D208" s="182"/>
      <c r="E208" s="182"/>
      <c r="F208" s="182"/>
      <c r="G208" s="178"/>
    </row>
    <row r="209" spans="1:7" ht="13.5" x14ac:dyDescent="0.2">
      <c r="A209" s="182"/>
      <c r="B209" s="182" t="s">
        <v>161</v>
      </c>
      <c r="C209" s="182"/>
      <c r="D209" s="182"/>
      <c r="E209" s="182"/>
      <c r="F209" s="182"/>
      <c r="G209" s="177"/>
    </row>
    <row r="210" spans="1:7" ht="13.5" x14ac:dyDescent="0.2">
      <c r="A210" s="182"/>
      <c r="B210" s="182" t="s">
        <v>129</v>
      </c>
      <c r="C210" s="182" t="s">
        <v>125</v>
      </c>
      <c r="D210" s="182">
        <v>99</v>
      </c>
      <c r="E210" s="182"/>
      <c r="F210" s="182"/>
      <c r="G210" s="178"/>
    </row>
    <row r="211" spans="1:7" ht="13.5" x14ac:dyDescent="0.2">
      <c r="A211" s="182"/>
      <c r="B211" s="182"/>
      <c r="C211" s="182"/>
      <c r="D211" s="182"/>
      <c r="E211" s="182"/>
      <c r="F211" s="182"/>
      <c r="G211" s="178"/>
    </row>
    <row r="212" spans="1:7" ht="13.5" x14ac:dyDescent="0.2">
      <c r="A212" s="182"/>
      <c r="B212" s="182" t="s">
        <v>162</v>
      </c>
      <c r="C212" s="182"/>
      <c r="D212" s="182"/>
      <c r="E212" s="182"/>
      <c r="F212" s="182"/>
      <c r="G212" s="177"/>
    </row>
    <row r="213" spans="1:7" ht="13.5" x14ac:dyDescent="0.2">
      <c r="A213" s="182"/>
      <c r="B213" s="182" t="s">
        <v>230</v>
      </c>
      <c r="C213" s="182" t="s">
        <v>150</v>
      </c>
      <c r="D213" s="182">
        <v>10</v>
      </c>
      <c r="E213" s="182"/>
      <c r="F213" s="182"/>
      <c r="G213" s="178"/>
    </row>
    <row r="214" spans="1:7" ht="13.5" x14ac:dyDescent="0.2">
      <c r="A214" s="182"/>
      <c r="B214" s="182" t="s">
        <v>231</v>
      </c>
      <c r="C214" s="182" t="s">
        <v>150</v>
      </c>
      <c r="D214" s="182">
        <v>5</v>
      </c>
      <c r="E214" s="182"/>
      <c r="F214" s="182"/>
      <c r="G214" s="178"/>
    </row>
    <row r="215" spans="1:7" ht="13.5" x14ac:dyDescent="0.2">
      <c r="A215" s="182"/>
      <c r="B215" s="182"/>
      <c r="C215" s="182"/>
      <c r="D215" s="182"/>
      <c r="E215" s="182"/>
      <c r="F215" s="182"/>
      <c r="G215" s="178"/>
    </row>
    <row r="216" spans="1:7" ht="13.5" x14ac:dyDescent="0.2">
      <c r="A216" s="182"/>
      <c r="B216" s="182" t="s">
        <v>163</v>
      </c>
      <c r="C216" s="182"/>
      <c r="D216" s="182"/>
      <c r="E216" s="182"/>
      <c r="F216" s="182"/>
      <c r="G216" s="177"/>
    </row>
    <row r="217" spans="1:7" ht="13.5" x14ac:dyDescent="0.2">
      <c r="A217" s="182"/>
      <c r="B217" s="182" t="s">
        <v>151</v>
      </c>
      <c r="C217" s="182" t="s">
        <v>125</v>
      </c>
      <c r="D217" s="182">
        <v>116.60250000000001</v>
      </c>
      <c r="E217" s="182"/>
      <c r="F217" s="182"/>
      <c r="G217" s="178"/>
    </row>
    <row r="218" spans="1:7" ht="13.5" x14ac:dyDescent="0.2">
      <c r="A218" s="182"/>
      <c r="B218" s="182" t="s">
        <v>152</v>
      </c>
      <c r="C218" s="182" t="s">
        <v>125</v>
      </c>
      <c r="D218" s="182">
        <v>159.11500000000001</v>
      </c>
      <c r="E218" s="182"/>
      <c r="F218" s="182"/>
      <c r="G218" s="178"/>
    </row>
    <row r="219" spans="1:7" ht="13.5" x14ac:dyDescent="0.2">
      <c r="A219" s="182"/>
      <c r="B219" s="182" t="s">
        <v>153</v>
      </c>
      <c r="C219" s="182" t="s">
        <v>125</v>
      </c>
      <c r="D219" s="182">
        <v>165</v>
      </c>
      <c r="E219" s="182"/>
      <c r="F219" s="182"/>
      <c r="G219" s="178"/>
    </row>
    <row r="220" spans="1:7" ht="13.5" x14ac:dyDescent="0.2">
      <c r="A220" s="182"/>
      <c r="B220" s="182"/>
      <c r="C220" s="182"/>
      <c r="D220" s="182"/>
      <c r="E220" s="182"/>
      <c r="F220" s="182"/>
      <c r="G220" s="178"/>
    </row>
    <row r="221" spans="1:7" ht="13.5" x14ac:dyDescent="0.2">
      <c r="A221" s="182"/>
      <c r="B221" s="182" t="s">
        <v>164</v>
      </c>
      <c r="C221" s="182"/>
      <c r="D221" s="182"/>
      <c r="E221" s="182"/>
      <c r="F221" s="182"/>
      <c r="G221" s="177"/>
    </row>
    <row r="222" spans="1:7" ht="13.5" x14ac:dyDescent="0.2">
      <c r="A222" s="182"/>
      <c r="B222" s="182" t="s">
        <v>155</v>
      </c>
      <c r="C222" s="182" t="s">
        <v>158</v>
      </c>
      <c r="D222" s="182">
        <v>15</v>
      </c>
      <c r="E222" s="182"/>
      <c r="F222" s="182"/>
      <c r="G222" s="178"/>
    </row>
    <row r="223" spans="1:7" ht="13.5" x14ac:dyDescent="0.2">
      <c r="A223" s="182"/>
      <c r="B223" s="182" t="s">
        <v>156</v>
      </c>
      <c r="C223" s="182" t="s">
        <v>158</v>
      </c>
      <c r="D223" s="182">
        <v>4</v>
      </c>
      <c r="E223" s="182"/>
      <c r="F223" s="182"/>
      <c r="G223" s="178"/>
    </row>
    <row r="224" spans="1:7" ht="13.5" x14ac:dyDescent="0.2">
      <c r="A224" s="182"/>
      <c r="B224" s="182" t="s">
        <v>232</v>
      </c>
      <c r="C224" s="182" t="s">
        <v>150</v>
      </c>
      <c r="D224" s="182">
        <v>15</v>
      </c>
      <c r="E224" s="182"/>
      <c r="F224" s="182"/>
      <c r="G224" s="178"/>
    </row>
    <row r="225" spans="1:7" ht="13.5" x14ac:dyDescent="0.2">
      <c r="A225" s="182"/>
      <c r="B225" s="182" t="s">
        <v>234</v>
      </c>
      <c r="C225" s="182" t="s">
        <v>150</v>
      </c>
      <c r="D225" s="182">
        <v>4</v>
      </c>
      <c r="E225" s="182"/>
      <c r="F225" s="182"/>
      <c r="G225" s="178"/>
    </row>
    <row r="226" spans="1:7" ht="13.5" x14ac:dyDescent="0.2">
      <c r="A226" s="182"/>
      <c r="B226" s="182" t="s">
        <v>235</v>
      </c>
      <c r="C226" s="182" t="s">
        <v>150</v>
      </c>
      <c r="D226" s="182">
        <v>4</v>
      </c>
      <c r="E226" s="182"/>
      <c r="F226" s="182"/>
      <c r="G226" s="178"/>
    </row>
    <row r="227" spans="1:7" ht="13.5" x14ac:dyDescent="0.2">
      <c r="A227" s="182"/>
      <c r="B227" s="182" t="s">
        <v>157</v>
      </c>
      <c r="C227" s="182" t="s">
        <v>150</v>
      </c>
      <c r="D227" s="182">
        <v>1</v>
      </c>
      <c r="E227" s="182"/>
      <c r="F227" s="182"/>
      <c r="G227" s="178"/>
    </row>
    <row r="228" spans="1:7" ht="13.5" x14ac:dyDescent="0.2">
      <c r="A228" s="182"/>
      <c r="B228" s="182"/>
      <c r="C228" s="182"/>
      <c r="D228" s="182"/>
      <c r="E228" s="182"/>
      <c r="F228" s="182"/>
      <c r="G228" s="178"/>
    </row>
    <row r="229" spans="1:7" ht="13.5" x14ac:dyDescent="0.2">
      <c r="A229" s="182"/>
      <c r="B229" s="182" t="s">
        <v>237</v>
      </c>
      <c r="C229" s="182"/>
      <c r="D229" s="182"/>
      <c r="E229" s="182"/>
      <c r="F229" s="182"/>
      <c r="G229" s="177"/>
    </row>
    <row r="230" spans="1:7" ht="13.5" x14ac:dyDescent="0.2">
      <c r="A230" s="182"/>
      <c r="B230" s="182" t="s">
        <v>238</v>
      </c>
      <c r="C230" s="182" t="s">
        <v>128</v>
      </c>
      <c r="D230" s="182">
        <v>66.97</v>
      </c>
      <c r="E230" s="182"/>
      <c r="F230" s="182"/>
      <c r="G230" s="178"/>
    </row>
    <row r="231" spans="1:7" ht="13.5" x14ac:dyDescent="0.2">
      <c r="A231" s="182"/>
      <c r="B231" s="182" t="s">
        <v>239</v>
      </c>
      <c r="C231" s="182" t="s">
        <v>128</v>
      </c>
      <c r="D231" s="182">
        <v>16.3</v>
      </c>
      <c r="E231" s="182"/>
      <c r="F231" s="182"/>
      <c r="G231" s="178"/>
    </row>
    <row r="232" spans="1:7" ht="13.5" x14ac:dyDescent="0.2">
      <c r="A232" s="182"/>
      <c r="B232" s="182" t="s">
        <v>241</v>
      </c>
      <c r="C232" s="182" t="s">
        <v>128</v>
      </c>
      <c r="D232" s="182">
        <v>173.25</v>
      </c>
      <c r="E232" s="182"/>
      <c r="F232" s="182"/>
      <c r="G232" s="178"/>
    </row>
    <row r="233" spans="1:7" ht="13.5" x14ac:dyDescent="0.2">
      <c r="A233" s="182"/>
      <c r="B233" s="182" t="s">
        <v>242</v>
      </c>
      <c r="C233" s="182" t="s">
        <v>150</v>
      </c>
      <c r="D233" s="182">
        <v>14</v>
      </c>
      <c r="E233" s="182"/>
      <c r="F233" s="182"/>
      <c r="G233" s="178"/>
    </row>
    <row r="234" spans="1:7" ht="13.5" x14ac:dyDescent="0.2">
      <c r="A234" s="182"/>
      <c r="B234" s="182"/>
      <c r="C234" s="182"/>
      <c r="D234" s="182"/>
      <c r="E234" s="182"/>
      <c r="F234" s="182"/>
      <c r="G234" s="178"/>
    </row>
    <row r="235" spans="1:7" ht="13.5" x14ac:dyDescent="0.2">
      <c r="A235" s="182"/>
      <c r="B235" s="182" t="s">
        <v>240</v>
      </c>
      <c r="C235" s="182"/>
      <c r="D235" s="182"/>
      <c r="E235" s="182"/>
      <c r="F235" s="182"/>
      <c r="G235" s="177"/>
    </row>
    <row r="236" spans="1:7" ht="13.5" x14ac:dyDescent="0.2">
      <c r="A236" s="182"/>
      <c r="B236" s="182" t="s">
        <v>244</v>
      </c>
      <c r="C236" s="182" t="s">
        <v>128</v>
      </c>
      <c r="D236" s="182">
        <v>32.6</v>
      </c>
      <c r="E236" s="182"/>
      <c r="F236" s="182"/>
      <c r="G236" s="178"/>
    </row>
    <row r="237" spans="1:7" ht="13.5" x14ac:dyDescent="0.2">
      <c r="A237" s="182"/>
      <c r="B237" s="182" t="s">
        <v>243</v>
      </c>
      <c r="C237" s="182" t="s">
        <v>128</v>
      </c>
      <c r="D237" s="182">
        <v>32.6</v>
      </c>
      <c r="E237" s="182"/>
      <c r="F237" s="182"/>
      <c r="G237" s="178"/>
    </row>
    <row r="238" spans="1:7" ht="13.5" x14ac:dyDescent="0.2">
      <c r="A238" s="182"/>
      <c r="B238" s="182" t="s">
        <v>245</v>
      </c>
      <c r="C238" s="182" t="s">
        <v>128</v>
      </c>
      <c r="D238" s="182">
        <v>15.79</v>
      </c>
      <c r="E238" s="182"/>
      <c r="F238" s="182"/>
      <c r="G238" s="178"/>
    </row>
    <row r="239" spans="1:7" ht="13.5" x14ac:dyDescent="0.2">
      <c r="A239" s="182"/>
      <c r="B239" s="182" t="s">
        <v>246</v>
      </c>
      <c r="C239" s="182" t="s">
        <v>125</v>
      </c>
      <c r="D239" s="182">
        <v>195.75</v>
      </c>
      <c r="E239" s="182"/>
      <c r="F239" s="182"/>
      <c r="G239" s="178"/>
    </row>
    <row r="240" spans="1:7" ht="13.5" x14ac:dyDescent="0.2">
      <c r="A240" s="182"/>
      <c r="B240" s="182"/>
      <c r="C240" s="182"/>
      <c r="D240" s="182"/>
      <c r="E240" s="182"/>
      <c r="F240" s="182"/>
      <c r="G240" s="178"/>
    </row>
    <row r="241" spans="1:7" ht="13.5" x14ac:dyDescent="0.2">
      <c r="A241" s="195">
        <v>6</v>
      </c>
      <c r="B241" s="195" t="s">
        <v>197</v>
      </c>
      <c r="C241" s="195"/>
      <c r="D241" s="195"/>
      <c r="E241" s="195"/>
      <c r="F241" s="195"/>
      <c r="G241" s="86"/>
    </row>
    <row r="242" spans="1:7" ht="13.5" x14ac:dyDescent="0.2">
      <c r="A242" s="182"/>
      <c r="B242" s="182"/>
      <c r="C242" s="182"/>
      <c r="D242" s="182"/>
      <c r="E242" s="182"/>
      <c r="F242" s="182"/>
      <c r="G242" s="180"/>
    </row>
    <row r="243" spans="1:7" ht="13.5" x14ac:dyDescent="0.2">
      <c r="A243" s="182"/>
      <c r="B243" s="182" t="s">
        <v>247</v>
      </c>
      <c r="C243" s="182" t="s">
        <v>131</v>
      </c>
      <c r="D243" s="182">
        <v>1</v>
      </c>
      <c r="E243" s="182"/>
      <c r="F243" s="182"/>
      <c r="G243" s="178"/>
    </row>
    <row r="244" spans="1:7" ht="13.5" x14ac:dyDescent="0.2">
      <c r="A244" s="182"/>
      <c r="B244" s="182"/>
      <c r="C244" s="182"/>
      <c r="D244" s="182"/>
      <c r="E244" s="182"/>
      <c r="F244" s="182"/>
      <c r="G244" s="178"/>
    </row>
    <row r="245" spans="1:7" ht="13.5" x14ac:dyDescent="0.2">
      <c r="A245" s="195">
        <v>7</v>
      </c>
      <c r="B245" s="195" t="s">
        <v>213</v>
      </c>
      <c r="C245" s="195"/>
      <c r="D245" s="195"/>
      <c r="E245" s="195"/>
      <c r="F245" s="195"/>
      <c r="G245" s="86"/>
    </row>
    <row r="246" spans="1:7" ht="13.5" x14ac:dyDescent="0.2">
      <c r="A246" s="182"/>
      <c r="B246" s="182"/>
      <c r="C246" s="182"/>
      <c r="D246" s="182"/>
      <c r="E246" s="182"/>
      <c r="F246" s="182"/>
      <c r="G246" s="180"/>
    </row>
    <row r="247" spans="1:7" ht="13.5" x14ac:dyDescent="0.2">
      <c r="A247" s="182"/>
      <c r="B247" s="182" t="s">
        <v>221</v>
      </c>
      <c r="C247" s="182"/>
      <c r="D247" s="182"/>
      <c r="E247" s="182"/>
      <c r="F247" s="182"/>
      <c r="G247" s="177"/>
    </row>
    <row r="248" spans="1:7" x14ac:dyDescent="0.2">
      <c r="A248" s="182"/>
      <c r="B248" s="182" t="s">
        <v>214</v>
      </c>
      <c r="C248" s="182"/>
      <c r="D248" s="182"/>
      <c r="E248" s="182"/>
      <c r="F248" s="182"/>
      <c r="G248" s="182"/>
    </row>
    <row r="249" spans="1:7" x14ac:dyDescent="0.2">
      <c r="A249" s="182"/>
      <c r="B249" s="182" t="s">
        <v>215</v>
      </c>
      <c r="C249" s="182"/>
      <c r="D249" s="182"/>
      <c r="E249" s="182"/>
      <c r="F249" s="182"/>
      <c r="G249" s="182"/>
    </row>
    <row r="250" spans="1:7" x14ac:dyDescent="0.2">
      <c r="A250" s="182"/>
      <c r="B250" s="182" t="s">
        <v>216</v>
      </c>
      <c r="C250" s="182"/>
      <c r="D250" s="182"/>
      <c r="E250" s="182"/>
      <c r="F250" s="182"/>
      <c r="G250" s="182"/>
    </row>
    <row r="251" spans="1:7" x14ac:dyDescent="0.2">
      <c r="A251" s="182"/>
      <c r="B251" s="182" t="s">
        <v>217</v>
      </c>
      <c r="C251" s="182"/>
      <c r="D251" s="182"/>
      <c r="E251" s="182"/>
      <c r="F251" s="182"/>
      <c r="G251" s="182"/>
    </row>
    <row r="252" spans="1:7" x14ac:dyDescent="0.2">
      <c r="A252" s="182"/>
      <c r="B252" s="182" t="s">
        <v>218</v>
      </c>
      <c r="C252" s="182"/>
      <c r="D252" s="182"/>
      <c r="E252" s="182"/>
      <c r="F252" s="182"/>
      <c r="G252" s="182"/>
    </row>
    <row r="253" spans="1:7" x14ac:dyDescent="0.2">
      <c r="A253" s="182"/>
      <c r="B253" s="182" t="s">
        <v>219</v>
      </c>
      <c r="C253" s="182"/>
      <c r="D253" s="182"/>
      <c r="E253" s="182"/>
      <c r="F253" s="182"/>
      <c r="G253" s="182"/>
    </row>
    <row r="254" spans="1:7" x14ac:dyDescent="0.2">
      <c r="A254" s="182"/>
      <c r="B254" s="182"/>
      <c r="C254" s="182"/>
      <c r="D254" s="182"/>
      <c r="E254" s="182"/>
      <c r="F254" s="182"/>
      <c r="G254" s="182"/>
    </row>
    <row r="255" spans="1:7" ht="13.5" x14ac:dyDescent="0.2">
      <c r="A255" s="182"/>
      <c r="B255" s="182" t="s">
        <v>220</v>
      </c>
      <c r="C255" s="182"/>
      <c r="D255" s="182"/>
      <c r="E255" s="182"/>
      <c r="F255" s="182"/>
      <c r="G255" s="177"/>
    </row>
    <row r="256" spans="1:7" x14ac:dyDescent="0.2">
      <c r="A256" s="182"/>
      <c r="B256" s="182" t="s">
        <v>214</v>
      </c>
      <c r="C256" s="182"/>
      <c r="D256" s="182"/>
      <c r="E256" s="182"/>
      <c r="F256" s="182"/>
      <c r="G256" s="182"/>
    </row>
    <row r="257" spans="1:7" x14ac:dyDescent="0.2">
      <c r="A257" s="182"/>
      <c r="B257" s="182" t="s">
        <v>215</v>
      </c>
      <c r="C257" s="182"/>
      <c r="D257" s="182"/>
      <c r="E257" s="182"/>
      <c r="F257" s="182"/>
      <c r="G257" s="182"/>
    </row>
    <row r="258" spans="1:7" x14ac:dyDescent="0.2">
      <c r="A258" s="182"/>
      <c r="B258" s="182" t="s">
        <v>216</v>
      </c>
      <c r="C258" s="182"/>
      <c r="D258" s="182"/>
      <c r="E258" s="182"/>
      <c r="F258" s="182"/>
      <c r="G258" s="182"/>
    </row>
    <row r="259" spans="1:7" x14ac:dyDescent="0.2">
      <c r="A259" s="182"/>
      <c r="B259" s="182" t="s">
        <v>217</v>
      </c>
      <c r="C259" s="182"/>
      <c r="D259" s="182"/>
      <c r="E259" s="182"/>
      <c r="F259" s="182"/>
      <c r="G259" s="182"/>
    </row>
    <row r="260" spans="1:7" x14ac:dyDescent="0.2">
      <c r="A260" s="182"/>
      <c r="B260" s="182" t="s">
        <v>218</v>
      </c>
      <c r="C260" s="182"/>
      <c r="D260" s="182"/>
      <c r="E260" s="182"/>
      <c r="F260" s="182"/>
      <c r="G260" s="182"/>
    </row>
    <row r="261" spans="1:7" x14ac:dyDescent="0.2">
      <c r="A261" s="182"/>
      <c r="B261" s="182" t="s">
        <v>219</v>
      </c>
      <c r="C261" s="182"/>
      <c r="D261" s="182"/>
      <c r="E261" s="182"/>
      <c r="F261" s="182"/>
      <c r="G261" s="182"/>
    </row>
    <row r="262" spans="1:7" x14ac:dyDescent="0.2">
      <c r="A262" s="182"/>
      <c r="B262" s="182"/>
      <c r="C262" s="182"/>
      <c r="D262" s="182"/>
      <c r="E262" s="182"/>
      <c r="F262" s="182"/>
      <c r="G262" s="182"/>
    </row>
    <row r="263" spans="1:7" ht="15" x14ac:dyDescent="0.2">
      <c r="A263" s="194" t="s">
        <v>165</v>
      </c>
      <c r="B263" s="194"/>
      <c r="C263" s="194"/>
      <c r="D263" s="194"/>
      <c r="E263" s="194"/>
      <c r="F263" s="194"/>
      <c r="G263" s="89"/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Summary</vt:lpstr>
      <vt:lpstr>SPEC</vt:lpstr>
      <vt:lpstr>MATER</vt:lpstr>
      <vt:lpstr>FOrecast</vt:lpstr>
      <vt:lpstr>BOQ</vt:lpstr>
      <vt:lpstr>FOrecast!Print_Area</vt:lpstr>
      <vt:lpstr>MATER!Print_Area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GROUP X GRAPHICS &amp; Design Ass.</dc:creator>
  <cp:lastModifiedBy>IBRAHIM AFLAH</cp:lastModifiedBy>
  <cp:lastPrinted>2018-03-24T07:16:30Z</cp:lastPrinted>
  <dcterms:created xsi:type="dcterms:W3CDTF">1997-08-04T14:16:05Z</dcterms:created>
  <dcterms:modified xsi:type="dcterms:W3CDTF">2018-10-03T08:22:50Z</dcterms:modified>
</cp:coreProperties>
</file>