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Approved Budget Tables\"/>
    </mc:Choice>
  </mc:AlternateContent>
  <xr:revisionPtr revIDLastSave="0" documentId="13_ncr:1_{B78026CC-D126-47B1-A3C0-B9661E11C4B4}" xr6:coauthVersionLast="36" xr6:coauthVersionMax="36" xr10:uidLastSave="{00000000-0000-0000-0000-000000000000}"/>
  <bookViews>
    <workbookView xWindow="0" yWindow="0" windowWidth="28800" windowHeight="13700" xr2:uid="{96911FA6-9F68-4880-A519-3F464EC6900A}"/>
  </bookViews>
  <sheets>
    <sheet name="6.6 Functio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rev_codes">[1]Codes!$A$2:$A$217</definedName>
    <definedName name="a" localSheetId="0">#REF!</definedName>
    <definedName name="a">#REF!</definedName>
    <definedName name="aas">'[2]Expenditure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'[3]Expenditure Codes'!$B$3:$B$85</definedName>
    <definedName name="BACODE" localSheetId="0">#REF!</definedName>
    <definedName name="BACODE">#REF!</definedName>
    <definedName name="BAList" localSheetId="0">'[4]Business areas'!$A$1:$A$1000</definedName>
    <definedName name="BAList">'[5]Business areas'!$A$1:$A$1000</definedName>
    <definedName name="bb">'[6]Expenditure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'[7]Form 5 (PSIP)'!$AM$12:$AM$15</definedName>
    <definedName name="fff">'[6]Expenditure Codes'!$B$86:$B$127</definedName>
    <definedName name="Location" localSheetId="0">#REF!</definedName>
    <definedName name="Location">'[8]Form 10A (Domestic PSIP)'!#REF!</definedName>
    <definedName name="m" localSheetId="0">'[9]Expenditure Codes'!$B$86:$B$127</definedName>
    <definedName name="m">'[10]Expenditure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#REF!</definedName>
    <definedName name="Office">'[8]Form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'6.6 Function'!$A$1:$J$50</definedName>
    <definedName name="Print_Area_MI" localSheetId="0">'[11]2007-2011 with GG'!#REF!</definedName>
    <definedName name="Print_Area_MI">'[12]2007-2011 with GG'!#REF!</definedName>
    <definedName name="_xlnm.Print_Titles" localSheetId="0">'6.6 Function'!$4:$4</definedName>
    <definedName name="Priority" localSheetId="0">#REF!</definedName>
    <definedName name="Priority">'[8]Form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#REF!</definedName>
    <definedName name="Type">'[8]Form 10A (Domestic PSIP)'!#REF!</definedName>
    <definedName name="vg" localSheetId="0">#REF!</definedName>
    <definedName name="vg">#REF!</definedName>
    <definedName name="w" localSheetId="0">[13]Codes!$A$2:$A$217</definedName>
    <definedName name="w">[14]Codes!$A$2:$A$217</definedName>
    <definedName name="ޖ">'[15]Expenditure Codes'!$B$3:$B$85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1" l="1"/>
  <c r="B49" i="1" s="1"/>
  <c r="G49" i="1"/>
  <c r="F49" i="1"/>
  <c r="E49" i="1"/>
  <c r="D49" i="1"/>
  <c r="B48" i="1"/>
  <c r="G47" i="1"/>
  <c r="F47" i="1"/>
  <c r="E47" i="1"/>
  <c r="D47" i="1"/>
  <c r="B47" i="1"/>
  <c r="B46" i="1"/>
  <c r="B45" i="1"/>
  <c r="B44" i="1" s="1"/>
  <c r="G44" i="1"/>
  <c r="F44" i="1"/>
  <c r="E44" i="1"/>
  <c r="D44" i="1"/>
  <c r="B43" i="1"/>
  <c r="B42" i="1" s="1"/>
  <c r="G42" i="1"/>
  <c r="F42" i="1"/>
  <c r="E42" i="1"/>
  <c r="D42" i="1"/>
  <c r="B41" i="1"/>
  <c r="B40" i="1" s="1"/>
  <c r="G40" i="1"/>
  <c r="F40" i="1"/>
  <c r="E40" i="1"/>
  <c r="D40" i="1"/>
  <c r="B39" i="1"/>
  <c r="B38" i="1"/>
  <c r="B37" i="1" s="1"/>
  <c r="G37" i="1"/>
  <c r="F37" i="1"/>
  <c r="E37" i="1"/>
  <c r="D37" i="1"/>
  <c r="B36" i="1"/>
  <c r="B35" i="1"/>
  <c r="B34" i="1"/>
  <c r="B33" i="1"/>
  <c r="B32" i="1"/>
  <c r="G31" i="1"/>
  <c r="F31" i="1"/>
  <c r="E31" i="1"/>
  <c r="D31" i="1"/>
  <c r="B30" i="1"/>
  <c r="B29" i="1"/>
  <c r="B28" i="1"/>
  <c r="G27" i="1"/>
  <c r="F27" i="1"/>
  <c r="E27" i="1"/>
  <c r="D27" i="1"/>
  <c r="B26" i="1"/>
  <c r="B25" i="1"/>
  <c r="B24" i="1"/>
  <c r="B23" i="1"/>
  <c r="G22" i="1"/>
  <c r="F22" i="1"/>
  <c r="E22" i="1"/>
  <c r="D22" i="1"/>
  <c r="B21" i="1"/>
  <c r="B20" i="1"/>
  <c r="G19" i="1"/>
  <c r="F19" i="1"/>
  <c r="E19" i="1"/>
  <c r="D19" i="1"/>
  <c r="B18" i="1"/>
  <c r="B17" i="1"/>
  <c r="B16" i="1"/>
  <c r="G15" i="1"/>
  <c r="F15" i="1"/>
  <c r="E15" i="1"/>
  <c r="D15" i="1"/>
  <c r="B14" i="1"/>
  <c r="B13" i="1"/>
  <c r="B12" i="1"/>
  <c r="B11" i="1"/>
  <c r="B10" i="1"/>
  <c r="B9" i="1"/>
  <c r="G8" i="1"/>
  <c r="F8" i="1"/>
  <c r="E8" i="1"/>
  <c r="D8" i="1"/>
  <c r="B27" i="1" l="1"/>
  <c r="D6" i="1"/>
  <c r="E6" i="1"/>
  <c r="B22" i="1"/>
  <c r="B19" i="1"/>
  <c r="F6" i="1"/>
  <c r="B8" i="1"/>
  <c r="B15" i="1"/>
  <c r="B31" i="1"/>
  <c r="G6" i="1"/>
  <c r="B6" i="1" l="1"/>
  <c r="A32" i="1" s="1"/>
  <c r="A12" i="1" l="1"/>
  <c r="A24" i="1"/>
  <c r="A48" i="1"/>
  <c r="A47" i="1" s="1"/>
  <c r="A43" i="1"/>
  <c r="A42" i="1" s="1"/>
  <c r="A39" i="1"/>
  <c r="A28" i="1"/>
  <c r="A14" i="1"/>
  <c r="A30" i="1"/>
  <c r="A50" i="1"/>
  <c r="A49" i="1" s="1"/>
  <c r="A36" i="1"/>
  <c r="A35" i="1"/>
  <c r="A38" i="1"/>
  <c r="A21" i="1"/>
  <c r="A29" i="1"/>
  <c r="A17" i="1"/>
  <c r="A46" i="1"/>
  <c r="A18" i="1"/>
  <c r="A45" i="1"/>
  <c r="A33" i="1"/>
  <c r="A23" i="1"/>
  <c r="A41" i="1"/>
  <c r="A40" i="1" s="1"/>
  <c r="A11" i="1"/>
  <c r="A25" i="1"/>
  <c r="A16" i="1"/>
  <c r="A9" i="1"/>
  <c r="A10" i="1"/>
  <c r="A34" i="1"/>
  <c r="A13" i="1"/>
  <c r="A20" i="1"/>
  <c r="A26" i="1"/>
  <c r="A22" i="1" l="1"/>
  <c r="A44" i="1"/>
  <c r="A31" i="1"/>
  <c r="A8" i="1"/>
  <c r="A15" i="1"/>
  <c r="A19" i="1"/>
  <c r="A37" i="1"/>
  <c r="A27" i="1"/>
  <c r="A6" i="1" l="1"/>
</calcChain>
</file>

<file path=xl/sharedStrings.xml><?xml version="1.0" encoding="utf-8"?>
<sst xmlns="http://schemas.openxmlformats.org/spreadsheetml/2006/main" count="52" uniqueCount="50">
  <si>
    <r>
      <t xml:space="preserve">ޕީއެސްއައިޕީ ބަހާލެވިފައިވާ ގޮތް </t>
    </r>
    <r>
      <rPr>
        <b/>
        <sz val="24"/>
        <color rgb="FF6986B6"/>
        <rFont val="Roboto Condensed"/>
      </rPr>
      <t>2021</t>
    </r>
    <r>
      <rPr>
        <sz val="24"/>
        <color rgb="FF6986B6"/>
        <rFont val="Mv Eamaan XP"/>
        <family val="3"/>
      </rPr>
      <t xml:space="preserve">
</t>
    </r>
  </si>
  <si>
    <t>(އަދަދުތައް ރުފިޔާއިން)</t>
  </si>
  <si>
    <t>%</t>
  </si>
  <si>
    <t>ޖުމުލަ</t>
  </si>
  <si>
    <t>ޓްރަސްޓް ފަންޑް</t>
  </si>
  <si>
    <t>ހިލޭ އެހީ</t>
  </si>
  <si>
    <t>ލޯނު</t>
  </si>
  <si>
    <t>ޑޮމެސްޓިކް</t>
  </si>
  <si>
    <t>ގައުމީ ސަލާމަތާއި ސުލްހަ މަސަލަސްކަން ގާއިމްކުރުން</t>
  </si>
  <si>
    <t>ޕޮލިސް</t>
  </si>
  <si>
    <t>ޤައުމީ ސަލާމަތް</t>
  </si>
  <si>
    <t>ޕެނިޓެންޝަރީ</t>
  </si>
  <si>
    <t>ކޯޓް ޢިމާރާތްކުރުން</t>
  </si>
  <si>
    <t>ރިހެބިލިޓޭޝަން</t>
  </si>
  <si>
    <t>ކަސްޓަމްސް</t>
  </si>
  <si>
    <t>ސިއްޙީ އަދި އިޖްތިމާޢީ ޚިދުމަތް ތަރައްގީކުރުން</t>
  </si>
  <si>
    <t>ސިއްޙީ ދާއިރާ</t>
  </si>
  <si>
    <t>އިޖްތިމާއީ ދާއިރާ</t>
  </si>
  <si>
    <t>ކުޅިވަރު</t>
  </si>
  <si>
    <t>ތަޢުލީމާއި ގުޅޭ ވަޞީލަތްތައް ތަރައްގީކުރުން</t>
  </si>
  <si>
    <t>ޔުނިވަރސިޓީ</t>
  </si>
  <si>
    <t>ތަޢުލީމީ ދާއިރާ</t>
  </si>
  <si>
    <t>ތިމާވެށި ރައްކާތެރި ކުރުން</t>
  </si>
  <si>
    <t>ކުނި ނައްތާލުން</t>
  </si>
  <si>
    <t>ކޯސްޓަލް ޕްރޮޓެކްޝަން</t>
  </si>
  <si>
    <t>ފެންހިންދާ ނިޒާމް</t>
  </si>
  <si>
    <t>އިއާދަކުރަނިވި ހަކަތަ</t>
  </si>
  <si>
    <t xml:space="preserve"> ފެނާއި ނަރުދަމާ ނިޒާމް ގާއިމްކުރުން</t>
  </si>
  <si>
    <t>ނަރުދަމާ ނިޒާމް</t>
  </si>
  <si>
    <t>ފެނާއި ނަރުދަމާ</t>
  </si>
  <si>
    <t>ފެނުގެ ނިޒާމް</t>
  </si>
  <si>
    <t>ލަފާ ފުރުމުގެ ދަތިކަން ހައްލުކުރުން</t>
  </si>
  <si>
    <t>ބަނދަރު ހެދުން</t>
  </si>
  <si>
    <t>ބްރިޖު އެޅުން</t>
  </si>
  <si>
    <t>ވައިގެ ބަނދަރު</t>
  </si>
  <si>
    <t>ދަތުރުފަތުރު</t>
  </si>
  <si>
    <t>ޕޯޓު ހެދުން</t>
  </si>
  <si>
    <t>އިދާރީ ވަސީލަތްތައް ތަރައްގީ ކުރުން</t>
  </si>
  <si>
    <t>އޮފީސް ޢިމާރާތް</t>
  </si>
  <si>
    <t>ކައުންސިލްތައް ތަރައްޤީކުރުން</t>
  </si>
  <si>
    <t>ބޯހިޔާވަހިކަން ފޯރުކޮށްދިނުން</t>
  </si>
  <si>
    <t>ބޯހިޔާވަހިކަން</t>
  </si>
  <si>
    <t>މިސްކިތްތައް އިމާރާތްކުރުން</t>
  </si>
  <si>
    <t>މިސްކިތް ޢިމާރާތްކުރުން</t>
  </si>
  <si>
    <t>ބިން ހިއްކުމާއި މަގުހެދުން</t>
  </si>
  <si>
    <t>މަގުހެދުން</t>
  </si>
  <si>
    <t>ބިން ހިއްކުން</t>
  </si>
  <si>
    <t>މަސްވެރިކަމާއި ދަނޑުވެރިކަން ތަރައްގީކުރުން</t>
  </si>
  <si>
    <t>ދަނޑުވެރިކަން/މަސްވެރިކަން</t>
  </si>
  <si>
    <t>އެހެނިހެން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</si>
</sst>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&quot;-&quot;??_);_(@_)"/>
    <numFmt numFmtId="165" formatCode="_(* #,##0.0_);_(* \(#,##0.0\);_(* &quot;-&quot;??_);_(@_)"/>
    <numFmt numFmtId="166" formatCode="_-* #,##0.00_-;\-* #,##0.00_-;_-* &quot;-&quot;??_-;_-@_-"/>
    <numFmt numFmtId="167" formatCode="_-* #,##0.00\ _ރ_._-;_-* #,##0.00\ _ރ_.\-;_-* &quot;-&quot;??\ _ރ_._-;_-@_-"/>
  </numFmts>
  <fonts count="31" x14ac:knownFonts="1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BF8755"/>
      <name val="Century Gothic"/>
      <family val="2"/>
    </font>
    <font>
      <sz val="12"/>
      <color rgb="FF262626"/>
      <name val="Century Gothic"/>
      <family val="2"/>
    </font>
    <font>
      <sz val="11"/>
      <color theme="1"/>
      <name val="Calibri"/>
      <family val="2"/>
      <scheme val="minor"/>
    </font>
    <font>
      <sz val="24"/>
      <color rgb="FF6986B6"/>
      <name val="Mv Eamaan XP"/>
      <family val="3"/>
    </font>
    <font>
      <b/>
      <sz val="24"/>
      <color rgb="FF6986B6"/>
      <name val="Roboto Condensed"/>
    </font>
    <font>
      <sz val="12"/>
      <color rgb="FF454545"/>
      <name val="Faruma"/>
      <family val="3"/>
    </font>
    <font>
      <sz val="12"/>
      <color rgb="FFBF8755"/>
      <name val="Mv Eamaan XP"/>
      <family val="3"/>
    </font>
    <font>
      <sz val="12"/>
      <color theme="0"/>
      <name val="Mv Eamaan XP"/>
      <family val="3"/>
    </font>
    <font>
      <sz val="12"/>
      <color theme="1"/>
      <name val="Mv Eamaan XP"/>
      <family val="3"/>
    </font>
    <font>
      <b/>
      <sz val="12"/>
      <color rgb="FF6986B6"/>
      <name val="Roboto Condensed"/>
    </font>
    <font>
      <b/>
      <sz val="12"/>
      <name val="Roboto Condensed"/>
    </font>
    <font>
      <b/>
      <sz val="12"/>
      <name val="Faruma"/>
      <family val="3"/>
    </font>
    <font>
      <b/>
      <sz val="12"/>
      <color rgb="FF005A57"/>
      <name val="Roboto Condensed"/>
    </font>
    <font>
      <b/>
      <sz val="12"/>
      <color rgb="FFD3AC8A"/>
      <name val="Roboto Condensed"/>
    </font>
    <font>
      <b/>
      <sz val="12"/>
      <color rgb="FF262626"/>
      <name val="Faruma"/>
      <family val="3"/>
    </font>
    <font>
      <b/>
      <sz val="12"/>
      <color rgb="FF262626"/>
      <name val="Roboto Condensed"/>
    </font>
    <font>
      <b/>
      <sz val="12"/>
      <color theme="0"/>
      <name val="Roboto Condensed"/>
    </font>
    <font>
      <b/>
      <sz val="12"/>
      <color theme="1"/>
      <name val="Roboto Condensed"/>
    </font>
    <font>
      <b/>
      <sz val="12"/>
      <color theme="1"/>
      <name val="Faruma"/>
      <family val="3"/>
    </font>
    <font>
      <sz val="12"/>
      <color theme="1"/>
      <name val="Calibri"/>
      <family val="2"/>
      <scheme val="minor"/>
    </font>
    <font>
      <sz val="12"/>
      <color rgb="FF6986B6"/>
      <name val="Roboto Condensed"/>
    </font>
    <font>
      <sz val="12"/>
      <color rgb="FF454545"/>
      <name val="Roboto Condensed"/>
    </font>
    <font>
      <sz val="11"/>
      <color theme="1"/>
      <name val="Calibri"/>
      <family val="2"/>
      <charset val="1"/>
      <scheme val="minor"/>
    </font>
    <font>
      <sz val="12"/>
      <color theme="1" tint="0.34998626667073579"/>
      <name val="Calibri"/>
      <family val="2"/>
      <scheme val="minor"/>
    </font>
    <font>
      <sz val="12"/>
      <color rgb="FFBF8755"/>
      <name val="Roboto Condensed"/>
    </font>
    <font>
      <sz val="12"/>
      <color theme="1"/>
      <name val="Roboto Condensed"/>
    </font>
    <font>
      <sz val="12"/>
      <color theme="1"/>
      <name val="Faruma"/>
      <family val="3"/>
    </font>
    <font>
      <sz val="12"/>
      <color theme="0" tint="-0.499984740745262"/>
      <name val="Roboto Condensed"/>
    </font>
    <font>
      <sz val="12"/>
      <color rgb="FFBF875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6986B6"/>
        <bgColor indexed="64"/>
      </patternFill>
    </fill>
    <fill>
      <patternFill patternType="solid">
        <fgColor rgb="FF91B1D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6986B6"/>
      </top>
      <bottom style="medium">
        <color rgb="FF6986B6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9">
    <xf numFmtId="0" fontId="0" fillId="0" borderId="0"/>
    <xf numFmtId="0" fontId="1" fillId="0" borderId="0"/>
    <xf numFmtId="0" fontId="4" fillId="0" borderId="0"/>
    <xf numFmtId="0" fontId="4" fillId="0" borderId="0"/>
    <xf numFmtId="166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24" fillId="0" borderId="0"/>
    <xf numFmtId="0" fontId="4" fillId="0" borderId="0"/>
    <xf numFmtId="166" fontId="4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64" fontId="1" fillId="0" borderId="0" xfId="1" applyNumberFormat="1" applyAlignment="1">
      <alignment vertical="center"/>
    </xf>
    <xf numFmtId="0" fontId="4" fillId="0" borderId="0" xfId="2"/>
    <xf numFmtId="0" fontId="5" fillId="2" borderId="0" xfId="1" applyFont="1" applyFill="1" applyAlignment="1">
      <alignment vertical="center"/>
    </xf>
    <xf numFmtId="0" fontId="1" fillId="0" borderId="0" xfId="1" applyAlignment="1">
      <alignment vertical="center"/>
    </xf>
    <xf numFmtId="0" fontId="7" fillId="0" borderId="0" xfId="1" applyFont="1" applyAlignment="1">
      <alignment horizontal="right" vertical="center"/>
    </xf>
    <xf numFmtId="0" fontId="8" fillId="0" borderId="0" xfId="3" applyFont="1" applyAlignment="1">
      <alignment horizontal="centerContinuous" vertical="center" readingOrder="2"/>
    </xf>
    <xf numFmtId="0" fontId="9" fillId="0" borderId="0" xfId="3" applyFont="1" applyAlignment="1">
      <alignment horizontal="centerContinuous" vertical="center" readingOrder="2"/>
    </xf>
    <xf numFmtId="0" fontId="9" fillId="3" borderId="0" xfId="3" applyFont="1" applyFill="1" applyAlignment="1">
      <alignment horizontal="center" vertical="center" readingOrder="2"/>
    </xf>
    <xf numFmtId="0" fontId="9" fillId="0" borderId="0" xfId="3" applyFont="1" applyAlignment="1">
      <alignment horizontal="center" vertical="center" readingOrder="2"/>
    </xf>
    <xf numFmtId="0" fontId="10" fillId="0" borderId="0" xfId="2" applyFont="1" applyAlignment="1">
      <alignment horizontal="center" vertical="center"/>
    </xf>
    <xf numFmtId="165" fontId="11" fillId="0" borderId="1" xfId="1" applyNumberFormat="1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164" fontId="12" fillId="0" borderId="1" xfId="1" applyNumberFormat="1" applyFont="1" applyBorder="1" applyAlignment="1">
      <alignment vertical="center"/>
    </xf>
    <xf numFmtId="0" fontId="4" fillId="0" borderId="1" xfId="2" applyBorder="1"/>
    <xf numFmtId="0" fontId="13" fillId="0" borderId="1" xfId="1" applyFont="1" applyBorder="1" applyAlignment="1">
      <alignment horizontal="left" vertical="center" indent="5"/>
    </xf>
    <xf numFmtId="0" fontId="14" fillId="0" borderId="1" xfId="1" applyFont="1" applyBorder="1" applyAlignment="1">
      <alignment horizontal="right" vertical="center"/>
    </xf>
    <xf numFmtId="165" fontId="14" fillId="0" borderId="0" xfId="1" applyNumberFormat="1" applyFont="1" applyAlignment="1">
      <alignment vertical="center"/>
    </xf>
    <xf numFmtId="164" fontId="14" fillId="0" borderId="0" xfId="1" applyNumberFormat="1" applyFont="1" applyAlignment="1">
      <alignment vertical="center"/>
    </xf>
    <xf numFmtId="164" fontId="15" fillId="0" borderId="0" xfId="1" applyNumberFormat="1" applyFont="1" applyAlignment="1">
      <alignment vertical="center"/>
    </xf>
    <xf numFmtId="0" fontId="16" fillId="0" borderId="0" xfId="1" applyFont="1" applyAlignment="1">
      <alignment horizontal="left" vertical="center"/>
    </xf>
    <xf numFmtId="0" fontId="17" fillId="0" borderId="0" xfId="1" applyFont="1" applyAlignment="1">
      <alignment horizontal="right" vertical="center"/>
    </xf>
    <xf numFmtId="165" fontId="18" fillId="4" borderId="0" xfId="4" applyNumberFormat="1" applyFont="1" applyFill="1" applyBorder="1" applyAlignment="1">
      <alignment horizontal="left" vertical="center" readingOrder="1"/>
    </xf>
    <xf numFmtId="164" fontId="18" fillId="4" borderId="0" xfId="4" applyNumberFormat="1" applyFont="1" applyFill="1" applyBorder="1" applyAlignment="1">
      <alignment horizontal="left" vertical="center" readingOrder="1"/>
    </xf>
    <xf numFmtId="164" fontId="19" fillId="4" borderId="0" xfId="4" applyNumberFormat="1" applyFont="1" applyFill="1" applyBorder="1" applyAlignment="1">
      <alignment horizontal="left" vertical="center" readingOrder="1"/>
    </xf>
    <xf numFmtId="0" fontId="4" fillId="4" borderId="0" xfId="2" applyFill="1"/>
    <xf numFmtId="0" fontId="20" fillId="4" borderId="0" xfId="3" applyFont="1" applyFill="1" applyAlignment="1">
      <alignment horizontal="right" vertical="center" readingOrder="2"/>
    </xf>
    <xf numFmtId="0" fontId="19" fillId="4" borderId="0" xfId="3" applyFont="1" applyFill="1" applyAlignment="1">
      <alignment horizontal="center" vertical="center" readingOrder="1"/>
    </xf>
    <xf numFmtId="0" fontId="21" fillId="0" borderId="0" xfId="2" applyFont="1" applyAlignment="1">
      <alignment vertical="center"/>
    </xf>
    <xf numFmtId="165" fontId="22" fillId="0" borderId="2" xfId="4" applyNumberFormat="1" applyFont="1" applyFill="1" applyBorder="1" applyAlignment="1">
      <alignment horizontal="left" vertical="center"/>
    </xf>
    <xf numFmtId="164" fontId="22" fillId="0" borderId="2" xfId="5" applyNumberFormat="1" applyFont="1" applyFill="1" applyBorder="1" applyAlignment="1">
      <alignment vertical="center"/>
    </xf>
    <xf numFmtId="164" fontId="23" fillId="0" borderId="2" xfId="5" applyNumberFormat="1" applyFont="1" applyFill="1" applyBorder="1" applyAlignment="1">
      <alignment vertical="center"/>
    </xf>
    <xf numFmtId="0" fontId="4" fillId="0" borderId="2" xfId="2" applyBorder="1"/>
    <xf numFmtId="0" fontId="7" fillId="0" borderId="2" xfId="6" applyFont="1" applyBorder="1" applyAlignment="1">
      <alignment horizontal="right" vertical="center" wrapText="1" indent="1" readingOrder="2"/>
    </xf>
    <xf numFmtId="0" fontId="23" fillId="0" borderId="2" xfId="7" applyFont="1" applyBorder="1" applyAlignment="1">
      <alignment horizontal="center" vertical="center"/>
    </xf>
    <xf numFmtId="165" fontId="22" fillId="0" borderId="3" xfId="4" applyNumberFormat="1" applyFont="1" applyFill="1" applyBorder="1" applyAlignment="1">
      <alignment horizontal="left" vertical="center"/>
    </xf>
    <xf numFmtId="164" fontId="22" fillId="0" borderId="3" xfId="5" applyNumberFormat="1" applyFont="1" applyFill="1" applyBorder="1" applyAlignment="1">
      <alignment vertical="center"/>
    </xf>
    <xf numFmtId="164" fontId="23" fillId="0" borderId="3" xfId="5" applyNumberFormat="1" applyFont="1" applyFill="1" applyBorder="1" applyAlignment="1">
      <alignment vertical="center"/>
    </xf>
    <xf numFmtId="0" fontId="4" fillId="0" borderId="3" xfId="2" applyBorder="1"/>
    <xf numFmtId="0" fontId="7" fillId="0" borderId="3" xfId="6" applyFont="1" applyBorder="1" applyAlignment="1">
      <alignment horizontal="right" vertical="center" wrapText="1" indent="1" readingOrder="2"/>
    </xf>
    <xf numFmtId="0" fontId="23" fillId="0" borderId="3" xfId="7" applyFont="1" applyBorder="1" applyAlignment="1">
      <alignment horizontal="center" vertical="center"/>
    </xf>
    <xf numFmtId="165" fontId="22" fillId="0" borderId="4" xfId="4" applyNumberFormat="1" applyFont="1" applyFill="1" applyBorder="1" applyAlignment="1">
      <alignment horizontal="left" vertical="center"/>
    </xf>
    <xf numFmtId="164" fontId="22" fillId="0" borderId="4" xfId="5" applyNumberFormat="1" applyFont="1" applyFill="1" applyBorder="1" applyAlignment="1">
      <alignment vertical="center"/>
    </xf>
    <xf numFmtId="164" fontId="23" fillId="0" borderId="4" xfId="5" applyNumberFormat="1" applyFont="1" applyFill="1" applyBorder="1" applyAlignment="1">
      <alignment vertical="center"/>
    </xf>
    <xf numFmtId="0" fontId="4" fillId="0" borderId="4" xfId="2" applyBorder="1"/>
    <xf numFmtId="0" fontId="7" fillId="0" borderId="4" xfId="6" applyFont="1" applyBorder="1" applyAlignment="1">
      <alignment horizontal="right" vertical="center" wrapText="1" indent="1" readingOrder="2"/>
    </xf>
    <xf numFmtId="0" fontId="23" fillId="0" borderId="4" xfId="7" applyFont="1" applyBorder="1" applyAlignment="1">
      <alignment horizontal="center" vertical="center"/>
    </xf>
    <xf numFmtId="0" fontId="25" fillId="0" borderId="0" xfId="2" applyFont="1" applyAlignment="1">
      <alignment vertical="center"/>
    </xf>
    <xf numFmtId="164" fontId="25" fillId="0" borderId="0" xfId="2" applyNumberFormat="1" applyFont="1" applyAlignment="1">
      <alignment vertical="center"/>
    </xf>
    <xf numFmtId="165" fontId="22" fillId="0" borderId="0" xfId="4" applyNumberFormat="1" applyFont="1" applyFill="1" applyBorder="1" applyAlignment="1">
      <alignment horizontal="left" vertical="center"/>
    </xf>
    <xf numFmtId="164" fontId="22" fillId="0" borderId="0" xfId="5" applyNumberFormat="1" applyFont="1" applyFill="1" applyBorder="1" applyAlignment="1">
      <alignment vertical="center"/>
    </xf>
    <xf numFmtId="164" fontId="23" fillId="0" borderId="0" xfId="5" applyNumberFormat="1" applyFont="1" applyFill="1" applyBorder="1" applyAlignment="1">
      <alignment vertical="center"/>
    </xf>
    <xf numFmtId="0" fontId="7" fillId="0" borderId="0" xfId="6" applyFont="1" applyAlignment="1">
      <alignment horizontal="right" vertical="center" wrapText="1" indent="1" readingOrder="2"/>
    </xf>
    <xf numFmtId="0" fontId="23" fillId="0" borderId="0" xfId="7" applyFont="1" applyAlignment="1">
      <alignment horizontal="center" vertical="center"/>
    </xf>
    <xf numFmtId="166" fontId="26" fillId="0" borderId="0" xfId="4" applyFont="1" applyBorder="1" applyAlignment="1">
      <alignment horizontal="left" vertical="center"/>
    </xf>
    <xf numFmtId="164" fontId="27" fillId="0" borderId="0" xfId="8" applyNumberFormat="1" applyFont="1" applyBorder="1" applyAlignment="1">
      <alignment vertical="center"/>
    </xf>
    <xf numFmtId="0" fontId="28" fillId="0" borderId="0" xfId="2" applyFont="1" applyAlignment="1">
      <alignment vertical="center"/>
    </xf>
    <xf numFmtId="0" fontId="28" fillId="0" borderId="0" xfId="2" applyFont="1" applyAlignment="1">
      <alignment horizontal="right" vertical="center" readingOrder="2"/>
    </xf>
    <xf numFmtId="0" fontId="29" fillId="0" borderId="0" xfId="2" applyFont="1" applyAlignment="1">
      <alignment horizontal="center" vertical="center"/>
    </xf>
    <xf numFmtId="0" fontId="4" fillId="0" borderId="0" xfId="2" applyAlignment="1">
      <alignment vertical="center"/>
    </xf>
    <xf numFmtId="166" fontId="30" fillId="0" borderId="0" xfId="4" applyFont="1" applyAlignment="1">
      <alignment horizontal="left" vertical="center"/>
    </xf>
  </cellXfs>
  <cellStyles count="9">
    <cellStyle name="Comma 2" xfId="4" xr:uid="{2CE9120A-9E7D-40E9-AB92-16484099D0DA}"/>
    <cellStyle name="Comma 2 4" xfId="5" xr:uid="{540F8735-16B5-40C1-A69A-29B31986D303}"/>
    <cellStyle name="Comma 4 2" xfId="8" xr:uid="{80C69914-CAD5-43EA-9BC4-A4E50716206F}"/>
    <cellStyle name="Normal" xfId="0" builtinId="0"/>
    <cellStyle name="Normal 2 2 2" xfId="7" xr:uid="{C7B76637-8C4F-4603-8D8A-47EB0C185428}"/>
    <cellStyle name="Normal 2 2 4" xfId="3" xr:uid="{DB1A7E84-476A-4241-9967-7E6D72B13D54}"/>
    <cellStyle name="Normal 2 3" xfId="1" xr:uid="{9804D08C-7EF3-4948-B28F-FE13ADE72DA0}"/>
    <cellStyle name="Normal 3 2" xfId="6" xr:uid="{100E138D-6ECB-4D31-8CF7-9577906E5B72}"/>
    <cellStyle name="Normal 6" xfId="2" xr:uid="{3FACA83F-990F-44E4-A413-C5019F8BC1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DMD\Debt%20Management\Portfolio%20Review\2014\September\17.09.14\Disbursementsv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National%20Budget\Budget%202012\PSIP\2012%20budget\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C40DF-A754-4107-A632-1538E07ACD97}">
  <sheetPr codeName="Sheet7">
    <pageSetUpPr fitToPage="1"/>
  </sheetPr>
  <dimension ref="A1:K51"/>
  <sheetViews>
    <sheetView showGridLines="0" tabSelected="1" view="pageBreakPreview" zoomScale="85" zoomScaleNormal="100" zoomScaleSheetLayoutView="85" workbookViewId="0">
      <selection activeCell="L4" sqref="L4"/>
    </sheetView>
  </sheetViews>
  <sheetFormatPr defaultColWidth="10.453125" defaultRowHeight="21.5" x14ac:dyDescent="0.35"/>
  <cols>
    <col min="1" max="1" width="7.81640625" style="62" bestFit="1" customWidth="1"/>
    <col min="2" max="2" width="15.7265625" style="30" bestFit="1" customWidth="1"/>
    <col min="3" max="3" width="1.453125" customWidth="1"/>
    <col min="4" max="5" width="14.1796875" style="30" customWidth="1"/>
    <col min="6" max="7" width="15.81640625" style="30" customWidth="1"/>
    <col min="8" max="8" width="1.453125" style="4" customWidth="1"/>
    <col min="9" max="9" width="46.26953125" style="59" customWidth="1"/>
    <col min="10" max="10" width="5.453125" style="30" customWidth="1"/>
    <col min="11" max="11" width="12.453125" style="30" bestFit="1" customWidth="1"/>
    <col min="12" max="16384" width="10.453125" style="30"/>
  </cols>
  <sheetData>
    <row r="1" spans="1:10" s="6" customFormat="1" ht="37.5" customHeight="1" x14ac:dyDescent="0.35">
      <c r="A1" s="1"/>
      <c r="B1" s="2"/>
      <c r="C1"/>
      <c r="D1" s="3"/>
      <c r="E1" s="3"/>
      <c r="F1" s="3"/>
      <c r="G1" s="3"/>
      <c r="H1" s="4"/>
      <c r="I1" s="2"/>
      <c r="J1" s="5" t="s">
        <v>0</v>
      </c>
    </row>
    <row r="2" spans="1:10" s="6" customFormat="1" ht="18.75" customHeight="1" x14ac:dyDescent="0.35">
      <c r="A2" s="1"/>
      <c r="B2" s="2"/>
      <c r="C2"/>
      <c r="D2" s="2"/>
      <c r="E2" s="1"/>
      <c r="F2" s="1"/>
      <c r="G2" s="2"/>
      <c r="H2" s="4"/>
      <c r="J2" s="7" t="s">
        <v>1</v>
      </c>
    </row>
    <row r="3" spans="1:10" s="6" customFormat="1" ht="11.25" customHeight="1" x14ac:dyDescent="0.35">
      <c r="A3" s="8"/>
      <c r="B3" s="9"/>
      <c r="C3"/>
      <c r="D3" s="9"/>
      <c r="E3" s="9"/>
      <c r="F3" s="9"/>
      <c r="G3" s="9"/>
      <c r="H3" s="4"/>
      <c r="I3" s="9"/>
      <c r="J3" s="9"/>
    </row>
    <row r="4" spans="1:10" s="12" customFormat="1" ht="60" customHeight="1" x14ac:dyDescent="0.35">
      <c r="A4" s="10" t="s">
        <v>2</v>
      </c>
      <c r="B4" s="10" t="s">
        <v>3</v>
      </c>
      <c r="C4"/>
      <c r="D4" s="10" t="s">
        <v>4</v>
      </c>
      <c r="E4" s="10" t="s">
        <v>5</v>
      </c>
      <c r="F4" s="10" t="s">
        <v>6</v>
      </c>
      <c r="G4" s="10" t="s">
        <v>7</v>
      </c>
      <c r="H4" s="4"/>
      <c r="I4" s="11"/>
      <c r="J4" s="11"/>
    </row>
    <row r="5" spans="1:10" s="6" customFormat="1" ht="11.25" customHeight="1" thickBot="1" x14ac:dyDescent="0.4">
      <c r="A5" s="1"/>
      <c r="B5" s="2"/>
      <c r="C5"/>
      <c r="D5" s="1"/>
      <c r="E5" s="1"/>
      <c r="F5" s="2"/>
      <c r="G5" s="2"/>
      <c r="H5" s="4"/>
      <c r="I5" s="2"/>
      <c r="J5" s="2"/>
    </row>
    <row r="6" spans="1:10" s="6" customFormat="1" ht="30" customHeight="1" thickBot="1" x14ac:dyDescent="0.4">
      <c r="A6" s="13">
        <f>+A49+A47+A44+A42+A40+A37+A31+A27+A22+A19+A15+A8</f>
        <v>100</v>
      </c>
      <c r="B6" s="14">
        <f>+B49+B47+B44+B42+B40+B37+B31+B27+B22+B19+B15+B8</f>
        <v>8441502879</v>
      </c>
      <c r="C6"/>
      <c r="D6" s="15">
        <f>+D49+D47+D44+D42+D40+D37+D31+D27+D22+D19+D15+D8</f>
        <v>602691345</v>
      </c>
      <c r="E6" s="15">
        <f>+E49+E47+E44+E42+E40+E37+E31+E27+E22+E19+E15+E8</f>
        <v>561505638</v>
      </c>
      <c r="F6" s="15">
        <f>+F49+F47+F44+F42+F40+F37+F31+F27+F22+F19+F15+F8</f>
        <v>3890371283</v>
      </c>
      <c r="G6" s="15">
        <f>+G49+G47+G44+G42+G40+G37+G31+G27+G22+G19+G15+G8</f>
        <v>3386934613</v>
      </c>
      <c r="H6" s="16"/>
      <c r="I6" s="17" t="s">
        <v>3</v>
      </c>
      <c r="J6" s="18"/>
    </row>
    <row r="7" spans="1:10" s="6" customFormat="1" ht="11.25" customHeight="1" x14ac:dyDescent="0.35">
      <c r="A7" s="19"/>
      <c r="B7" s="20"/>
      <c r="C7"/>
      <c r="D7" s="21"/>
      <c r="E7" s="21"/>
      <c r="F7" s="21"/>
      <c r="G7" s="21"/>
      <c r="H7" s="4"/>
      <c r="I7" s="22"/>
      <c r="J7" s="23"/>
    </row>
    <row r="8" spans="1:10" ht="30" customHeight="1" x14ac:dyDescent="0.35">
      <c r="A8" s="24">
        <f t="shared" ref="A8:F8" si="0">SUM(A9:A14)</f>
        <v>2.1798943699679096</v>
      </c>
      <c r="B8" s="25">
        <f t="shared" si="0"/>
        <v>184015846</v>
      </c>
      <c r="D8" s="26">
        <f t="shared" si="0"/>
        <v>0</v>
      </c>
      <c r="E8" s="26">
        <f t="shared" si="0"/>
        <v>9014102</v>
      </c>
      <c r="F8" s="26">
        <f t="shared" si="0"/>
        <v>37500000</v>
      </c>
      <c r="G8" s="26">
        <f>SUM(G9:G14)</f>
        <v>137501744</v>
      </c>
      <c r="H8" s="27"/>
      <c r="I8" s="28" t="s">
        <v>8</v>
      </c>
      <c r="J8" s="29">
        <v>1</v>
      </c>
    </row>
    <row r="9" spans="1:10" ht="30" customHeight="1" x14ac:dyDescent="0.35">
      <c r="A9" s="31">
        <f t="shared" ref="A9:A14" si="1">B9/$B$6*100</f>
        <v>0.68622764015289039</v>
      </c>
      <c r="B9" s="32">
        <f t="shared" ref="B9:B50" si="2">G9+F9+E9+D9</f>
        <v>57927926</v>
      </c>
      <c r="D9" s="33">
        <v>0</v>
      </c>
      <c r="E9" s="33">
        <v>0</v>
      </c>
      <c r="F9" s="33">
        <v>37500000</v>
      </c>
      <c r="G9" s="33">
        <v>20427926</v>
      </c>
      <c r="H9" s="34"/>
      <c r="I9" s="35" t="s">
        <v>9</v>
      </c>
      <c r="J9" s="36"/>
    </row>
    <row r="10" spans="1:10" ht="30" customHeight="1" x14ac:dyDescent="0.35">
      <c r="A10" s="37">
        <f t="shared" si="1"/>
        <v>0.19309215709147423</v>
      </c>
      <c r="B10" s="38">
        <f t="shared" si="2"/>
        <v>16299880</v>
      </c>
      <c r="D10" s="39">
        <v>0</v>
      </c>
      <c r="E10" s="39">
        <v>3299880</v>
      </c>
      <c r="F10" s="39">
        <v>0</v>
      </c>
      <c r="G10" s="39">
        <v>13000000</v>
      </c>
      <c r="H10" s="40"/>
      <c r="I10" s="41" t="s">
        <v>10</v>
      </c>
      <c r="J10" s="42"/>
    </row>
    <row r="11" spans="1:10" ht="30" customHeight="1" x14ac:dyDescent="0.35">
      <c r="A11" s="37">
        <f t="shared" si="1"/>
        <v>0.65222233279060637</v>
      </c>
      <c r="B11" s="38">
        <f t="shared" si="2"/>
        <v>55057367</v>
      </c>
      <c r="D11" s="39">
        <v>0</v>
      </c>
      <c r="E11" s="39">
        <v>0</v>
      </c>
      <c r="F11" s="39">
        <v>0</v>
      </c>
      <c r="G11" s="39">
        <v>55057367</v>
      </c>
      <c r="H11" s="40"/>
      <c r="I11" s="41" t="s">
        <v>11</v>
      </c>
      <c r="J11" s="42"/>
    </row>
    <row r="12" spans="1:10" ht="30" customHeight="1" x14ac:dyDescent="0.35">
      <c r="A12" s="37">
        <f t="shared" si="1"/>
        <v>0.25432378935044841</v>
      </c>
      <c r="B12" s="38">
        <f t="shared" si="2"/>
        <v>21468750</v>
      </c>
      <c r="D12" s="39">
        <v>0</v>
      </c>
      <c r="E12" s="39">
        <v>0</v>
      </c>
      <c r="F12" s="39">
        <v>0</v>
      </c>
      <c r="G12" s="39">
        <v>21468750</v>
      </c>
      <c r="H12" s="40"/>
      <c r="I12" s="41" t="s">
        <v>12</v>
      </c>
      <c r="J12" s="42"/>
    </row>
    <row r="13" spans="1:10" ht="30" customHeight="1" x14ac:dyDescent="0.35">
      <c r="A13" s="37">
        <f t="shared" si="1"/>
        <v>0.30469389596473062</v>
      </c>
      <c r="B13" s="38">
        <f t="shared" si="2"/>
        <v>25720744</v>
      </c>
      <c r="D13" s="39">
        <v>0</v>
      </c>
      <c r="E13" s="39">
        <v>5714222</v>
      </c>
      <c r="F13" s="39">
        <v>0</v>
      </c>
      <c r="G13" s="39">
        <v>20006522</v>
      </c>
      <c r="H13" s="40"/>
      <c r="I13" s="41" t="s">
        <v>13</v>
      </c>
      <c r="J13" s="42"/>
    </row>
    <row r="14" spans="1:10" s="49" customFormat="1" ht="30" customHeight="1" x14ac:dyDescent="0.35">
      <c r="A14" s="43">
        <f t="shared" si="1"/>
        <v>8.9334554617759548E-2</v>
      </c>
      <c r="B14" s="44">
        <f t="shared" si="2"/>
        <v>7541179</v>
      </c>
      <c r="C14"/>
      <c r="D14" s="45">
        <v>0</v>
      </c>
      <c r="E14" s="45">
        <v>0</v>
      </c>
      <c r="F14" s="45">
        <v>0</v>
      </c>
      <c r="G14" s="45">
        <v>7541179</v>
      </c>
      <c r="H14" s="46"/>
      <c r="I14" s="47" t="s">
        <v>14</v>
      </c>
      <c r="J14" s="48"/>
    </row>
    <row r="15" spans="1:10" ht="30" customHeight="1" x14ac:dyDescent="0.35">
      <c r="A15" s="24">
        <f t="shared" ref="A15:B15" si="3">SUM(A16:A18)</f>
        <v>10.376428362999793</v>
      </c>
      <c r="B15" s="25">
        <f t="shared" si="3"/>
        <v>875926499</v>
      </c>
      <c r="D15" s="26">
        <f>SUM(D16:D18)</f>
        <v>0</v>
      </c>
      <c r="E15" s="26">
        <f t="shared" ref="E15:G15" si="4">SUM(E16:E18)</f>
        <v>6546200</v>
      </c>
      <c r="F15" s="26">
        <f t="shared" si="4"/>
        <v>305484506</v>
      </c>
      <c r="G15" s="26">
        <f t="shared" si="4"/>
        <v>563895793</v>
      </c>
      <c r="H15" s="27"/>
      <c r="I15" s="28" t="s">
        <v>15</v>
      </c>
      <c r="J15" s="29">
        <v>2</v>
      </c>
    </row>
    <row r="16" spans="1:10" s="49" customFormat="1" ht="30" customHeight="1" x14ac:dyDescent="0.35">
      <c r="A16" s="31">
        <f>B16/$B$6*100</f>
        <v>5.6843316158039778</v>
      </c>
      <c r="B16" s="32">
        <f t="shared" si="2"/>
        <v>479843017</v>
      </c>
      <c r="C16"/>
      <c r="D16" s="33">
        <v>0</v>
      </c>
      <c r="E16" s="33">
        <v>2535089</v>
      </c>
      <c r="F16" s="33">
        <v>180850506</v>
      </c>
      <c r="G16" s="33">
        <v>296457422</v>
      </c>
      <c r="H16" s="34"/>
      <c r="I16" s="35" t="s">
        <v>16</v>
      </c>
      <c r="J16" s="36"/>
    </row>
    <row r="17" spans="1:10" s="49" customFormat="1" ht="30" customHeight="1" x14ac:dyDescent="0.35">
      <c r="A17" s="37">
        <f>B17/$B$6*100</f>
        <v>0.80855710148245041</v>
      </c>
      <c r="B17" s="38">
        <f t="shared" si="2"/>
        <v>68254371</v>
      </c>
      <c r="C17"/>
      <c r="D17" s="39">
        <v>0</v>
      </c>
      <c r="E17" s="39">
        <v>4011111</v>
      </c>
      <c r="F17" s="39">
        <v>0</v>
      </c>
      <c r="G17" s="39">
        <v>64243260</v>
      </c>
      <c r="H17" s="40"/>
      <c r="I17" s="41" t="s">
        <v>17</v>
      </c>
      <c r="J17" s="42"/>
    </row>
    <row r="18" spans="1:10" s="49" customFormat="1" ht="30" customHeight="1" x14ac:dyDescent="0.35">
      <c r="A18" s="43">
        <f>B18/$B$6*100</f>
        <v>3.883539645713364</v>
      </c>
      <c r="B18" s="44">
        <f t="shared" si="2"/>
        <v>327829111</v>
      </c>
      <c r="C18"/>
      <c r="D18" s="45">
        <v>0</v>
      </c>
      <c r="E18" s="45">
        <v>0</v>
      </c>
      <c r="F18" s="45">
        <v>124634000</v>
      </c>
      <c r="G18" s="45">
        <v>203195111</v>
      </c>
      <c r="H18" s="46"/>
      <c r="I18" s="47" t="s">
        <v>18</v>
      </c>
      <c r="J18" s="48"/>
    </row>
    <row r="19" spans="1:10" ht="30" customHeight="1" x14ac:dyDescent="0.35">
      <c r="A19" s="24">
        <f t="shared" ref="A19:B19" si="5">SUM(A20:A21)</f>
        <v>4.3856165579351929</v>
      </c>
      <c r="B19" s="25">
        <f t="shared" si="5"/>
        <v>370211948</v>
      </c>
      <c r="D19" s="26">
        <f>SUM(D20:D21)</f>
        <v>0</v>
      </c>
      <c r="E19" s="26">
        <f t="shared" ref="E19:G19" si="6">SUM(E20:E21)</f>
        <v>1507364</v>
      </c>
      <c r="F19" s="26">
        <f t="shared" si="6"/>
        <v>0</v>
      </c>
      <c r="G19" s="26">
        <f t="shared" si="6"/>
        <v>368704584</v>
      </c>
      <c r="H19" s="27"/>
      <c r="I19" s="28" t="s">
        <v>19</v>
      </c>
      <c r="J19" s="29">
        <v>3</v>
      </c>
    </row>
    <row r="20" spans="1:10" s="49" customFormat="1" ht="30" customHeight="1" x14ac:dyDescent="0.35">
      <c r="A20" s="31">
        <f>B20/$B$6*100</f>
        <v>0.3500561502325823</v>
      </c>
      <c r="B20" s="32">
        <f t="shared" si="2"/>
        <v>29550000</v>
      </c>
      <c r="C20"/>
      <c r="D20" s="33">
        <v>0</v>
      </c>
      <c r="E20" s="33">
        <v>1000000</v>
      </c>
      <c r="F20" s="33">
        <v>0</v>
      </c>
      <c r="G20" s="33">
        <v>28550000</v>
      </c>
      <c r="H20" s="34"/>
      <c r="I20" s="35" t="s">
        <v>20</v>
      </c>
      <c r="J20" s="36"/>
    </row>
    <row r="21" spans="1:10" s="49" customFormat="1" ht="30" customHeight="1" x14ac:dyDescent="0.35">
      <c r="A21" s="43">
        <f>B21/$B$6*100</f>
        <v>4.0355604077026106</v>
      </c>
      <c r="B21" s="44">
        <f t="shared" si="2"/>
        <v>340661948</v>
      </c>
      <c r="C21"/>
      <c r="D21" s="45">
        <v>0</v>
      </c>
      <c r="E21" s="45">
        <v>507364</v>
      </c>
      <c r="F21" s="45">
        <v>0</v>
      </c>
      <c r="G21" s="45">
        <v>340154584</v>
      </c>
      <c r="H21" s="46"/>
      <c r="I21" s="47" t="s">
        <v>21</v>
      </c>
      <c r="J21" s="48"/>
    </row>
    <row r="22" spans="1:10" ht="30" customHeight="1" x14ac:dyDescent="0.35">
      <c r="A22" s="24">
        <f t="shared" ref="A22:B22" si="7">SUM(A23:A26)</f>
        <v>8.8480603952418555</v>
      </c>
      <c r="B22" s="25">
        <f t="shared" si="7"/>
        <v>746909273</v>
      </c>
      <c r="D22" s="26">
        <f>SUM(D23:D26)</f>
        <v>190444979</v>
      </c>
      <c r="E22" s="26">
        <f t="shared" ref="E22:G22" si="8">SUM(E23:E26)</f>
        <v>206150190</v>
      </c>
      <c r="F22" s="26">
        <f t="shared" si="8"/>
        <v>305843328</v>
      </c>
      <c r="G22" s="26">
        <f t="shared" si="8"/>
        <v>44470776</v>
      </c>
      <c r="H22" s="27"/>
      <c r="I22" s="28" t="s">
        <v>22</v>
      </c>
      <c r="J22" s="29">
        <v>4</v>
      </c>
    </row>
    <row r="23" spans="1:10" s="49" customFormat="1" ht="30" customHeight="1" x14ac:dyDescent="0.35">
      <c r="A23" s="31">
        <f>B23/$B$6*100</f>
        <v>4.6247895380241575</v>
      </c>
      <c r="B23" s="32">
        <f t="shared" si="2"/>
        <v>390401742</v>
      </c>
      <c r="C23"/>
      <c r="D23" s="33">
        <v>67922599</v>
      </c>
      <c r="E23" s="33">
        <v>175584254</v>
      </c>
      <c r="F23" s="33">
        <v>146894889</v>
      </c>
      <c r="G23" s="33">
        <v>0</v>
      </c>
      <c r="H23" s="34"/>
      <c r="I23" s="35" t="s">
        <v>23</v>
      </c>
      <c r="J23" s="36"/>
    </row>
    <row r="24" spans="1:10" s="49" customFormat="1" ht="30" customHeight="1" x14ac:dyDescent="0.35">
      <c r="A24" s="37">
        <f>B24/$B$6*100</f>
        <v>1.9992640933623973</v>
      </c>
      <c r="B24" s="38">
        <f t="shared" si="2"/>
        <v>168767936</v>
      </c>
      <c r="C24"/>
      <c r="D24" s="39">
        <v>85484869</v>
      </c>
      <c r="E24" s="39">
        <v>14562152</v>
      </c>
      <c r="F24" s="39">
        <v>30050139</v>
      </c>
      <c r="G24" s="39">
        <v>38670776</v>
      </c>
      <c r="H24" s="40"/>
      <c r="I24" s="41" t="s">
        <v>24</v>
      </c>
      <c r="J24" s="42"/>
    </row>
    <row r="25" spans="1:10" s="49" customFormat="1" ht="30" customHeight="1" x14ac:dyDescent="0.35">
      <c r="A25" s="37">
        <f>B25/$B$6*100</f>
        <v>0.47641892180180345</v>
      </c>
      <c r="B25" s="38">
        <f t="shared" si="2"/>
        <v>40216917</v>
      </c>
      <c r="C25"/>
      <c r="D25" s="39">
        <v>34416917</v>
      </c>
      <c r="E25" s="39">
        <v>0</v>
      </c>
      <c r="F25" s="39">
        <v>0</v>
      </c>
      <c r="G25" s="39">
        <v>5800000</v>
      </c>
      <c r="H25" s="40"/>
      <c r="I25" s="41" t="s">
        <v>25</v>
      </c>
      <c r="J25" s="42"/>
    </row>
    <row r="26" spans="1:10" s="49" customFormat="1" ht="30" customHeight="1" x14ac:dyDescent="0.35">
      <c r="A26" s="43">
        <f>B26/$B$6*100</f>
        <v>1.7475878420534978</v>
      </c>
      <c r="B26" s="44">
        <f t="shared" si="2"/>
        <v>147522678</v>
      </c>
      <c r="C26"/>
      <c r="D26" s="45">
        <v>2620594</v>
      </c>
      <c r="E26" s="45">
        <v>16003784</v>
      </c>
      <c r="F26" s="45">
        <v>128898300</v>
      </c>
      <c r="G26" s="45">
        <v>0</v>
      </c>
      <c r="H26" s="46"/>
      <c r="I26" s="47" t="s">
        <v>26</v>
      </c>
      <c r="J26" s="48"/>
    </row>
    <row r="27" spans="1:10" ht="30" customHeight="1" x14ac:dyDescent="0.35">
      <c r="A27" s="24">
        <f t="shared" ref="A27:B27" si="9">SUM(A28:A30)</f>
        <v>14.800697836734102</v>
      </c>
      <c r="B27" s="25">
        <f t="shared" si="9"/>
        <v>1249401334</v>
      </c>
      <c r="D27" s="26">
        <f t="shared" ref="D27:F27" si="10">SUM(D28:D30)</f>
        <v>402027363</v>
      </c>
      <c r="E27" s="26">
        <f t="shared" si="10"/>
        <v>12245655</v>
      </c>
      <c r="F27" s="26">
        <f t="shared" si="10"/>
        <v>539673274</v>
      </c>
      <c r="G27" s="26">
        <f>SUM(G28:G30)</f>
        <v>295455042</v>
      </c>
      <c r="H27" s="27"/>
      <c r="I27" s="28" t="s">
        <v>27</v>
      </c>
      <c r="J27" s="29">
        <v>5</v>
      </c>
    </row>
    <row r="28" spans="1:10" s="49" customFormat="1" ht="30" customHeight="1" x14ac:dyDescent="0.35">
      <c r="A28" s="31">
        <f>B28/$B$6*100</f>
        <v>2.9727766085856948</v>
      </c>
      <c r="B28" s="32">
        <f t="shared" si="2"/>
        <v>250947023</v>
      </c>
      <c r="C28"/>
      <c r="D28" s="33">
        <v>176305537</v>
      </c>
      <c r="E28" s="33">
        <v>0</v>
      </c>
      <c r="F28" s="33">
        <v>50887747</v>
      </c>
      <c r="G28" s="33">
        <v>23753739</v>
      </c>
      <c r="H28" s="34"/>
      <c r="I28" s="35" t="s">
        <v>28</v>
      </c>
      <c r="J28" s="36"/>
    </row>
    <row r="29" spans="1:10" s="49" customFormat="1" ht="30" customHeight="1" x14ac:dyDescent="0.35">
      <c r="A29" s="37">
        <f>B29/$B$6*100</f>
        <v>10.155425536045712</v>
      </c>
      <c r="B29" s="38">
        <f t="shared" si="2"/>
        <v>857270539</v>
      </c>
      <c r="C29"/>
      <c r="D29" s="39">
        <v>181669541</v>
      </c>
      <c r="E29" s="39">
        <v>0</v>
      </c>
      <c r="F29" s="39">
        <v>488785527</v>
      </c>
      <c r="G29" s="39">
        <v>186815471</v>
      </c>
      <c r="H29" s="40"/>
      <c r="I29" s="41" t="s">
        <v>29</v>
      </c>
      <c r="J29" s="42"/>
    </row>
    <row r="30" spans="1:10" s="49" customFormat="1" ht="30" customHeight="1" x14ac:dyDescent="0.35">
      <c r="A30" s="43">
        <f>B30/$B$6*100</f>
        <v>1.6724956921026952</v>
      </c>
      <c r="B30" s="44">
        <f t="shared" si="2"/>
        <v>141183772</v>
      </c>
      <c r="C30"/>
      <c r="D30" s="45">
        <v>44052285</v>
      </c>
      <c r="E30" s="45">
        <v>12245655</v>
      </c>
      <c r="F30" s="45">
        <v>0</v>
      </c>
      <c r="G30" s="45">
        <v>84885832</v>
      </c>
      <c r="H30" s="46"/>
      <c r="I30" s="47" t="s">
        <v>30</v>
      </c>
      <c r="J30" s="48"/>
    </row>
    <row r="31" spans="1:10" ht="30" customHeight="1" x14ac:dyDescent="0.35">
      <c r="A31" s="24">
        <f t="shared" ref="A31:F31" si="11">SUM(A32:A36)</f>
        <v>33.249596324635689</v>
      </c>
      <c r="B31" s="25">
        <f t="shared" si="11"/>
        <v>2806765631</v>
      </c>
      <c r="D31" s="26">
        <f t="shared" si="11"/>
        <v>0</v>
      </c>
      <c r="E31" s="26">
        <f t="shared" si="11"/>
        <v>144292000</v>
      </c>
      <c r="F31" s="26">
        <f t="shared" si="11"/>
        <v>1974121963</v>
      </c>
      <c r="G31" s="26">
        <f>SUM(G32:G36)</f>
        <v>688351668</v>
      </c>
      <c r="H31" s="27"/>
      <c r="I31" s="28" t="s">
        <v>31</v>
      </c>
      <c r="J31" s="29">
        <v>6</v>
      </c>
    </row>
    <row r="32" spans="1:10" s="49" customFormat="1" ht="30" customHeight="1" x14ac:dyDescent="0.35">
      <c r="A32" s="31">
        <f>B32/$B$6*100</f>
        <v>5.1787989800672554</v>
      </c>
      <c r="B32" s="32">
        <f t="shared" si="2"/>
        <v>437168465</v>
      </c>
      <c r="C32"/>
      <c r="D32" s="33">
        <v>0</v>
      </c>
      <c r="E32" s="33">
        <v>0</v>
      </c>
      <c r="F32" s="33">
        <v>9849600</v>
      </c>
      <c r="G32" s="33">
        <v>427318865</v>
      </c>
      <c r="H32" s="34"/>
      <c r="I32" s="35" t="s">
        <v>32</v>
      </c>
      <c r="J32" s="36"/>
    </row>
    <row r="33" spans="1:11" s="49" customFormat="1" ht="30" customHeight="1" x14ac:dyDescent="0.35">
      <c r="A33" s="37">
        <f>B33/$B$6*100</f>
        <v>5.5663546614304247</v>
      </c>
      <c r="B33" s="38">
        <f t="shared" si="2"/>
        <v>469883989</v>
      </c>
      <c r="C33"/>
      <c r="D33" s="39">
        <v>0</v>
      </c>
      <c r="E33" s="39">
        <v>94292000</v>
      </c>
      <c r="F33" s="39">
        <v>350000000</v>
      </c>
      <c r="G33" s="39">
        <v>25591989</v>
      </c>
      <c r="H33" s="40"/>
      <c r="I33" s="41" t="s">
        <v>33</v>
      </c>
      <c r="J33" s="42"/>
      <c r="K33" s="50"/>
    </row>
    <row r="34" spans="1:11" s="49" customFormat="1" ht="30" customHeight="1" x14ac:dyDescent="0.35">
      <c r="A34" s="37">
        <f>B34/$B$6*100</f>
        <v>16.006452575658713</v>
      </c>
      <c r="B34" s="38">
        <f t="shared" si="2"/>
        <v>1351185155</v>
      </c>
      <c r="C34"/>
      <c r="D34" s="39">
        <v>0</v>
      </c>
      <c r="E34" s="39">
        <v>50000000</v>
      </c>
      <c r="F34" s="39">
        <v>1169377950</v>
      </c>
      <c r="G34" s="39">
        <v>131807205</v>
      </c>
      <c r="H34" s="40"/>
      <c r="I34" s="41" t="s">
        <v>34</v>
      </c>
      <c r="J34" s="42"/>
    </row>
    <row r="35" spans="1:11" s="49" customFormat="1" ht="30" customHeight="1" x14ac:dyDescent="0.35">
      <c r="A35" s="37">
        <f>B35/$B$6*100</f>
        <v>0.85874519074484335</v>
      </c>
      <c r="B35" s="38">
        <f t="shared" si="2"/>
        <v>72491000</v>
      </c>
      <c r="C35"/>
      <c r="D35" s="39">
        <v>0</v>
      </c>
      <c r="E35" s="39">
        <v>0</v>
      </c>
      <c r="F35" s="39">
        <v>0</v>
      </c>
      <c r="G35" s="39">
        <v>72491000</v>
      </c>
      <c r="H35" s="40"/>
      <c r="I35" s="41" t="s">
        <v>35</v>
      </c>
      <c r="J35" s="42"/>
    </row>
    <row r="36" spans="1:11" s="49" customFormat="1" ht="30" customHeight="1" x14ac:dyDescent="0.35">
      <c r="A36" s="43">
        <f>B36/$B$6*100</f>
        <v>5.6392449167344534</v>
      </c>
      <c r="B36" s="44">
        <f t="shared" si="2"/>
        <v>476037022</v>
      </c>
      <c r="C36"/>
      <c r="D36" s="45">
        <v>0</v>
      </c>
      <c r="E36" s="45">
        <v>0</v>
      </c>
      <c r="F36" s="45">
        <v>444894413</v>
      </c>
      <c r="G36" s="45">
        <v>31142609</v>
      </c>
      <c r="H36" s="46"/>
      <c r="I36" s="47" t="s">
        <v>36</v>
      </c>
      <c r="J36" s="48"/>
    </row>
    <row r="37" spans="1:11" ht="30" customHeight="1" x14ac:dyDescent="0.35">
      <c r="A37" s="24">
        <f t="shared" ref="A37:B37" si="12">SUM(A38:A39)</f>
        <v>1.5624366761529123</v>
      </c>
      <c r="B37" s="25">
        <f t="shared" si="12"/>
        <v>131893137</v>
      </c>
      <c r="D37" s="26">
        <f>SUM(D38:D39)</f>
        <v>0</v>
      </c>
      <c r="E37" s="26">
        <f>SUM(E38:E39)</f>
        <v>43220994</v>
      </c>
      <c r="F37" s="26">
        <f>SUM(F38:F39)</f>
        <v>0</v>
      </c>
      <c r="G37" s="26">
        <f>SUM(G38:G39)</f>
        <v>88672143</v>
      </c>
      <c r="H37" s="27"/>
      <c r="I37" s="28" t="s">
        <v>37</v>
      </c>
      <c r="J37" s="29">
        <v>7</v>
      </c>
    </row>
    <row r="38" spans="1:11" s="49" customFormat="1" ht="30" customHeight="1" x14ac:dyDescent="0.35">
      <c r="A38" s="31">
        <f>B38/$B$6*100</f>
        <v>1.2285455384727115</v>
      </c>
      <c r="B38" s="32">
        <f t="shared" si="2"/>
        <v>103707707</v>
      </c>
      <c r="C38"/>
      <c r="D38" s="33">
        <v>0</v>
      </c>
      <c r="E38" s="33">
        <v>39145082</v>
      </c>
      <c r="F38" s="33">
        <v>0</v>
      </c>
      <c r="G38" s="33">
        <v>64562625</v>
      </c>
      <c r="H38" s="34"/>
      <c r="I38" s="35" t="s">
        <v>38</v>
      </c>
      <c r="J38" s="36"/>
    </row>
    <row r="39" spans="1:11" s="49" customFormat="1" ht="30" customHeight="1" x14ac:dyDescent="0.35">
      <c r="A39" s="43">
        <f>B39/$B$6*100</f>
        <v>0.33389113768020073</v>
      </c>
      <c r="B39" s="44">
        <f t="shared" si="2"/>
        <v>28185430</v>
      </c>
      <c r="C39"/>
      <c r="D39" s="45">
        <v>0</v>
      </c>
      <c r="E39" s="45">
        <v>4075912</v>
      </c>
      <c r="F39" s="45">
        <v>0</v>
      </c>
      <c r="G39" s="45">
        <v>24109518</v>
      </c>
      <c r="H39" s="46"/>
      <c r="I39" s="47" t="s">
        <v>39</v>
      </c>
      <c r="J39" s="48"/>
    </row>
    <row r="40" spans="1:11" ht="30" customHeight="1" x14ac:dyDescent="0.35">
      <c r="A40" s="24">
        <f>SUM(A41:A41)</f>
        <v>8.5879347835498141</v>
      </c>
      <c r="B40" s="25">
        <f>SUM(B41:B41)</f>
        <v>724950762</v>
      </c>
      <c r="D40" s="26">
        <f>SUM(D41:D41)</f>
        <v>0</v>
      </c>
      <c r="E40" s="26">
        <f>SUM(E41:E41)</f>
        <v>0</v>
      </c>
      <c r="F40" s="26">
        <f>SUM(F41:F41)</f>
        <v>70000000</v>
      </c>
      <c r="G40" s="26">
        <f>SUM(G41:G41)</f>
        <v>654950762</v>
      </c>
      <c r="H40" s="27"/>
      <c r="I40" s="28" t="s">
        <v>40</v>
      </c>
      <c r="J40" s="29">
        <v>8</v>
      </c>
    </row>
    <row r="41" spans="1:11" s="49" customFormat="1" ht="30" customHeight="1" x14ac:dyDescent="0.35">
      <c r="A41" s="51">
        <f>B41/$B$6*100</f>
        <v>8.5879347835498141</v>
      </c>
      <c r="B41" s="52">
        <f t="shared" si="2"/>
        <v>724950762</v>
      </c>
      <c r="C41"/>
      <c r="D41" s="53">
        <v>0</v>
      </c>
      <c r="E41" s="53">
        <v>0</v>
      </c>
      <c r="F41" s="53">
        <v>70000000</v>
      </c>
      <c r="G41" s="53">
        <v>654950762</v>
      </c>
      <c r="H41" s="4"/>
      <c r="I41" s="54" t="s">
        <v>41</v>
      </c>
      <c r="J41" s="55"/>
    </row>
    <row r="42" spans="1:11" ht="30" customHeight="1" x14ac:dyDescent="0.35">
      <c r="A42" s="24">
        <f t="shared" ref="A42:B42" si="13">+A43</f>
        <v>0.37826416051382833</v>
      </c>
      <c r="B42" s="25">
        <f t="shared" si="13"/>
        <v>31931180</v>
      </c>
      <c r="D42" s="26">
        <f>+D43</f>
        <v>2341419</v>
      </c>
      <c r="E42" s="26">
        <f t="shared" ref="E42:G42" si="14">+E43</f>
        <v>5843328</v>
      </c>
      <c r="F42" s="26">
        <f t="shared" si="14"/>
        <v>0</v>
      </c>
      <c r="G42" s="26">
        <f t="shared" si="14"/>
        <v>23746433</v>
      </c>
      <c r="H42" s="27"/>
      <c r="I42" s="28" t="s">
        <v>42</v>
      </c>
      <c r="J42" s="29">
        <v>9</v>
      </c>
    </row>
    <row r="43" spans="1:11" s="49" customFormat="1" ht="30" customHeight="1" x14ac:dyDescent="0.35">
      <c r="A43" s="51">
        <f>B43/$B$6*100</f>
        <v>0.37826416051382833</v>
      </c>
      <c r="B43" s="52">
        <f t="shared" si="2"/>
        <v>31931180</v>
      </c>
      <c r="C43"/>
      <c r="D43" s="53">
        <v>2341419</v>
      </c>
      <c r="E43" s="53">
        <v>5843328</v>
      </c>
      <c r="F43" s="53">
        <v>0</v>
      </c>
      <c r="G43" s="53">
        <v>23746433</v>
      </c>
      <c r="H43" s="4"/>
      <c r="I43" s="54" t="s">
        <v>43</v>
      </c>
      <c r="J43" s="55"/>
    </row>
    <row r="44" spans="1:11" ht="30" customHeight="1" x14ac:dyDescent="0.35">
      <c r="A44" s="24">
        <f t="shared" ref="A44:B44" si="15">SUM(A45:A46)</f>
        <v>12.2568754501517</v>
      </c>
      <c r="B44" s="25">
        <f t="shared" si="15"/>
        <v>1034664494</v>
      </c>
      <c r="D44" s="26">
        <f>SUM(D45:D46)</f>
        <v>5858211</v>
      </c>
      <c r="E44" s="26">
        <f t="shared" ref="E44:G44" si="16">SUM(E45:E46)</f>
        <v>0</v>
      </c>
      <c r="F44" s="26">
        <f t="shared" si="16"/>
        <v>577748212</v>
      </c>
      <c r="G44" s="26">
        <f t="shared" si="16"/>
        <v>451058071</v>
      </c>
      <c r="H44" s="27"/>
      <c r="I44" s="28" t="s">
        <v>44</v>
      </c>
      <c r="J44" s="29">
        <v>10</v>
      </c>
    </row>
    <row r="45" spans="1:11" s="49" customFormat="1" ht="30" customHeight="1" x14ac:dyDescent="0.35">
      <c r="A45" s="31">
        <f>B45/$B$6*100</f>
        <v>4.8690171156903066</v>
      </c>
      <c r="B45" s="32">
        <f t="shared" si="2"/>
        <v>411018220</v>
      </c>
      <c r="C45"/>
      <c r="D45" s="33">
        <v>0</v>
      </c>
      <c r="E45" s="33">
        <v>0</v>
      </c>
      <c r="F45" s="33">
        <v>216940212</v>
      </c>
      <c r="G45" s="33">
        <v>194078008</v>
      </c>
      <c r="H45" s="34"/>
      <c r="I45" s="35" t="s">
        <v>45</v>
      </c>
      <c r="J45" s="36"/>
    </row>
    <row r="46" spans="1:11" s="49" customFormat="1" ht="30" customHeight="1" x14ac:dyDescent="0.35">
      <c r="A46" s="43">
        <f>B46/$B$6*100</f>
        <v>7.3878583344613933</v>
      </c>
      <c r="B46" s="44">
        <f t="shared" si="2"/>
        <v>623646274</v>
      </c>
      <c r="C46"/>
      <c r="D46" s="45">
        <v>5858211</v>
      </c>
      <c r="E46" s="45">
        <v>0</v>
      </c>
      <c r="F46" s="45">
        <v>360808000</v>
      </c>
      <c r="G46" s="45">
        <v>256980063</v>
      </c>
      <c r="H46" s="46"/>
      <c r="I46" s="47" t="s">
        <v>46</v>
      </c>
      <c r="J46" s="48"/>
    </row>
    <row r="47" spans="1:11" ht="30" customHeight="1" x14ac:dyDescent="0.35">
      <c r="A47" s="24">
        <f t="shared" ref="A47:B47" si="17">+A48</f>
        <v>2.1848875211406535</v>
      </c>
      <c r="B47" s="25">
        <f t="shared" si="17"/>
        <v>184437343</v>
      </c>
      <c r="D47" s="26">
        <f>+D48</f>
        <v>0</v>
      </c>
      <c r="E47" s="26">
        <f t="shared" ref="E47:G47" si="18">+E48</f>
        <v>59789746</v>
      </c>
      <c r="F47" s="26">
        <f t="shared" si="18"/>
        <v>80000000</v>
      </c>
      <c r="G47" s="26">
        <f t="shared" si="18"/>
        <v>44647597</v>
      </c>
      <c r="H47" s="27"/>
      <c r="I47" s="28" t="s">
        <v>47</v>
      </c>
      <c r="J47" s="29">
        <v>11</v>
      </c>
    </row>
    <row r="48" spans="1:11" s="49" customFormat="1" ht="30" customHeight="1" x14ac:dyDescent="0.35">
      <c r="A48" s="51">
        <f>B48/$B$6*100</f>
        <v>2.1848875211406535</v>
      </c>
      <c r="B48" s="52">
        <f t="shared" si="2"/>
        <v>184437343</v>
      </c>
      <c r="C48"/>
      <c r="D48" s="53">
        <v>0</v>
      </c>
      <c r="E48" s="53">
        <v>59789746</v>
      </c>
      <c r="F48" s="53">
        <v>80000000</v>
      </c>
      <c r="G48" s="53">
        <v>44647597</v>
      </c>
      <c r="H48" s="4"/>
      <c r="I48" s="54" t="s">
        <v>48</v>
      </c>
      <c r="J48" s="55"/>
    </row>
    <row r="49" spans="1:10" ht="30" customHeight="1" x14ac:dyDescent="0.35">
      <c r="A49" s="24">
        <f t="shared" ref="A49:F49" si="19">SUM(A50)</f>
        <v>1.1893075609765482</v>
      </c>
      <c r="B49" s="25">
        <f t="shared" si="19"/>
        <v>100395432</v>
      </c>
      <c r="D49" s="26">
        <f t="shared" si="19"/>
        <v>2019373</v>
      </c>
      <c r="E49" s="26">
        <f t="shared" si="19"/>
        <v>72896059</v>
      </c>
      <c r="F49" s="26">
        <f t="shared" si="19"/>
        <v>0</v>
      </c>
      <c r="G49" s="26">
        <f>SUM(G50)</f>
        <v>25480000</v>
      </c>
      <c r="H49" s="27"/>
      <c r="I49" s="28" t="s">
        <v>49</v>
      </c>
      <c r="J49" s="29">
        <v>12</v>
      </c>
    </row>
    <row r="50" spans="1:10" s="49" customFormat="1" ht="30" customHeight="1" x14ac:dyDescent="0.35">
      <c r="A50" s="31">
        <f>B50/$B$6*100</f>
        <v>1.1893075609765482</v>
      </c>
      <c r="B50" s="32">
        <f t="shared" si="2"/>
        <v>100395432</v>
      </c>
      <c r="C50"/>
      <c r="D50" s="33">
        <v>2019373</v>
      </c>
      <c r="E50" s="33">
        <v>72896059</v>
      </c>
      <c r="F50" s="33">
        <v>0</v>
      </c>
      <c r="G50" s="33">
        <v>25480000</v>
      </c>
      <c r="H50" s="34"/>
      <c r="I50" s="35" t="s">
        <v>49</v>
      </c>
      <c r="J50" s="36"/>
    </row>
    <row r="51" spans="1:10" s="61" customFormat="1" ht="9" customHeight="1" x14ac:dyDescent="0.35">
      <c r="A51" s="56"/>
      <c r="B51" s="57"/>
      <c r="C51"/>
      <c r="D51" s="57"/>
      <c r="E51" s="57"/>
      <c r="F51" s="57"/>
      <c r="G51" s="58"/>
      <c r="H51" s="4"/>
      <c r="I51" s="59"/>
      <c r="J51" s="60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60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6.6 Function</vt:lpstr>
      <vt:lpstr>'6.6 Function'!Print_Area</vt:lpstr>
      <vt:lpstr>'6.6 Function'!Print_Titles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2020-11-23T11:00:56Z</cp:lastPrinted>
  <dcterms:created xsi:type="dcterms:W3CDTF">2020-11-23T10:24:12Z</dcterms:created>
  <dcterms:modified xsi:type="dcterms:W3CDTF">2020-11-23T16:07:15Z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