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60" windowWidth="19200" windowHeight="11535" tabRatio="930" activeTab="5"/>
  </bookViews>
  <sheets>
    <sheet name="Ex summary" sheetId="128" r:id="rId1"/>
    <sheet name="Design" sheetId="130" r:id="rId2"/>
    <sheet name="2 Prelims" sheetId="13" r:id="rId3"/>
    <sheet name="3 Channel Dredg &amp; Jetty" sheetId="126" r:id="rId4"/>
    <sheet name="4 Jungle clearing" sheetId="129" r:id="rId5"/>
    <sheet name="5 sub- base labour" sheetId="83" r:id="rId6"/>
    <sheet name="6 SUB BASE MATERIAL" sheetId="91" r:id="rId7"/>
    <sheet name="7 base labou -4" sheetId="84" r:id="rId8"/>
    <sheet name="8 Base course material" sheetId="111" r:id="rId9"/>
    <sheet name="9 Fence Labour " sheetId="131" r:id="rId10"/>
    <sheet name="10 Fence  Material" sheetId="132" r:id="rId11"/>
  </sheets>
  <definedNames>
    <definedName name="_xlnm.Print_Area" localSheetId="10">'10 Fence  Material'!$A$1:$F$34</definedName>
    <definedName name="_xlnm.Print_Area" localSheetId="2">'2 Prelims'!$A$1:$F$32</definedName>
    <definedName name="_xlnm.Print_Area" localSheetId="3">'3 Channel Dredg &amp; Jetty'!$A$1:$F$11</definedName>
    <definedName name="_xlnm.Print_Area" localSheetId="4">'4 Jungle clearing'!$A$1:$F$14</definedName>
    <definedName name="_xlnm.Print_Area" localSheetId="5">'5 sub- base labour'!$A$1:$F$34</definedName>
    <definedName name="_xlnm.Print_Area" localSheetId="6">'6 SUB BASE MATERIAL'!$A$1:$F$16</definedName>
    <definedName name="_xlnm.Print_Area" localSheetId="7">'7 base labou -4'!$A$1:$F$36</definedName>
    <definedName name="_xlnm.Print_Area" localSheetId="8">'8 Base course material'!$A$1:$F$23</definedName>
    <definedName name="_xlnm.Print_Area" localSheetId="1">Design!$A$1:$F$13</definedName>
    <definedName name="_xlnm.Print_Area" localSheetId="0">'Ex summary'!$A$1:$F$19</definedName>
    <definedName name="_xlnm.Print_Titles" localSheetId="2">'2 Prelims'!$1:$1</definedName>
    <definedName name="_xlnm.Print_Titles" localSheetId="5">'5 sub- base labour'!$1:$1</definedName>
    <definedName name="_xlnm.Print_Titles" localSheetId="7">'7 base labou -4'!$1:$1</definedName>
  </definedNames>
  <calcPr calcId="145621"/>
</workbook>
</file>

<file path=xl/calcChain.xml><?xml version="1.0" encoding="utf-8"?>
<calcChain xmlns="http://schemas.openxmlformats.org/spreadsheetml/2006/main">
  <c r="F28" i="132" l="1"/>
  <c r="F19" i="132"/>
  <c r="F27" i="132"/>
  <c r="F26" i="132"/>
  <c r="F25" i="132"/>
  <c r="F24" i="132"/>
  <c r="F23" i="132"/>
  <c r="F22" i="132"/>
  <c r="F21" i="132"/>
  <c r="F20" i="132"/>
  <c r="F18" i="132"/>
  <c r="F17" i="132"/>
  <c r="F16" i="132"/>
  <c r="F15" i="132"/>
  <c r="F14" i="132"/>
  <c r="F13" i="132"/>
  <c r="F12" i="132"/>
  <c r="F11" i="132"/>
  <c r="F10" i="132"/>
  <c r="F9" i="132"/>
  <c r="F19" i="131"/>
  <c r="F17" i="131"/>
  <c r="F14" i="131"/>
  <c r="F11" i="131"/>
  <c r="F9" i="131"/>
  <c r="F25" i="131" s="1"/>
  <c r="F34" i="132" l="1"/>
  <c r="F8" i="126"/>
  <c r="F20" i="111" l="1"/>
  <c r="F19" i="111"/>
  <c r="F18" i="111"/>
  <c r="F17" i="111"/>
  <c r="F16" i="111"/>
  <c r="F15" i="111"/>
  <c r="F14" i="111"/>
  <c r="F10" i="111"/>
  <c r="F9" i="111"/>
  <c r="F6" i="111"/>
  <c r="F32" i="84"/>
  <c r="F31" i="84"/>
  <c r="F28" i="84"/>
  <c r="F27" i="84"/>
  <c r="F26" i="84"/>
  <c r="F22" i="84"/>
  <c r="F21" i="84"/>
  <c r="F19" i="84"/>
  <c r="F15" i="84"/>
  <c r="F14" i="84"/>
  <c r="F13" i="84"/>
  <c r="F9" i="84"/>
  <c r="F8" i="84"/>
  <c r="F7" i="84"/>
  <c r="F10" i="91"/>
  <c r="F9" i="91"/>
  <c r="F8" i="91"/>
  <c r="F7" i="91"/>
  <c r="F6" i="91"/>
  <c r="F32" i="83"/>
  <c r="F31" i="83"/>
  <c r="F30" i="83"/>
  <c r="F29" i="83"/>
  <c r="F26" i="83"/>
  <c r="F25" i="83"/>
  <c r="F24" i="83"/>
  <c r="F23" i="83"/>
  <c r="F22" i="83"/>
  <c r="F18" i="83"/>
  <c r="F17" i="83"/>
  <c r="F16" i="83"/>
  <c r="F15" i="83"/>
  <c r="F10" i="83"/>
  <c r="F9" i="83"/>
  <c r="F6" i="129"/>
  <c r="F8" i="83"/>
  <c r="F8" i="129"/>
  <c r="F7" i="129"/>
  <c r="F6" i="126"/>
  <c r="F7" i="13"/>
  <c r="F8" i="13"/>
  <c r="F11" i="13"/>
  <c r="F14" i="13"/>
  <c r="F17" i="13"/>
  <c r="F23" i="13"/>
  <c r="F26" i="13"/>
  <c r="F29" i="13"/>
  <c r="F10" i="130"/>
  <c r="F9" i="130"/>
  <c r="F8" i="130"/>
  <c r="F6" i="130"/>
  <c r="D8" i="128" l="1"/>
  <c r="D10" i="128" l="1"/>
  <c r="D12" i="128"/>
  <c r="D9" i="128"/>
  <c r="F21" i="13"/>
  <c r="F20" i="13"/>
  <c r="F32" i="13"/>
  <c r="E7" i="128" s="1"/>
  <c r="F13" i="130" l="1"/>
  <c r="E6" i="128" s="1"/>
  <c r="H7" i="129"/>
  <c r="F14" i="129" l="1"/>
  <c r="E9" i="128" s="1"/>
  <c r="F16" i="91" l="1"/>
  <c r="F11" i="128" s="1"/>
  <c r="F34" i="83" l="1"/>
  <c r="E10" i="128" s="1"/>
  <c r="F11" i="126"/>
  <c r="E8" i="128" s="1"/>
  <c r="F36" i="84" l="1"/>
  <c r="E12" i="128" s="1"/>
  <c r="E16" i="128" s="1"/>
  <c r="E17" i="128" l="1"/>
  <c r="E18" i="128" s="1"/>
  <c r="F23" i="111" l="1"/>
  <c r="F13" i="128" s="1"/>
  <c r="F16" i="128" s="1"/>
  <c r="F17" i="128" l="1"/>
  <c r="F18" i="128" s="1"/>
  <c r="F19" i="128" s="1"/>
</calcChain>
</file>

<file path=xl/sharedStrings.xml><?xml version="1.0" encoding="utf-8"?>
<sst xmlns="http://schemas.openxmlformats.org/spreadsheetml/2006/main" count="474" uniqueCount="290">
  <si>
    <t>LS</t>
  </si>
  <si>
    <t>Description</t>
  </si>
  <si>
    <t>Unit</t>
  </si>
  <si>
    <t>Qty</t>
  </si>
  <si>
    <t>PRELIMINARIES</t>
  </si>
  <si>
    <t xml:space="preserve"> </t>
  </si>
  <si>
    <t>m</t>
  </si>
  <si>
    <t>SITE CLEANING</t>
  </si>
  <si>
    <t>SITE ESTABLISHING</t>
  </si>
  <si>
    <t>Allow for mobilization</t>
  </si>
  <si>
    <t>Allow for demobilization</t>
  </si>
  <si>
    <t>CONTRACTOR'S ACCOMMODATION</t>
  </si>
  <si>
    <t>Sqm</t>
  </si>
  <si>
    <t>1.1.1</t>
  </si>
  <si>
    <t>1.1.2</t>
  </si>
  <si>
    <t>SIGN BOARDS</t>
  </si>
  <si>
    <t>EXCAVATION</t>
  </si>
  <si>
    <t>BASE COURSE</t>
  </si>
  <si>
    <t>PRIME COAT</t>
  </si>
  <si>
    <t>Cu.m</t>
  </si>
  <si>
    <t>Compaction of excavated and grade exposed surface to 95% Maximum Dry Density at optimum moisture content</t>
  </si>
  <si>
    <t>SURVEYS</t>
  </si>
  <si>
    <t>RESA at both ends of  Runway</t>
  </si>
  <si>
    <t>BACKFILL,  REPLACE  EXCAVATED SAND</t>
  </si>
  <si>
    <t>COMPACTION</t>
  </si>
  <si>
    <t xml:space="preserve">Runway, Turning Pads ,Apron and Taxiways,  </t>
  </si>
  <si>
    <t>BASE COURSE &amp; HOT MIX ASPHALT  LAYER</t>
  </si>
  <si>
    <t xml:space="preserve">Runway, Turning Pads, Apron and Taxiways  </t>
  </si>
  <si>
    <t xml:space="preserve">Note: Rate shall include plant, machinery, labour and laboratory equipment to carry out  necessary  tests </t>
  </si>
  <si>
    <t xml:space="preserve">Spread, fill and grade  35 mm Graded  aggregate to  BS 812 and compact to 98% MDD, at Optimum Moisture Content not exceeding to a thickness as shown in the drawing and specification inclusive of all necessary Plant , Equipment and Labour </t>
  </si>
  <si>
    <t xml:space="preserve">PVC ducts 100 mm dia. laid under sub base for Runway light cabling </t>
  </si>
  <si>
    <t>PVC ducts 100mm dia laid under sub base for Road light cabling, Water and Sewerage Desposal and Drainage</t>
  </si>
  <si>
    <t>4.1.1</t>
  </si>
  <si>
    <t>4.1.2</t>
  </si>
  <si>
    <t>SITE MANAGEMENT COST</t>
  </si>
  <si>
    <t>Cleaning site before handing over  ( area within  contractor's Boundary )</t>
  </si>
  <si>
    <t>Cleaning site during construction  ( area within  contractor's Boundary )</t>
  </si>
  <si>
    <t xml:space="preserve">Set up contractors laboratory, Office  equipment, Maintanance and Communication facilities, Insuarance of contractors personnel. </t>
  </si>
  <si>
    <t>INSUARANCE</t>
  </si>
  <si>
    <t xml:space="preserve">Excavate to the required  from Ground Level in the areas where necessary, stockpilling and screening to the approval of the Consulatant,   with 500 mm allowance as shown in drawings   and Specifications </t>
  </si>
  <si>
    <t>Nos</t>
  </si>
  <si>
    <t>Litre</t>
  </si>
  <si>
    <t>Ton</t>
  </si>
  <si>
    <t>CSS-1  or MC - 30</t>
  </si>
  <si>
    <t>Tons</t>
  </si>
  <si>
    <t>Bitumen 60/70</t>
  </si>
  <si>
    <t>100mm PVC duct Pipes ( 09mm thick ) 6 meter length</t>
  </si>
  <si>
    <t>100mm PVC Cap</t>
  </si>
  <si>
    <t>100mm PVC Elbow Joint</t>
  </si>
  <si>
    <t xml:space="preserve"> SUB-BASE  PREPARATION</t>
  </si>
  <si>
    <t>Item no</t>
  </si>
  <si>
    <t>Agggregates  24mm</t>
  </si>
  <si>
    <t>Agggregates  20mm</t>
  </si>
  <si>
    <t>Agggregates  12.5mm</t>
  </si>
  <si>
    <t>Agggregates  9.5mm</t>
  </si>
  <si>
    <t>Agggregates / dust 4.75 mm – 75 micron</t>
  </si>
  <si>
    <t>6.1.1</t>
  </si>
  <si>
    <t>Runway, Turning Pads ,Apron, Taxiways including 250 mm wide edge protection as shown in the drawing- at 125 thick 2 layers ( Refer to the Specification )</t>
  </si>
  <si>
    <t>Cbm</t>
  </si>
  <si>
    <t>Fire Access Road  ( Refer to the Specification )</t>
  </si>
  <si>
    <t xml:space="preserve">Fire Access Road </t>
  </si>
  <si>
    <t xml:space="preserve">35mm Hot mix Asphalt Wearing Course in 06 - 12 mm Aggregate 4.8% to 5.2% Bitumen inclusive all  necessary plant and equipment as required to complete the job. </t>
  </si>
  <si>
    <t>Labour</t>
  </si>
  <si>
    <t>Material</t>
  </si>
  <si>
    <t>VEHICLE, VESSEL MAINTENACE &amp; GENERAL WORKS</t>
  </si>
  <si>
    <t>Operation and maintenace of vehicle, vessel and general works</t>
  </si>
  <si>
    <t>Runway, Turning Pads, Apron and Taxiways as shown in the drawing.</t>
  </si>
  <si>
    <t xml:space="preserve">Sevice Roads at air &amp; land side  in front of Terminal with Parking area   </t>
  </si>
  <si>
    <t>Establishment and removal of office, storage, accommodation as required shall be done by the Contractor.</t>
  </si>
  <si>
    <t xml:space="preserve">Material </t>
  </si>
  <si>
    <t>5.1.1</t>
  </si>
  <si>
    <t>5.1.2</t>
  </si>
  <si>
    <t>5.1.3</t>
  </si>
  <si>
    <t>5.2.2</t>
  </si>
  <si>
    <t>5.2.3</t>
  </si>
  <si>
    <t>5.3.1</t>
  </si>
  <si>
    <t>5.3.2</t>
  </si>
  <si>
    <t>5.3.3</t>
  </si>
  <si>
    <t>5.4.1</t>
  </si>
  <si>
    <t>5.4.2</t>
  </si>
  <si>
    <t>2.2.1</t>
  </si>
  <si>
    <t xml:space="preserve">Diesel   (Estimated qty )  </t>
  </si>
  <si>
    <t>Diesel  ( including sub base course )</t>
  </si>
  <si>
    <t>Fire Access Road.  Not required   (Refer to the Specification)</t>
  </si>
  <si>
    <t>Sum</t>
  </si>
  <si>
    <t>Provide Shoulder on Runway, Turning Pads ,Apron, Taxiways,  Sevice Roads  at air &amp; land side  in front of Terminal &amp; Fire Access Road as shown in the drawing</t>
  </si>
  <si>
    <t>Removal of Top soil, discarding unsuitable material within the area and stock piling usable material at Runway, Turning Pad , Shoulder  and RESA at both ends of  Runway</t>
  </si>
  <si>
    <t>BASE COURSE 100mm thick</t>
  </si>
  <si>
    <t>BILL No: 05 - LABOUR</t>
  </si>
  <si>
    <t>TOTAL BILL No: 02 - CARRIED OVER TO SUMMARY</t>
  </si>
  <si>
    <t xml:space="preserve">JUNGLE CLEARING </t>
  </si>
  <si>
    <t>PRELIMINARIES ( includes mobilization &amp; demomilization,  site management costs, Contractor's accom. Site mainenace &amp; travel expensec of contractor's personnel, vehicle, vessel maintenance &amp; insuarance)</t>
  </si>
  <si>
    <t xml:space="preserve">PRICE PRPOSAL </t>
  </si>
  <si>
    <t xml:space="preserve">Runway, Turning Pads, Apron &amp; Taxiways  as shown in the drawing. (Approx. 300 mm - 600 mm depth.) </t>
  </si>
  <si>
    <t>CUT / FILL, GRADE AND COMPACTION</t>
  </si>
  <si>
    <t xml:space="preserve">Cut / Fill, Grade and Compact including carpet grass or similar finish  as per the drawing and specification or as directed by the Consulatant. </t>
  </si>
  <si>
    <t>General Levelling ( 35m from Gradeded  edge to strip edge )</t>
  </si>
  <si>
    <t>Strip (22m from shoulder edge ) on both sides as shown in the drawing. (Material shall be utilised from excavated material within the airport boundary)</t>
  </si>
  <si>
    <t>Backfill or Replace excavated suitable soil and barrow sand screened material  in layers not more than 300 - 600mm, grade to levels and compact to 98% MDD   at optimum moisture contents , as given in drawings or as directed by the Consultant.  (Material shall be organised by the Contractor from the barrrow area within the airport as shown in the drawing.)</t>
  </si>
  <si>
    <r>
      <t xml:space="preserve">Provide 35mm graded dense aggregate in accordance with Seive Analysis to meet the  specification.  </t>
    </r>
    <r>
      <rPr>
        <b/>
        <sz val="11"/>
        <rFont val="Calibri"/>
        <family val="2"/>
        <scheme val="minor"/>
      </rPr>
      <t xml:space="preserve">Note: </t>
    </r>
    <r>
      <rPr>
        <sz val="11"/>
        <rFont val="Calibri"/>
        <family val="2"/>
        <scheme val="minor"/>
      </rPr>
      <t>The base material shall conform to the grading requirements of Table 6.3.1 under Items 6.3 Crushed Aggregate Base Course</t>
    </r>
  </si>
  <si>
    <t>WEARING COURSE 75 mm thick</t>
  </si>
  <si>
    <t>Compact  Hot mix Asphalt Wearing Course  as per the specification</t>
  </si>
  <si>
    <t xml:space="preserve">To provide surveyors, equipment and carry out  topography survey day today setting out and levelling works as shown in the drawing. </t>
  </si>
  <si>
    <t xml:space="preserve">Diesel   for Clearing  (Estimated qty ) </t>
  </si>
  <si>
    <t xml:space="preserve">Diesel  sub base preparation  (Estimated qty ) </t>
  </si>
  <si>
    <t>2.2.2</t>
  </si>
  <si>
    <t>Bill No:</t>
  </si>
  <si>
    <t xml:space="preserve">Dredging the entrance channel to a depth 3.5m from MSL.   Inclusive of jetty area if the depth is not sufficient, the area shall be excavate to the 3.00 depth. </t>
  </si>
  <si>
    <t>Service Roads at air &amp; land side  in front of Terminal with Parking area. ( Refer to the Specification )</t>
  </si>
  <si>
    <t>Service Roads at air &amp; land side  in front of Terminal with Parking area   ( Refer to the Specification )</t>
  </si>
  <si>
    <t xml:space="preserve">Service Roads at air &amp; land side  in front of Terminal with Parking area   </t>
  </si>
  <si>
    <t>75mm Hot mix Asphalt Wearing Course in 06 - 24mm Aggregate 4.8% to 5.2% Bitumen   on ( incuding necessary plant and equipment )</t>
  </si>
  <si>
    <t>JUNGLE CLEARING AND TOP SOIL REMOVAL</t>
  </si>
  <si>
    <t>3.1.1</t>
  </si>
  <si>
    <t xml:space="preserve">BILL No: 03 - LABOUR </t>
  </si>
  <si>
    <t>TOTAL BILL No: 03 - CARRIED OVER TO SUMMARY</t>
  </si>
  <si>
    <t>6.1.2</t>
  </si>
  <si>
    <t>6.1.3</t>
  </si>
  <si>
    <t>7.2.1</t>
  </si>
  <si>
    <t>7.2.2</t>
  </si>
  <si>
    <t>7.3.1</t>
  </si>
  <si>
    <t>7.3.2</t>
  </si>
  <si>
    <t>7.3.3</t>
  </si>
  <si>
    <t>KULHUDHUUFUSHI AIRPORT PROJECT - RUNWAY CONSTRUCTION</t>
  </si>
  <si>
    <t>RUNWAY LENGTH -1220  (DESIGN AIRCRAFT ATR - 72 - 600)</t>
  </si>
  <si>
    <t>DESIGN AND CONSULTANCY SERVICES</t>
  </si>
  <si>
    <t>sum</t>
  </si>
  <si>
    <t>1</t>
  </si>
  <si>
    <t>SUB-BASE  PREPARATION  - LABOUR</t>
  </si>
  <si>
    <t>BASE COURSE &amp; HOT MIX ASPHALT  LAYER  - LABOUR</t>
  </si>
  <si>
    <t xml:space="preserve">BASE COURSE &amp; HOT MIX ASPHALT  LAYER - MATERIAL </t>
  </si>
  <si>
    <t xml:space="preserve">TOTAL </t>
  </si>
  <si>
    <t>TOTAL  6%</t>
  </si>
  <si>
    <t>TOTAL  LABOUR &amp; MATERIAL</t>
  </si>
  <si>
    <t>Jungle clearing, Cutting trees and stacking, desposing of all  materials removed and general levelling  Runway, Turning Pads ,Apron, Taxiways,  Shoulder  and RESA at both ends of  Runway, 60 meter wide Strip on both sides of Runway, Area due to Transitional slope including Roads. NOTE: MAJOR CLEARING COMPLETED.</t>
  </si>
  <si>
    <t>Jungle clearing, Cutting trees and stacking, desposing of all  materials removed and general levelling  Apron, Taxiways,  Shoulder   and Roads.</t>
  </si>
  <si>
    <t>BILL No: 02</t>
  </si>
  <si>
    <t>2.1.1</t>
  </si>
  <si>
    <t>2.3.1</t>
  </si>
  <si>
    <t>2.4.1</t>
  </si>
  <si>
    <t>2.5.1</t>
  </si>
  <si>
    <t>2.5.2</t>
  </si>
  <si>
    <t>2.7.1</t>
  </si>
  <si>
    <t>2.8.1</t>
  </si>
  <si>
    <t>Allow Insuarance Charges for Machineries and Equipment provided by contractor.  This item will be done by the Contractor.</t>
  </si>
  <si>
    <t>BILL No: 02 PRELIMINARIES</t>
  </si>
  <si>
    <t>BILL NO: 1  DESIGN &amp; CONSULTANCY SERVICES</t>
  </si>
  <si>
    <t>Airports</t>
  </si>
  <si>
    <t>DESIGN &amp; CONSULTANCY SERVICES FOR RUNWAY CONSTRUCTION</t>
  </si>
  <si>
    <t>RUNWAY, TAXIWAYS, APRON AND SERVICE ROADS</t>
  </si>
  <si>
    <t>Design Calculations included:</t>
  </si>
  <si>
    <t xml:space="preserve">Runway, Taxiways and Apron and othe related works </t>
  </si>
  <si>
    <t>Preparation of Drawings with Details drawings of the  Runway, Taxiways and Apron</t>
  </si>
  <si>
    <t>1.1.3</t>
  </si>
  <si>
    <t>Construction Specification and Method statements</t>
  </si>
  <si>
    <t>1.1.5</t>
  </si>
  <si>
    <t>Supervision of  Runway, Taxiways and Apron as per the specifications and related works</t>
  </si>
  <si>
    <t>BILL No: 1-  DESIGN &amp; CONSULTANCY SERVICES</t>
  </si>
  <si>
    <t>TOTAL OF BILL No: 1  CARRIED OVER TO SUMMARY</t>
  </si>
  <si>
    <t xml:space="preserve">BILL No: 04 - LABOUR </t>
  </si>
  <si>
    <t>TOTAL BILL No: 04 - CARRIED OVER TO SUMMARY</t>
  </si>
  <si>
    <t>BILL No: 04 CHANNEL EXCAVATION &amp; JUNGLE CLEARING</t>
  </si>
  <si>
    <t>5.12.1</t>
  </si>
  <si>
    <t>5.2.4</t>
  </si>
  <si>
    <t>5.3.4</t>
  </si>
  <si>
    <t>5.3.5</t>
  </si>
  <si>
    <t>5.5.3</t>
  </si>
  <si>
    <t>5.5.4</t>
  </si>
  <si>
    <t xml:space="preserve">BILL No: 05  SUB- BASE PREPARATION - LABOUR </t>
  </si>
  <si>
    <t>TOTAL OF BILL No: 05  - CARRIED OVER TO SUMMARY</t>
  </si>
  <si>
    <t xml:space="preserve">BILL No: 06 - MATERIAL </t>
  </si>
  <si>
    <t>6.1.4</t>
  </si>
  <si>
    <t>6.1.5</t>
  </si>
  <si>
    <t>BILL No: 07 - LABOUR</t>
  </si>
  <si>
    <t>7.1.1</t>
  </si>
  <si>
    <t>7.1.2</t>
  </si>
  <si>
    <t>7.1.3</t>
  </si>
  <si>
    <t>7.2.3</t>
  </si>
  <si>
    <t>7.4.1</t>
  </si>
  <si>
    <t>7.4.2</t>
  </si>
  <si>
    <t>7.4.3</t>
  </si>
  <si>
    <t>BILL No: 07 BASE COURSE &amp; HOT MIX ASPHALT  LAYER - LABOUR</t>
  </si>
  <si>
    <t>TOTAL OF BILL No:  07- CARRIED OVER TO SUMMARY</t>
  </si>
  <si>
    <t>BILL No: 08 - MATERIAL</t>
  </si>
  <si>
    <t>8.2.1</t>
  </si>
  <si>
    <t>8.2.2</t>
  </si>
  <si>
    <t>8.3.1</t>
  </si>
  <si>
    <t>8.3.2</t>
  </si>
  <si>
    <t>8.3.3</t>
  </si>
  <si>
    <t>8.3.4</t>
  </si>
  <si>
    <t>8.3.5</t>
  </si>
  <si>
    <t>8.3.6</t>
  </si>
  <si>
    <t>8.3.7</t>
  </si>
  <si>
    <t xml:space="preserve">Note: Quantity in items 8.3 to 8.3.6 will be finalised upon confirmation of material test reports provided by the supplier </t>
  </si>
  <si>
    <t>MARKINGS &amp; SIGNS</t>
  </si>
  <si>
    <t>Allow for painting on Road markings as required</t>
  </si>
  <si>
    <t>7.5.1</t>
  </si>
  <si>
    <t>7.5.2</t>
  </si>
  <si>
    <t>Item</t>
  </si>
  <si>
    <t>Amount (MVR)</t>
  </si>
  <si>
    <t xml:space="preserve">    Rate           (MVR)</t>
  </si>
  <si>
    <t>TOTAL OF BILL No:  08 - CARRIED OVER TO SUMMARY</t>
  </si>
  <si>
    <t xml:space="preserve">BILL No. 08 BASE COURSE &amp; HOT MIX ASPHALT  LAYER  - MATERIAL                  </t>
  </si>
  <si>
    <t>BILL No: 06 SUB BASE - MATERIAL</t>
  </si>
  <si>
    <t>TOTAL OF BILL No: 06 - CARRIED OVER TO SUMMARY</t>
  </si>
  <si>
    <t>CHANNEL DREDGING</t>
  </si>
  <si>
    <t>CHANNEL DREDGING &amp; JETTY</t>
  </si>
  <si>
    <t>SUB-BASE  PREPARATION - MATERIAL</t>
  </si>
  <si>
    <t xml:space="preserve">    Rate           (USD)</t>
  </si>
  <si>
    <t>Amount (USD)</t>
  </si>
  <si>
    <t>BILL No: 08- LABOUR</t>
  </si>
  <si>
    <t>SECURITY AND BOUNDARY FENCE</t>
  </si>
  <si>
    <t>GENERAL</t>
  </si>
  <si>
    <t>a.</t>
  </si>
  <si>
    <t>Rates shall include for s complete constrution related works</t>
  </si>
  <si>
    <t xml:space="preserve">BOUNDARY FENCE </t>
  </si>
  <si>
    <t>Excavation, Concreting the Footing, install the Posts and Fencing with bracings and supports as necessary ( Total: 472 Posts )</t>
  </si>
  <si>
    <t>BEACH FENCE</t>
  </si>
  <si>
    <t>Excavation, Concreting the Footing, install the Posts and Fencing with bracings and supports as necessary ( Total: 20 Posts )</t>
  </si>
  <si>
    <t>8.4</t>
  </si>
  <si>
    <t xml:space="preserve">SECURITY FENCE </t>
  </si>
  <si>
    <t>8.4.1</t>
  </si>
  <si>
    <t>Excavation, Concreting the Footing, install the Posts and Fencing with bracings and supports as necessary ( Total: 72 Posts )</t>
  </si>
  <si>
    <t>BARRICADE GATE</t>
  </si>
  <si>
    <t>8.5.1</t>
  </si>
  <si>
    <t>Ready made Barricade Gate (Road Barrier Single Arm)</t>
  </si>
  <si>
    <t>nos</t>
  </si>
  <si>
    <t>SECURITY GATE</t>
  </si>
  <si>
    <t>8.6.1</t>
  </si>
  <si>
    <t>Security Gate (Refer security gate detail drawing)</t>
  </si>
  <si>
    <t>CONTINGENCIES</t>
  </si>
  <si>
    <t>8.7.1</t>
  </si>
  <si>
    <t>To cover labour expenses that may raise due to the finall adgustment of the location.</t>
  </si>
  <si>
    <t>BILL No: 08- SECURITY AND BOUNDARY FENCE - LABOUR</t>
  </si>
  <si>
    <t>TOTAL OF BILL No: 08 - CARRIED OVER TO SUMMARY</t>
  </si>
  <si>
    <t>BILL No: 09 - MATERIAL</t>
  </si>
  <si>
    <t xml:space="preserve">SECURITY AND BOUNDARY FENCE </t>
  </si>
  <si>
    <t>Rates shall include for supplying material and complete constrution related works</t>
  </si>
  <si>
    <t>MATERIAL REQUIRED</t>
  </si>
  <si>
    <t>9.2.1</t>
  </si>
  <si>
    <t>Chain Link Fence - Galvanized and PVC green  RAL6005, Height 2.4m, Length 1500m, 50x50mm x 4.7mm</t>
  </si>
  <si>
    <t>Roll</t>
  </si>
  <si>
    <t>9.2.2</t>
  </si>
  <si>
    <t xml:space="preserve">Vertical Post &amp; Arm- Galvanized and powder coated Green RAL6005 round vertical post : 50x3.5mmx3.15m, Arm : 500mm+tube+100mm ( or 4 lines barbed wire ) </t>
  </si>
  <si>
    <t>9.2.3</t>
  </si>
  <si>
    <t xml:space="preserve">Cross Rod - ( including the fixing gadget for the bottom cross rod ) , Galvanized and powder coated Green RAL6005, Top rod ( 1pce ) 30x2.5mmx3000mm length, Bottom rod ( 1 pce ) 30x2.5mmx3000mm length </t>
  </si>
  <si>
    <t>set</t>
  </si>
  <si>
    <t>9.2.4</t>
  </si>
  <si>
    <t>Barbed Wire- Galvanized and Powder caoted green RAL6005  2.5mm x 6000m, Barbed length :20mm Double strand, 4 points barbs at every 75mm</t>
  </si>
  <si>
    <t>9.2.5</t>
  </si>
  <si>
    <t>Stretcher Bar - Galvanized and powder coated Green RAL6005, 5mmx25mmx2.4m length ( 2 pcs ) with 4 tighteners and 5 pairs of clips, each pair of clip with 4 holes and screws</t>
  </si>
  <si>
    <t>9.2.6</t>
  </si>
  <si>
    <t>Stretch Wire- Galvanized and powder coated PVC green RAL6005, 3500m x 4.7mm</t>
  </si>
  <si>
    <t>9.2.7</t>
  </si>
  <si>
    <t>Cement</t>
  </si>
  <si>
    <t>bags</t>
  </si>
  <si>
    <t>9.2.8</t>
  </si>
  <si>
    <t>Sand   ( Imported Sand )</t>
  </si>
  <si>
    <t>9.2.9</t>
  </si>
  <si>
    <t>Aggregates</t>
  </si>
  <si>
    <t>9.2.10</t>
  </si>
  <si>
    <t>Welding Rod 2.5 mm</t>
  </si>
  <si>
    <t>pkt</t>
  </si>
  <si>
    <t>9.2.11</t>
  </si>
  <si>
    <t>Welding Rod 3.2 mm</t>
  </si>
  <si>
    <t>9.2.12</t>
  </si>
  <si>
    <t xml:space="preserve">Cut-off Wheel </t>
  </si>
  <si>
    <t>9.2.13</t>
  </si>
  <si>
    <t>Binding wire</t>
  </si>
  <si>
    <t>kg</t>
  </si>
  <si>
    <t>9.2.14</t>
  </si>
  <si>
    <t xml:space="preserve">12mm Plywood </t>
  </si>
  <si>
    <t>9.2.15</t>
  </si>
  <si>
    <t xml:space="preserve"> 35 X 35 Timber </t>
  </si>
  <si>
    <t>9.2.16</t>
  </si>
  <si>
    <t>Bars 12 mm</t>
  </si>
  <si>
    <t>9.2.17</t>
  </si>
  <si>
    <t>100mm PVC HP Pipe</t>
  </si>
  <si>
    <t>9.2.18</t>
  </si>
  <si>
    <t>50mm PVC HP Pipe</t>
  </si>
  <si>
    <t>9.2.19</t>
  </si>
  <si>
    <t>100mm- 50mm  PVC HP Reducer</t>
  </si>
  <si>
    <t>9.2.20</t>
  </si>
  <si>
    <t>50mm  PVC HP 45 deg. elbow</t>
  </si>
  <si>
    <t>9.1.1</t>
  </si>
  <si>
    <t>To cover material expenses that may raise due to the finall adgustment of the location.</t>
  </si>
  <si>
    <t>BILL No: 09- SECURITY AND BOUNDARY FENCE - MATERIAL</t>
  </si>
  <si>
    <t>TOTAL OF BILL No: 09 - CARRIED OVER TO SUMMARY</t>
  </si>
  <si>
    <t>BILL No: 03 CHANNEL DREDGING &amp; JETTY</t>
  </si>
  <si>
    <t xml:space="preserve">Construction of a Passenger Jetty / 70m Quaywall - RCC "L" Section with Capping Beam and  800mm wide 100 mm thick Top slab finish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</si>
</sst>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00_-;\-* #,##0.00_-;_-* &quot;-&quot;??_-;_-@_-"/>
    <numFmt numFmtId="165" formatCode="0.0"/>
    <numFmt numFmtId="166" formatCode="_(* #,##0_);_(* \(#,##0\);_(* &quot;-&quot;??_);_(@_)"/>
    <numFmt numFmtId="167" formatCode="_(* #,##0.0_);_(* \(#,##0.0\);_(* &quot;-&quot;??_);_(@_)"/>
  </numFmts>
  <fonts count="28">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b/>
      <i/>
      <sz val="10"/>
      <name val="Calibri"/>
      <family val="2"/>
      <scheme val="minor"/>
    </font>
    <font>
      <b/>
      <i/>
      <sz val="11"/>
      <name val="Calibri"/>
      <family val="2"/>
      <scheme val="minor"/>
    </font>
    <font>
      <sz val="10"/>
      <name val="Calibri"/>
      <family val="2"/>
      <scheme val="minor"/>
    </font>
    <font>
      <b/>
      <i/>
      <sz val="12"/>
      <name val="Calibri"/>
      <family val="2"/>
      <scheme val="minor"/>
    </font>
    <font>
      <sz val="11"/>
      <name val="Calibri"/>
      <family val="2"/>
      <scheme val="minor"/>
    </font>
    <font>
      <sz val="12"/>
      <name val="Calibri"/>
      <family val="2"/>
      <scheme val="minor"/>
    </font>
    <font>
      <b/>
      <sz val="11"/>
      <name val="Calibri"/>
      <family val="2"/>
      <scheme val="minor"/>
    </font>
    <font>
      <b/>
      <sz val="10"/>
      <name val="Calibri"/>
      <family val="2"/>
      <scheme val="minor"/>
    </font>
    <font>
      <u/>
      <sz val="11"/>
      <name val="Calibri"/>
      <family val="2"/>
      <scheme val="minor"/>
    </font>
    <font>
      <b/>
      <sz val="11"/>
      <color indexed="9"/>
      <name val="Calibri"/>
      <family val="2"/>
      <scheme val="minor"/>
    </font>
    <font>
      <sz val="7"/>
      <name val="Calibri"/>
      <family val="2"/>
      <scheme val="minor"/>
    </font>
    <font>
      <b/>
      <sz val="10"/>
      <color rgb="FFFF0000"/>
      <name val="Calibri"/>
      <family val="2"/>
      <scheme val="minor"/>
    </font>
    <font>
      <b/>
      <i/>
      <sz val="11"/>
      <name val="Calibri"/>
      <family val="2"/>
    </font>
    <font>
      <sz val="11"/>
      <name val="Calibri"/>
      <family val="2"/>
    </font>
    <font>
      <u/>
      <sz val="11"/>
      <name val="Calibri"/>
      <family val="2"/>
    </font>
    <font>
      <b/>
      <sz val="12"/>
      <name val="Calibri"/>
      <family val="2"/>
      <scheme val="minor"/>
    </font>
    <font>
      <i/>
      <sz val="11"/>
      <name val="Calibri"/>
      <family val="2"/>
      <scheme val="minor"/>
    </font>
    <font>
      <b/>
      <sz val="11"/>
      <color theme="1"/>
      <name val="Calibri"/>
      <family val="2"/>
      <scheme val="minor"/>
    </font>
    <font>
      <b/>
      <sz val="12"/>
      <color theme="1"/>
      <name val="Calibri"/>
      <family val="2"/>
      <scheme val="minor"/>
    </font>
    <font>
      <b/>
      <sz val="11"/>
      <name val="Calibri"/>
      <family val="2"/>
    </font>
    <font>
      <sz val="10"/>
      <name val="Tekton Pro"/>
      <family val="2"/>
    </font>
    <font>
      <u/>
      <sz val="10"/>
      <name val="Calibri"/>
      <family val="2"/>
      <scheme val="minor"/>
    </font>
  </fonts>
  <fills count="6">
    <fill>
      <patternFill patternType="none"/>
    </fill>
    <fill>
      <patternFill patternType="gray125"/>
    </fill>
    <fill>
      <patternFill patternType="solid">
        <fgColor indexed="6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hair">
        <color indexed="64"/>
      </top>
      <bottom style="thin">
        <color indexed="64"/>
      </bottom>
      <diagonal/>
    </border>
  </borders>
  <cellStyleXfs count="10">
    <xf numFmtId="0" fontId="0" fillId="0" borderId="0"/>
    <xf numFmtId="164"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0" fontId="5" fillId="0" borderId="0"/>
    <xf numFmtId="164" fontId="3" fillId="0" borderId="0" applyFont="0" applyFill="0" applyBorder="0" applyAlignment="0" applyProtection="0"/>
    <xf numFmtId="0" fontId="3" fillId="0" borderId="0"/>
  </cellStyleXfs>
  <cellXfs count="486">
    <xf numFmtId="0" fontId="0" fillId="0" borderId="0" xfId="0"/>
    <xf numFmtId="164" fontId="7" fillId="4" borderId="1" xfId="1" applyFont="1" applyFill="1" applyBorder="1" applyAlignment="1">
      <alignment horizontal="center" vertical="center" wrapText="1"/>
    </xf>
    <xf numFmtId="43" fontId="8" fillId="0" borderId="0" xfId="2" applyFont="1"/>
    <xf numFmtId="0" fontId="8" fillId="0" borderId="0" xfId="0" applyFont="1" applyAlignment="1">
      <alignment horizontal="center"/>
    </xf>
    <xf numFmtId="0" fontId="8" fillId="0" borderId="0" xfId="0" applyFont="1"/>
    <xf numFmtId="40" fontId="8" fillId="0" borderId="0" xfId="2" applyNumberFormat="1" applyFont="1"/>
    <xf numFmtId="0" fontId="8" fillId="0" borderId="0" xfId="0" applyFont="1" applyAlignment="1">
      <alignment vertical="center"/>
    </xf>
    <xf numFmtId="43" fontId="10" fillId="0" borderId="6" xfId="2" applyFont="1" applyFill="1" applyBorder="1" applyAlignment="1">
      <alignment horizontal="center"/>
    </xf>
    <xf numFmtId="43" fontId="10" fillId="0" borderId="6" xfId="2" applyFont="1" applyFill="1" applyBorder="1" applyAlignment="1">
      <alignment horizontal="center" vertical="center"/>
    </xf>
    <xf numFmtId="0" fontId="10" fillId="0" borderId="6" xfId="0" applyFont="1" applyFill="1" applyBorder="1" applyAlignment="1">
      <alignment vertical="center" wrapText="1"/>
    </xf>
    <xf numFmtId="43" fontId="11" fillId="0" borderId="0" xfId="2" applyFont="1"/>
    <xf numFmtId="43" fontId="10" fillId="0" borderId="0" xfId="2" applyFont="1" applyAlignment="1">
      <alignment horizontal="center"/>
    </xf>
    <xf numFmtId="164" fontId="8" fillId="0" borderId="0" xfId="1" applyFont="1"/>
    <xf numFmtId="0" fontId="10" fillId="0" borderId="0" xfId="0" applyFont="1" applyAlignment="1">
      <alignment vertical="center"/>
    </xf>
    <xf numFmtId="0" fontId="10" fillId="0" borderId="0" xfId="0" applyFont="1"/>
    <xf numFmtId="0" fontId="8" fillId="2" borderId="6" xfId="1" applyNumberFormat="1" applyFont="1" applyFill="1" applyBorder="1" applyAlignment="1">
      <alignment horizontal="center" vertical="top"/>
    </xf>
    <xf numFmtId="49" fontId="8" fillId="2" borderId="2" xfId="2" applyNumberFormat="1" applyFont="1" applyFill="1" applyBorder="1" applyAlignment="1">
      <alignment horizontal="left" vertical="center" wrapText="1"/>
    </xf>
    <xf numFmtId="0" fontId="8" fillId="2" borderId="6" xfId="1" applyNumberFormat="1" applyFont="1" applyFill="1" applyBorder="1" applyAlignment="1">
      <alignment horizontal="center" vertical="center"/>
    </xf>
    <xf numFmtId="0" fontId="8" fillId="2" borderId="24" xfId="1" applyNumberFormat="1" applyFont="1" applyFill="1" applyBorder="1" applyAlignment="1">
      <alignment horizontal="center" vertical="center"/>
    </xf>
    <xf numFmtId="43" fontId="9" fillId="4" borderId="1" xfId="2" applyFont="1" applyFill="1" applyBorder="1" applyAlignment="1">
      <alignment horizontal="center" vertical="center"/>
    </xf>
    <xf numFmtId="43" fontId="7" fillId="4" borderId="1" xfId="2" applyFont="1" applyFill="1" applyBorder="1" applyAlignment="1">
      <alignment horizontal="center" vertical="center"/>
    </xf>
    <xf numFmtId="0" fontId="12" fillId="2" borderId="14" xfId="2" applyNumberFormat="1" applyFont="1" applyFill="1" applyBorder="1" applyAlignment="1">
      <alignment horizontal="center" vertical="justify"/>
    </xf>
    <xf numFmtId="49" fontId="12" fillId="2" borderId="4" xfId="2" quotePrefix="1" applyNumberFormat="1" applyFont="1" applyFill="1" applyBorder="1" applyAlignment="1">
      <alignment horizontal="center"/>
    </xf>
    <xf numFmtId="43" fontId="12" fillId="2" borderId="4" xfId="2" applyFont="1" applyFill="1" applyBorder="1" applyAlignment="1">
      <alignment horizontal="center"/>
    </xf>
    <xf numFmtId="166" fontId="13" fillId="2" borderId="4" xfId="2" applyNumberFormat="1" applyFont="1" applyFill="1" applyBorder="1" applyAlignment="1">
      <alignment horizontal="center"/>
    </xf>
    <xf numFmtId="164" fontId="8" fillId="2" borderId="4" xfId="1" applyFont="1" applyFill="1" applyBorder="1" applyAlignment="1">
      <alignment horizontal="right"/>
    </xf>
    <xf numFmtId="0" fontId="12" fillId="2" borderId="15" xfId="2" applyNumberFormat="1" applyFont="1" applyFill="1" applyBorder="1" applyAlignment="1">
      <alignment horizontal="center" vertical="justify"/>
    </xf>
    <xf numFmtId="49" fontId="12" fillId="2" borderId="3" xfId="2" applyNumberFormat="1" applyFont="1" applyFill="1" applyBorder="1" applyAlignment="1">
      <alignment horizontal="center" vertical="center" wrapText="1"/>
    </xf>
    <xf numFmtId="43" fontId="12" fillId="2" borderId="3" xfId="2" applyFont="1" applyFill="1" applyBorder="1" applyAlignment="1">
      <alignment horizontal="center"/>
    </xf>
    <xf numFmtId="166" fontId="13" fillId="2" borderId="3" xfId="2" applyNumberFormat="1" applyFont="1" applyFill="1" applyBorder="1" applyAlignment="1">
      <alignment horizontal="center"/>
    </xf>
    <xf numFmtId="164" fontId="8" fillId="2" borderId="3" xfId="1" applyFont="1" applyFill="1" applyBorder="1" applyAlignment="1">
      <alignment horizontal="right"/>
    </xf>
    <xf numFmtId="0" fontId="10" fillId="2" borderId="18" xfId="2" applyNumberFormat="1" applyFont="1" applyFill="1" applyBorder="1" applyAlignment="1">
      <alignment horizontal="center" vertical="justify"/>
    </xf>
    <xf numFmtId="49" fontId="10" fillId="2" borderId="8" xfId="2" applyNumberFormat="1" applyFont="1" applyFill="1" applyBorder="1" applyAlignment="1">
      <alignment horizontal="left"/>
    </xf>
    <xf numFmtId="43" fontId="12" fillId="2" borderId="8" xfId="2" applyFont="1" applyFill="1" applyBorder="1" applyAlignment="1">
      <alignment horizontal="center"/>
    </xf>
    <xf numFmtId="166" fontId="13" fillId="2" borderId="8" xfId="2" applyNumberFormat="1" applyFont="1" applyFill="1" applyBorder="1" applyAlignment="1">
      <alignment horizontal="center"/>
    </xf>
    <xf numFmtId="0" fontId="10" fillId="0" borderId="19" xfId="2" quotePrefix="1" applyNumberFormat="1" applyFont="1" applyBorder="1" applyAlignment="1">
      <alignment horizontal="center" vertical="justify"/>
    </xf>
    <xf numFmtId="49" fontId="14" fillId="0" borderId="6" xfId="2" applyNumberFormat="1" applyFont="1" applyBorder="1"/>
    <xf numFmtId="43" fontId="10" fillId="0" borderId="6" xfId="2" applyFont="1" applyBorder="1" applyAlignment="1">
      <alignment horizontal="center"/>
    </xf>
    <xf numFmtId="166" fontId="8" fillId="0" borderId="6" xfId="2" applyNumberFormat="1" applyFont="1" applyBorder="1"/>
    <xf numFmtId="49" fontId="10" fillId="0" borderId="6" xfId="2" applyNumberFormat="1" applyFont="1" applyFill="1" applyBorder="1" applyAlignment="1">
      <alignment wrapText="1"/>
    </xf>
    <xf numFmtId="0" fontId="10" fillId="0" borderId="19" xfId="2" applyNumberFormat="1" applyFont="1" applyBorder="1" applyAlignment="1">
      <alignment horizontal="center" vertical="justify"/>
    </xf>
    <xf numFmtId="49" fontId="10" fillId="0" borderId="6" xfId="2" applyNumberFormat="1" applyFont="1" applyFill="1" applyBorder="1" applyAlignment="1">
      <alignment horizontal="justify"/>
    </xf>
    <xf numFmtId="164" fontId="10" fillId="0" borderId="6" xfId="1" applyFont="1" applyBorder="1" applyAlignment="1">
      <alignment horizontal="center"/>
    </xf>
    <xf numFmtId="164" fontId="10" fillId="2" borderId="6" xfId="1" applyFont="1" applyFill="1" applyBorder="1" applyAlignment="1">
      <alignment horizontal="right"/>
    </xf>
    <xf numFmtId="0" fontId="10" fillId="0" borderId="20" xfId="2" applyNumberFormat="1" applyFont="1" applyBorder="1" applyAlignment="1">
      <alignment horizontal="center" vertical="justify"/>
    </xf>
    <xf numFmtId="49" fontId="10" fillId="0" borderId="7" xfId="2" applyNumberFormat="1" applyFont="1" applyFill="1" applyBorder="1" applyAlignment="1">
      <alignment horizontal="justify"/>
    </xf>
    <xf numFmtId="43" fontId="10" fillId="0" borderId="7" xfId="2" applyFont="1" applyBorder="1" applyAlignment="1">
      <alignment horizontal="center"/>
    </xf>
    <xf numFmtId="164" fontId="10" fillId="0" borderId="7" xfId="1" applyFont="1" applyBorder="1" applyAlignment="1">
      <alignment horizontal="center"/>
    </xf>
    <xf numFmtId="164" fontId="10" fillId="2" borderId="7" xfId="1" applyFont="1" applyFill="1" applyBorder="1" applyAlignment="1">
      <alignment horizontal="right"/>
    </xf>
    <xf numFmtId="0" fontId="10" fillId="0" borderId="18" xfId="2" applyNumberFormat="1" applyFont="1" applyBorder="1" applyAlignment="1">
      <alignment horizontal="center" vertical="justify"/>
    </xf>
    <xf numFmtId="49" fontId="14" fillId="0" borderId="8" xfId="2" applyNumberFormat="1" applyFont="1" applyBorder="1"/>
    <xf numFmtId="43" fontId="10" fillId="0" borderId="8" xfId="2" applyFont="1" applyBorder="1" applyAlignment="1">
      <alignment horizontal="center"/>
    </xf>
    <xf numFmtId="164" fontId="10" fillId="0" borderId="8" xfId="1" applyFont="1" applyBorder="1" applyAlignment="1">
      <alignment horizontal="center"/>
    </xf>
    <xf numFmtId="164" fontId="10" fillId="2" borderId="8" xfId="1" applyFont="1" applyFill="1" applyBorder="1" applyAlignment="1">
      <alignment horizontal="right"/>
    </xf>
    <xf numFmtId="0" fontId="10" fillId="0" borderId="20" xfId="2" applyNumberFormat="1" applyFont="1" applyFill="1" applyBorder="1" applyAlignment="1">
      <alignment horizontal="center" vertical="justify"/>
    </xf>
    <xf numFmtId="49" fontId="10" fillId="0" borderId="6" xfId="2" applyNumberFormat="1" applyFont="1" applyBorder="1" applyAlignment="1">
      <alignment wrapText="1"/>
    </xf>
    <xf numFmtId="49" fontId="10" fillId="0" borderId="8" xfId="2" applyNumberFormat="1" applyFont="1" applyFill="1" applyBorder="1" applyAlignment="1">
      <alignment horizontal="justify"/>
    </xf>
    <xf numFmtId="166" fontId="10" fillId="0" borderId="6" xfId="2" applyNumberFormat="1" applyFont="1" applyBorder="1" applyAlignment="1">
      <alignment horizontal="center"/>
    </xf>
    <xf numFmtId="49" fontId="10" fillId="0" borderId="7" xfId="2" applyNumberFormat="1" applyFont="1" applyBorder="1" applyAlignment="1">
      <alignment horizontal="justify"/>
    </xf>
    <xf numFmtId="49" fontId="10" fillId="0" borderId="8" xfId="2" applyNumberFormat="1" applyFont="1" applyBorder="1"/>
    <xf numFmtId="166" fontId="10" fillId="0" borderId="8" xfId="2" applyNumberFormat="1" applyFont="1" applyBorder="1" applyAlignment="1">
      <alignment horizontal="center"/>
    </xf>
    <xf numFmtId="43" fontId="10" fillId="0" borderId="7" xfId="2" applyFont="1" applyFill="1" applyBorder="1" applyAlignment="1">
      <alignment horizontal="center"/>
    </xf>
    <xf numFmtId="164" fontId="10" fillId="0" borderId="6" xfId="1" applyFont="1" applyFill="1" applyBorder="1" applyAlignment="1">
      <alignment horizontal="center"/>
    </xf>
    <xf numFmtId="166" fontId="10" fillId="0" borderId="8" xfId="2" applyNumberFormat="1" applyFont="1" applyBorder="1"/>
    <xf numFmtId="43" fontId="10" fillId="0" borderId="8" xfId="2" applyFont="1" applyBorder="1"/>
    <xf numFmtId="166" fontId="10" fillId="0" borderId="6" xfId="2" applyNumberFormat="1" applyFont="1" applyBorder="1"/>
    <xf numFmtId="43" fontId="10" fillId="0" borderId="6" xfId="2" applyFont="1" applyBorder="1"/>
    <xf numFmtId="49" fontId="10" fillId="0" borderId="7" xfId="2" applyNumberFormat="1" applyFont="1" applyFill="1" applyBorder="1" applyAlignment="1">
      <alignment wrapText="1"/>
    </xf>
    <xf numFmtId="43" fontId="10" fillId="0" borderId="10" xfId="2" applyFont="1" applyBorder="1" applyAlignment="1">
      <alignment horizontal="center"/>
    </xf>
    <xf numFmtId="164" fontId="10" fillId="0" borderId="10" xfId="1" applyFont="1" applyFill="1" applyBorder="1" applyAlignment="1">
      <alignment horizontal="center"/>
    </xf>
    <xf numFmtId="164" fontId="10" fillId="2" borderId="10" xfId="1" applyFont="1" applyFill="1" applyBorder="1" applyAlignment="1">
      <alignment horizontal="right"/>
    </xf>
    <xf numFmtId="164" fontId="10" fillId="0" borderId="7" xfId="1" applyFont="1" applyFill="1" applyBorder="1" applyAlignment="1">
      <alignment horizontal="center"/>
    </xf>
    <xf numFmtId="43" fontId="10" fillId="0" borderId="3" xfId="2" applyFont="1" applyBorder="1" applyAlignment="1">
      <alignment horizontal="center"/>
    </xf>
    <xf numFmtId="164" fontId="10" fillId="0" borderId="3" xfId="1" applyFont="1" applyBorder="1" applyAlignment="1">
      <alignment horizontal="center"/>
    </xf>
    <xf numFmtId="164" fontId="10" fillId="2" borderId="9" xfId="1" applyFont="1" applyFill="1" applyBorder="1" applyAlignment="1">
      <alignment horizontal="right"/>
    </xf>
    <xf numFmtId="0" fontId="10" fillId="0" borderId="7" xfId="2" applyNumberFormat="1" applyFont="1" applyBorder="1" applyAlignment="1">
      <alignment horizontal="center" vertical="justify"/>
    </xf>
    <xf numFmtId="0" fontId="10" fillId="0" borderId="9" xfId="2" applyNumberFormat="1" applyFont="1" applyBorder="1" applyAlignment="1">
      <alignment horizontal="center" vertical="justify"/>
    </xf>
    <xf numFmtId="49" fontId="10" fillId="0" borderId="9" xfId="2" applyNumberFormat="1" applyFont="1" applyBorder="1" applyAlignment="1">
      <alignment horizontal="justify"/>
    </xf>
    <xf numFmtId="43" fontId="10" fillId="0" borderId="9" xfId="2" applyFont="1" applyBorder="1" applyAlignment="1">
      <alignment horizontal="center"/>
    </xf>
    <xf numFmtId="164" fontId="10" fillId="0" borderId="9" xfId="1" applyFont="1" applyFill="1" applyBorder="1" applyAlignment="1">
      <alignment horizontal="center"/>
    </xf>
    <xf numFmtId="165" fontId="10" fillId="0" borderId="9" xfId="2" applyNumberFormat="1" applyFont="1" applyBorder="1" applyAlignment="1">
      <alignment horizontal="center" vertical="justify"/>
    </xf>
    <xf numFmtId="49" fontId="14" fillId="0" borderId="9" xfId="2" applyNumberFormat="1" applyFont="1" applyBorder="1"/>
    <xf numFmtId="166" fontId="10" fillId="0" borderId="9" xfId="2" applyNumberFormat="1" applyFont="1" applyBorder="1"/>
    <xf numFmtId="43" fontId="10" fillId="0" borderId="9" xfId="2" applyFont="1" applyBorder="1"/>
    <xf numFmtId="0" fontId="10" fillId="0" borderId="6" xfId="2" applyNumberFormat="1" applyFont="1" applyBorder="1" applyAlignment="1">
      <alignment horizontal="center" vertical="center"/>
    </xf>
    <xf numFmtId="49" fontId="10" fillId="0" borderId="6" xfId="2" applyNumberFormat="1" applyFont="1" applyBorder="1" applyAlignment="1">
      <alignment horizontal="justify" vertical="center"/>
    </xf>
    <xf numFmtId="43" fontId="10" fillId="0" borderId="6" xfId="2" applyFont="1" applyBorder="1" applyAlignment="1">
      <alignment horizontal="center" vertical="center"/>
    </xf>
    <xf numFmtId="164" fontId="10" fillId="0" borderId="6" xfId="1" applyFont="1" applyBorder="1" applyAlignment="1">
      <alignment horizontal="center" vertical="center"/>
    </xf>
    <xf numFmtId="43" fontId="10" fillId="0" borderId="6" xfId="2" applyFont="1" applyBorder="1" applyAlignment="1">
      <alignment vertical="center"/>
    </xf>
    <xf numFmtId="49" fontId="10" fillId="0" borderId="7" xfId="2" applyNumberFormat="1" applyFont="1" applyBorder="1"/>
    <xf numFmtId="164" fontId="10" fillId="0" borderId="10" xfId="1" applyFont="1" applyBorder="1" applyAlignment="1">
      <alignment horizontal="center"/>
    </xf>
    <xf numFmtId="43" fontId="10" fillId="0" borderId="10" xfId="2" applyFont="1" applyBorder="1"/>
    <xf numFmtId="165" fontId="10" fillId="0" borderId="0" xfId="2" applyNumberFormat="1" applyFont="1" applyAlignment="1">
      <alignment horizontal="right" vertical="justify"/>
    </xf>
    <xf numFmtId="166" fontId="8" fillId="0" borderId="0" xfId="2" applyNumberFormat="1" applyFont="1"/>
    <xf numFmtId="0" fontId="12" fillId="0" borderId="15" xfId="0" applyFont="1" applyBorder="1" applyAlignment="1">
      <alignment horizontal="center"/>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0" fillId="0" borderId="20" xfId="0" applyFont="1" applyFill="1" applyBorder="1" applyAlignment="1">
      <alignment horizontal="center" vertical="top"/>
    </xf>
    <xf numFmtId="0" fontId="10" fillId="0" borderId="7" xfId="0" applyFont="1" applyFill="1" applyBorder="1" applyAlignment="1">
      <alignment vertical="center" wrapText="1"/>
    </xf>
    <xf numFmtId="0" fontId="10" fillId="0" borderId="7" xfId="0" applyFont="1" applyFill="1" applyBorder="1" applyAlignment="1">
      <alignment horizontal="center" vertical="center" wrapText="1"/>
    </xf>
    <xf numFmtId="43" fontId="10" fillId="0" borderId="7" xfId="1" applyNumberFormat="1" applyFont="1" applyFill="1" applyBorder="1" applyAlignment="1">
      <alignment horizontal="center" vertical="center" wrapText="1"/>
    </xf>
    <xf numFmtId="43" fontId="10" fillId="0" borderId="7" xfId="1" applyNumberFormat="1" applyFont="1" applyFill="1" applyBorder="1" applyAlignment="1">
      <alignment horizontal="right" vertical="center" wrapText="1"/>
    </xf>
    <xf numFmtId="43" fontId="10" fillId="0" borderId="7" xfId="1" applyNumberFormat="1" applyFont="1" applyFill="1" applyBorder="1" applyAlignment="1">
      <alignment vertical="center"/>
    </xf>
    <xf numFmtId="0" fontId="8" fillId="0" borderId="0" xfId="0" applyFont="1" applyFill="1"/>
    <xf numFmtId="0" fontId="8" fillId="0" borderId="0" xfId="0" applyFont="1" applyFill="1" applyAlignment="1">
      <alignment vertical="center"/>
    </xf>
    <xf numFmtId="0" fontId="10" fillId="0" borderId="14" xfId="0" applyFont="1" applyFill="1" applyBorder="1" applyAlignment="1">
      <alignment horizontal="center" vertical="top"/>
    </xf>
    <xf numFmtId="0" fontId="14" fillId="0" borderId="8" xfId="0" applyFont="1" applyFill="1" applyBorder="1" applyAlignment="1">
      <alignment vertical="center" wrapText="1"/>
    </xf>
    <xf numFmtId="0" fontId="10" fillId="0" borderId="15" xfId="0" applyFont="1" applyFill="1" applyBorder="1" applyAlignment="1">
      <alignment horizontal="center" vertical="top"/>
    </xf>
    <xf numFmtId="0" fontId="10" fillId="0" borderId="3" xfId="0" applyFont="1" applyFill="1" applyBorder="1" applyAlignment="1">
      <alignment vertical="center" wrapText="1"/>
    </xf>
    <xf numFmtId="0" fontId="10" fillId="0" borderId="6" xfId="0" applyFont="1" applyFill="1" applyBorder="1" applyAlignment="1">
      <alignment horizontal="center" vertical="center" wrapText="1"/>
    </xf>
    <xf numFmtId="43" fontId="10" fillId="0" borderId="6" xfId="1" applyNumberFormat="1" applyFont="1" applyFill="1" applyBorder="1" applyAlignment="1">
      <alignment horizontal="center" vertical="center" wrapText="1"/>
    </xf>
    <xf numFmtId="43" fontId="10" fillId="0" borderId="6" xfId="1" applyNumberFormat="1" applyFont="1" applyFill="1" applyBorder="1" applyAlignment="1">
      <alignment horizontal="right" vertical="center" wrapText="1"/>
    </xf>
    <xf numFmtId="43" fontId="10" fillId="0" borderId="6" xfId="1" applyNumberFormat="1" applyFont="1" applyFill="1" applyBorder="1" applyAlignment="1">
      <alignment vertical="center"/>
    </xf>
    <xf numFmtId="0" fontId="10" fillId="0" borderId="11" xfId="0" applyFont="1" applyFill="1" applyBorder="1" applyAlignment="1">
      <alignment vertical="center" wrapText="1"/>
    </xf>
    <xf numFmtId="0" fontId="10" fillId="0" borderId="11" xfId="0" applyFont="1" applyFill="1" applyBorder="1" applyAlignment="1">
      <alignment horizontal="center" vertical="center" wrapText="1"/>
    </xf>
    <xf numFmtId="43" fontId="10" fillId="0" borderId="11" xfId="1" applyNumberFormat="1" applyFont="1" applyFill="1" applyBorder="1" applyAlignment="1">
      <alignment horizontal="center" vertical="center" wrapText="1"/>
    </xf>
    <xf numFmtId="43" fontId="10" fillId="0" borderId="11" xfId="1" applyNumberFormat="1" applyFont="1" applyFill="1" applyBorder="1" applyAlignment="1">
      <alignment horizontal="right" vertical="center" wrapText="1"/>
    </xf>
    <xf numFmtId="43" fontId="10" fillId="0" borderId="11" xfId="1" applyNumberFormat="1" applyFont="1" applyFill="1" applyBorder="1" applyAlignment="1">
      <alignment vertical="center"/>
    </xf>
    <xf numFmtId="0" fontId="10" fillId="0" borderId="18" xfId="0" applyFont="1" applyFill="1" applyBorder="1" applyAlignment="1">
      <alignment horizontal="center" vertical="top"/>
    </xf>
    <xf numFmtId="0" fontId="10" fillId="0" borderId="8" xfId="0" applyFont="1" applyFill="1" applyBorder="1" applyAlignment="1">
      <alignment horizontal="left" vertical="top" wrapText="1"/>
    </xf>
    <xf numFmtId="0" fontId="10" fillId="0" borderId="8" xfId="0" applyFont="1" applyFill="1" applyBorder="1" applyAlignment="1">
      <alignment horizontal="center" vertical="center" wrapText="1"/>
    </xf>
    <xf numFmtId="43" fontId="10" fillId="0" borderId="8" xfId="1" applyNumberFormat="1" applyFont="1" applyFill="1" applyBorder="1" applyAlignment="1">
      <alignment horizontal="center" vertical="center" wrapText="1"/>
    </xf>
    <xf numFmtId="43" fontId="10" fillId="0" borderId="8" xfId="1" applyNumberFormat="1" applyFont="1" applyFill="1" applyBorder="1" applyAlignment="1">
      <alignment horizontal="right" vertical="center" wrapText="1"/>
    </xf>
    <xf numFmtId="43" fontId="10" fillId="0" borderId="8" xfId="1" applyNumberFormat="1" applyFont="1" applyFill="1" applyBorder="1" applyAlignment="1">
      <alignment vertical="center"/>
    </xf>
    <xf numFmtId="0" fontId="10" fillId="0" borderId="19" xfId="0" applyFont="1" applyFill="1" applyBorder="1" applyAlignment="1">
      <alignment horizontal="center" vertical="top"/>
    </xf>
    <xf numFmtId="0" fontId="10" fillId="0" borderId="3" xfId="0" applyFont="1" applyFill="1" applyBorder="1" applyAlignment="1">
      <alignment horizontal="center" vertical="center" wrapText="1"/>
    </xf>
    <xf numFmtId="43" fontId="10" fillId="0" borderId="3" xfId="1" applyNumberFormat="1" applyFont="1" applyFill="1" applyBorder="1" applyAlignment="1">
      <alignment horizontal="center" vertical="center" wrapText="1"/>
    </xf>
    <xf numFmtId="43" fontId="10" fillId="0" borderId="3" xfId="1" applyNumberFormat="1" applyFont="1" applyFill="1" applyBorder="1" applyAlignment="1">
      <alignment horizontal="right" vertical="center" wrapText="1"/>
    </xf>
    <xf numFmtId="43" fontId="10" fillId="0" borderId="3" xfId="1" applyNumberFormat="1" applyFont="1" applyFill="1" applyBorder="1" applyAlignment="1">
      <alignment vertical="center"/>
    </xf>
    <xf numFmtId="0" fontId="10" fillId="0" borderId="15" xfId="0" applyFont="1" applyFill="1" applyBorder="1" applyAlignment="1">
      <alignment horizontal="center" vertical="center"/>
    </xf>
    <xf numFmtId="43" fontId="8" fillId="0" borderId="0" xfId="0" applyNumberFormat="1" applyFont="1" applyFill="1" applyAlignment="1">
      <alignment vertical="center"/>
    </xf>
    <xf numFmtId="43" fontId="8" fillId="0" borderId="0" xfId="0" applyNumberFormat="1" applyFont="1" applyFill="1"/>
    <xf numFmtId="43" fontId="16" fillId="0" borderId="0" xfId="1" applyNumberFormat="1" applyFont="1" applyFill="1"/>
    <xf numFmtId="164" fontId="8" fillId="0" borderId="0" xfId="1" applyFont="1" applyBorder="1"/>
    <xf numFmtId="43" fontId="13" fillId="2" borderId="0" xfId="2" applyFont="1" applyFill="1" applyBorder="1" applyAlignment="1">
      <alignment horizontal="center"/>
    </xf>
    <xf numFmtId="0" fontId="8" fillId="0" borderId="0" xfId="0" applyFont="1" applyBorder="1"/>
    <xf numFmtId="0" fontId="10" fillId="0" borderId="16" xfId="0" applyFont="1" applyFill="1" applyBorder="1" applyAlignment="1">
      <alignment horizontal="center" vertical="center"/>
    </xf>
    <xf numFmtId="0" fontId="10" fillId="0" borderId="18" xfId="0" applyFont="1" applyBorder="1" applyAlignment="1">
      <alignment horizontal="center" vertical="center"/>
    </xf>
    <xf numFmtId="0" fontId="14" fillId="0" borderId="8" xfId="0" applyFont="1" applyBorder="1" applyAlignment="1">
      <alignment vertical="center" wrapText="1"/>
    </xf>
    <xf numFmtId="0" fontId="10" fillId="0" borderId="8" xfId="0" applyFont="1" applyBorder="1" applyAlignment="1">
      <alignment horizontal="center" vertical="center"/>
    </xf>
    <xf numFmtId="0" fontId="12" fillId="0" borderId="8" xfId="0" applyFont="1" applyFill="1" applyBorder="1" applyAlignment="1">
      <alignment horizontal="center" vertical="center" wrapText="1"/>
    </xf>
    <xf numFmtId="43" fontId="10" fillId="0" borderId="8" xfId="1" applyNumberFormat="1" applyFont="1" applyBorder="1" applyAlignment="1">
      <alignment horizontal="right" vertical="center" wrapText="1"/>
    </xf>
    <xf numFmtId="43" fontId="10" fillId="0" borderId="8" xfId="1" applyNumberFormat="1" applyFont="1" applyBorder="1" applyAlignment="1">
      <alignment horizontal="center" vertical="center" wrapText="1"/>
    </xf>
    <xf numFmtId="0" fontId="10" fillId="0" borderId="22" xfId="0" applyFont="1" applyBorder="1" applyAlignment="1">
      <alignment horizontal="center" vertical="center"/>
    </xf>
    <xf numFmtId="0" fontId="14" fillId="0" borderId="9" xfId="0" applyFont="1" applyBorder="1" applyAlignment="1">
      <alignment vertical="center" wrapText="1"/>
    </xf>
    <xf numFmtId="0" fontId="10" fillId="0" borderId="9" xfId="0" applyFont="1" applyBorder="1" applyAlignment="1">
      <alignment horizontal="center" vertical="center"/>
    </xf>
    <xf numFmtId="0" fontId="12" fillId="0" borderId="9" xfId="0" applyFont="1" applyFill="1" applyBorder="1" applyAlignment="1">
      <alignment horizontal="center" vertical="center" wrapText="1"/>
    </xf>
    <xf numFmtId="43" fontId="10" fillId="0" borderId="9" xfId="1" applyNumberFormat="1" applyFont="1" applyBorder="1" applyAlignment="1">
      <alignment horizontal="right" vertical="center" wrapText="1"/>
    </xf>
    <xf numFmtId="43" fontId="10" fillId="0" borderId="9" xfId="1" applyNumberFormat="1" applyFont="1" applyBorder="1" applyAlignment="1">
      <alignment horizontal="center" vertical="center" wrapText="1"/>
    </xf>
    <xf numFmtId="0" fontId="10" fillId="0" borderId="19" xfId="0" applyFont="1" applyBorder="1" applyAlignment="1">
      <alignment horizontal="center" vertical="top"/>
    </xf>
    <xf numFmtId="0" fontId="10" fillId="0" borderId="6" xfId="0" applyFont="1" applyBorder="1" applyAlignment="1">
      <alignment vertical="center" wrapText="1"/>
    </xf>
    <xf numFmtId="0" fontId="10" fillId="0" borderId="6" xfId="0" applyFont="1" applyBorder="1" applyAlignment="1">
      <alignment horizontal="center" wrapText="1"/>
    </xf>
    <xf numFmtId="43" fontId="10" fillId="0" borderId="6" xfId="1" applyNumberFormat="1" applyFont="1" applyFill="1" applyBorder="1" applyAlignment="1">
      <alignment horizontal="right" wrapText="1"/>
    </xf>
    <xf numFmtId="43" fontId="10" fillId="0" borderId="6" xfId="1" applyNumberFormat="1" applyFont="1" applyBorder="1" applyAlignment="1">
      <alignment horizontal="right" wrapText="1"/>
    </xf>
    <xf numFmtId="43" fontId="10" fillId="0" borderId="6" xfId="1" applyNumberFormat="1" applyFont="1" applyBorder="1"/>
    <xf numFmtId="0" fontId="10" fillId="0" borderId="6" xfId="0" applyFont="1" applyFill="1" applyBorder="1" applyAlignment="1">
      <alignment horizontal="center" wrapText="1"/>
    </xf>
    <xf numFmtId="43" fontId="10" fillId="0" borderId="6" xfId="2" applyFont="1" applyFill="1" applyBorder="1"/>
    <xf numFmtId="43" fontId="10" fillId="0" borderId="6" xfId="1" applyNumberFormat="1" applyFont="1" applyFill="1" applyBorder="1"/>
    <xf numFmtId="43" fontId="8" fillId="0" borderId="0" xfId="0" applyNumberFormat="1" applyFont="1" applyAlignment="1">
      <alignment vertical="center"/>
    </xf>
    <xf numFmtId="0" fontId="14" fillId="0" borderId="8" xfId="0" applyFont="1" applyFill="1" applyBorder="1" applyAlignment="1">
      <alignment vertical="top" wrapText="1"/>
    </xf>
    <xf numFmtId="0" fontId="8" fillId="0" borderId="0" xfId="0" applyFont="1" applyAlignment="1">
      <alignment vertical="top"/>
    </xf>
    <xf numFmtId="0" fontId="10" fillId="0" borderId="20" xfId="0" applyFont="1" applyBorder="1" applyAlignment="1">
      <alignment horizontal="center"/>
    </xf>
    <xf numFmtId="0" fontId="10" fillId="0" borderId="7" xfId="0" applyFont="1" applyFill="1" applyBorder="1" applyAlignment="1">
      <alignment horizontal="center" wrapText="1"/>
    </xf>
    <xf numFmtId="43" fontId="10" fillId="0" borderId="7" xfId="1" applyNumberFormat="1" applyFont="1" applyFill="1" applyBorder="1" applyAlignment="1">
      <alignment horizontal="right" wrapText="1"/>
    </xf>
    <xf numFmtId="43" fontId="10" fillId="0" borderId="7" xfId="1" applyNumberFormat="1" applyFont="1" applyFill="1" applyBorder="1"/>
    <xf numFmtId="0" fontId="10" fillId="0" borderId="22" xfId="0" applyFont="1" applyBorder="1" applyAlignment="1">
      <alignment horizontal="center" vertical="top"/>
    </xf>
    <xf numFmtId="0" fontId="10" fillId="0" borderId="9" xfId="0" applyFont="1" applyFill="1" applyBorder="1" applyAlignment="1">
      <alignment vertical="center" wrapText="1"/>
    </xf>
    <xf numFmtId="0" fontId="10" fillId="0" borderId="9" xfId="0" applyFont="1" applyFill="1" applyBorder="1" applyAlignment="1">
      <alignment horizontal="center" vertical="center" wrapText="1"/>
    </xf>
    <xf numFmtId="43" fontId="10" fillId="0" borderId="9" xfId="1" applyNumberFormat="1" applyFont="1" applyFill="1" applyBorder="1" applyAlignment="1">
      <alignment horizontal="right" wrapText="1"/>
    </xf>
    <xf numFmtId="43" fontId="10" fillId="0" borderId="9" xfId="1" applyNumberFormat="1" applyFont="1" applyFill="1" applyBorder="1"/>
    <xf numFmtId="0" fontId="10" fillId="0" borderId="18" xfId="0" applyFont="1" applyBorder="1" applyAlignment="1">
      <alignment horizontal="center" vertical="top"/>
    </xf>
    <xf numFmtId="0" fontId="10" fillId="0" borderId="8" xfId="0" applyFont="1" applyFill="1" applyBorder="1" applyAlignment="1">
      <alignment horizontal="center" vertical="top"/>
    </xf>
    <xf numFmtId="0" fontId="12" fillId="0" borderId="8" xfId="0" applyFont="1" applyFill="1" applyBorder="1" applyAlignment="1">
      <alignment horizontal="center" vertical="top" wrapText="1"/>
    </xf>
    <xf numFmtId="43" fontId="10" fillId="0" borderId="8" xfId="1" applyNumberFormat="1" applyFont="1" applyFill="1" applyBorder="1" applyAlignment="1">
      <alignment horizontal="right" vertical="top" wrapText="1"/>
    </xf>
    <xf numFmtId="43" fontId="10" fillId="0" borderId="8" xfId="1" applyNumberFormat="1" applyFont="1" applyFill="1" applyBorder="1" applyAlignment="1">
      <alignment horizontal="center" vertical="top" wrapText="1"/>
    </xf>
    <xf numFmtId="43" fontId="10" fillId="0" borderId="6" xfId="2" applyFont="1" applyFill="1" applyBorder="1" applyAlignment="1"/>
    <xf numFmtId="43" fontId="10" fillId="0" borderId="6" xfId="2" applyFont="1" applyBorder="1" applyAlignment="1"/>
    <xf numFmtId="0" fontId="10" fillId="0" borderId="6" xfId="0" applyNumberFormat="1" applyFont="1" applyBorder="1" applyAlignment="1">
      <alignment horizontal="center"/>
    </xf>
    <xf numFmtId="164" fontId="10" fillId="0" borderId="6" xfId="1" applyFont="1" applyBorder="1" applyAlignment="1"/>
    <xf numFmtId="0" fontId="10" fillId="0" borderId="10" xfId="0" applyFont="1" applyBorder="1" applyAlignment="1">
      <alignment vertical="center" wrapText="1"/>
    </xf>
    <xf numFmtId="0" fontId="10" fillId="0" borderId="10" xfId="0" applyNumberFormat="1" applyFont="1" applyBorder="1" applyAlignment="1">
      <alignment horizontal="center"/>
    </xf>
    <xf numFmtId="164" fontId="10" fillId="0" borderId="10" xfId="1" applyFont="1" applyBorder="1" applyAlignment="1"/>
    <xf numFmtId="43" fontId="10" fillId="0" borderId="10" xfId="2" applyFont="1" applyBorder="1" applyAlignment="1"/>
    <xf numFmtId="40" fontId="8" fillId="0" borderId="0" xfId="2" applyNumberFormat="1" applyFont="1" applyBorder="1"/>
    <xf numFmtId="164" fontId="13" fillId="0" borderId="0" xfId="1" applyFont="1"/>
    <xf numFmtId="43" fontId="13" fillId="0" borderId="0" xfId="2" applyFont="1"/>
    <xf numFmtId="43" fontId="13" fillId="0" borderId="0" xfId="2" applyFont="1" applyBorder="1"/>
    <xf numFmtId="165" fontId="12" fillId="0" borderId="0" xfId="2" applyNumberFormat="1" applyFont="1" applyBorder="1" applyAlignment="1">
      <alignment horizontal="right" vertical="justify"/>
    </xf>
    <xf numFmtId="49" fontId="12" fillId="0" borderId="0" xfId="2" quotePrefix="1" applyNumberFormat="1" applyFont="1" applyBorder="1" applyAlignment="1">
      <alignment horizontal="left"/>
    </xf>
    <xf numFmtId="43" fontId="12" fillId="0" borderId="0" xfId="2" applyFont="1" applyBorder="1" applyAlignment="1">
      <alignment horizontal="center"/>
    </xf>
    <xf numFmtId="166" fontId="12" fillId="0" borderId="0" xfId="2" applyNumberFormat="1" applyFont="1" applyBorder="1"/>
    <xf numFmtId="43" fontId="12" fillId="0" borderId="0" xfId="2" applyFont="1" applyBorder="1"/>
    <xf numFmtId="40" fontId="12" fillId="0" borderId="0" xfId="2" applyNumberFormat="1" applyFont="1" applyBorder="1"/>
    <xf numFmtId="40" fontId="13" fillId="0" borderId="0" xfId="2" applyNumberFormat="1" applyFont="1"/>
    <xf numFmtId="0" fontId="12" fillId="0" borderId="14" xfId="0" applyFont="1" applyBorder="1" applyAlignment="1">
      <alignment horizontal="center"/>
    </xf>
    <xf numFmtId="0" fontId="12" fillId="0" borderId="8" xfId="0" applyFont="1" applyBorder="1" applyAlignment="1">
      <alignment vertical="center" wrapText="1"/>
    </xf>
    <xf numFmtId="0" fontId="10" fillId="0" borderId="8" xfId="0" applyNumberFormat="1" applyFont="1" applyBorder="1" applyAlignment="1">
      <alignment horizontal="center"/>
    </xf>
    <xf numFmtId="164" fontId="10" fillId="0" borderId="8" xfId="1" applyFont="1" applyBorder="1" applyAlignment="1"/>
    <xf numFmtId="43" fontId="10" fillId="0" borderId="8" xfId="1" applyNumberFormat="1" applyFont="1" applyFill="1" applyBorder="1" applyAlignment="1">
      <alignment horizontal="right" wrapText="1"/>
    </xf>
    <xf numFmtId="43" fontId="10" fillId="0" borderId="8" xfId="1" applyNumberFormat="1" applyFont="1" applyFill="1" applyBorder="1"/>
    <xf numFmtId="0" fontId="10" fillId="0" borderId="6" xfId="0" applyNumberFormat="1" applyFont="1" applyFill="1" applyBorder="1" applyAlignment="1">
      <alignment horizontal="center"/>
    </xf>
    <xf numFmtId="164" fontId="10" fillId="0" borderId="6" xfId="1" applyFont="1" applyFill="1" applyBorder="1" applyAlignment="1"/>
    <xf numFmtId="0" fontId="10" fillId="0" borderId="7" xfId="0" applyNumberFormat="1" applyFont="1" applyFill="1" applyBorder="1" applyAlignment="1">
      <alignment horizontal="center"/>
    </xf>
    <xf numFmtId="164" fontId="10" fillId="0" borderId="7" xfId="1" applyFont="1" applyFill="1" applyBorder="1" applyAlignment="1"/>
    <xf numFmtId="43" fontId="10" fillId="0" borderId="7" xfId="2" applyFont="1" applyBorder="1" applyAlignment="1">
      <alignment vertical="center"/>
    </xf>
    <xf numFmtId="0" fontId="10" fillId="0" borderId="4" xfId="0" applyFont="1" applyFill="1" applyBorder="1" applyAlignment="1">
      <alignment vertical="center" wrapText="1"/>
    </xf>
    <xf numFmtId="0" fontId="10" fillId="0" borderId="4" xfId="0" applyNumberFormat="1" applyFont="1" applyFill="1" applyBorder="1" applyAlignment="1">
      <alignment horizontal="center"/>
    </xf>
    <xf numFmtId="164" fontId="10" fillId="0" borderId="4" xfId="1" applyFont="1" applyFill="1" applyBorder="1" applyAlignment="1"/>
    <xf numFmtId="43" fontId="10" fillId="0" borderId="4" xfId="2" applyFont="1" applyBorder="1" applyAlignment="1">
      <alignment vertical="center"/>
    </xf>
    <xf numFmtId="43" fontId="10" fillId="0" borderId="4" xfId="1" applyNumberFormat="1" applyFont="1" applyFill="1" applyBorder="1"/>
    <xf numFmtId="0" fontId="10" fillId="0" borderId="3" xfId="0" applyNumberFormat="1" applyFont="1" applyFill="1" applyBorder="1" applyAlignment="1">
      <alignment horizontal="center"/>
    </xf>
    <xf numFmtId="164" fontId="10" fillId="0" borderId="3" xfId="1" applyFont="1" applyFill="1" applyBorder="1" applyAlignment="1"/>
    <xf numFmtId="43" fontId="10" fillId="0" borderId="3" xfId="2" applyFont="1" applyBorder="1" applyAlignment="1">
      <alignment vertical="center"/>
    </xf>
    <xf numFmtId="43" fontId="10" fillId="0" borderId="3" xfId="1" applyNumberFormat="1" applyFont="1" applyFill="1" applyBorder="1"/>
    <xf numFmtId="40" fontId="17" fillId="0" borderId="0" xfId="2" applyNumberFormat="1" applyFont="1"/>
    <xf numFmtId="164" fontId="7" fillId="4" borderId="1" xfId="3" applyFont="1" applyFill="1" applyBorder="1" applyAlignment="1">
      <alignment horizontal="center" vertical="center"/>
    </xf>
    <xf numFmtId="0" fontId="12" fillId="2" borderId="4" xfId="2" applyNumberFormat="1" applyFont="1" applyFill="1" applyBorder="1" applyAlignment="1">
      <alignment horizontal="center" vertical="justify"/>
    </xf>
    <xf numFmtId="166" fontId="12" fillId="2" borderId="4" xfId="2" applyNumberFormat="1" applyFont="1" applyFill="1" applyBorder="1" applyAlignment="1">
      <alignment horizontal="center"/>
    </xf>
    <xf numFmtId="164" fontId="10" fillId="2" borderId="4" xfId="1" applyFont="1" applyFill="1" applyBorder="1" applyAlignment="1">
      <alignment horizontal="right"/>
    </xf>
    <xf numFmtId="0" fontId="12" fillId="2" borderId="3" xfId="2" applyNumberFormat="1" applyFont="1" applyFill="1" applyBorder="1" applyAlignment="1">
      <alignment horizontal="center" vertical="justify"/>
    </xf>
    <xf numFmtId="49" fontId="12" fillId="2" borderId="3" xfId="2" applyNumberFormat="1" applyFont="1" applyFill="1" applyBorder="1" applyAlignment="1">
      <alignment horizontal="left" vertical="center" wrapText="1"/>
    </xf>
    <xf numFmtId="166" fontId="12" fillId="2" borderId="3" xfId="2" applyNumberFormat="1" applyFont="1" applyFill="1" applyBorder="1" applyAlignment="1">
      <alignment horizontal="center"/>
    </xf>
    <xf numFmtId="164" fontId="10" fillId="2" borderId="3" xfId="1" applyFont="1" applyFill="1" applyBorder="1" applyAlignment="1">
      <alignment horizontal="right"/>
    </xf>
    <xf numFmtId="49" fontId="12" fillId="2" borderId="3" xfId="2" applyNumberFormat="1" applyFont="1" applyFill="1" applyBorder="1" applyAlignment="1">
      <alignment horizontal="left"/>
    </xf>
    <xf numFmtId="0" fontId="10" fillId="0" borderId="8" xfId="2" applyNumberFormat="1" applyFont="1" applyBorder="1" applyAlignment="1">
      <alignment horizontal="center" vertical="justify"/>
    </xf>
    <xf numFmtId="0" fontId="10" fillId="0" borderId="6" xfId="2" applyNumberFormat="1" applyFont="1" applyFill="1" applyBorder="1" applyAlignment="1">
      <alignment horizontal="center" vertical="top"/>
    </xf>
    <xf numFmtId="0" fontId="10" fillId="0" borderId="6" xfId="0" applyFont="1" applyFill="1" applyBorder="1" applyAlignment="1">
      <alignment vertical="top" wrapText="1"/>
    </xf>
    <xf numFmtId="43" fontId="8" fillId="0" borderId="0" xfId="2" applyFont="1" applyAlignment="1">
      <alignment vertical="top"/>
    </xf>
    <xf numFmtId="0" fontId="10" fillId="0" borderId="10" xfId="2" applyNumberFormat="1" applyFont="1" applyFill="1" applyBorder="1" applyAlignment="1">
      <alignment horizontal="center" vertical="top"/>
    </xf>
    <xf numFmtId="0" fontId="10" fillId="0" borderId="10" xfId="0" applyFont="1" applyFill="1" applyBorder="1" applyAlignment="1">
      <alignment vertical="top" wrapText="1"/>
    </xf>
    <xf numFmtId="43" fontId="10" fillId="0" borderId="10" xfId="2" applyFont="1" applyFill="1" applyBorder="1" applyAlignment="1">
      <alignment horizontal="center"/>
    </xf>
    <xf numFmtId="43" fontId="10" fillId="0" borderId="10" xfId="2" applyFont="1" applyFill="1" applyBorder="1" applyAlignment="1"/>
    <xf numFmtId="164" fontId="10" fillId="0" borderId="10" xfId="1" applyFont="1" applyFill="1" applyBorder="1" applyAlignment="1">
      <alignment horizontal="right"/>
    </xf>
    <xf numFmtId="0" fontId="10" fillId="0" borderId="8" xfId="2" applyNumberFormat="1" applyFont="1" applyFill="1" applyBorder="1" applyAlignment="1">
      <alignment horizontal="center" vertical="justify"/>
    </xf>
    <xf numFmtId="49" fontId="14" fillId="0" borderId="8" xfId="2" applyNumberFormat="1" applyFont="1" applyFill="1" applyBorder="1"/>
    <xf numFmtId="43" fontId="10" fillId="0" borderId="8" xfId="2" applyFont="1" applyFill="1" applyBorder="1" applyAlignment="1">
      <alignment horizontal="center"/>
    </xf>
    <xf numFmtId="166" fontId="10" fillId="0" borderId="8" xfId="2" applyNumberFormat="1" applyFont="1" applyFill="1" applyBorder="1"/>
    <xf numFmtId="43" fontId="10" fillId="0" borderId="8" xfId="2" applyFont="1" applyFill="1" applyBorder="1"/>
    <xf numFmtId="164" fontId="10" fillId="0" borderId="8" xfId="1" applyFont="1" applyFill="1" applyBorder="1" applyAlignment="1">
      <alignment horizontal="right"/>
    </xf>
    <xf numFmtId="0" fontId="10" fillId="0" borderId="6" xfId="2" applyNumberFormat="1" applyFont="1" applyFill="1" applyBorder="1" applyAlignment="1">
      <alignment horizontal="center" vertical="center"/>
    </xf>
    <xf numFmtId="0" fontId="10" fillId="0" borderId="7" xfId="2" applyNumberFormat="1" applyFont="1" applyFill="1" applyBorder="1" applyAlignment="1">
      <alignment horizontal="center" vertical="top"/>
    </xf>
    <xf numFmtId="43" fontId="10" fillId="0" borderId="7" xfId="2" applyFont="1" applyFill="1" applyBorder="1"/>
    <xf numFmtId="164" fontId="10" fillId="0" borderId="7" xfId="1" applyFont="1" applyFill="1" applyBorder="1" applyAlignment="1">
      <alignment horizontal="right"/>
    </xf>
    <xf numFmtId="43" fontId="10" fillId="0" borderId="9" xfId="2" applyFont="1" applyFill="1" applyBorder="1" applyAlignment="1">
      <alignment horizontal="center"/>
    </xf>
    <xf numFmtId="0" fontId="10" fillId="0" borderId="7" xfId="0" applyFont="1" applyBorder="1" applyAlignment="1">
      <alignment vertical="center" wrapText="1"/>
    </xf>
    <xf numFmtId="164" fontId="10" fillId="2" borderId="0" xfId="1" applyFont="1" applyFill="1" applyBorder="1" applyAlignment="1">
      <alignment horizontal="right"/>
    </xf>
    <xf numFmtId="0" fontId="10" fillId="0" borderId="19" xfId="2" applyNumberFormat="1" applyFont="1" applyBorder="1" applyAlignment="1">
      <alignment horizontal="center" vertical="top"/>
    </xf>
    <xf numFmtId="49" fontId="10" fillId="0" borderId="6" xfId="2" applyNumberFormat="1" applyFont="1" applyFill="1" applyBorder="1" applyAlignment="1">
      <alignment vertical="top" wrapText="1"/>
    </xf>
    <xf numFmtId="0" fontId="10" fillId="0" borderId="22" xfId="2" applyNumberFormat="1" applyFont="1" applyBorder="1" applyAlignment="1">
      <alignment horizontal="center" vertical="top"/>
    </xf>
    <xf numFmtId="164" fontId="10" fillId="0" borderId="9" xfId="1" applyFont="1" applyBorder="1" applyAlignment="1">
      <alignment horizontal="center"/>
    </xf>
    <xf numFmtId="43" fontId="10" fillId="0" borderId="7" xfId="2" applyFont="1" applyBorder="1"/>
    <xf numFmtId="49" fontId="10" fillId="0" borderId="6" xfId="2" applyNumberFormat="1" applyFont="1" applyBorder="1" applyAlignment="1">
      <alignment vertical="top" wrapText="1"/>
    </xf>
    <xf numFmtId="43" fontId="10" fillId="0" borderId="6" xfId="2" applyFont="1" applyBorder="1" applyAlignment="1">
      <alignment horizontal="center" vertical="top"/>
    </xf>
    <xf numFmtId="164" fontId="10" fillId="0" borderId="6" xfId="1" applyFont="1" applyBorder="1" applyAlignment="1">
      <alignment horizontal="center" vertical="top"/>
    </xf>
    <xf numFmtId="43" fontId="10" fillId="0" borderId="6" xfId="2" applyFont="1" applyBorder="1" applyAlignment="1">
      <alignment vertical="top"/>
    </xf>
    <xf numFmtId="164" fontId="10" fillId="2" borderId="6" xfId="1" applyFont="1" applyFill="1" applyBorder="1" applyAlignment="1">
      <alignment horizontal="right" vertical="top"/>
    </xf>
    <xf numFmtId="164" fontId="10" fillId="2" borderId="0" xfId="1" applyFont="1" applyFill="1" applyBorder="1" applyAlignment="1">
      <alignment horizontal="right" vertical="top"/>
    </xf>
    <xf numFmtId="0" fontId="10" fillId="0" borderId="20" xfId="2" applyNumberFormat="1" applyFont="1" applyBorder="1" applyAlignment="1">
      <alignment horizontal="center" vertical="top"/>
    </xf>
    <xf numFmtId="0" fontId="10" fillId="0" borderId="18" xfId="2" applyNumberFormat="1" applyFont="1" applyBorder="1" applyAlignment="1">
      <alignment horizontal="center" vertical="top"/>
    </xf>
    <xf numFmtId="40" fontId="10" fillId="0" borderId="0" xfId="2" applyNumberFormat="1" applyFont="1" applyFill="1" applyBorder="1"/>
    <xf numFmtId="40" fontId="12" fillId="0" borderId="0" xfId="2" applyNumberFormat="1" applyFont="1" applyFill="1" applyBorder="1"/>
    <xf numFmtId="0" fontId="19" fillId="0" borderId="6" xfId="0" applyFont="1" applyFill="1" applyBorder="1" applyAlignment="1">
      <alignment vertical="center" wrapText="1"/>
    </xf>
    <xf numFmtId="40" fontId="12" fillId="3" borderId="11" xfId="2" applyNumberFormat="1" applyFont="1" applyFill="1" applyBorder="1"/>
    <xf numFmtId="40" fontId="10" fillId="3" borderId="4" xfId="2" applyNumberFormat="1" applyFont="1" applyFill="1" applyBorder="1"/>
    <xf numFmtId="0" fontId="10" fillId="0" borderId="6" xfId="2" quotePrefix="1" applyNumberFormat="1" applyFont="1" applyBorder="1" applyAlignment="1">
      <alignment horizontal="center" vertical="justify"/>
    </xf>
    <xf numFmtId="164" fontId="8" fillId="0" borderId="0" xfId="0" applyNumberFormat="1" applyFont="1"/>
    <xf numFmtId="43" fontId="12" fillId="3" borderId="11" xfId="1" applyNumberFormat="1" applyFont="1" applyFill="1" applyBorder="1"/>
    <xf numFmtId="43" fontId="12" fillId="3" borderId="12" xfId="2" applyFont="1" applyFill="1" applyBorder="1" applyAlignment="1">
      <alignment horizontal="center"/>
    </xf>
    <xf numFmtId="166" fontId="12" fillId="3" borderId="12" xfId="2" applyNumberFormat="1" applyFont="1" applyFill="1" applyBorder="1"/>
    <xf numFmtId="43" fontId="12" fillId="3" borderId="5" xfId="2" applyFont="1" applyFill="1" applyBorder="1"/>
    <xf numFmtId="43" fontId="11" fillId="3" borderId="13" xfId="2" applyFont="1" applyFill="1" applyBorder="1"/>
    <xf numFmtId="49" fontId="12" fillId="3" borderId="12" xfId="2" quotePrefix="1" applyNumberFormat="1" applyFont="1" applyFill="1" applyBorder="1" applyAlignment="1">
      <alignment horizontal="left" wrapText="1"/>
    </xf>
    <xf numFmtId="49" fontId="12" fillId="3" borderId="5" xfId="2" quotePrefix="1" applyNumberFormat="1" applyFont="1" applyFill="1" applyBorder="1" applyAlignment="1">
      <alignment horizontal="left" wrapText="1"/>
    </xf>
    <xf numFmtId="43" fontId="13" fillId="3" borderId="13" xfId="2" applyFont="1" applyFill="1" applyBorder="1"/>
    <xf numFmtId="43" fontId="12" fillId="3" borderId="12" xfId="2" applyFont="1" applyFill="1" applyBorder="1" applyAlignment="1">
      <alignment horizontal="left"/>
    </xf>
    <xf numFmtId="166" fontId="12" fillId="3" borderId="12" xfId="2" applyNumberFormat="1" applyFont="1" applyFill="1" applyBorder="1" applyAlignment="1">
      <alignment horizontal="left"/>
    </xf>
    <xf numFmtId="43" fontId="12" fillId="3" borderId="5" xfId="2" applyFont="1" applyFill="1" applyBorder="1" applyAlignment="1">
      <alignment horizontal="left"/>
    </xf>
    <xf numFmtId="0" fontId="8" fillId="0" borderId="8" xfId="0" applyFont="1" applyBorder="1"/>
    <xf numFmtId="43" fontId="13" fillId="3" borderId="28" xfId="1" applyNumberFormat="1" applyFont="1" applyFill="1" applyBorder="1" applyAlignment="1">
      <alignment vertical="center"/>
    </xf>
    <xf numFmtId="164" fontId="7" fillId="4" borderId="1" xfId="3" applyFont="1" applyFill="1" applyBorder="1" applyAlignment="1">
      <alignment horizontal="centerContinuous" vertical="center" wrapText="1"/>
    </xf>
    <xf numFmtId="0" fontId="7" fillId="4" borderId="1" xfId="2" applyNumberFormat="1" applyFont="1" applyFill="1" applyBorder="1" applyAlignment="1">
      <alignment horizontal="center" vertical="center" wrapText="1"/>
    </xf>
    <xf numFmtId="43" fontId="10" fillId="0" borderId="8" xfId="2" applyFont="1" applyBorder="1" applyAlignment="1">
      <alignment horizontal="center" wrapText="1"/>
    </xf>
    <xf numFmtId="0" fontId="7" fillId="4" borderId="13" xfId="2" applyNumberFormat="1" applyFont="1" applyFill="1" applyBorder="1" applyAlignment="1">
      <alignment horizontal="center" vertical="center" wrapText="1"/>
    </xf>
    <xf numFmtId="43" fontId="7" fillId="4" borderId="1" xfId="2" applyFont="1" applyFill="1" applyBorder="1" applyAlignment="1">
      <alignment horizontal="center" vertical="center" wrapText="1"/>
    </xf>
    <xf numFmtId="40" fontId="18" fillId="4" borderId="1" xfId="2" applyNumberFormat="1" applyFont="1" applyFill="1" applyBorder="1" applyAlignment="1">
      <alignment horizontal="center" vertical="center" wrapText="1"/>
    </xf>
    <xf numFmtId="0" fontId="12" fillId="3" borderId="13" xfId="0" applyFont="1" applyFill="1" applyBorder="1" applyAlignment="1">
      <alignment horizontal="left"/>
    </xf>
    <xf numFmtId="0" fontId="12" fillId="3" borderId="12" xfId="0" applyFont="1" applyFill="1" applyBorder="1" applyAlignment="1">
      <alignment wrapText="1"/>
    </xf>
    <xf numFmtId="0" fontId="12" fillId="3" borderId="12" xfId="0" applyFont="1" applyFill="1" applyBorder="1" applyAlignment="1">
      <alignment horizontal="center" vertical="center" wrapText="1"/>
    </xf>
    <xf numFmtId="0" fontId="15" fillId="3" borderId="5" xfId="0" applyFont="1" applyFill="1" applyBorder="1" applyAlignment="1">
      <alignment horizontal="center" vertical="center" wrapText="1"/>
    </xf>
    <xf numFmtId="43" fontId="15" fillId="3" borderId="4" xfId="0" applyNumberFormat="1" applyFont="1" applyFill="1" applyBorder="1" applyAlignment="1">
      <alignment horizontal="center" vertical="center" wrapText="1"/>
    </xf>
    <xf numFmtId="0" fontId="19" fillId="0" borderId="19" xfId="0" applyFont="1" applyFill="1" applyBorder="1" applyAlignment="1">
      <alignment horizontal="center" vertical="top"/>
    </xf>
    <xf numFmtId="0" fontId="19" fillId="0" borderId="22" xfId="0" applyFont="1" applyFill="1" applyBorder="1" applyAlignment="1">
      <alignment horizontal="center" vertical="top"/>
    </xf>
    <xf numFmtId="0" fontId="20" fillId="0" borderId="9" xfId="0" applyFont="1" applyFill="1" applyBorder="1" applyAlignment="1">
      <alignment vertical="top" wrapText="1"/>
    </xf>
    <xf numFmtId="43" fontId="10" fillId="0" borderId="9" xfId="2" applyFont="1" applyBorder="1" applyAlignment="1"/>
    <xf numFmtId="0" fontId="10" fillId="0" borderId="20" xfId="0" applyFont="1" applyBorder="1" applyAlignment="1">
      <alignment horizontal="center" vertical="top"/>
    </xf>
    <xf numFmtId="43" fontId="10" fillId="0" borderId="7" xfId="2" applyFont="1" applyBorder="1" applyAlignment="1"/>
    <xf numFmtId="164" fontId="7" fillId="4" borderId="8" xfId="1" applyFont="1" applyFill="1" applyBorder="1" applyAlignment="1">
      <alignment horizontal="center" vertical="center" wrapText="1"/>
    </xf>
    <xf numFmtId="164" fontId="7" fillId="4" borderId="7" xfId="1" applyFont="1" applyFill="1" applyBorder="1" applyAlignment="1">
      <alignment horizontal="center" vertical="center" wrapText="1"/>
    </xf>
    <xf numFmtId="0" fontId="10" fillId="0" borderId="6" xfId="0" applyFont="1" applyFill="1" applyBorder="1" applyAlignment="1">
      <alignment horizontal="left" vertical="top" wrapText="1"/>
    </xf>
    <xf numFmtId="0" fontId="10" fillId="0" borderId="7" xfId="0" applyFont="1" applyFill="1" applyBorder="1" applyAlignment="1">
      <alignment horizontal="left" vertical="top" wrapText="1"/>
    </xf>
    <xf numFmtId="0" fontId="10" fillId="5" borderId="7" xfId="0" applyFont="1" applyFill="1" applyBorder="1" applyAlignment="1">
      <alignment horizontal="left" vertical="top" wrapText="1"/>
    </xf>
    <xf numFmtId="3" fontId="8" fillId="0" borderId="6" xfId="1" applyNumberFormat="1" applyFont="1" applyFill="1" applyBorder="1" applyAlignment="1">
      <alignment horizontal="center"/>
    </xf>
    <xf numFmtId="43" fontId="8" fillId="0" borderId="6" xfId="2" applyNumberFormat="1" applyFont="1" applyFill="1" applyBorder="1" applyAlignment="1">
      <alignment horizontal="left"/>
    </xf>
    <xf numFmtId="164" fontId="12" fillId="2" borderId="0" xfId="1" applyFont="1" applyFill="1" applyBorder="1" applyAlignment="1">
      <alignment horizontal="right"/>
    </xf>
    <xf numFmtId="43" fontId="13" fillId="0" borderId="0" xfId="2" applyFont="1" applyAlignment="1"/>
    <xf numFmtId="43" fontId="13" fillId="0" borderId="0" xfId="2" applyFont="1" applyAlignment="1">
      <alignment vertical="top"/>
    </xf>
    <xf numFmtId="49" fontId="12" fillId="3" borderId="13" xfId="2" quotePrefix="1" applyNumberFormat="1" applyFont="1" applyFill="1" applyBorder="1" applyAlignment="1">
      <alignment horizontal="left"/>
    </xf>
    <xf numFmtId="43" fontId="13" fillId="2" borderId="4" xfId="2" applyFont="1" applyFill="1" applyBorder="1" applyAlignment="1">
      <alignment horizontal="center"/>
    </xf>
    <xf numFmtId="43" fontId="13" fillId="2" borderId="3" xfId="2" applyFont="1" applyFill="1" applyBorder="1" applyAlignment="1">
      <alignment horizontal="center"/>
    </xf>
    <xf numFmtId="164" fontId="8" fillId="0" borderId="0" xfId="0" applyNumberFormat="1" applyFont="1" applyFill="1"/>
    <xf numFmtId="49" fontId="8" fillId="0" borderId="9" xfId="2" applyNumberFormat="1" applyFont="1" applyFill="1" applyBorder="1" applyAlignment="1">
      <alignment horizontal="center"/>
    </xf>
    <xf numFmtId="49" fontId="8" fillId="2" borderId="24" xfId="2" applyNumberFormat="1" applyFont="1" applyFill="1" applyBorder="1" applyAlignment="1">
      <alignment horizontal="center"/>
    </xf>
    <xf numFmtId="164" fontId="8" fillId="2" borderId="24" xfId="1" applyFont="1" applyFill="1" applyBorder="1" applyAlignment="1">
      <alignment horizontal="center"/>
    </xf>
    <xf numFmtId="43" fontId="8" fillId="2" borderId="24" xfId="2" applyNumberFormat="1" applyFont="1" applyFill="1" applyBorder="1" applyAlignment="1">
      <alignment horizontal="left"/>
    </xf>
    <xf numFmtId="49" fontId="8" fillId="0" borderId="6" xfId="2" applyNumberFormat="1" applyFont="1" applyFill="1" applyBorder="1" applyAlignment="1">
      <alignment horizontal="center"/>
    </xf>
    <xf numFmtId="49" fontId="8" fillId="2" borderId="6" xfId="2" applyNumberFormat="1" applyFont="1" applyFill="1" applyBorder="1" applyAlignment="1">
      <alignment horizontal="center"/>
    </xf>
    <xf numFmtId="43" fontId="9" fillId="0" borderId="6" xfId="2" applyFont="1" applyFill="1" applyBorder="1" applyAlignment="1">
      <alignment horizontal="left" vertical="center"/>
    </xf>
    <xf numFmtId="49" fontId="8" fillId="0" borderId="6" xfId="2" applyNumberFormat="1" applyFont="1" applyFill="1" applyBorder="1" applyAlignment="1">
      <alignment horizontal="left" vertical="center" wrapText="1"/>
    </xf>
    <xf numFmtId="0" fontId="8" fillId="0" borderId="7" xfId="1" applyNumberFormat="1" applyFont="1" applyFill="1" applyBorder="1" applyAlignment="1">
      <alignment horizontal="center" vertical="top"/>
    </xf>
    <xf numFmtId="49" fontId="8" fillId="0" borderId="7" xfId="2" applyNumberFormat="1" applyFont="1" applyFill="1" applyBorder="1" applyAlignment="1">
      <alignment horizontal="left" vertical="center" wrapText="1"/>
    </xf>
    <xf numFmtId="49" fontId="8" fillId="0" borderId="7" xfId="2" applyNumberFormat="1" applyFont="1" applyFill="1" applyBorder="1" applyAlignment="1">
      <alignment horizontal="center"/>
    </xf>
    <xf numFmtId="3" fontId="8" fillId="0" borderId="7" xfId="1" applyNumberFormat="1" applyFont="1" applyFill="1" applyBorder="1" applyAlignment="1">
      <alignment horizontal="center"/>
    </xf>
    <xf numFmtId="43" fontId="8" fillId="0" borderId="7" xfId="2" applyNumberFormat="1" applyFont="1" applyFill="1" applyBorder="1" applyAlignment="1">
      <alignment horizontal="left"/>
    </xf>
    <xf numFmtId="164" fontId="13" fillId="3" borderId="29" xfId="1" applyFont="1" applyFill="1" applyBorder="1" applyAlignment="1">
      <alignment horizontal="center" vertical="center"/>
    </xf>
    <xf numFmtId="0" fontId="6" fillId="3" borderId="25" xfId="1" applyNumberFormat="1" applyFont="1" applyFill="1" applyBorder="1" applyAlignment="1">
      <alignment vertical="center"/>
    </xf>
    <xf numFmtId="0" fontId="6" fillId="3" borderId="26" xfId="1" applyNumberFormat="1" applyFont="1" applyFill="1" applyBorder="1" applyAlignment="1">
      <alignment vertical="center"/>
    </xf>
    <xf numFmtId="43" fontId="8" fillId="0" borderId="0" xfId="0" applyNumberFormat="1" applyFont="1"/>
    <xf numFmtId="49" fontId="8" fillId="0" borderId="10" xfId="2" applyNumberFormat="1" applyFont="1" applyFill="1" applyBorder="1" applyAlignment="1">
      <alignment horizontal="center"/>
    </xf>
    <xf numFmtId="3" fontId="8" fillId="0" borderId="10" xfId="1" applyNumberFormat="1" applyFont="1" applyFill="1" applyBorder="1" applyAlignment="1">
      <alignment horizontal="center"/>
    </xf>
    <xf numFmtId="43" fontId="8" fillId="0" borderId="10" xfId="2" applyNumberFormat="1" applyFont="1" applyFill="1" applyBorder="1" applyAlignment="1">
      <alignment horizontal="left"/>
    </xf>
    <xf numFmtId="0" fontId="10" fillId="0" borderId="23" xfId="0" applyFont="1" applyFill="1" applyBorder="1" applyAlignment="1">
      <alignment horizontal="center" vertical="top"/>
    </xf>
    <xf numFmtId="43" fontId="13" fillId="2" borderId="8" xfId="2" applyFont="1" applyFill="1" applyBorder="1" applyAlignment="1">
      <alignment horizontal="center"/>
    </xf>
    <xf numFmtId="164" fontId="8" fillId="2" borderId="8" xfId="1" applyFont="1" applyFill="1" applyBorder="1" applyAlignment="1">
      <alignment horizontal="right"/>
    </xf>
    <xf numFmtId="43" fontId="8" fillId="0" borderId="6" xfId="2" applyFont="1" applyBorder="1"/>
    <xf numFmtId="164" fontId="8" fillId="2" borderId="6" xfId="1" applyFont="1" applyFill="1" applyBorder="1" applyAlignment="1">
      <alignment horizontal="right"/>
    </xf>
    <xf numFmtId="43" fontId="10" fillId="0" borderId="9" xfId="2" applyFont="1" applyFill="1" applyBorder="1" applyAlignment="1"/>
    <xf numFmtId="43" fontId="10" fillId="0" borderId="7" xfId="2" applyFont="1" applyFill="1" applyBorder="1" applyAlignment="1"/>
    <xf numFmtId="0" fontId="0" fillId="0" borderId="0" xfId="0" applyBorder="1"/>
    <xf numFmtId="164" fontId="7" fillId="4" borderId="4" xfId="3" applyFont="1" applyFill="1" applyBorder="1" applyAlignment="1">
      <alignment horizontal="centerContinuous" vertical="center"/>
    </xf>
    <xf numFmtId="43" fontId="7" fillId="4" borderId="4" xfId="2" applyFont="1" applyFill="1" applyBorder="1" applyAlignment="1">
      <alignment horizontal="center" vertical="center"/>
    </xf>
    <xf numFmtId="164" fontId="7" fillId="4" borderId="4" xfId="3" applyFont="1" applyFill="1" applyBorder="1" applyAlignment="1">
      <alignment horizontal="center" vertical="center"/>
    </xf>
    <xf numFmtId="0" fontId="12" fillId="2" borderId="8" xfId="2" applyNumberFormat="1" applyFont="1" applyFill="1" applyBorder="1" applyAlignment="1">
      <alignment horizontal="center" vertical="justify"/>
    </xf>
    <xf numFmtId="0" fontId="23" fillId="0" borderId="8" xfId="0" applyFont="1" applyBorder="1" applyAlignment="1">
      <alignment vertical="center" wrapText="1"/>
    </xf>
    <xf numFmtId="0" fontId="23" fillId="0" borderId="8" xfId="0" applyFont="1" applyBorder="1" applyAlignment="1">
      <alignment horizontal="center" vertical="center" wrapText="1"/>
    </xf>
    <xf numFmtId="0" fontId="1" fillId="0" borderId="6" xfId="0" applyFont="1" applyBorder="1" applyAlignment="1">
      <alignment vertical="center" wrapText="1"/>
    </xf>
    <xf numFmtId="0" fontId="1" fillId="0" borderId="6" xfId="0" applyFont="1" applyBorder="1" applyAlignment="1">
      <alignment horizontal="center" vertical="center" wrapText="1"/>
    </xf>
    <xf numFmtId="0" fontId="8" fillId="0" borderId="6" xfId="0" applyFont="1" applyBorder="1" applyAlignment="1">
      <alignment horizontal="center" vertical="center"/>
    </xf>
    <xf numFmtId="164" fontId="8" fillId="0" borderId="6" xfId="1" applyFont="1" applyBorder="1" applyAlignment="1">
      <alignment vertical="center" wrapText="1"/>
    </xf>
    <xf numFmtId="164" fontId="8" fillId="0" borderId="6" xfId="1" applyFont="1" applyBorder="1" applyAlignment="1">
      <alignment vertical="center"/>
    </xf>
    <xf numFmtId="164" fontId="8" fillId="0" borderId="6" xfId="1" applyFont="1" applyBorder="1" applyAlignment="1">
      <alignment horizontal="right" vertical="center" wrapText="1"/>
    </xf>
    <xf numFmtId="0" fontId="1" fillId="0" borderId="7" xfId="0" applyFont="1" applyBorder="1" applyAlignment="1">
      <alignment horizontal="center" vertical="center" wrapText="1"/>
    </xf>
    <xf numFmtId="0" fontId="1" fillId="0" borderId="7" xfId="0" applyFont="1" applyBorder="1" applyAlignment="1">
      <alignment vertical="center" wrapText="1"/>
    </xf>
    <xf numFmtId="0" fontId="8" fillId="0" borderId="7" xfId="0" applyFont="1" applyBorder="1" applyAlignment="1">
      <alignment horizontal="center" vertical="center"/>
    </xf>
    <xf numFmtId="164" fontId="8" fillId="0" borderId="7" xfId="1" applyFont="1" applyBorder="1" applyAlignment="1">
      <alignment horizontal="right" vertical="center" wrapText="1"/>
    </xf>
    <xf numFmtId="49" fontId="25" fillId="3" borderId="13" xfId="2" quotePrefix="1" applyNumberFormat="1" applyFont="1" applyFill="1" applyBorder="1" applyAlignment="1"/>
    <xf numFmtId="49" fontId="25" fillId="3" borderId="12" xfId="2" quotePrefix="1" applyNumberFormat="1" applyFont="1" applyFill="1" applyBorder="1" applyAlignment="1"/>
    <xf numFmtId="49" fontId="25" fillId="3" borderId="5" xfId="2" quotePrefix="1" applyNumberFormat="1" applyFont="1" applyFill="1" applyBorder="1" applyAlignment="1"/>
    <xf numFmtId="40" fontId="19" fillId="3" borderId="4" xfId="2" applyNumberFormat="1" applyFont="1" applyFill="1" applyBorder="1"/>
    <xf numFmtId="43" fontId="26" fillId="0" borderId="0" xfId="2" applyFont="1"/>
    <xf numFmtId="40" fontId="25" fillId="3" borderId="11" xfId="2" applyNumberFormat="1" applyFont="1" applyFill="1" applyBorder="1"/>
    <xf numFmtId="0" fontId="26" fillId="0" borderId="0" xfId="0" applyFont="1"/>
    <xf numFmtId="164" fontId="26" fillId="0" borderId="0" xfId="1" applyFont="1"/>
    <xf numFmtId="164" fontId="26" fillId="0" borderId="0" xfId="0" applyNumberFormat="1" applyFont="1"/>
    <xf numFmtId="43" fontId="26" fillId="0" borderId="0" xfId="0" applyNumberFormat="1" applyFont="1"/>
    <xf numFmtId="0" fontId="10" fillId="0" borderId="9" xfId="2" applyNumberFormat="1" applyFont="1" applyFill="1" applyBorder="1" applyAlignment="1">
      <alignment horizontal="center" vertical="justify"/>
    </xf>
    <xf numFmtId="166" fontId="10" fillId="0" borderId="9" xfId="2" applyNumberFormat="1" applyFont="1" applyFill="1" applyBorder="1"/>
    <xf numFmtId="43" fontId="10" fillId="0" borderId="9" xfId="2" applyFont="1" applyFill="1" applyBorder="1"/>
    <xf numFmtId="164" fontId="10" fillId="0" borderId="9" xfId="1" applyFont="1" applyFill="1" applyBorder="1" applyAlignment="1">
      <alignment horizontal="right"/>
    </xf>
    <xf numFmtId="49" fontId="22" fillId="0" borderId="9" xfId="2" applyNumberFormat="1" applyFont="1" applyFill="1" applyBorder="1" applyAlignment="1">
      <alignment wrapText="1"/>
    </xf>
    <xf numFmtId="0" fontId="10" fillId="0" borderId="23" xfId="2" applyNumberFormat="1" applyFont="1" applyBorder="1" applyAlignment="1">
      <alignment horizontal="center" vertical="top"/>
    </xf>
    <xf numFmtId="0" fontId="10" fillId="0" borderId="10" xfId="0" applyFont="1" applyFill="1" applyBorder="1" applyAlignment="1">
      <alignment vertical="center" wrapText="1"/>
    </xf>
    <xf numFmtId="0" fontId="10" fillId="0" borderId="15" xfId="2" applyNumberFormat="1" applyFont="1" applyBorder="1" applyAlignment="1">
      <alignment horizontal="center" vertical="top"/>
    </xf>
    <xf numFmtId="49" fontId="14" fillId="0" borderId="9" xfId="2" applyNumberFormat="1" applyFont="1" applyBorder="1" applyAlignment="1">
      <alignment wrapText="1"/>
    </xf>
    <xf numFmtId="0" fontId="1" fillId="0" borderId="16" xfId="0" applyFont="1" applyBorder="1" applyAlignment="1">
      <alignment horizontal="center" vertical="center" wrapText="1"/>
    </xf>
    <xf numFmtId="0" fontId="1" fillId="0" borderId="17" xfId="0" applyFont="1" applyBorder="1" applyAlignment="1">
      <alignment vertical="center" wrapText="1"/>
    </xf>
    <xf numFmtId="0" fontId="1" fillId="0" borderId="17" xfId="0" applyFont="1" applyBorder="1" applyAlignment="1">
      <alignment horizontal="center" vertical="center" wrapText="1"/>
    </xf>
    <xf numFmtId="0" fontId="8" fillId="0" borderId="17" xfId="0" applyFont="1" applyBorder="1" applyAlignment="1">
      <alignment horizontal="center" vertical="center"/>
    </xf>
    <xf numFmtId="164" fontId="8" fillId="0" borderId="21" xfId="1" applyFont="1" applyBorder="1" applyAlignment="1">
      <alignment horizontal="right" vertical="center" wrapText="1"/>
    </xf>
    <xf numFmtId="164" fontId="8" fillId="0" borderId="3" xfId="1" applyFont="1" applyBorder="1" applyAlignment="1">
      <alignment vertical="center"/>
    </xf>
    <xf numFmtId="49" fontId="8" fillId="2" borderId="24" xfId="2" applyNumberFormat="1" applyFont="1" applyFill="1" applyBorder="1" applyAlignment="1">
      <alignment horizontal="left" vertical="top"/>
    </xf>
    <xf numFmtId="49" fontId="8" fillId="2" borderId="6" xfId="2" applyNumberFormat="1" applyFont="1" applyFill="1" applyBorder="1" applyAlignment="1">
      <alignment horizontal="left" vertical="top"/>
    </xf>
    <xf numFmtId="49" fontId="8" fillId="0" borderId="6" xfId="2" applyNumberFormat="1" applyFont="1" applyFill="1" applyBorder="1" applyAlignment="1">
      <alignment horizontal="left" vertical="center"/>
    </xf>
    <xf numFmtId="40" fontId="12" fillId="2" borderId="4" xfId="2" applyNumberFormat="1" applyFont="1" applyFill="1" applyBorder="1" applyAlignment="1">
      <alignment horizontal="center"/>
    </xf>
    <xf numFmtId="43" fontId="12" fillId="2" borderId="3" xfId="2" applyFont="1" applyFill="1" applyBorder="1" applyAlignment="1"/>
    <xf numFmtId="166" fontId="12" fillId="2" borderId="3" xfId="2" applyNumberFormat="1" applyFont="1" applyFill="1" applyBorder="1" applyAlignment="1"/>
    <xf numFmtId="40" fontId="12" fillId="2" borderId="3" xfId="2" applyNumberFormat="1" applyFont="1" applyFill="1" applyBorder="1" applyAlignment="1"/>
    <xf numFmtId="43" fontId="8" fillId="0" borderId="0" xfId="2" applyFont="1" applyAlignment="1"/>
    <xf numFmtId="49" fontId="12" fillId="2" borderId="4" xfId="2" applyNumberFormat="1" applyFont="1" applyFill="1" applyBorder="1" applyAlignment="1">
      <alignment horizontal="left"/>
    </xf>
    <xf numFmtId="0" fontId="10" fillId="0" borderId="3" xfId="2" applyNumberFormat="1" applyFont="1" applyBorder="1" applyAlignment="1">
      <alignment horizontal="center" vertical="justify"/>
    </xf>
    <xf numFmtId="49" fontId="14" fillId="0" borderId="3" xfId="2" applyNumberFormat="1" applyFont="1" applyBorder="1" applyAlignment="1">
      <alignment horizontal="justify" vertical="top"/>
    </xf>
    <xf numFmtId="166" fontId="10" fillId="0" borderId="3" xfId="2" applyNumberFormat="1" applyFont="1" applyBorder="1"/>
    <xf numFmtId="40" fontId="10" fillId="0" borderId="3" xfId="2" applyNumberFormat="1" applyFont="1" applyBorder="1"/>
    <xf numFmtId="49" fontId="10" fillId="0" borderId="3" xfId="2" applyNumberFormat="1" applyFont="1" applyBorder="1" applyAlignment="1">
      <alignment horizontal="justify" vertical="top"/>
    </xf>
    <xf numFmtId="167" fontId="10" fillId="0" borderId="3" xfId="2" applyNumberFormat="1" applyFont="1" applyBorder="1"/>
    <xf numFmtId="167" fontId="10" fillId="0" borderId="3" xfId="2" applyNumberFormat="1" applyFont="1" applyFill="1" applyBorder="1"/>
    <xf numFmtId="0" fontId="14" fillId="0" borderId="7" xfId="0" applyFont="1" applyFill="1" applyBorder="1" applyAlignment="1">
      <alignment vertical="center" wrapText="1"/>
    </xf>
    <xf numFmtId="167" fontId="10" fillId="0" borderId="7" xfId="2" applyNumberFormat="1" applyFont="1" applyFill="1" applyBorder="1"/>
    <xf numFmtId="40" fontId="10" fillId="0" borderId="7" xfId="2" applyNumberFormat="1" applyFont="1" applyFill="1" applyBorder="1"/>
    <xf numFmtId="0" fontId="10" fillId="0" borderId="8" xfId="2" applyNumberFormat="1" applyFont="1" applyBorder="1" applyAlignment="1">
      <alignment horizontal="center" vertical="center"/>
    </xf>
    <xf numFmtId="43" fontId="10" fillId="0" borderId="8" xfId="2" applyFont="1" applyBorder="1" applyAlignment="1">
      <alignment horizontal="center" vertical="center"/>
    </xf>
    <xf numFmtId="166" fontId="10" fillId="0" borderId="8" xfId="2" applyNumberFormat="1" applyFont="1" applyBorder="1" applyAlignment="1">
      <alignment vertical="center"/>
    </xf>
    <xf numFmtId="166" fontId="10" fillId="0" borderId="8" xfId="2" applyNumberFormat="1" applyFont="1" applyFill="1" applyBorder="1" applyAlignment="1">
      <alignment vertical="center"/>
    </xf>
    <xf numFmtId="40" fontId="10" fillId="0" borderId="8" xfId="2" applyNumberFormat="1" applyFont="1" applyBorder="1" applyAlignment="1">
      <alignment vertical="center"/>
    </xf>
    <xf numFmtId="43" fontId="8" fillId="0" borderId="0" xfId="2" applyFont="1" applyAlignment="1">
      <alignment vertical="center"/>
    </xf>
    <xf numFmtId="0" fontId="10" fillId="0" borderId="6" xfId="2" applyNumberFormat="1" applyFont="1" applyBorder="1" applyAlignment="1">
      <alignment horizontal="center" vertical="justify"/>
    </xf>
    <xf numFmtId="167" fontId="10" fillId="0" borderId="6" xfId="2" applyNumberFormat="1" applyFont="1" applyFill="1" applyBorder="1"/>
    <xf numFmtId="0" fontId="14" fillId="0" borderId="6" xfId="0" applyFont="1" applyFill="1" applyBorder="1" applyAlignment="1">
      <alignment vertical="center" wrapText="1"/>
    </xf>
    <xf numFmtId="40" fontId="10" fillId="0" borderId="6" xfId="2" applyNumberFormat="1" applyFont="1" applyFill="1" applyBorder="1"/>
    <xf numFmtId="49" fontId="8" fillId="0" borderId="8" xfId="2" applyNumberFormat="1" applyFont="1" applyBorder="1" applyAlignment="1">
      <alignment horizontal="center" vertical="center"/>
    </xf>
    <xf numFmtId="0" fontId="14" fillId="0" borderId="8" xfId="0" applyFont="1" applyFill="1" applyBorder="1" applyAlignment="1">
      <alignment horizontal="left" vertical="center" wrapText="1"/>
    </xf>
    <xf numFmtId="0" fontId="8" fillId="0" borderId="9" xfId="2" applyNumberFormat="1" applyFont="1" applyFill="1" applyBorder="1" applyAlignment="1">
      <alignment horizontal="center" vertical="center"/>
    </xf>
    <xf numFmtId="43" fontId="8" fillId="0" borderId="9" xfId="2" applyFont="1" applyFill="1" applyBorder="1" applyAlignment="1">
      <alignment horizontal="center" vertical="center"/>
    </xf>
    <xf numFmtId="164" fontId="8" fillId="0" borderId="9" xfId="1" applyFont="1" applyFill="1" applyBorder="1" applyAlignment="1">
      <alignment horizontal="center" vertical="center"/>
    </xf>
    <xf numFmtId="167" fontId="10" fillId="0" borderId="9" xfId="2" applyNumberFormat="1" applyFont="1" applyFill="1" applyBorder="1"/>
    <xf numFmtId="40" fontId="10" fillId="0" borderId="9" xfId="2" applyNumberFormat="1" applyFont="1" applyFill="1" applyBorder="1"/>
    <xf numFmtId="49" fontId="8" fillId="0" borderId="6" xfId="2" applyNumberFormat="1" applyFont="1" applyBorder="1" applyAlignment="1">
      <alignment horizontal="center" vertical="center"/>
    </xf>
    <xf numFmtId="0" fontId="8" fillId="0" borderId="6" xfId="2" applyNumberFormat="1" applyFont="1" applyFill="1" applyBorder="1" applyAlignment="1">
      <alignment horizontal="center" vertical="center"/>
    </xf>
    <xf numFmtId="0" fontId="14" fillId="0" borderId="6" xfId="0" applyFont="1" applyBorder="1" applyAlignment="1">
      <alignment vertical="center" wrapText="1"/>
    </xf>
    <xf numFmtId="0" fontId="8" fillId="0" borderId="7" xfId="2" applyNumberFormat="1" applyFont="1" applyFill="1" applyBorder="1" applyAlignment="1">
      <alignment horizontal="center" vertical="center"/>
    </xf>
    <xf numFmtId="49" fontId="27" fillId="0" borderId="33" xfId="2" applyNumberFormat="1" applyFont="1" applyBorder="1" applyAlignment="1">
      <alignment vertical="center"/>
    </xf>
    <xf numFmtId="43" fontId="8" fillId="0" borderId="7" xfId="2" applyFont="1" applyFill="1" applyBorder="1" applyAlignment="1">
      <alignment horizontal="center" vertical="center"/>
    </xf>
    <xf numFmtId="164" fontId="8" fillId="0" borderId="7" xfId="1" applyFont="1" applyFill="1" applyBorder="1" applyAlignment="1">
      <alignment horizontal="center" vertical="center"/>
    </xf>
    <xf numFmtId="43" fontId="8" fillId="0" borderId="7" xfId="2" applyFont="1" applyFill="1" applyBorder="1" applyAlignment="1">
      <alignment horizontal="center"/>
    </xf>
    <xf numFmtId="164" fontId="8" fillId="0" borderId="7" xfId="1" applyFont="1" applyFill="1" applyBorder="1" applyAlignment="1">
      <alignment horizontal="right"/>
    </xf>
    <xf numFmtId="49" fontId="10" fillId="0" borderId="8" xfId="2" applyNumberFormat="1" applyFont="1" applyBorder="1" applyAlignment="1">
      <alignment horizontal="justify" vertical="top"/>
    </xf>
    <xf numFmtId="43" fontId="10" fillId="0" borderId="8" xfId="2" applyFont="1" applyFill="1" applyBorder="1" applyAlignment="1">
      <alignment horizontal="center" vertical="center"/>
    </xf>
    <xf numFmtId="164" fontId="10" fillId="0" borderId="8" xfId="1" applyFont="1" applyFill="1" applyBorder="1" applyAlignment="1">
      <alignment vertical="center"/>
    </xf>
    <xf numFmtId="40" fontId="10" fillId="0" borderId="8" xfId="2" applyNumberFormat="1" applyFont="1" applyFill="1" applyBorder="1" applyAlignment="1">
      <alignment vertical="center"/>
    </xf>
    <xf numFmtId="49" fontId="10" fillId="0" borderId="6" xfId="2" applyNumberFormat="1" applyFont="1" applyBorder="1" applyAlignment="1">
      <alignment horizontal="justify" vertical="top"/>
    </xf>
    <xf numFmtId="164" fontId="10" fillId="0" borderId="6" xfId="1" applyFont="1" applyFill="1" applyBorder="1" applyAlignment="1">
      <alignment vertical="center"/>
    </xf>
    <xf numFmtId="40" fontId="10" fillId="0" borderId="6" xfId="2" applyNumberFormat="1" applyFont="1" applyFill="1" applyBorder="1" applyAlignment="1">
      <alignment vertical="center"/>
    </xf>
    <xf numFmtId="0" fontId="10" fillId="0" borderId="11" xfId="2" applyNumberFormat="1" applyFont="1" applyFill="1" applyBorder="1" applyAlignment="1">
      <alignment horizontal="center" vertical="justify"/>
    </xf>
    <xf numFmtId="0" fontId="10" fillId="0" borderId="11" xfId="0" applyFont="1" applyFill="1" applyBorder="1" applyAlignment="1">
      <alignment horizontal="left" wrapText="1"/>
    </xf>
    <xf numFmtId="43" fontId="10" fillId="0" borderId="11" xfId="2" applyFont="1" applyFill="1" applyBorder="1" applyAlignment="1">
      <alignment horizontal="center"/>
    </xf>
    <xf numFmtId="164" fontId="10" fillId="0" borderId="11" xfId="1" applyFont="1" applyFill="1" applyBorder="1"/>
    <xf numFmtId="40" fontId="10" fillId="0" borderId="11" xfId="2" applyNumberFormat="1" applyFont="1" applyFill="1" applyBorder="1"/>
    <xf numFmtId="0" fontId="10" fillId="0" borderId="0" xfId="2" applyNumberFormat="1" applyFont="1" applyAlignment="1">
      <alignment horizontal="center" vertical="justify"/>
    </xf>
    <xf numFmtId="164" fontId="7" fillId="4" borderId="1" xfId="1" applyFont="1" applyFill="1" applyBorder="1" applyAlignment="1">
      <alignment horizontal="center" vertical="center"/>
    </xf>
    <xf numFmtId="49" fontId="12" fillId="2" borderId="3" xfId="2" quotePrefix="1" applyNumberFormat="1" applyFont="1" applyFill="1" applyBorder="1" applyAlignment="1">
      <alignment horizontal="center"/>
    </xf>
    <xf numFmtId="164" fontId="12" fillId="2" borderId="3" xfId="1" applyFont="1" applyFill="1" applyBorder="1" applyAlignment="1">
      <alignment horizontal="center"/>
    </xf>
    <xf numFmtId="40" fontId="12" fillId="2" borderId="3" xfId="2" applyNumberFormat="1" applyFont="1" applyFill="1" applyBorder="1" applyAlignment="1">
      <alignment horizontal="center"/>
    </xf>
    <xf numFmtId="164" fontId="12" fillId="2" borderId="3" xfId="1" applyFont="1" applyFill="1" applyBorder="1" applyAlignment="1"/>
    <xf numFmtId="164" fontId="12" fillId="2" borderId="4" xfId="1" applyFont="1" applyFill="1" applyBorder="1" applyAlignment="1">
      <alignment horizontal="center"/>
    </xf>
    <xf numFmtId="0" fontId="10" fillId="0" borderId="15" xfId="2" applyNumberFormat="1" applyFont="1" applyBorder="1" applyAlignment="1">
      <alignment horizontal="center" vertical="justify"/>
    </xf>
    <xf numFmtId="164" fontId="10" fillId="0" borderId="3" xfId="1" applyFont="1" applyBorder="1"/>
    <xf numFmtId="164" fontId="10" fillId="0" borderId="7" xfId="1" applyFont="1" applyFill="1" applyBorder="1"/>
    <xf numFmtId="43" fontId="11" fillId="0" borderId="19" xfId="2" applyFont="1" applyBorder="1"/>
    <xf numFmtId="164" fontId="10" fillId="0" borderId="6" xfId="1" applyFont="1" applyBorder="1"/>
    <xf numFmtId="167" fontId="10" fillId="0" borderId="6" xfId="2" applyNumberFormat="1" applyFont="1" applyFill="1" applyBorder="1" applyAlignment="1">
      <alignment wrapText="1"/>
    </xf>
    <xf numFmtId="0" fontId="10" fillId="0" borderId="6" xfId="0" applyNumberFormat="1" applyFont="1" applyBorder="1" applyAlignment="1">
      <alignment horizontal="left" vertical="center" wrapText="1"/>
    </xf>
    <xf numFmtId="0" fontId="11" fillId="0" borderId="19" xfId="2" applyNumberFormat="1" applyFont="1" applyBorder="1" applyAlignment="1">
      <alignment horizontal="left" wrapText="1"/>
    </xf>
    <xf numFmtId="0" fontId="10" fillId="0" borderId="19" xfId="2" applyNumberFormat="1" applyFont="1" applyBorder="1" applyAlignment="1">
      <alignment horizontal="center" vertical="center"/>
    </xf>
    <xf numFmtId="0" fontId="11" fillId="0" borderId="19" xfId="2" applyNumberFormat="1" applyFont="1" applyBorder="1" applyAlignment="1">
      <alignment horizontal="left" vertical="center"/>
    </xf>
    <xf numFmtId="164" fontId="10" fillId="0" borderId="6" xfId="1" applyFont="1" applyBorder="1" applyAlignment="1">
      <alignment vertical="center"/>
    </xf>
    <xf numFmtId="167" fontId="10" fillId="0" borderId="6" xfId="2" applyNumberFormat="1" applyFont="1" applyBorder="1" applyAlignment="1">
      <alignment vertical="center"/>
    </xf>
    <xf numFmtId="167" fontId="10" fillId="0" borderId="6" xfId="2" applyNumberFormat="1" applyFont="1" applyFill="1" applyBorder="1" applyAlignment="1">
      <alignment vertical="center"/>
    </xf>
    <xf numFmtId="0" fontId="11" fillId="0" borderId="23" xfId="2" applyNumberFormat="1" applyFont="1" applyBorder="1" applyAlignment="1">
      <alignment horizontal="left" vertical="center"/>
    </xf>
    <xf numFmtId="0" fontId="11" fillId="0" borderId="19" xfId="2" applyNumberFormat="1" applyFont="1" applyFill="1" applyBorder="1" applyAlignment="1">
      <alignment horizontal="left" vertical="center"/>
    </xf>
    <xf numFmtId="0" fontId="10" fillId="0" borderId="23" xfId="2" applyNumberFormat="1" applyFont="1" applyFill="1" applyBorder="1" applyAlignment="1">
      <alignment horizontal="center" vertical="justify"/>
    </xf>
    <xf numFmtId="164" fontId="10" fillId="0" borderId="10" xfId="1" applyFont="1" applyFill="1" applyBorder="1"/>
    <xf numFmtId="40" fontId="10" fillId="0" borderId="10" xfId="2" applyNumberFormat="1" applyFont="1" applyFill="1" applyBorder="1"/>
    <xf numFmtId="49" fontId="21" fillId="2" borderId="0" xfId="2" applyNumberFormat="1" applyFont="1" applyFill="1" applyBorder="1" applyAlignment="1">
      <alignment horizontal="center" vertical="center" wrapText="1"/>
    </xf>
    <xf numFmtId="0" fontId="6" fillId="3" borderId="30" xfId="1" applyNumberFormat="1" applyFont="1" applyFill="1" applyBorder="1" applyAlignment="1">
      <alignment horizontal="left" vertical="center"/>
    </xf>
    <xf numFmtId="0" fontId="6" fillId="3" borderId="31" xfId="1" applyNumberFormat="1" applyFont="1" applyFill="1" applyBorder="1" applyAlignment="1">
      <alignment horizontal="left" vertical="center"/>
    </xf>
    <xf numFmtId="0" fontId="6" fillId="3" borderId="32" xfId="1" applyNumberFormat="1" applyFont="1" applyFill="1" applyBorder="1" applyAlignment="1">
      <alignment horizontal="left" vertical="center"/>
    </xf>
    <xf numFmtId="0" fontId="6" fillId="3" borderId="25" xfId="1" applyNumberFormat="1" applyFont="1" applyFill="1" applyBorder="1" applyAlignment="1">
      <alignment horizontal="left" vertical="center"/>
    </xf>
    <xf numFmtId="0" fontId="6" fillId="3" borderId="26" xfId="1" applyNumberFormat="1" applyFont="1" applyFill="1" applyBorder="1" applyAlignment="1">
      <alignment horizontal="left" vertical="center"/>
    </xf>
    <xf numFmtId="0" fontId="6" fillId="3" borderId="27" xfId="1" applyNumberFormat="1" applyFont="1" applyFill="1" applyBorder="1" applyAlignment="1">
      <alignment horizontal="left" vertical="center"/>
    </xf>
    <xf numFmtId="49" fontId="21" fillId="2" borderId="17" xfId="2" applyNumberFormat="1" applyFont="1" applyFill="1" applyBorder="1" applyAlignment="1">
      <alignment horizontal="center" vertical="center" wrapText="1"/>
    </xf>
    <xf numFmtId="164" fontId="7" fillId="4" borderId="4" xfId="1" applyFont="1" applyFill="1" applyBorder="1" applyAlignment="1">
      <alignment horizontal="center" vertical="center" wrapText="1"/>
    </xf>
    <xf numFmtId="164" fontId="7" fillId="4" borderId="11" xfId="1" applyFont="1" applyFill="1" applyBorder="1" applyAlignment="1">
      <alignment horizontal="center" vertical="center" wrapText="1"/>
    </xf>
    <xf numFmtId="164" fontId="7" fillId="4" borderId="29" xfId="1" applyFont="1" applyFill="1" applyBorder="1" applyAlignment="1">
      <alignment horizontal="center" vertical="center" wrapText="1"/>
    </xf>
    <xf numFmtId="0" fontId="24" fillId="0" borderId="0" xfId="0" applyFont="1" applyBorder="1" applyAlignment="1">
      <alignment horizontal="center"/>
    </xf>
    <xf numFmtId="0" fontId="1"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164" fontId="8" fillId="0" borderId="10" xfId="1" applyFont="1" applyBorder="1" applyAlignment="1">
      <alignment horizontal="center" vertical="center" wrapText="1"/>
    </xf>
    <xf numFmtId="164" fontId="8" fillId="0" borderId="9" xfId="1" applyFont="1" applyBorder="1" applyAlignment="1">
      <alignment horizontal="center" vertical="center" wrapText="1"/>
    </xf>
    <xf numFmtId="164" fontId="8" fillId="0" borderId="10" xfId="1" applyFont="1" applyBorder="1" applyAlignment="1">
      <alignment horizontal="center" vertical="center"/>
    </xf>
    <xf numFmtId="164" fontId="8" fillId="0" borderId="9" xfId="1" applyFont="1" applyBorder="1" applyAlignment="1">
      <alignment horizontal="center" vertical="center"/>
    </xf>
    <xf numFmtId="49" fontId="12" fillId="3" borderId="13" xfId="2" quotePrefix="1" applyNumberFormat="1" applyFont="1" applyFill="1" applyBorder="1" applyAlignment="1">
      <alignment horizontal="left" wrapText="1"/>
    </xf>
    <xf numFmtId="49" fontId="12" fillId="3" borderId="12" xfId="2" quotePrefix="1" applyNumberFormat="1" applyFont="1" applyFill="1" applyBorder="1" applyAlignment="1">
      <alignment horizontal="left" wrapText="1"/>
    </xf>
    <xf numFmtId="49" fontId="12" fillId="3" borderId="5" xfId="2" quotePrefix="1" applyNumberFormat="1" applyFont="1" applyFill="1" applyBorder="1" applyAlignment="1">
      <alignment horizontal="left" wrapText="1"/>
    </xf>
    <xf numFmtId="49" fontId="12" fillId="3" borderId="13" xfId="2" quotePrefix="1" applyNumberFormat="1" applyFont="1" applyFill="1" applyBorder="1" applyAlignment="1">
      <alignment horizontal="left"/>
    </xf>
    <xf numFmtId="49" fontId="12" fillId="3" borderId="12" xfId="2" quotePrefix="1" applyNumberFormat="1" applyFont="1" applyFill="1" applyBorder="1" applyAlignment="1">
      <alignment horizontal="left"/>
    </xf>
    <xf numFmtId="49" fontId="12" fillId="3" borderId="5" xfId="2" quotePrefix="1" applyNumberFormat="1" applyFont="1" applyFill="1" applyBorder="1" applyAlignment="1">
      <alignment horizontal="left"/>
    </xf>
  </cellXfs>
  <cellStyles count="10">
    <cellStyle name="Comma" xfId="1" builtinId="3"/>
    <cellStyle name="Comma 2" xfId="3"/>
    <cellStyle name="Comma 3" xfId="4"/>
    <cellStyle name="Comma 4" xfId="5"/>
    <cellStyle name="Comma 5" xfId="8"/>
    <cellStyle name="Comma_BOQPRE~1" xfId="2"/>
    <cellStyle name="Normal" xfId="0" builtinId="0"/>
    <cellStyle name="Normal 2" xfId="7"/>
    <cellStyle name="Normal 3" xfId="9"/>
    <cellStyle name="Normal 4"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zoomScale="130" zoomScaleNormal="130" workbookViewId="0">
      <selection activeCell="B10" sqref="B10"/>
    </sheetView>
  </sheetViews>
  <sheetFormatPr defaultColWidth="9.140625" defaultRowHeight="12.75"/>
  <cols>
    <col min="1" max="1" width="7.28515625" style="4" customWidth="1"/>
    <col min="2" max="2" width="44.85546875" style="4" customWidth="1"/>
    <col min="3" max="3" width="6.28515625" style="3" bestFit="1" customWidth="1"/>
    <col min="4" max="4" width="7.85546875" style="4" bestFit="1" customWidth="1"/>
    <col min="5" max="6" width="14.5703125" style="4" customWidth="1"/>
    <col min="7" max="16384" width="9.140625" style="4"/>
  </cols>
  <sheetData>
    <row r="1" spans="1:6" ht="15" customHeight="1">
      <c r="A1" s="461" t="s">
        <v>92</v>
      </c>
      <c r="B1" s="461"/>
      <c r="C1" s="461"/>
      <c r="D1" s="461"/>
      <c r="E1" s="461"/>
      <c r="F1" s="461"/>
    </row>
    <row r="2" spans="1:6" s="13" customFormat="1" ht="15" customHeight="1">
      <c r="A2" s="461" t="s">
        <v>123</v>
      </c>
      <c r="B2" s="461"/>
      <c r="C2" s="461"/>
      <c r="D2" s="461"/>
      <c r="E2" s="461"/>
      <c r="F2" s="461"/>
    </row>
    <row r="3" spans="1:6" s="13" customFormat="1" ht="20.100000000000001" customHeight="1">
      <c r="A3" s="468" t="s">
        <v>124</v>
      </c>
      <c r="B3" s="468"/>
      <c r="C3" s="468"/>
      <c r="D3" s="468"/>
      <c r="E3" s="468"/>
      <c r="F3" s="468"/>
    </row>
    <row r="4" spans="1:6" s="13" customFormat="1" ht="15">
      <c r="A4" s="469" t="s">
        <v>106</v>
      </c>
      <c r="B4" s="469" t="s">
        <v>1</v>
      </c>
      <c r="C4" s="469" t="s">
        <v>2</v>
      </c>
      <c r="D4" s="469" t="s">
        <v>3</v>
      </c>
      <c r="E4" s="296" t="s">
        <v>62</v>
      </c>
      <c r="F4" s="296" t="s">
        <v>63</v>
      </c>
    </row>
    <row r="5" spans="1:6" s="14" customFormat="1" ht="30.75" thickBot="1">
      <c r="A5" s="470"/>
      <c r="B5" s="470"/>
      <c r="C5" s="471"/>
      <c r="D5" s="470"/>
      <c r="E5" s="297" t="s">
        <v>199</v>
      </c>
      <c r="F5" s="297" t="s">
        <v>199</v>
      </c>
    </row>
    <row r="6" spans="1:6" s="13" customFormat="1" ht="15" customHeight="1" thickTop="1">
      <c r="A6" s="18">
        <v>1</v>
      </c>
      <c r="B6" s="379" t="s">
        <v>125</v>
      </c>
      <c r="C6" s="310" t="s">
        <v>126</v>
      </c>
      <c r="D6" s="311" t="s">
        <v>127</v>
      </c>
      <c r="E6" s="312">
        <f>Design!F13</f>
        <v>0</v>
      </c>
      <c r="F6" s="313"/>
    </row>
    <row r="7" spans="1:6" s="13" customFormat="1" ht="15.75">
      <c r="A7" s="17">
        <v>2</v>
      </c>
      <c r="B7" s="380" t="s">
        <v>4</v>
      </c>
      <c r="C7" s="314" t="s">
        <v>126</v>
      </c>
      <c r="D7" s="315" t="s">
        <v>127</v>
      </c>
      <c r="E7" s="302">
        <f>SUM('2 Prelims'!F32)</f>
        <v>0</v>
      </c>
      <c r="F7" s="316"/>
    </row>
    <row r="8" spans="1:6" s="13" customFormat="1" ht="15">
      <c r="A8" s="17">
        <v>3</v>
      </c>
      <c r="B8" s="381" t="s">
        <v>206</v>
      </c>
      <c r="C8" s="314" t="s">
        <v>12</v>
      </c>
      <c r="D8" s="301">
        <f>'3 Channel Dredg &amp; Jetty'!D6</f>
        <v>10500</v>
      </c>
      <c r="E8" s="302">
        <f>'3 Channel Dredg &amp; Jetty'!F11</f>
        <v>0</v>
      </c>
      <c r="F8" s="302"/>
    </row>
    <row r="9" spans="1:6" s="13" customFormat="1" ht="15">
      <c r="A9" s="17">
        <v>4</v>
      </c>
      <c r="B9" s="381" t="s">
        <v>112</v>
      </c>
      <c r="C9" s="314" t="s">
        <v>12</v>
      </c>
      <c r="D9" s="301">
        <f>SUM('4 Jungle clearing'!D6:D7)</f>
        <v>402300</v>
      </c>
      <c r="E9" s="302">
        <f>'4 Jungle clearing'!F14</f>
        <v>0</v>
      </c>
      <c r="F9" s="302"/>
    </row>
    <row r="10" spans="1:6" s="13" customFormat="1" ht="15">
      <c r="A10" s="17">
        <v>5</v>
      </c>
      <c r="B10" s="317" t="s">
        <v>128</v>
      </c>
      <c r="C10" s="314" t="s">
        <v>12</v>
      </c>
      <c r="D10" s="301">
        <f>'5 sub- base labour'!D15+'5 sub- base labour'!D17+'5 sub- base labour'!D18</f>
        <v>50521</v>
      </c>
      <c r="E10" s="302">
        <f>'5 sub- base labour'!F34</f>
        <v>0</v>
      </c>
      <c r="F10" s="302"/>
    </row>
    <row r="11" spans="1:6" s="13" customFormat="1" ht="15" customHeight="1">
      <c r="A11" s="17">
        <v>6</v>
      </c>
      <c r="B11" s="317" t="s">
        <v>207</v>
      </c>
      <c r="C11" s="314" t="s">
        <v>198</v>
      </c>
      <c r="D11" s="301"/>
      <c r="E11" s="302"/>
      <c r="F11" s="302">
        <f>'6 SUB BASE MATERIAL'!F16</f>
        <v>0</v>
      </c>
    </row>
    <row r="12" spans="1:6" s="13" customFormat="1" ht="15">
      <c r="A12" s="17">
        <v>7</v>
      </c>
      <c r="B12" s="317" t="s">
        <v>129</v>
      </c>
      <c r="C12" s="314" t="s">
        <v>12</v>
      </c>
      <c r="D12" s="301">
        <f>SUM('7 base labou -4'!D7:D9)</f>
        <v>50521</v>
      </c>
      <c r="E12" s="302">
        <f>'7 base labou -4'!F36</f>
        <v>0</v>
      </c>
      <c r="F12" s="302"/>
    </row>
    <row r="13" spans="1:6" s="13" customFormat="1" ht="15">
      <c r="A13" s="17">
        <v>8</v>
      </c>
      <c r="B13" s="317" t="s">
        <v>130</v>
      </c>
      <c r="C13" s="314" t="s">
        <v>198</v>
      </c>
      <c r="D13" s="301"/>
      <c r="E13" s="302"/>
      <c r="F13" s="302">
        <f>'8 Base course material'!F23</f>
        <v>0</v>
      </c>
    </row>
    <row r="14" spans="1:6" s="13" customFormat="1" ht="15">
      <c r="A14" s="15"/>
      <c r="B14" s="317"/>
      <c r="C14" s="327"/>
      <c r="D14" s="328"/>
      <c r="E14" s="329"/>
      <c r="F14" s="329"/>
    </row>
    <row r="15" spans="1:6" s="13" customFormat="1" ht="15">
      <c r="A15" s="318"/>
      <c r="B15" s="319"/>
      <c r="C15" s="320"/>
      <c r="D15" s="321"/>
      <c r="E15" s="322"/>
      <c r="F15" s="322"/>
    </row>
    <row r="16" spans="1:6" s="13" customFormat="1" ht="15.75" thickBot="1">
      <c r="A16" s="462" t="s">
        <v>131</v>
      </c>
      <c r="B16" s="463"/>
      <c r="C16" s="463"/>
      <c r="D16" s="464"/>
      <c r="E16" s="323">
        <f>SUM(E6:E15)</f>
        <v>0</v>
      </c>
      <c r="F16" s="323">
        <f>SUM(F7:F15)</f>
        <v>0</v>
      </c>
    </row>
    <row r="17" spans="1:6" s="13" customFormat="1" ht="16.5" thickTop="1" thickBot="1">
      <c r="A17" s="324" t="s">
        <v>132</v>
      </c>
      <c r="B17" s="325"/>
      <c r="C17" s="325"/>
      <c r="D17" s="325"/>
      <c r="E17" s="323">
        <f>E16*0.06</f>
        <v>0</v>
      </c>
      <c r="F17" s="323">
        <f>F16*0.06</f>
        <v>0</v>
      </c>
    </row>
    <row r="18" spans="1:6" s="13" customFormat="1" ht="15" customHeight="1" thickTop="1" thickBot="1">
      <c r="A18" s="462" t="s">
        <v>131</v>
      </c>
      <c r="B18" s="463"/>
      <c r="C18" s="463"/>
      <c r="D18" s="464"/>
      <c r="E18" s="323">
        <f>SUM(E16:E17)</f>
        <v>0</v>
      </c>
      <c r="F18" s="323">
        <f>SUM(F16:F17)</f>
        <v>0</v>
      </c>
    </row>
    <row r="19" spans="1:6" s="13" customFormat="1" ht="15" customHeight="1" thickTop="1" thickBot="1">
      <c r="A19" s="465" t="s">
        <v>133</v>
      </c>
      <c r="B19" s="466"/>
      <c r="C19" s="466"/>
      <c r="D19" s="466"/>
      <c r="E19" s="467"/>
      <c r="F19" s="278">
        <f>E18+F18</f>
        <v>0</v>
      </c>
    </row>
    <row r="20" spans="1:6" s="13" customFormat="1" ht="15.75" thickTop="1">
      <c r="A20" s="4"/>
      <c r="B20" s="4"/>
      <c r="C20" s="3"/>
      <c r="D20" s="4"/>
      <c r="E20" s="265"/>
      <c r="F20" s="4"/>
    </row>
    <row r="21" spans="1:6">
      <c r="E21" s="12"/>
    </row>
    <row r="22" spans="1:6">
      <c r="E22" s="265"/>
    </row>
    <row r="23" spans="1:6">
      <c r="E23" s="265"/>
    </row>
    <row r="24" spans="1:6">
      <c r="E24" s="265"/>
    </row>
    <row r="25" spans="1:6">
      <c r="E25" s="265"/>
    </row>
    <row r="26" spans="1:6">
      <c r="E26" s="265"/>
    </row>
    <row r="27" spans="1:6">
      <c r="E27" s="265"/>
    </row>
    <row r="28" spans="1:6">
      <c r="E28" s="265"/>
    </row>
    <row r="29" spans="1:6">
      <c r="E29" s="265"/>
    </row>
    <row r="30" spans="1:6">
      <c r="E30" s="265"/>
    </row>
    <row r="31" spans="1:6">
      <c r="E31" s="265"/>
    </row>
    <row r="32" spans="1:6">
      <c r="E32" s="265"/>
    </row>
  </sheetData>
  <mergeCells count="10">
    <mergeCell ref="A1:F1"/>
    <mergeCell ref="A2:F2"/>
    <mergeCell ref="A16:D16"/>
    <mergeCell ref="A18:D18"/>
    <mergeCell ref="A19:E19"/>
    <mergeCell ref="A3:F3"/>
    <mergeCell ref="A4:A5"/>
    <mergeCell ref="B4:B5"/>
    <mergeCell ref="C4:C5"/>
    <mergeCell ref="D4:D5"/>
  </mergeCells>
  <pageMargins left="0.7" right="0.7" top="0.75" bottom="0.75" header="0.3" footer="0.3"/>
  <pageSetup scale="96" fitToHeight="0" orientation="portrait" r:id="rId1"/>
  <headerFooter>
    <oddFooter>&amp;LPrepared: Mahreen&amp;C&amp;P&amp;RMaavarulu Airport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60" zoomScaleNormal="100" workbookViewId="0">
      <selection activeCell="D9" sqref="D9:D19"/>
    </sheetView>
  </sheetViews>
  <sheetFormatPr defaultColWidth="9.140625" defaultRowHeight="15.75"/>
  <cols>
    <col min="1" max="1" width="5.85546875" style="436" customWidth="1"/>
    <col min="2" max="2" width="41.28515625" style="10" customWidth="1"/>
    <col min="3" max="3" width="6.5703125" style="11" customWidth="1"/>
    <col min="4" max="4" width="12.5703125" style="93" customWidth="1"/>
    <col min="5" max="5" width="11.7109375" style="93" customWidth="1"/>
    <col min="6" max="6" width="13.42578125" style="5" customWidth="1"/>
    <col min="7" max="232" width="9.140625" style="2"/>
    <col min="233" max="233" width="7.85546875" style="2" customWidth="1"/>
    <col min="234" max="234" width="46.42578125" style="2" customWidth="1"/>
    <col min="235" max="235" width="7" style="2" customWidth="1"/>
    <col min="236" max="236" width="9.28515625" style="2" bestFit="1" customWidth="1"/>
    <col min="237" max="237" width="9.28515625" style="2" customWidth="1"/>
    <col min="238" max="238" width="14.7109375" style="2" customWidth="1"/>
    <col min="239" max="240" width="9.140625" style="2"/>
    <col min="241" max="241" width="9.28515625" style="2" bestFit="1" customWidth="1"/>
    <col min="242" max="244" width="11.28515625" style="2" bestFit="1" customWidth="1"/>
    <col min="245" max="245" width="10.28515625" style="2" bestFit="1" customWidth="1"/>
    <col min="246" max="247" width="9.140625" style="2"/>
    <col min="248" max="248" width="10.28515625" style="2" bestFit="1" customWidth="1"/>
    <col min="249" max="488" width="9.140625" style="2"/>
    <col min="489" max="489" width="7.85546875" style="2" customWidth="1"/>
    <col min="490" max="490" width="46.42578125" style="2" customWidth="1"/>
    <col min="491" max="491" width="7" style="2" customWidth="1"/>
    <col min="492" max="492" width="9.28515625" style="2" bestFit="1" customWidth="1"/>
    <col min="493" max="493" width="9.28515625" style="2" customWidth="1"/>
    <col min="494" max="494" width="14.7109375" style="2" customWidth="1"/>
    <col min="495" max="496" width="9.140625" style="2"/>
    <col min="497" max="497" width="9.28515625" style="2" bestFit="1" customWidth="1"/>
    <col min="498" max="500" width="11.28515625" style="2" bestFit="1" customWidth="1"/>
    <col min="501" max="501" width="10.28515625" style="2" bestFit="1" customWidth="1"/>
    <col min="502" max="503" width="9.140625" style="2"/>
    <col min="504" max="504" width="10.28515625" style="2" bestFit="1" customWidth="1"/>
    <col min="505" max="744" width="9.140625" style="2"/>
    <col min="745" max="745" width="7.85546875" style="2" customWidth="1"/>
    <col min="746" max="746" width="46.42578125" style="2" customWidth="1"/>
    <col min="747" max="747" width="7" style="2" customWidth="1"/>
    <col min="748" max="748" width="9.28515625" style="2" bestFit="1" customWidth="1"/>
    <col min="749" max="749" width="9.28515625" style="2" customWidth="1"/>
    <col min="750" max="750" width="14.7109375" style="2" customWidth="1"/>
    <col min="751" max="752" width="9.140625" style="2"/>
    <col min="753" max="753" width="9.28515625" style="2" bestFit="1" customWidth="1"/>
    <col min="754" max="756" width="11.28515625" style="2" bestFit="1" customWidth="1"/>
    <col min="757" max="757" width="10.28515625" style="2" bestFit="1" customWidth="1"/>
    <col min="758" max="759" width="9.140625" style="2"/>
    <col min="760" max="760" width="10.28515625" style="2" bestFit="1" customWidth="1"/>
    <col min="761" max="1000" width="9.140625" style="2"/>
    <col min="1001" max="1001" width="7.85546875" style="2" customWidth="1"/>
    <col min="1002" max="1002" width="46.42578125" style="2" customWidth="1"/>
    <col min="1003" max="1003" width="7" style="2" customWidth="1"/>
    <col min="1004" max="1004" width="9.28515625" style="2" bestFit="1" customWidth="1"/>
    <col min="1005" max="1005" width="9.28515625" style="2" customWidth="1"/>
    <col min="1006" max="1006" width="14.7109375" style="2" customWidth="1"/>
    <col min="1007" max="1008" width="9.140625" style="2"/>
    <col min="1009" max="1009" width="9.28515625" style="2" bestFit="1" customWidth="1"/>
    <col min="1010" max="1012" width="11.28515625" style="2" bestFit="1" customWidth="1"/>
    <col min="1013" max="1013" width="10.28515625" style="2" bestFit="1" customWidth="1"/>
    <col min="1014" max="1015" width="9.140625" style="2"/>
    <col min="1016" max="1016" width="10.28515625" style="2" bestFit="1" customWidth="1"/>
    <col min="1017" max="1256" width="9.140625" style="2"/>
    <col min="1257" max="1257" width="7.85546875" style="2" customWidth="1"/>
    <col min="1258" max="1258" width="46.42578125" style="2" customWidth="1"/>
    <col min="1259" max="1259" width="7" style="2" customWidth="1"/>
    <col min="1260" max="1260" width="9.28515625" style="2" bestFit="1" customWidth="1"/>
    <col min="1261" max="1261" width="9.28515625" style="2" customWidth="1"/>
    <col min="1262" max="1262" width="14.7109375" style="2" customWidth="1"/>
    <col min="1263" max="1264" width="9.140625" style="2"/>
    <col min="1265" max="1265" width="9.28515625" style="2" bestFit="1" customWidth="1"/>
    <col min="1266" max="1268" width="11.28515625" style="2" bestFit="1" customWidth="1"/>
    <col min="1269" max="1269" width="10.28515625" style="2" bestFit="1" customWidth="1"/>
    <col min="1270" max="1271" width="9.140625" style="2"/>
    <col min="1272" max="1272" width="10.28515625" style="2" bestFit="1" customWidth="1"/>
    <col min="1273" max="1512" width="9.140625" style="2"/>
    <col min="1513" max="1513" width="7.85546875" style="2" customWidth="1"/>
    <col min="1514" max="1514" width="46.42578125" style="2" customWidth="1"/>
    <col min="1515" max="1515" width="7" style="2" customWidth="1"/>
    <col min="1516" max="1516" width="9.28515625" style="2" bestFit="1" customWidth="1"/>
    <col min="1517" max="1517" width="9.28515625" style="2" customWidth="1"/>
    <col min="1518" max="1518" width="14.7109375" style="2" customWidth="1"/>
    <col min="1519" max="1520" width="9.140625" style="2"/>
    <col min="1521" max="1521" width="9.28515625" style="2" bestFit="1" customWidth="1"/>
    <col min="1522" max="1524" width="11.28515625" style="2" bestFit="1" customWidth="1"/>
    <col min="1525" max="1525" width="10.28515625" style="2" bestFit="1" customWidth="1"/>
    <col min="1526" max="1527" width="9.140625" style="2"/>
    <col min="1528" max="1528" width="10.28515625" style="2" bestFit="1" customWidth="1"/>
    <col min="1529" max="1768" width="9.140625" style="2"/>
    <col min="1769" max="1769" width="7.85546875" style="2" customWidth="1"/>
    <col min="1770" max="1770" width="46.42578125" style="2" customWidth="1"/>
    <col min="1771" max="1771" width="7" style="2" customWidth="1"/>
    <col min="1772" max="1772" width="9.28515625" style="2" bestFit="1" customWidth="1"/>
    <col min="1773" max="1773" width="9.28515625" style="2" customWidth="1"/>
    <col min="1774" max="1774" width="14.7109375" style="2" customWidth="1"/>
    <col min="1775" max="1776" width="9.140625" style="2"/>
    <col min="1777" max="1777" width="9.28515625" style="2" bestFit="1" customWidth="1"/>
    <col min="1778" max="1780" width="11.28515625" style="2" bestFit="1" customWidth="1"/>
    <col min="1781" max="1781" width="10.28515625" style="2" bestFit="1" customWidth="1"/>
    <col min="1782" max="1783" width="9.140625" style="2"/>
    <col min="1784" max="1784" width="10.28515625" style="2" bestFit="1" customWidth="1"/>
    <col min="1785" max="2024" width="9.140625" style="2"/>
    <col min="2025" max="2025" width="7.85546875" style="2" customWidth="1"/>
    <col min="2026" max="2026" width="46.42578125" style="2" customWidth="1"/>
    <col min="2027" max="2027" width="7" style="2" customWidth="1"/>
    <col min="2028" max="2028" width="9.28515625" style="2" bestFit="1" customWidth="1"/>
    <col min="2029" max="2029" width="9.28515625" style="2" customWidth="1"/>
    <col min="2030" max="2030" width="14.7109375" style="2" customWidth="1"/>
    <col min="2031" max="2032" width="9.140625" style="2"/>
    <col min="2033" max="2033" width="9.28515625" style="2" bestFit="1" customWidth="1"/>
    <col min="2034" max="2036" width="11.28515625" style="2" bestFit="1" customWidth="1"/>
    <col min="2037" max="2037" width="10.28515625" style="2" bestFit="1" customWidth="1"/>
    <col min="2038" max="2039" width="9.140625" style="2"/>
    <col min="2040" max="2040" width="10.28515625" style="2" bestFit="1" customWidth="1"/>
    <col min="2041" max="2280" width="9.140625" style="2"/>
    <col min="2281" max="2281" width="7.85546875" style="2" customWidth="1"/>
    <col min="2282" max="2282" width="46.42578125" style="2" customWidth="1"/>
    <col min="2283" max="2283" width="7" style="2" customWidth="1"/>
    <col min="2284" max="2284" width="9.28515625" style="2" bestFit="1" customWidth="1"/>
    <col min="2285" max="2285" width="9.28515625" style="2" customWidth="1"/>
    <col min="2286" max="2286" width="14.7109375" style="2" customWidth="1"/>
    <col min="2287" max="2288" width="9.140625" style="2"/>
    <col min="2289" max="2289" width="9.28515625" style="2" bestFit="1" customWidth="1"/>
    <col min="2290" max="2292" width="11.28515625" style="2" bestFit="1" customWidth="1"/>
    <col min="2293" max="2293" width="10.28515625" style="2" bestFit="1" customWidth="1"/>
    <col min="2294" max="2295" width="9.140625" style="2"/>
    <col min="2296" max="2296" width="10.28515625" style="2" bestFit="1" customWidth="1"/>
    <col min="2297" max="2536" width="9.140625" style="2"/>
    <col min="2537" max="2537" width="7.85546875" style="2" customWidth="1"/>
    <col min="2538" max="2538" width="46.42578125" style="2" customWidth="1"/>
    <col min="2539" max="2539" width="7" style="2" customWidth="1"/>
    <col min="2540" max="2540" width="9.28515625" style="2" bestFit="1" customWidth="1"/>
    <col min="2541" max="2541" width="9.28515625" style="2" customWidth="1"/>
    <col min="2542" max="2542" width="14.7109375" style="2" customWidth="1"/>
    <col min="2543" max="2544" width="9.140625" style="2"/>
    <col min="2545" max="2545" width="9.28515625" style="2" bestFit="1" customWidth="1"/>
    <col min="2546" max="2548" width="11.28515625" style="2" bestFit="1" customWidth="1"/>
    <col min="2549" max="2549" width="10.28515625" style="2" bestFit="1" customWidth="1"/>
    <col min="2550" max="2551" width="9.140625" style="2"/>
    <col min="2552" max="2552" width="10.28515625" style="2" bestFit="1" customWidth="1"/>
    <col min="2553" max="2792" width="9.140625" style="2"/>
    <col min="2793" max="2793" width="7.85546875" style="2" customWidth="1"/>
    <col min="2794" max="2794" width="46.42578125" style="2" customWidth="1"/>
    <col min="2795" max="2795" width="7" style="2" customWidth="1"/>
    <col min="2796" max="2796" width="9.28515625" style="2" bestFit="1" customWidth="1"/>
    <col min="2797" max="2797" width="9.28515625" style="2" customWidth="1"/>
    <col min="2798" max="2798" width="14.7109375" style="2" customWidth="1"/>
    <col min="2799" max="2800" width="9.140625" style="2"/>
    <col min="2801" max="2801" width="9.28515625" style="2" bestFit="1" customWidth="1"/>
    <col min="2802" max="2804" width="11.28515625" style="2" bestFit="1" customWidth="1"/>
    <col min="2805" max="2805" width="10.28515625" style="2" bestFit="1" customWidth="1"/>
    <col min="2806" max="2807" width="9.140625" style="2"/>
    <col min="2808" max="2808" width="10.28515625" style="2" bestFit="1" customWidth="1"/>
    <col min="2809" max="3048" width="9.140625" style="2"/>
    <col min="3049" max="3049" width="7.85546875" style="2" customWidth="1"/>
    <col min="3050" max="3050" width="46.42578125" style="2" customWidth="1"/>
    <col min="3051" max="3051" width="7" style="2" customWidth="1"/>
    <col min="3052" max="3052" width="9.28515625" style="2" bestFit="1" customWidth="1"/>
    <col min="3053" max="3053" width="9.28515625" style="2" customWidth="1"/>
    <col min="3054" max="3054" width="14.7109375" style="2" customWidth="1"/>
    <col min="3055" max="3056" width="9.140625" style="2"/>
    <col min="3057" max="3057" width="9.28515625" style="2" bestFit="1" customWidth="1"/>
    <col min="3058" max="3060" width="11.28515625" style="2" bestFit="1" customWidth="1"/>
    <col min="3061" max="3061" width="10.28515625" style="2" bestFit="1" customWidth="1"/>
    <col min="3062" max="3063" width="9.140625" style="2"/>
    <col min="3064" max="3064" width="10.28515625" style="2" bestFit="1" customWidth="1"/>
    <col min="3065" max="3304" width="9.140625" style="2"/>
    <col min="3305" max="3305" width="7.85546875" style="2" customWidth="1"/>
    <col min="3306" max="3306" width="46.42578125" style="2" customWidth="1"/>
    <col min="3307" max="3307" width="7" style="2" customWidth="1"/>
    <col min="3308" max="3308" width="9.28515625" style="2" bestFit="1" customWidth="1"/>
    <col min="3309" max="3309" width="9.28515625" style="2" customWidth="1"/>
    <col min="3310" max="3310" width="14.7109375" style="2" customWidth="1"/>
    <col min="3311" max="3312" width="9.140625" style="2"/>
    <col min="3313" max="3313" width="9.28515625" style="2" bestFit="1" customWidth="1"/>
    <col min="3314" max="3316" width="11.28515625" style="2" bestFit="1" customWidth="1"/>
    <col min="3317" max="3317" width="10.28515625" style="2" bestFit="1" customWidth="1"/>
    <col min="3318" max="3319" width="9.140625" style="2"/>
    <col min="3320" max="3320" width="10.28515625" style="2" bestFit="1" customWidth="1"/>
    <col min="3321" max="3560" width="9.140625" style="2"/>
    <col min="3561" max="3561" width="7.85546875" style="2" customWidth="1"/>
    <col min="3562" max="3562" width="46.42578125" style="2" customWidth="1"/>
    <col min="3563" max="3563" width="7" style="2" customWidth="1"/>
    <col min="3564" max="3564" width="9.28515625" style="2" bestFit="1" customWidth="1"/>
    <col min="3565" max="3565" width="9.28515625" style="2" customWidth="1"/>
    <col min="3566" max="3566" width="14.7109375" style="2" customWidth="1"/>
    <col min="3567" max="3568" width="9.140625" style="2"/>
    <col min="3569" max="3569" width="9.28515625" style="2" bestFit="1" customWidth="1"/>
    <col min="3570" max="3572" width="11.28515625" style="2" bestFit="1" customWidth="1"/>
    <col min="3573" max="3573" width="10.28515625" style="2" bestFit="1" customWidth="1"/>
    <col min="3574" max="3575" width="9.140625" style="2"/>
    <col min="3576" max="3576" width="10.28515625" style="2" bestFit="1" customWidth="1"/>
    <col min="3577" max="3816" width="9.140625" style="2"/>
    <col min="3817" max="3817" width="7.85546875" style="2" customWidth="1"/>
    <col min="3818" max="3818" width="46.42578125" style="2" customWidth="1"/>
    <col min="3819" max="3819" width="7" style="2" customWidth="1"/>
    <col min="3820" max="3820" width="9.28515625" style="2" bestFit="1" customWidth="1"/>
    <col min="3821" max="3821" width="9.28515625" style="2" customWidth="1"/>
    <col min="3822" max="3822" width="14.7109375" style="2" customWidth="1"/>
    <col min="3823" max="3824" width="9.140625" style="2"/>
    <col min="3825" max="3825" width="9.28515625" style="2" bestFit="1" customWidth="1"/>
    <col min="3826" max="3828" width="11.28515625" style="2" bestFit="1" customWidth="1"/>
    <col min="3829" max="3829" width="10.28515625" style="2" bestFit="1" customWidth="1"/>
    <col min="3830" max="3831" width="9.140625" style="2"/>
    <col min="3832" max="3832" width="10.28515625" style="2" bestFit="1" customWidth="1"/>
    <col min="3833" max="4072" width="9.140625" style="2"/>
    <col min="4073" max="4073" width="7.85546875" style="2" customWidth="1"/>
    <col min="4074" max="4074" width="46.42578125" style="2" customWidth="1"/>
    <col min="4075" max="4075" width="7" style="2" customWidth="1"/>
    <col min="4076" max="4076" width="9.28515625" style="2" bestFit="1" customWidth="1"/>
    <col min="4077" max="4077" width="9.28515625" style="2" customWidth="1"/>
    <col min="4078" max="4078" width="14.7109375" style="2" customWidth="1"/>
    <col min="4079" max="4080" width="9.140625" style="2"/>
    <col min="4081" max="4081" width="9.28515625" style="2" bestFit="1" customWidth="1"/>
    <col min="4082" max="4084" width="11.28515625" style="2" bestFit="1" customWidth="1"/>
    <col min="4085" max="4085" width="10.28515625" style="2" bestFit="1" customWidth="1"/>
    <col min="4086" max="4087" width="9.140625" style="2"/>
    <col min="4088" max="4088" width="10.28515625" style="2" bestFit="1" customWidth="1"/>
    <col min="4089" max="4328" width="9.140625" style="2"/>
    <col min="4329" max="4329" width="7.85546875" style="2" customWidth="1"/>
    <col min="4330" max="4330" width="46.42578125" style="2" customWidth="1"/>
    <col min="4331" max="4331" width="7" style="2" customWidth="1"/>
    <col min="4332" max="4332" width="9.28515625" style="2" bestFit="1" customWidth="1"/>
    <col min="4333" max="4333" width="9.28515625" style="2" customWidth="1"/>
    <col min="4334" max="4334" width="14.7109375" style="2" customWidth="1"/>
    <col min="4335" max="4336" width="9.140625" style="2"/>
    <col min="4337" max="4337" width="9.28515625" style="2" bestFit="1" customWidth="1"/>
    <col min="4338" max="4340" width="11.28515625" style="2" bestFit="1" customWidth="1"/>
    <col min="4341" max="4341" width="10.28515625" style="2" bestFit="1" customWidth="1"/>
    <col min="4342" max="4343" width="9.140625" style="2"/>
    <col min="4344" max="4344" width="10.28515625" style="2" bestFit="1" customWidth="1"/>
    <col min="4345" max="4584" width="9.140625" style="2"/>
    <col min="4585" max="4585" width="7.85546875" style="2" customWidth="1"/>
    <col min="4586" max="4586" width="46.42578125" style="2" customWidth="1"/>
    <col min="4587" max="4587" width="7" style="2" customWidth="1"/>
    <col min="4588" max="4588" width="9.28515625" style="2" bestFit="1" customWidth="1"/>
    <col min="4589" max="4589" width="9.28515625" style="2" customWidth="1"/>
    <col min="4590" max="4590" width="14.7109375" style="2" customWidth="1"/>
    <col min="4591" max="4592" width="9.140625" style="2"/>
    <col min="4593" max="4593" width="9.28515625" style="2" bestFit="1" customWidth="1"/>
    <col min="4594" max="4596" width="11.28515625" style="2" bestFit="1" customWidth="1"/>
    <col min="4597" max="4597" width="10.28515625" style="2" bestFit="1" customWidth="1"/>
    <col min="4598" max="4599" width="9.140625" style="2"/>
    <col min="4600" max="4600" width="10.28515625" style="2" bestFit="1" customWidth="1"/>
    <col min="4601" max="4840" width="9.140625" style="2"/>
    <col min="4841" max="4841" width="7.85546875" style="2" customWidth="1"/>
    <col min="4842" max="4842" width="46.42578125" style="2" customWidth="1"/>
    <col min="4843" max="4843" width="7" style="2" customWidth="1"/>
    <col min="4844" max="4844" width="9.28515625" style="2" bestFit="1" customWidth="1"/>
    <col min="4845" max="4845" width="9.28515625" style="2" customWidth="1"/>
    <col min="4846" max="4846" width="14.7109375" style="2" customWidth="1"/>
    <col min="4847" max="4848" width="9.140625" style="2"/>
    <col min="4849" max="4849" width="9.28515625" style="2" bestFit="1" customWidth="1"/>
    <col min="4850" max="4852" width="11.28515625" style="2" bestFit="1" customWidth="1"/>
    <col min="4853" max="4853" width="10.28515625" style="2" bestFit="1" customWidth="1"/>
    <col min="4854" max="4855" width="9.140625" style="2"/>
    <col min="4856" max="4856" width="10.28515625" style="2" bestFit="1" customWidth="1"/>
    <col min="4857" max="5096" width="9.140625" style="2"/>
    <col min="5097" max="5097" width="7.85546875" style="2" customWidth="1"/>
    <col min="5098" max="5098" width="46.42578125" style="2" customWidth="1"/>
    <col min="5099" max="5099" width="7" style="2" customWidth="1"/>
    <col min="5100" max="5100" width="9.28515625" style="2" bestFit="1" customWidth="1"/>
    <col min="5101" max="5101" width="9.28515625" style="2" customWidth="1"/>
    <col min="5102" max="5102" width="14.7109375" style="2" customWidth="1"/>
    <col min="5103" max="5104" width="9.140625" style="2"/>
    <col min="5105" max="5105" width="9.28515625" style="2" bestFit="1" customWidth="1"/>
    <col min="5106" max="5108" width="11.28515625" style="2" bestFit="1" customWidth="1"/>
    <col min="5109" max="5109" width="10.28515625" style="2" bestFit="1" customWidth="1"/>
    <col min="5110" max="5111" width="9.140625" style="2"/>
    <col min="5112" max="5112" width="10.28515625" style="2" bestFit="1" customWidth="1"/>
    <col min="5113" max="5352" width="9.140625" style="2"/>
    <col min="5353" max="5353" width="7.85546875" style="2" customWidth="1"/>
    <col min="5354" max="5354" width="46.42578125" style="2" customWidth="1"/>
    <col min="5355" max="5355" width="7" style="2" customWidth="1"/>
    <col min="5356" max="5356" width="9.28515625" style="2" bestFit="1" customWidth="1"/>
    <col min="5357" max="5357" width="9.28515625" style="2" customWidth="1"/>
    <col min="5358" max="5358" width="14.7109375" style="2" customWidth="1"/>
    <col min="5359" max="5360" width="9.140625" style="2"/>
    <col min="5361" max="5361" width="9.28515625" style="2" bestFit="1" customWidth="1"/>
    <col min="5362" max="5364" width="11.28515625" style="2" bestFit="1" customWidth="1"/>
    <col min="5365" max="5365" width="10.28515625" style="2" bestFit="1" customWidth="1"/>
    <col min="5366" max="5367" width="9.140625" style="2"/>
    <col min="5368" max="5368" width="10.28515625" style="2" bestFit="1" customWidth="1"/>
    <col min="5369" max="5608" width="9.140625" style="2"/>
    <col min="5609" max="5609" width="7.85546875" style="2" customWidth="1"/>
    <col min="5610" max="5610" width="46.42578125" style="2" customWidth="1"/>
    <col min="5611" max="5611" width="7" style="2" customWidth="1"/>
    <col min="5612" max="5612" width="9.28515625" style="2" bestFit="1" customWidth="1"/>
    <col min="5613" max="5613" width="9.28515625" style="2" customWidth="1"/>
    <col min="5614" max="5614" width="14.7109375" style="2" customWidth="1"/>
    <col min="5615" max="5616" width="9.140625" style="2"/>
    <col min="5617" max="5617" width="9.28515625" style="2" bestFit="1" customWidth="1"/>
    <col min="5618" max="5620" width="11.28515625" style="2" bestFit="1" customWidth="1"/>
    <col min="5621" max="5621" width="10.28515625" style="2" bestFit="1" customWidth="1"/>
    <col min="5622" max="5623" width="9.140625" style="2"/>
    <col min="5624" max="5624" width="10.28515625" style="2" bestFit="1" customWidth="1"/>
    <col min="5625" max="5864" width="9.140625" style="2"/>
    <col min="5865" max="5865" width="7.85546875" style="2" customWidth="1"/>
    <col min="5866" max="5866" width="46.42578125" style="2" customWidth="1"/>
    <col min="5867" max="5867" width="7" style="2" customWidth="1"/>
    <col min="5868" max="5868" width="9.28515625" style="2" bestFit="1" customWidth="1"/>
    <col min="5869" max="5869" width="9.28515625" style="2" customWidth="1"/>
    <col min="5870" max="5870" width="14.7109375" style="2" customWidth="1"/>
    <col min="5871" max="5872" width="9.140625" style="2"/>
    <col min="5873" max="5873" width="9.28515625" style="2" bestFit="1" customWidth="1"/>
    <col min="5874" max="5876" width="11.28515625" style="2" bestFit="1" customWidth="1"/>
    <col min="5877" max="5877" width="10.28515625" style="2" bestFit="1" customWidth="1"/>
    <col min="5878" max="5879" width="9.140625" style="2"/>
    <col min="5880" max="5880" width="10.28515625" style="2" bestFit="1" customWidth="1"/>
    <col min="5881" max="6120" width="9.140625" style="2"/>
    <col min="6121" max="6121" width="7.85546875" style="2" customWidth="1"/>
    <col min="6122" max="6122" width="46.42578125" style="2" customWidth="1"/>
    <col min="6123" max="6123" width="7" style="2" customWidth="1"/>
    <col min="6124" max="6124" width="9.28515625" style="2" bestFit="1" customWidth="1"/>
    <col min="6125" max="6125" width="9.28515625" style="2" customWidth="1"/>
    <col min="6126" max="6126" width="14.7109375" style="2" customWidth="1"/>
    <col min="6127" max="6128" width="9.140625" style="2"/>
    <col min="6129" max="6129" width="9.28515625" style="2" bestFit="1" customWidth="1"/>
    <col min="6130" max="6132" width="11.28515625" style="2" bestFit="1" customWidth="1"/>
    <col min="6133" max="6133" width="10.28515625" style="2" bestFit="1" customWidth="1"/>
    <col min="6134" max="6135" width="9.140625" style="2"/>
    <col min="6136" max="6136" width="10.28515625" style="2" bestFit="1" customWidth="1"/>
    <col min="6137" max="6376" width="9.140625" style="2"/>
    <col min="6377" max="6377" width="7.85546875" style="2" customWidth="1"/>
    <col min="6378" max="6378" width="46.42578125" style="2" customWidth="1"/>
    <col min="6379" max="6379" width="7" style="2" customWidth="1"/>
    <col min="6380" max="6380" width="9.28515625" style="2" bestFit="1" customWidth="1"/>
    <col min="6381" max="6381" width="9.28515625" style="2" customWidth="1"/>
    <col min="6382" max="6382" width="14.7109375" style="2" customWidth="1"/>
    <col min="6383" max="6384" width="9.140625" style="2"/>
    <col min="6385" max="6385" width="9.28515625" style="2" bestFit="1" customWidth="1"/>
    <col min="6386" max="6388" width="11.28515625" style="2" bestFit="1" customWidth="1"/>
    <col min="6389" max="6389" width="10.28515625" style="2" bestFit="1" customWidth="1"/>
    <col min="6390" max="6391" width="9.140625" style="2"/>
    <col min="6392" max="6392" width="10.28515625" style="2" bestFit="1" customWidth="1"/>
    <col min="6393" max="6632" width="9.140625" style="2"/>
    <col min="6633" max="6633" width="7.85546875" style="2" customWidth="1"/>
    <col min="6634" max="6634" width="46.42578125" style="2" customWidth="1"/>
    <col min="6635" max="6635" width="7" style="2" customWidth="1"/>
    <col min="6636" max="6636" width="9.28515625" style="2" bestFit="1" customWidth="1"/>
    <col min="6637" max="6637" width="9.28515625" style="2" customWidth="1"/>
    <col min="6638" max="6638" width="14.7109375" style="2" customWidth="1"/>
    <col min="6639" max="6640" width="9.140625" style="2"/>
    <col min="6641" max="6641" width="9.28515625" style="2" bestFit="1" customWidth="1"/>
    <col min="6642" max="6644" width="11.28515625" style="2" bestFit="1" customWidth="1"/>
    <col min="6645" max="6645" width="10.28515625" style="2" bestFit="1" customWidth="1"/>
    <col min="6646" max="6647" width="9.140625" style="2"/>
    <col min="6648" max="6648" width="10.28515625" style="2" bestFit="1" customWidth="1"/>
    <col min="6649" max="6888" width="9.140625" style="2"/>
    <col min="6889" max="6889" width="7.85546875" style="2" customWidth="1"/>
    <col min="6890" max="6890" width="46.42578125" style="2" customWidth="1"/>
    <col min="6891" max="6891" width="7" style="2" customWidth="1"/>
    <col min="6892" max="6892" width="9.28515625" style="2" bestFit="1" customWidth="1"/>
    <col min="6893" max="6893" width="9.28515625" style="2" customWidth="1"/>
    <col min="6894" max="6894" width="14.7109375" style="2" customWidth="1"/>
    <col min="6895" max="6896" width="9.140625" style="2"/>
    <col min="6897" max="6897" width="9.28515625" style="2" bestFit="1" customWidth="1"/>
    <col min="6898" max="6900" width="11.28515625" style="2" bestFit="1" customWidth="1"/>
    <col min="6901" max="6901" width="10.28515625" style="2" bestFit="1" customWidth="1"/>
    <col min="6902" max="6903" width="9.140625" style="2"/>
    <col min="6904" max="6904" width="10.28515625" style="2" bestFit="1" customWidth="1"/>
    <col min="6905" max="7144" width="9.140625" style="2"/>
    <col min="7145" max="7145" width="7.85546875" style="2" customWidth="1"/>
    <col min="7146" max="7146" width="46.42578125" style="2" customWidth="1"/>
    <col min="7147" max="7147" width="7" style="2" customWidth="1"/>
    <col min="7148" max="7148" width="9.28515625" style="2" bestFit="1" customWidth="1"/>
    <col min="7149" max="7149" width="9.28515625" style="2" customWidth="1"/>
    <col min="7150" max="7150" width="14.7109375" style="2" customWidth="1"/>
    <col min="7151" max="7152" width="9.140625" style="2"/>
    <col min="7153" max="7153" width="9.28515625" style="2" bestFit="1" customWidth="1"/>
    <col min="7154" max="7156" width="11.28515625" style="2" bestFit="1" customWidth="1"/>
    <col min="7157" max="7157" width="10.28515625" style="2" bestFit="1" customWidth="1"/>
    <col min="7158" max="7159" width="9.140625" style="2"/>
    <col min="7160" max="7160" width="10.28515625" style="2" bestFit="1" customWidth="1"/>
    <col min="7161" max="7400" width="9.140625" style="2"/>
    <col min="7401" max="7401" width="7.85546875" style="2" customWidth="1"/>
    <col min="7402" max="7402" width="46.42578125" style="2" customWidth="1"/>
    <col min="7403" max="7403" width="7" style="2" customWidth="1"/>
    <col min="7404" max="7404" width="9.28515625" style="2" bestFit="1" customWidth="1"/>
    <col min="7405" max="7405" width="9.28515625" style="2" customWidth="1"/>
    <col min="7406" max="7406" width="14.7109375" style="2" customWidth="1"/>
    <col min="7407" max="7408" width="9.140625" style="2"/>
    <col min="7409" max="7409" width="9.28515625" style="2" bestFit="1" customWidth="1"/>
    <col min="7410" max="7412" width="11.28515625" style="2" bestFit="1" customWidth="1"/>
    <col min="7413" max="7413" width="10.28515625" style="2" bestFit="1" customWidth="1"/>
    <col min="7414" max="7415" width="9.140625" style="2"/>
    <col min="7416" max="7416" width="10.28515625" style="2" bestFit="1" customWidth="1"/>
    <col min="7417" max="7656" width="9.140625" style="2"/>
    <col min="7657" max="7657" width="7.85546875" style="2" customWidth="1"/>
    <col min="7658" max="7658" width="46.42578125" style="2" customWidth="1"/>
    <col min="7659" max="7659" width="7" style="2" customWidth="1"/>
    <col min="7660" max="7660" width="9.28515625" style="2" bestFit="1" customWidth="1"/>
    <col min="7661" max="7661" width="9.28515625" style="2" customWidth="1"/>
    <col min="7662" max="7662" width="14.7109375" style="2" customWidth="1"/>
    <col min="7663" max="7664" width="9.140625" style="2"/>
    <col min="7665" max="7665" width="9.28515625" style="2" bestFit="1" customWidth="1"/>
    <col min="7666" max="7668" width="11.28515625" style="2" bestFit="1" customWidth="1"/>
    <col min="7669" max="7669" width="10.28515625" style="2" bestFit="1" customWidth="1"/>
    <col min="7670" max="7671" width="9.140625" style="2"/>
    <col min="7672" max="7672" width="10.28515625" style="2" bestFit="1" customWidth="1"/>
    <col min="7673" max="7912" width="9.140625" style="2"/>
    <col min="7913" max="7913" width="7.85546875" style="2" customWidth="1"/>
    <col min="7914" max="7914" width="46.42578125" style="2" customWidth="1"/>
    <col min="7915" max="7915" width="7" style="2" customWidth="1"/>
    <col min="7916" max="7916" width="9.28515625" style="2" bestFit="1" customWidth="1"/>
    <col min="7917" max="7917" width="9.28515625" style="2" customWidth="1"/>
    <col min="7918" max="7918" width="14.7109375" style="2" customWidth="1"/>
    <col min="7919" max="7920" width="9.140625" style="2"/>
    <col min="7921" max="7921" width="9.28515625" style="2" bestFit="1" customWidth="1"/>
    <col min="7922" max="7924" width="11.28515625" style="2" bestFit="1" customWidth="1"/>
    <col min="7925" max="7925" width="10.28515625" style="2" bestFit="1" customWidth="1"/>
    <col min="7926" max="7927" width="9.140625" style="2"/>
    <col min="7928" max="7928" width="10.28515625" style="2" bestFit="1" customWidth="1"/>
    <col min="7929" max="8168" width="9.140625" style="2"/>
    <col min="8169" max="8169" width="7.85546875" style="2" customWidth="1"/>
    <col min="8170" max="8170" width="46.42578125" style="2" customWidth="1"/>
    <col min="8171" max="8171" width="7" style="2" customWidth="1"/>
    <col min="8172" max="8172" width="9.28515625" style="2" bestFit="1" customWidth="1"/>
    <col min="8173" max="8173" width="9.28515625" style="2" customWidth="1"/>
    <col min="8174" max="8174" width="14.7109375" style="2" customWidth="1"/>
    <col min="8175" max="8176" width="9.140625" style="2"/>
    <col min="8177" max="8177" width="9.28515625" style="2" bestFit="1" customWidth="1"/>
    <col min="8178" max="8180" width="11.28515625" style="2" bestFit="1" customWidth="1"/>
    <col min="8181" max="8181" width="10.28515625" style="2" bestFit="1" customWidth="1"/>
    <col min="8182" max="8183" width="9.140625" style="2"/>
    <col min="8184" max="8184" width="10.28515625" style="2" bestFit="1" customWidth="1"/>
    <col min="8185" max="8424" width="9.140625" style="2"/>
    <col min="8425" max="8425" width="7.85546875" style="2" customWidth="1"/>
    <col min="8426" max="8426" width="46.42578125" style="2" customWidth="1"/>
    <col min="8427" max="8427" width="7" style="2" customWidth="1"/>
    <col min="8428" max="8428" width="9.28515625" style="2" bestFit="1" customWidth="1"/>
    <col min="8429" max="8429" width="9.28515625" style="2" customWidth="1"/>
    <col min="8430" max="8430" width="14.7109375" style="2" customWidth="1"/>
    <col min="8431" max="8432" width="9.140625" style="2"/>
    <col min="8433" max="8433" width="9.28515625" style="2" bestFit="1" customWidth="1"/>
    <col min="8434" max="8436" width="11.28515625" style="2" bestFit="1" customWidth="1"/>
    <col min="8437" max="8437" width="10.28515625" style="2" bestFit="1" customWidth="1"/>
    <col min="8438" max="8439" width="9.140625" style="2"/>
    <col min="8440" max="8440" width="10.28515625" style="2" bestFit="1" customWidth="1"/>
    <col min="8441" max="8680" width="9.140625" style="2"/>
    <col min="8681" max="8681" width="7.85546875" style="2" customWidth="1"/>
    <col min="8682" max="8682" width="46.42578125" style="2" customWidth="1"/>
    <col min="8683" max="8683" width="7" style="2" customWidth="1"/>
    <col min="8684" max="8684" width="9.28515625" style="2" bestFit="1" customWidth="1"/>
    <col min="8685" max="8685" width="9.28515625" style="2" customWidth="1"/>
    <col min="8686" max="8686" width="14.7109375" style="2" customWidth="1"/>
    <col min="8687" max="8688" width="9.140625" style="2"/>
    <col min="8689" max="8689" width="9.28515625" style="2" bestFit="1" customWidth="1"/>
    <col min="8690" max="8692" width="11.28515625" style="2" bestFit="1" customWidth="1"/>
    <col min="8693" max="8693" width="10.28515625" style="2" bestFit="1" customWidth="1"/>
    <col min="8694" max="8695" width="9.140625" style="2"/>
    <col min="8696" max="8696" width="10.28515625" style="2" bestFit="1" customWidth="1"/>
    <col min="8697" max="8936" width="9.140625" style="2"/>
    <col min="8937" max="8937" width="7.85546875" style="2" customWidth="1"/>
    <col min="8938" max="8938" width="46.42578125" style="2" customWidth="1"/>
    <col min="8939" max="8939" width="7" style="2" customWidth="1"/>
    <col min="8940" max="8940" width="9.28515625" style="2" bestFit="1" customWidth="1"/>
    <col min="8941" max="8941" width="9.28515625" style="2" customWidth="1"/>
    <col min="8942" max="8942" width="14.7109375" style="2" customWidth="1"/>
    <col min="8943" max="8944" width="9.140625" style="2"/>
    <col min="8945" max="8945" width="9.28515625" style="2" bestFit="1" customWidth="1"/>
    <col min="8946" max="8948" width="11.28515625" style="2" bestFit="1" customWidth="1"/>
    <col min="8949" max="8949" width="10.28515625" style="2" bestFit="1" customWidth="1"/>
    <col min="8950" max="8951" width="9.140625" style="2"/>
    <col min="8952" max="8952" width="10.28515625" style="2" bestFit="1" customWidth="1"/>
    <col min="8953" max="9192" width="9.140625" style="2"/>
    <col min="9193" max="9193" width="7.85546875" style="2" customWidth="1"/>
    <col min="9194" max="9194" width="46.42578125" style="2" customWidth="1"/>
    <col min="9195" max="9195" width="7" style="2" customWidth="1"/>
    <col min="9196" max="9196" width="9.28515625" style="2" bestFit="1" customWidth="1"/>
    <col min="9197" max="9197" width="9.28515625" style="2" customWidth="1"/>
    <col min="9198" max="9198" width="14.7109375" style="2" customWidth="1"/>
    <col min="9199" max="9200" width="9.140625" style="2"/>
    <col min="9201" max="9201" width="9.28515625" style="2" bestFit="1" customWidth="1"/>
    <col min="9202" max="9204" width="11.28515625" style="2" bestFit="1" customWidth="1"/>
    <col min="9205" max="9205" width="10.28515625" style="2" bestFit="1" customWidth="1"/>
    <col min="9206" max="9207" width="9.140625" style="2"/>
    <col min="9208" max="9208" width="10.28515625" style="2" bestFit="1" customWidth="1"/>
    <col min="9209" max="9448" width="9.140625" style="2"/>
    <col min="9449" max="9449" width="7.85546875" style="2" customWidth="1"/>
    <col min="9450" max="9450" width="46.42578125" style="2" customWidth="1"/>
    <col min="9451" max="9451" width="7" style="2" customWidth="1"/>
    <col min="9452" max="9452" width="9.28515625" style="2" bestFit="1" customWidth="1"/>
    <col min="9453" max="9453" width="9.28515625" style="2" customWidth="1"/>
    <col min="9454" max="9454" width="14.7109375" style="2" customWidth="1"/>
    <col min="9455" max="9456" width="9.140625" style="2"/>
    <col min="9457" max="9457" width="9.28515625" style="2" bestFit="1" customWidth="1"/>
    <col min="9458" max="9460" width="11.28515625" style="2" bestFit="1" customWidth="1"/>
    <col min="9461" max="9461" width="10.28515625" style="2" bestFit="1" customWidth="1"/>
    <col min="9462" max="9463" width="9.140625" style="2"/>
    <col min="9464" max="9464" width="10.28515625" style="2" bestFit="1" customWidth="1"/>
    <col min="9465" max="9704" width="9.140625" style="2"/>
    <col min="9705" max="9705" width="7.85546875" style="2" customWidth="1"/>
    <col min="9706" max="9706" width="46.42578125" style="2" customWidth="1"/>
    <col min="9707" max="9707" width="7" style="2" customWidth="1"/>
    <col min="9708" max="9708" width="9.28515625" style="2" bestFit="1" customWidth="1"/>
    <col min="9709" max="9709" width="9.28515625" style="2" customWidth="1"/>
    <col min="9710" max="9710" width="14.7109375" style="2" customWidth="1"/>
    <col min="9711" max="9712" width="9.140625" style="2"/>
    <col min="9713" max="9713" width="9.28515625" style="2" bestFit="1" customWidth="1"/>
    <col min="9714" max="9716" width="11.28515625" style="2" bestFit="1" customWidth="1"/>
    <col min="9717" max="9717" width="10.28515625" style="2" bestFit="1" customWidth="1"/>
    <col min="9718" max="9719" width="9.140625" style="2"/>
    <col min="9720" max="9720" width="10.28515625" style="2" bestFit="1" customWidth="1"/>
    <col min="9721" max="9960" width="9.140625" style="2"/>
    <col min="9961" max="9961" width="7.85546875" style="2" customWidth="1"/>
    <col min="9962" max="9962" width="46.42578125" style="2" customWidth="1"/>
    <col min="9963" max="9963" width="7" style="2" customWidth="1"/>
    <col min="9964" max="9964" width="9.28515625" style="2" bestFit="1" customWidth="1"/>
    <col min="9965" max="9965" width="9.28515625" style="2" customWidth="1"/>
    <col min="9966" max="9966" width="14.7109375" style="2" customWidth="1"/>
    <col min="9967" max="9968" width="9.140625" style="2"/>
    <col min="9969" max="9969" width="9.28515625" style="2" bestFit="1" customWidth="1"/>
    <col min="9970" max="9972" width="11.28515625" style="2" bestFit="1" customWidth="1"/>
    <col min="9973" max="9973" width="10.28515625" style="2" bestFit="1" customWidth="1"/>
    <col min="9974" max="9975" width="9.140625" style="2"/>
    <col min="9976" max="9976" width="10.28515625" style="2" bestFit="1" customWidth="1"/>
    <col min="9977" max="10216" width="9.140625" style="2"/>
    <col min="10217" max="10217" width="7.85546875" style="2" customWidth="1"/>
    <col min="10218" max="10218" width="46.42578125" style="2" customWidth="1"/>
    <col min="10219" max="10219" width="7" style="2" customWidth="1"/>
    <col min="10220" max="10220" width="9.28515625" style="2" bestFit="1" customWidth="1"/>
    <col min="10221" max="10221" width="9.28515625" style="2" customWidth="1"/>
    <col min="10222" max="10222" width="14.7109375" style="2" customWidth="1"/>
    <col min="10223" max="10224" width="9.140625" style="2"/>
    <col min="10225" max="10225" width="9.28515625" style="2" bestFit="1" customWidth="1"/>
    <col min="10226" max="10228" width="11.28515625" style="2" bestFit="1" customWidth="1"/>
    <col min="10229" max="10229" width="10.28515625" style="2" bestFit="1" customWidth="1"/>
    <col min="10230" max="10231" width="9.140625" style="2"/>
    <col min="10232" max="10232" width="10.28515625" style="2" bestFit="1" customWidth="1"/>
    <col min="10233" max="10472" width="9.140625" style="2"/>
    <col min="10473" max="10473" width="7.85546875" style="2" customWidth="1"/>
    <col min="10474" max="10474" width="46.42578125" style="2" customWidth="1"/>
    <col min="10475" max="10475" width="7" style="2" customWidth="1"/>
    <col min="10476" max="10476" width="9.28515625" style="2" bestFit="1" customWidth="1"/>
    <col min="10477" max="10477" width="9.28515625" style="2" customWidth="1"/>
    <col min="10478" max="10478" width="14.7109375" style="2" customWidth="1"/>
    <col min="10479" max="10480" width="9.140625" style="2"/>
    <col min="10481" max="10481" width="9.28515625" style="2" bestFit="1" customWidth="1"/>
    <col min="10482" max="10484" width="11.28515625" style="2" bestFit="1" customWidth="1"/>
    <col min="10485" max="10485" width="10.28515625" style="2" bestFit="1" customWidth="1"/>
    <col min="10486" max="10487" width="9.140625" style="2"/>
    <col min="10488" max="10488" width="10.28515625" style="2" bestFit="1" customWidth="1"/>
    <col min="10489" max="10728" width="9.140625" style="2"/>
    <col min="10729" max="10729" width="7.85546875" style="2" customWidth="1"/>
    <col min="10730" max="10730" width="46.42578125" style="2" customWidth="1"/>
    <col min="10731" max="10731" width="7" style="2" customWidth="1"/>
    <col min="10732" max="10732" width="9.28515625" style="2" bestFit="1" customWidth="1"/>
    <col min="10733" max="10733" width="9.28515625" style="2" customWidth="1"/>
    <col min="10734" max="10734" width="14.7109375" style="2" customWidth="1"/>
    <col min="10735" max="10736" width="9.140625" style="2"/>
    <col min="10737" max="10737" width="9.28515625" style="2" bestFit="1" customWidth="1"/>
    <col min="10738" max="10740" width="11.28515625" style="2" bestFit="1" customWidth="1"/>
    <col min="10741" max="10741" width="10.28515625" style="2" bestFit="1" customWidth="1"/>
    <col min="10742" max="10743" width="9.140625" style="2"/>
    <col min="10744" max="10744" width="10.28515625" style="2" bestFit="1" customWidth="1"/>
    <col min="10745" max="10984" width="9.140625" style="2"/>
    <col min="10985" max="10985" width="7.85546875" style="2" customWidth="1"/>
    <col min="10986" max="10986" width="46.42578125" style="2" customWidth="1"/>
    <col min="10987" max="10987" width="7" style="2" customWidth="1"/>
    <col min="10988" max="10988" width="9.28515625" style="2" bestFit="1" customWidth="1"/>
    <col min="10989" max="10989" width="9.28515625" style="2" customWidth="1"/>
    <col min="10990" max="10990" width="14.7109375" style="2" customWidth="1"/>
    <col min="10991" max="10992" width="9.140625" style="2"/>
    <col min="10993" max="10993" width="9.28515625" style="2" bestFit="1" customWidth="1"/>
    <col min="10994" max="10996" width="11.28515625" style="2" bestFit="1" customWidth="1"/>
    <col min="10997" max="10997" width="10.28515625" style="2" bestFit="1" customWidth="1"/>
    <col min="10998" max="10999" width="9.140625" style="2"/>
    <col min="11000" max="11000" width="10.28515625" style="2" bestFit="1" customWidth="1"/>
    <col min="11001" max="11240" width="9.140625" style="2"/>
    <col min="11241" max="11241" width="7.85546875" style="2" customWidth="1"/>
    <col min="11242" max="11242" width="46.42578125" style="2" customWidth="1"/>
    <col min="11243" max="11243" width="7" style="2" customWidth="1"/>
    <col min="11244" max="11244" width="9.28515625" style="2" bestFit="1" customWidth="1"/>
    <col min="11245" max="11245" width="9.28515625" style="2" customWidth="1"/>
    <col min="11246" max="11246" width="14.7109375" style="2" customWidth="1"/>
    <col min="11247" max="11248" width="9.140625" style="2"/>
    <col min="11249" max="11249" width="9.28515625" style="2" bestFit="1" customWidth="1"/>
    <col min="11250" max="11252" width="11.28515625" style="2" bestFit="1" customWidth="1"/>
    <col min="11253" max="11253" width="10.28515625" style="2" bestFit="1" customWidth="1"/>
    <col min="11254" max="11255" width="9.140625" style="2"/>
    <col min="11256" max="11256" width="10.28515625" style="2" bestFit="1" customWidth="1"/>
    <col min="11257" max="11496" width="9.140625" style="2"/>
    <col min="11497" max="11497" width="7.85546875" style="2" customWidth="1"/>
    <col min="11498" max="11498" width="46.42578125" style="2" customWidth="1"/>
    <col min="11499" max="11499" width="7" style="2" customWidth="1"/>
    <col min="11500" max="11500" width="9.28515625" style="2" bestFit="1" customWidth="1"/>
    <col min="11501" max="11501" width="9.28515625" style="2" customWidth="1"/>
    <col min="11502" max="11502" width="14.7109375" style="2" customWidth="1"/>
    <col min="11503" max="11504" width="9.140625" style="2"/>
    <col min="11505" max="11505" width="9.28515625" style="2" bestFit="1" customWidth="1"/>
    <col min="11506" max="11508" width="11.28515625" style="2" bestFit="1" customWidth="1"/>
    <col min="11509" max="11509" width="10.28515625" style="2" bestFit="1" customWidth="1"/>
    <col min="11510" max="11511" width="9.140625" style="2"/>
    <col min="11512" max="11512" width="10.28515625" style="2" bestFit="1" customWidth="1"/>
    <col min="11513" max="11752" width="9.140625" style="2"/>
    <col min="11753" max="11753" width="7.85546875" style="2" customWidth="1"/>
    <col min="11754" max="11754" width="46.42578125" style="2" customWidth="1"/>
    <col min="11755" max="11755" width="7" style="2" customWidth="1"/>
    <col min="11756" max="11756" width="9.28515625" style="2" bestFit="1" customWidth="1"/>
    <col min="11757" max="11757" width="9.28515625" style="2" customWidth="1"/>
    <col min="11758" max="11758" width="14.7109375" style="2" customWidth="1"/>
    <col min="11759" max="11760" width="9.140625" style="2"/>
    <col min="11761" max="11761" width="9.28515625" style="2" bestFit="1" customWidth="1"/>
    <col min="11762" max="11764" width="11.28515625" style="2" bestFit="1" customWidth="1"/>
    <col min="11765" max="11765" width="10.28515625" style="2" bestFit="1" customWidth="1"/>
    <col min="11766" max="11767" width="9.140625" style="2"/>
    <col min="11768" max="11768" width="10.28515625" style="2" bestFit="1" customWidth="1"/>
    <col min="11769" max="12008" width="9.140625" style="2"/>
    <col min="12009" max="12009" width="7.85546875" style="2" customWidth="1"/>
    <col min="12010" max="12010" width="46.42578125" style="2" customWidth="1"/>
    <col min="12011" max="12011" width="7" style="2" customWidth="1"/>
    <col min="12012" max="12012" width="9.28515625" style="2" bestFit="1" customWidth="1"/>
    <col min="12013" max="12013" width="9.28515625" style="2" customWidth="1"/>
    <col min="12014" max="12014" width="14.7109375" style="2" customWidth="1"/>
    <col min="12015" max="12016" width="9.140625" style="2"/>
    <col min="12017" max="12017" width="9.28515625" style="2" bestFit="1" customWidth="1"/>
    <col min="12018" max="12020" width="11.28515625" style="2" bestFit="1" customWidth="1"/>
    <col min="12021" max="12021" width="10.28515625" style="2" bestFit="1" customWidth="1"/>
    <col min="12022" max="12023" width="9.140625" style="2"/>
    <col min="12024" max="12024" width="10.28515625" style="2" bestFit="1" customWidth="1"/>
    <col min="12025" max="12264" width="9.140625" style="2"/>
    <col min="12265" max="12265" width="7.85546875" style="2" customWidth="1"/>
    <col min="12266" max="12266" width="46.42578125" style="2" customWidth="1"/>
    <col min="12267" max="12267" width="7" style="2" customWidth="1"/>
    <col min="12268" max="12268" width="9.28515625" style="2" bestFit="1" customWidth="1"/>
    <col min="12269" max="12269" width="9.28515625" style="2" customWidth="1"/>
    <col min="12270" max="12270" width="14.7109375" style="2" customWidth="1"/>
    <col min="12271" max="12272" width="9.140625" style="2"/>
    <col min="12273" max="12273" width="9.28515625" style="2" bestFit="1" customWidth="1"/>
    <col min="12274" max="12276" width="11.28515625" style="2" bestFit="1" customWidth="1"/>
    <col min="12277" max="12277" width="10.28515625" style="2" bestFit="1" customWidth="1"/>
    <col min="12278" max="12279" width="9.140625" style="2"/>
    <col min="12280" max="12280" width="10.28515625" style="2" bestFit="1" customWidth="1"/>
    <col min="12281" max="12520" width="9.140625" style="2"/>
    <col min="12521" max="12521" width="7.85546875" style="2" customWidth="1"/>
    <col min="12522" max="12522" width="46.42578125" style="2" customWidth="1"/>
    <col min="12523" max="12523" width="7" style="2" customWidth="1"/>
    <col min="12524" max="12524" width="9.28515625" style="2" bestFit="1" customWidth="1"/>
    <col min="12525" max="12525" width="9.28515625" style="2" customWidth="1"/>
    <col min="12526" max="12526" width="14.7109375" style="2" customWidth="1"/>
    <col min="12527" max="12528" width="9.140625" style="2"/>
    <col min="12529" max="12529" width="9.28515625" style="2" bestFit="1" customWidth="1"/>
    <col min="12530" max="12532" width="11.28515625" style="2" bestFit="1" customWidth="1"/>
    <col min="12533" max="12533" width="10.28515625" style="2" bestFit="1" customWidth="1"/>
    <col min="12534" max="12535" width="9.140625" style="2"/>
    <col min="12536" max="12536" width="10.28515625" style="2" bestFit="1" customWidth="1"/>
    <col min="12537" max="12776" width="9.140625" style="2"/>
    <col min="12777" max="12777" width="7.85546875" style="2" customWidth="1"/>
    <col min="12778" max="12778" width="46.42578125" style="2" customWidth="1"/>
    <col min="12779" max="12779" width="7" style="2" customWidth="1"/>
    <col min="12780" max="12780" width="9.28515625" style="2" bestFit="1" customWidth="1"/>
    <col min="12781" max="12781" width="9.28515625" style="2" customWidth="1"/>
    <col min="12782" max="12782" width="14.7109375" style="2" customWidth="1"/>
    <col min="12783" max="12784" width="9.140625" style="2"/>
    <col min="12785" max="12785" width="9.28515625" style="2" bestFit="1" customWidth="1"/>
    <col min="12786" max="12788" width="11.28515625" style="2" bestFit="1" customWidth="1"/>
    <col min="12789" max="12789" width="10.28515625" style="2" bestFit="1" customWidth="1"/>
    <col min="12790" max="12791" width="9.140625" style="2"/>
    <col min="12792" max="12792" width="10.28515625" style="2" bestFit="1" customWidth="1"/>
    <col min="12793" max="13032" width="9.140625" style="2"/>
    <col min="13033" max="13033" width="7.85546875" style="2" customWidth="1"/>
    <col min="13034" max="13034" width="46.42578125" style="2" customWidth="1"/>
    <col min="13035" max="13035" width="7" style="2" customWidth="1"/>
    <col min="13036" max="13036" width="9.28515625" style="2" bestFit="1" customWidth="1"/>
    <col min="13037" max="13037" width="9.28515625" style="2" customWidth="1"/>
    <col min="13038" max="13038" width="14.7109375" style="2" customWidth="1"/>
    <col min="13039" max="13040" width="9.140625" style="2"/>
    <col min="13041" max="13041" width="9.28515625" style="2" bestFit="1" customWidth="1"/>
    <col min="13042" max="13044" width="11.28515625" style="2" bestFit="1" customWidth="1"/>
    <col min="13045" max="13045" width="10.28515625" style="2" bestFit="1" customWidth="1"/>
    <col min="13046" max="13047" width="9.140625" style="2"/>
    <col min="13048" max="13048" width="10.28515625" style="2" bestFit="1" customWidth="1"/>
    <col min="13049" max="13288" width="9.140625" style="2"/>
    <col min="13289" max="13289" width="7.85546875" style="2" customWidth="1"/>
    <col min="13290" max="13290" width="46.42578125" style="2" customWidth="1"/>
    <col min="13291" max="13291" width="7" style="2" customWidth="1"/>
    <col min="13292" max="13292" width="9.28515625" style="2" bestFit="1" customWidth="1"/>
    <col min="13293" max="13293" width="9.28515625" style="2" customWidth="1"/>
    <col min="13294" max="13294" width="14.7109375" style="2" customWidth="1"/>
    <col min="13295" max="13296" width="9.140625" style="2"/>
    <col min="13297" max="13297" width="9.28515625" style="2" bestFit="1" customWidth="1"/>
    <col min="13298" max="13300" width="11.28515625" style="2" bestFit="1" customWidth="1"/>
    <col min="13301" max="13301" width="10.28515625" style="2" bestFit="1" customWidth="1"/>
    <col min="13302" max="13303" width="9.140625" style="2"/>
    <col min="13304" max="13304" width="10.28515625" style="2" bestFit="1" customWidth="1"/>
    <col min="13305" max="13544" width="9.140625" style="2"/>
    <col min="13545" max="13545" width="7.85546875" style="2" customWidth="1"/>
    <col min="13546" max="13546" width="46.42578125" style="2" customWidth="1"/>
    <col min="13547" max="13547" width="7" style="2" customWidth="1"/>
    <col min="13548" max="13548" width="9.28515625" style="2" bestFit="1" customWidth="1"/>
    <col min="13549" max="13549" width="9.28515625" style="2" customWidth="1"/>
    <col min="13550" max="13550" width="14.7109375" style="2" customWidth="1"/>
    <col min="13551" max="13552" width="9.140625" style="2"/>
    <col min="13553" max="13553" width="9.28515625" style="2" bestFit="1" customWidth="1"/>
    <col min="13554" max="13556" width="11.28515625" style="2" bestFit="1" customWidth="1"/>
    <col min="13557" max="13557" width="10.28515625" style="2" bestFit="1" customWidth="1"/>
    <col min="13558" max="13559" width="9.140625" style="2"/>
    <col min="13560" max="13560" width="10.28515625" style="2" bestFit="1" customWidth="1"/>
    <col min="13561" max="13800" width="9.140625" style="2"/>
    <col min="13801" max="13801" width="7.85546875" style="2" customWidth="1"/>
    <col min="13802" max="13802" width="46.42578125" style="2" customWidth="1"/>
    <col min="13803" max="13803" width="7" style="2" customWidth="1"/>
    <col min="13804" max="13804" width="9.28515625" style="2" bestFit="1" customWidth="1"/>
    <col min="13805" max="13805" width="9.28515625" style="2" customWidth="1"/>
    <col min="13806" max="13806" width="14.7109375" style="2" customWidth="1"/>
    <col min="13807" max="13808" width="9.140625" style="2"/>
    <col min="13809" max="13809" width="9.28515625" style="2" bestFit="1" customWidth="1"/>
    <col min="13810" max="13812" width="11.28515625" style="2" bestFit="1" customWidth="1"/>
    <col min="13813" max="13813" width="10.28515625" style="2" bestFit="1" customWidth="1"/>
    <col min="13814" max="13815" width="9.140625" style="2"/>
    <col min="13816" max="13816" width="10.28515625" style="2" bestFit="1" customWidth="1"/>
    <col min="13817" max="14056" width="9.140625" style="2"/>
    <col min="14057" max="14057" width="7.85546875" style="2" customWidth="1"/>
    <col min="14058" max="14058" width="46.42578125" style="2" customWidth="1"/>
    <col min="14059" max="14059" width="7" style="2" customWidth="1"/>
    <col min="14060" max="14060" width="9.28515625" style="2" bestFit="1" customWidth="1"/>
    <col min="14061" max="14061" width="9.28515625" style="2" customWidth="1"/>
    <col min="14062" max="14062" width="14.7109375" style="2" customWidth="1"/>
    <col min="14063" max="14064" width="9.140625" style="2"/>
    <col min="14065" max="14065" width="9.28515625" style="2" bestFit="1" customWidth="1"/>
    <col min="14066" max="14068" width="11.28515625" style="2" bestFit="1" customWidth="1"/>
    <col min="14069" max="14069" width="10.28515625" style="2" bestFit="1" customWidth="1"/>
    <col min="14070" max="14071" width="9.140625" style="2"/>
    <col min="14072" max="14072" width="10.28515625" style="2" bestFit="1" customWidth="1"/>
    <col min="14073" max="14312" width="9.140625" style="2"/>
    <col min="14313" max="14313" width="7.85546875" style="2" customWidth="1"/>
    <col min="14314" max="14314" width="46.42578125" style="2" customWidth="1"/>
    <col min="14315" max="14315" width="7" style="2" customWidth="1"/>
    <col min="14316" max="14316" width="9.28515625" style="2" bestFit="1" customWidth="1"/>
    <col min="14317" max="14317" width="9.28515625" style="2" customWidth="1"/>
    <col min="14318" max="14318" width="14.7109375" style="2" customWidth="1"/>
    <col min="14319" max="14320" width="9.140625" style="2"/>
    <col min="14321" max="14321" width="9.28515625" style="2" bestFit="1" customWidth="1"/>
    <col min="14322" max="14324" width="11.28515625" style="2" bestFit="1" customWidth="1"/>
    <col min="14325" max="14325" width="10.28515625" style="2" bestFit="1" customWidth="1"/>
    <col min="14326" max="14327" width="9.140625" style="2"/>
    <col min="14328" max="14328" width="10.28515625" style="2" bestFit="1" customWidth="1"/>
    <col min="14329" max="14568" width="9.140625" style="2"/>
    <col min="14569" max="14569" width="7.85546875" style="2" customWidth="1"/>
    <col min="14570" max="14570" width="46.42578125" style="2" customWidth="1"/>
    <col min="14571" max="14571" width="7" style="2" customWidth="1"/>
    <col min="14572" max="14572" width="9.28515625" style="2" bestFit="1" customWidth="1"/>
    <col min="14573" max="14573" width="9.28515625" style="2" customWidth="1"/>
    <col min="14574" max="14574" width="14.7109375" style="2" customWidth="1"/>
    <col min="14575" max="14576" width="9.140625" style="2"/>
    <col min="14577" max="14577" width="9.28515625" style="2" bestFit="1" customWidth="1"/>
    <col min="14578" max="14580" width="11.28515625" style="2" bestFit="1" customWidth="1"/>
    <col min="14581" max="14581" width="10.28515625" style="2" bestFit="1" customWidth="1"/>
    <col min="14582" max="14583" width="9.140625" style="2"/>
    <col min="14584" max="14584" width="10.28515625" style="2" bestFit="1" customWidth="1"/>
    <col min="14585" max="14824" width="9.140625" style="2"/>
    <col min="14825" max="14825" width="7.85546875" style="2" customWidth="1"/>
    <col min="14826" max="14826" width="46.42578125" style="2" customWidth="1"/>
    <col min="14827" max="14827" width="7" style="2" customWidth="1"/>
    <col min="14828" max="14828" width="9.28515625" style="2" bestFit="1" customWidth="1"/>
    <col min="14829" max="14829" width="9.28515625" style="2" customWidth="1"/>
    <col min="14830" max="14830" width="14.7109375" style="2" customWidth="1"/>
    <col min="14831" max="14832" width="9.140625" style="2"/>
    <col min="14833" max="14833" width="9.28515625" style="2" bestFit="1" customWidth="1"/>
    <col min="14834" max="14836" width="11.28515625" style="2" bestFit="1" customWidth="1"/>
    <col min="14837" max="14837" width="10.28515625" style="2" bestFit="1" customWidth="1"/>
    <col min="14838" max="14839" width="9.140625" style="2"/>
    <col min="14840" max="14840" width="10.28515625" style="2" bestFit="1" customWidth="1"/>
    <col min="14841" max="15080" width="9.140625" style="2"/>
    <col min="15081" max="15081" width="7.85546875" style="2" customWidth="1"/>
    <col min="15082" max="15082" width="46.42578125" style="2" customWidth="1"/>
    <col min="15083" max="15083" width="7" style="2" customWidth="1"/>
    <col min="15084" max="15084" width="9.28515625" style="2" bestFit="1" customWidth="1"/>
    <col min="15085" max="15085" width="9.28515625" style="2" customWidth="1"/>
    <col min="15086" max="15086" width="14.7109375" style="2" customWidth="1"/>
    <col min="15087" max="15088" width="9.140625" style="2"/>
    <col min="15089" max="15089" width="9.28515625" style="2" bestFit="1" customWidth="1"/>
    <col min="15090" max="15092" width="11.28515625" style="2" bestFit="1" customWidth="1"/>
    <col min="15093" max="15093" width="10.28515625" style="2" bestFit="1" customWidth="1"/>
    <col min="15094" max="15095" width="9.140625" style="2"/>
    <col min="15096" max="15096" width="10.28515625" style="2" bestFit="1" customWidth="1"/>
    <col min="15097" max="15336" width="9.140625" style="2"/>
    <col min="15337" max="15337" width="7.85546875" style="2" customWidth="1"/>
    <col min="15338" max="15338" width="46.42578125" style="2" customWidth="1"/>
    <col min="15339" max="15339" width="7" style="2" customWidth="1"/>
    <col min="15340" max="15340" width="9.28515625" style="2" bestFit="1" customWidth="1"/>
    <col min="15341" max="15341" width="9.28515625" style="2" customWidth="1"/>
    <col min="15342" max="15342" width="14.7109375" style="2" customWidth="1"/>
    <col min="15343" max="15344" width="9.140625" style="2"/>
    <col min="15345" max="15345" width="9.28515625" style="2" bestFit="1" customWidth="1"/>
    <col min="15346" max="15348" width="11.28515625" style="2" bestFit="1" customWidth="1"/>
    <col min="15349" max="15349" width="10.28515625" style="2" bestFit="1" customWidth="1"/>
    <col min="15350" max="15351" width="9.140625" style="2"/>
    <col min="15352" max="15352" width="10.28515625" style="2" bestFit="1" customWidth="1"/>
    <col min="15353" max="15592" width="9.140625" style="2"/>
    <col min="15593" max="15593" width="7.85546875" style="2" customWidth="1"/>
    <col min="15594" max="15594" width="46.42578125" style="2" customWidth="1"/>
    <col min="15595" max="15595" width="7" style="2" customWidth="1"/>
    <col min="15596" max="15596" width="9.28515625" style="2" bestFit="1" customWidth="1"/>
    <col min="15597" max="15597" width="9.28515625" style="2" customWidth="1"/>
    <col min="15598" max="15598" width="14.7109375" style="2" customWidth="1"/>
    <col min="15599" max="15600" width="9.140625" style="2"/>
    <col min="15601" max="15601" width="9.28515625" style="2" bestFit="1" customWidth="1"/>
    <col min="15602" max="15604" width="11.28515625" style="2" bestFit="1" customWidth="1"/>
    <col min="15605" max="15605" width="10.28515625" style="2" bestFit="1" customWidth="1"/>
    <col min="15606" max="15607" width="9.140625" style="2"/>
    <col min="15608" max="15608" width="10.28515625" style="2" bestFit="1" customWidth="1"/>
    <col min="15609" max="15848" width="9.140625" style="2"/>
    <col min="15849" max="15849" width="7.85546875" style="2" customWidth="1"/>
    <col min="15850" max="15850" width="46.42578125" style="2" customWidth="1"/>
    <col min="15851" max="15851" width="7" style="2" customWidth="1"/>
    <col min="15852" max="15852" width="9.28515625" style="2" bestFit="1" customWidth="1"/>
    <col min="15853" max="15853" width="9.28515625" style="2" customWidth="1"/>
    <col min="15854" max="15854" width="14.7109375" style="2" customWidth="1"/>
    <col min="15855" max="15856" width="9.140625" style="2"/>
    <col min="15857" max="15857" width="9.28515625" style="2" bestFit="1" customWidth="1"/>
    <col min="15858" max="15860" width="11.28515625" style="2" bestFit="1" customWidth="1"/>
    <col min="15861" max="15861" width="10.28515625" style="2" bestFit="1" customWidth="1"/>
    <col min="15862" max="15863" width="9.140625" style="2"/>
    <col min="15864" max="15864" width="10.28515625" style="2" bestFit="1" customWidth="1"/>
    <col min="15865" max="16104" width="9.140625" style="2"/>
    <col min="16105" max="16105" width="7.85546875" style="2" customWidth="1"/>
    <col min="16106" max="16106" width="46.42578125" style="2" customWidth="1"/>
    <col min="16107" max="16107" width="7" style="2" customWidth="1"/>
    <col min="16108" max="16108" width="9.28515625" style="2" bestFit="1" customWidth="1"/>
    <col min="16109" max="16109" width="9.28515625" style="2" customWidth="1"/>
    <col min="16110" max="16110" width="14.7109375" style="2" customWidth="1"/>
    <col min="16111" max="16112" width="9.140625" style="2"/>
    <col min="16113" max="16113" width="9.28515625" style="2" bestFit="1" customWidth="1"/>
    <col min="16114" max="16116" width="11.28515625" style="2" bestFit="1" customWidth="1"/>
    <col min="16117" max="16117" width="10.28515625" style="2" bestFit="1" customWidth="1"/>
    <col min="16118" max="16119" width="9.140625" style="2"/>
    <col min="16120" max="16120" width="10.28515625" style="2" bestFit="1" customWidth="1"/>
    <col min="16121" max="16384" width="9.140625" style="2"/>
  </cols>
  <sheetData>
    <row r="1" spans="1:6" ht="30">
      <c r="A1" s="280" t="s">
        <v>50</v>
      </c>
      <c r="B1" s="19" t="s">
        <v>1</v>
      </c>
      <c r="C1" s="20" t="s">
        <v>2</v>
      </c>
      <c r="D1" s="20" t="s">
        <v>3</v>
      </c>
      <c r="E1" s="284" t="s">
        <v>208</v>
      </c>
      <c r="F1" s="1" t="s">
        <v>209</v>
      </c>
    </row>
    <row r="2" spans="1:6" ht="15">
      <c r="A2" s="216"/>
      <c r="B2" s="22" t="s">
        <v>210</v>
      </c>
      <c r="C2" s="23"/>
      <c r="D2" s="217"/>
      <c r="E2" s="217"/>
      <c r="F2" s="382"/>
    </row>
    <row r="3" spans="1:6" s="386" customFormat="1" ht="15">
      <c r="A3" s="219"/>
      <c r="B3" s="27" t="s">
        <v>211</v>
      </c>
      <c r="C3" s="383"/>
      <c r="D3" s="384"/>
      <c r="E3" s="384"/>
      <c r="F3" s="385"/>
    </row>
    <row r="4" spans="1:6" ht="15">
      <c r="A4" s="216"/>
      <c r="B4" s="387"/>
      <c r="C4" s="23"/>
      <c r="D4" s="217"/>
      <c r="E4" s="217"/>
      <c r="F4" s="382"/>
    </row>
    <row r="5" spans="1:6" ht="15">
      <c r="A5" s="388">
        <v>8.1</v>
      </c>
      <c r="B5" s="389" t="s">
        <v>212</v>
      </c>
      <c r="C5" s="72"/>
      <c r="D5" s="390"/>
      <c r="E5" s="390"/>
      <c r="F5" s="391"/>
    </row>
    <row r="6" spans="1:6" ht="30">
      <c r="A6" s="388" t="s">
        <v>213</v>
      </c>
      <c r="B6" s="392" t="s">
        <v>214</v>
      </c>
      <c r="C6" s="72"/>
      <c r="D6" s="393"/>
      <c r="E6" s="394"/>
      <c r="F6" s="391"/>
    </row>
    <row r="7" spans="1:6" ht="15">
      <c r="A7" s="75"/>
      <c r="B7" s="395"/>
      <c r="C7" s="61"/>
      <c r="D7" s="396"/>
      <c r="E7" s="396"/>
      <c r="F7" s="397"/>
    </row>
    <row r="8" spans="1:6" s="403" customFormat="1" ht="15">
      <c r="A8" s="398">
        <v>8.1</v>
      </c>
      <c r="B8" s="138" t="s">
        <v>215</v>
      </c>
      <c r="C8" s="399"/>
      <c r="D8" s="400"/>
      <c r="E8" s="401"/>
      <c r="F8" s="402"/>
    </row>
    <row r="9" spans="1:6" ht="45">
      <c r="A9" s="404" t="s">
        <v>184</v>
      </c>
      <c r="B9" s="9" t="s">
        <v>216</v>
      </c>
      <c r="C9" s="7" t="s">
        <v>6</v>
      </c>
      <c r="D9" s="405">
        <v>1871</v>
      </c>
      <c r="E9" s="176">
        <v>0</v>
      </c>
      <c r="F9" s="157">
        <f>D9*E9</f>
        <v>0</v>
      </c>
    </row>
    <row r="10" spans="1:6" ht="15">
      <c r="A10" s="404">
        <v>8.3000000000000007</v>
      </c>
      <c r="B10" s="406" t="s">
        <v>217</v>
      </c>
      <c r="C10" s="7"/>
      <c r="D10" s="405"/>
      <c r="E10" s="405"/>
      <c r="F10" s="407"/>
    </row>
    <row r="11" spans="1:6" ht="45">
      <c r="A11" s="76" t="s">
        <v>186</v>
      </c>
      <c r="B11" s="166" t="s">
        <v>218</v>
      </c>
      <c r="C11" s="243" t="s">
        <v>6</v>
      </c>
      <c r="D11" s="243">
        <v>50</v>
      </c>
      <c r="E11" s="176">
        <v>0</v>
      </c>
      <c r="F11" s="157">
        <f>D11*E11</f>
        <v>0</v>
      </c>
    </row>
    <row r="12" spans="1:6" ht="15">
      <c r="A12" s="75"/>
      <c r="B12" s="98"/>
      <c r="C12" s="61"/>
      <c r="D12" s="396"/>
      <c r="E12" s="396"/>
      <c r="F12" s="397"/>
    </row>
    <row r="13" spans="1:6" ht="15">
      <c r="A13" s="408" t="s">
        <v>219</v>
      </c>
      <c r="B13" s="409" t="s">
        <v>220</v>
      </c>
      <c r="C13" s="235"/>
      <c r="D13" s="235"/>
      <c r="E13" s="235"/>
      <c r="F13" s="235"/>
    </row>
    <row r="14" spans="1:6" ht="45">
      <c r="A14" s="404" t="s">
        <v>221</v>
      </c>
      <c r="B14" s="9" t="s">
        <v>222</v>
      </c>
      <c r="C14" s="7" t="s">
        <v>6</v>
      </c>
      <c r="D14" s="7">
        <v>546</v>
      </c>
      <c r="E14" s="176">
        <v>0</v>
      </c>
      <c r="F14" s="157">
        <f>D14*E14</f>
        <v>0</v>
      </c>
    </row>
    <row r="15" spans="1:6" ht="15">
      <c r="A15" s="75"/>
      <c r="B15" s="98"/>
      <c r="C15" s="61"/>
      <c r="D15" s="61"/>
      <c r="E15" s="61"/>
      <c r="F15" s="61"/>
    </row>
    <row r="16" spans="1:6" ht="15">
      <c r="A16" s="410">
        <v>8.5</v>
      </c>
      <c r="B16" s="144" t="s">
        <v>223</v>
      </c>
      <c r="C16" s="411"/>
      <c r="D16" s="412"/>
      <c r="E16" s="413"/>
      <c r="F16" s="414"/>
    </row>
    <row r="17" spans="1:6" ht="30">
      <c r="A17" s="415" t="s">
        <v>224</v>
      </c>
      <c r="B17" s="9" t="s">
        <v>225</v>
      </c>
      <c r="C17" s="7" t="s">
        <v>226</v>
      </c>
      <c r="D17" s="7">
        <v>1</v>
      </c>
      <c r="E17" s="176">
        <v>0</v>
      </c>
      <c r="F17" s="157">
        <f>D17*E17</f>
        <v>0</v>
      </c>
    </row>
    <row r="18" spans="1:6" ht="15">
      <c r="A18" s="416">
        <v>8.6</v>
      </c>
      <c r="B18" s="417" t="s">
        <v>227</v>
      </c>
      <c r="C18" s="7"/>
      <c r="D18" s="7"/>
      <c r="E18" s="7"/>
      <c r="F18" s="7"/>
    </row>
    <row r="19" spans="1:6" ht="30">
      <c r="A19" s="416" t="s">
        <v>228</v>
      </c>
      <c r="B19" s="417" t="s">
        <v>229</v>
      </c>
      <c r="C19" s="7" t="s">
        <v>226</v>
      </c>
      <c r="D19" s="7">
        <v>1</v>
      </c>
      <c r="E19" s="176">
        <v>0</v>
      </c>
      <c r="F19" s="157">
        <f>D19*E19</f>
        <v>0</v>
      </c>
    </row>
    <row r="20" spans="1:6" ht="12.75">
      <c r="A20" s="418"/>
      <c r="B20" s="419"/>
      <c r="C20" s="420"/>
      <c r="D20" s="421"/>
      <c r="E20" s="422"/>
      <c r="F20" s="423"/>
    </row>
    <row r="21" spans="1:6" ht="15">
      <c r="A21" s="224">
        <v>8.6999999999999993</v>
      </c>
      <c r="B21" s="424" t="s">
        <v>230</v>
      </c>
      <c r="C21" s="425"/>
      <c r="D21" s="426"/>
      <c r="E21" s="426"/>
      <c r="F21" s="427"/>
    </row>
    <row r="22" spans="1:6" ht="30">
      <c r="A22" s="404" t="s">
        <v>231</v>
      </c>
      <c r="B22" s="428" t="s">
        <v>232</v>
      </c>
      <c r="C22" s="8"/>
      <c r="D22" s="429"/>
      <c r="E22" s="429"/>
      <c r="F22" s="430"/>
    </row>
    <row r="23" spans="1:6" ht="15">
      <c r="A23" s="431"/>
      <c r="B23" s="432"/>
      <c r="C23" s="433"/>
      <c r="D23" s="434"/>
      <c r="E23" s="434"/>
      <c r="F23" s="435"/>
    </row>
    <row r="24" spans="1:6" ht="15">
      <c r="A24" s="483" t="s">
        <v>233</v>
      </c>
      <c r="B24" s="484"/>
      <c r="C24" s="484"/>
      <c r="D24" s="484"/>
      <c r="E24" s="485"/>
      <c r="F24" s="263"/>
    </row>
    <row r="25" spans="1:6" ht="15">
      <c r="A25" s="483" t="s">
        <v>234</v>
      </c>
      <c r="B25" s="484"/>
      <c r="C25" s="484"/>
      <c r="D25" s="484"/>
      <c r="E25" s="485"/>
      <c r="F25" s="262">
        <f>SUM(F6:F23)</f>
        <v>0</v>
      </c>
    </row>
  </sheetData>
  <mergeCells count="2">
    <mergeCell ref="A24:E24"/>
    <mergeCell ref="A25:E25"/>
  </mergeCells>
  <pageMargins left="0.7" right="0.7" top="0.75" bottom="0.75" header="0.3" footer="0.3"/>
  <pageSetup paperSize="9" scale="97" orientation="portrait" r:id="rId1"/>
  <headerFooter>
    <oddFooter>&amp;LPrepared: Mahreen&amp;C&amp;P&amp;RMaavarulu Airport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BreakPreview" topLeftCell="A7" zoomScale="60" zoomScaleNormal="100" workbookViewId="0">
      <selection activeCell="I33" sqref="I33"/>
    </sheetView>
  </sheetViews>
  <sheetFormatPr defaultColWidth="9.140625" defaultRowHeight="15.75"/>
  <cols>
    <col min="1" max="1" width="7.42578125" style="436" customWidth="1"/>
    <col min="2" max="2" width="58.7109375" style="10" customWidth="1"/>
    <col min="3" max="3" width="7.7109375" style="11" customWidth="1"/>
    <col min="4" max="4" width="10.85546875" style="12" customWidth="1"/>
    <col min="5" max="5" width="11.7109375" style="93" customWidth="1"/>
    <col min="6" max="6" width="14.140625" style="5" customWidth="1"/>
    <col min="7" max="227" width="9.140625" style="2"/>
    <col min="228" max="228" width="6.7109375" style="2" customWidth="1"/>
    <col min="229" max="229" width="45.42578125" style="2" customWidth="1"/>
    <col min="230" max="230" width="7" style="2" customWidth="1"/>
    <col min="231" max="231" width="9.5703125" style="2" customWidth="1"/>
    <col min="232" max="232" width="9.28515625" style="2" customWidth="1"/>
    <col min="233" max="233" width="12.140625" style="2" customWidth="1"/>
    <col min="234" max="234" width="10.28515625" style="2" bestFit="1" customWidth="1"/>
    <col min="235" max="235" width="9.140625" style="2"/>
    <col min="236" max="236" width="9.28515625" style="2" bestFit="1" customWidth="1"/>
    <col min="237" max="239" width="11.28515625" style="2" bestFit="1" customWidth="1"/>
    <col min="240" max="240" width="10.28515625" style="2" bestFit="1" customWidth="1"/>
    <col min="241" max="242" width="9.140625" style="2"/>
    <col min="243" max="243" width="10.28515625" style="2" bestFit="1" customWidth="1"/>
    <col min="244" max="483" width="9.140625" style="2"/>
    <col min="484" max="484" width="6.7109375" style="2" customWidth="1"/>
    <col min="485" max="485" width="45.42578125" style="2" customWidth="1"/>
    <col min="486" max="486" width="7" style="2" customWidth="1"/>
    <col min="487" max="487" width="9.5703125" style="2" customWidth="1"/>
    <col min="488" max="488" width="9.28515625" style="2" customWidth="1"/>
    <col min="489" max="489" width="12.140625" style="2" customWidth="1"/>
    <col min="490" max="490" width="10.28515625" style="2" bestFit="1" customWidth="1"/>
    <col min="491" max="491" width="9.140625" style="2"/>
    <col min="492" max="492" width="9.28515625" style="2" bestFit="1" customWidth="1"/>
    <col min="493" max="495" width="11.28515625" style="2" bestFit="1" customWidth="1"/>
    <col min="496" max="496" width="10.28515625" style="2" bestFit="1" customWidth="1"/>
    <col min="497" max="498" width="9.140625" style="2"/>
    <col min="499" max="499" width="10.28515625" style="2" bestFit="1" customWidth="1"/>
    <col min="500" max="739" width="9.140625" style="2"/>
    <col min="740" max="740" width="6.7109375" style="2" customWidth="1"/>
    <col min="741" max="741" width="45.42578125" style="2" customWidth="1"/>
    <col min="742" max="742" width="7" style="2" customWidth="1"/>
    <col min="743" max="743" width="9.5703125" style="2" customWidth="1"/>
    <col min="744" max="744" width="9.28515625" style="2" customWidth="1"/>
    <col min="745" max="745" width="12.140625" style="2" customWidth="1"/>
    <col min="746" max="746" width="10.28515625" style="2" bestFit="1" customWidth="1"/>
    <col min="747" max="747" width="9.140625" style="2"/>
    <col min="748" max="748" width="9.28515625" style="2" bestFit="1" customWidth="1"/>
    <col min="749" max="751" width="11.28515625" style="2" bestFit="1" customWidth="1"/>
    <col min="752" max="752" width="10.28515625" style="2" bestFit="1" customWidth="1"/>
    <col min="753" max="754" width="9.140625" style="2"/>
    <col min="755" max="755" width="10.28515625" style="2" bestFit="1" customWidth="1"/>
    <col min="756" max="995" width="9.140625" style="2"/>
    <col min="996" max="996" width="6.7109375" style="2" customWidth="1"/>
    <col min="997" max="997" width="45.42578125" style="2" customWidth="1"/>
    <col min="998" max="998" width="7" style="2" customWidth="1"/>
    <col min="999" max="999" width="9.5703125" style="2" customWidth="1"/>
    <col min="1000" max="1000" width="9.28515625" style="2" customWidth="1"/>
    <col min="1001" max="1001" width="12.140625" style="2" customWidth="1"/>
    <col min="1002" max="1002" width="10.28515625" style="2" bestFit="1" customWidth="1"/>
    <col min="1003" max="1003" width="9.140625" style="2"/>
    <col min="1004" max="1004" width="9.28515625" style="2" bestFit="1" customWidth="1"/>
    <col min="1005" max="1007" width="11.28515625" style="2" bestFit="1" customWidth="1"/>
    <col min="1008" max="1008" width="10.28515625" style="2" bestFit="1" customWidth="1"/>
    <col min="1009" max="1010" width="9.140625" style="2"/>
    <col min="1011" max="1011" width="10.28515625" style="2" bestFit="1" customWidth="1"/>
    <col min="1012" max="1251" width="9.140625" style="2"/>
    <col min="1252" max="1252" width="6.7109375" style="2" customWidth="1"/>
    <col min="1253" max="1253" width="45.42578125" style="2" customWidth="1"/>
    <col min="1254" max="1254" width="7" style="2" customWidth="1"/>
    <col min="1255" max="1255" width="9.5703125" style="2" customWidth="1"/>
    <col min="1256" max="1256" width="9.28515625" style="2" customWidth="1"/>
    <col min="1257" max="1257" width="12.140625" style="2" customWidth="1"/>
    <col min="1258" max="1258" width="10.28515625" style="2" bestFit="1" customWidth="1"/>
    <col min="1259" max="1259" width="9.140625" style="2"/>
    <col min="1260" max="1260" width="9.28515625" style="2" bestFit="1" customWidth="1"/>
    <col min="1261" max="1263" width="11.28515625" style="2" bestFit="1" customWidth="1"/>
    <col min="1264" max="1264" width="10.28515625" style="2" bestFit="1" customWidth="1"/>
    <col min="1265" max="1266" width="9.140625" style="2"/>
    <col min="1267" max="1267" width="10.28515625" style="2" bestFit="1" customWidth="1"/>
    <col min="1268" max="1507" width="9.140625" style="2"/>
    <col min="1508" max="1508" width="6.7109375" style="2" customWidth="1"/>
    <col min="1509" max="1509" width="45.42578125" style="2" customWidth="1"/>
    <col min="1510" max="1510" width="7" style="2" customWidth="1"/>
    <col min="1511" max="1511" width="9.5703125" style="2" customWidth="1"/>
    <col min="1512" max="1512" width="9.28515625" style="2" customWidth="1"/>
    <col min="1513" max="1513" width="12.140625" style="2" customWidth="1"/>
    <col min="1514" max="1514" width="10.28515625" style="2" bestFit="1" customWidth="1"/>
    <col min="1515" max="1515" width="9.140625" style="2"/>
    <col min="1516" max="1516" width="9.28515625" style="2" bestFit="1" customWidth="1"/>
    <col min="1517" max="1519" width="11.28515625" style="2" bestFit="1" customWidth="1"/>
    <col min="1520" max="1520" width="10.28515625" style="2" bestFit="1" customWidth="1"/>
    <col min="1521" max="1522" width="9.140625" style="2"/>
    <col min="1523" max="1523" width="10.28515625" style="2" bestFit="1" customWidth="1"/>
    <col min="1524" max="1763" width="9.140625" style="2"/>
    <col min="1764" max="1764" width="6.7109375" style="2" customWidth="1"/>
    <col min="1765" max="1765" width="45.42578125" style="2" customWidth="1"/>
    <col min="1766" max="1766" width="7" style="2" customWidth="1"/>
    <col min="1767" max="1767" width="9.5703125" style="2" customWidth="1"/>
    <col min="1768" max="1768" width="9.28515625" style="2" customWidth="1"/>
    <col min="1769" max="1769" width="12.140625" style="2" customWidth="1"/>
    <col min="1770" max="1770" width="10.28515625" style="2" bestFit="1" customWidth="1"/>
    <col min="1771" max="1771" width="9.140625" style="2"/>
    <col min="1772" max="1772" width="9.28515625" style="2" bestFit="1" customWidth="1"/>
    <col min="1773" max="1775" width="11.28515625" style="2" bestFit="1" customWidth="1"/>
    <col min="1776" max="1776" width="10.28515625" style="2" bestFit="1" customWidth="1"/>
    <col min="1777" max="1778" width="9.140625" style="2"/>
    <col min="1779" max="1779" width="10.28515625" style="2" bestFit="1" customWidth="1"/>
    <col min="1780" max="2019" width="9.140625" style="2"/>
    <col min="2020" max="2020" width="6.7109375" style="2" customWidth="1"/>
    <col min="2021" max="2021" width="45.42578125" style="2" customWidth="1"/>
    <col min="2022" max="2022" width="7" style="2" customWidth="1"/>
    <col min="2023" max="2023" width="9.5703125" style="2" customWidth="1"/>
    <col min="2024" max="2024" width="9.28515625" style="2" customWidth="1"/>
    <col min="2025" max="2025" width="12.140625" style="2" customWidth="1"/>
    <col min="2026" max="2026" width="10.28515625" style="2" bestFit="1" customWidth="1"/>
    <col min="2027" max="2027" width="9.140625" style="2"/>
    <col min="2028" max="2028" width="9.28515625" style="2" bestFit="1" customWidth="1"/>
    <col min="2029" max="2031" width="11.28515625" style="2" bestFit="1" customWidth="1"/>
    <col min="2032" max="2032" width="10.28515625" style="2" bestFit="1" customWidth="1"/>
    <col min="2033" max="2034" width="9.140625" style="2"/>
    <col min="2035" max="2035" width="10.28515625" style="2" bestFit="1" customWidth="1"/>
    <col min="2036" max="2275" width="9.140625" style="2"/>
    <col min="2276" max="2276" width="6.7109375" style="2" customWidth="1"/>
    <col min="2277" max="2277" width="45.42578125" style="2" customWidth="1"/>
    <col min="2278" max="2278" width="7" style="2" customWidth="1"/>
    <col min="2279" max="2279" width="9.5703125" style="2" customWidth="1"/>
    <col min="2280" max="2280" width="9.28515625" style="2" customWidth="1"/>
    <col min="2281" max="2281" width="12.140625" style="2" customWidth="1"/>
    <col min="2282" max="2282" width="10.28515625" style="2" bestFit="1" customWidth="1"/>
    <col min="2283" max="2283" width="9.140625" style="2"/>
    <col min="2284" max="2284" width="9.28515625" style="2" bestFit="1" customWidth="1"/>
    <col min="2285" max="2287" width="11.28515625" style="2" bestFit="1" customWidth="1"/>
    <col min="2288" max="2288" width="10.28515625" style="2" bestFit="1" customWidth="1"/>
    <col min="2289" max="2290" width="9.140625" style="2"/>
    <col min="2291" max="2291" width="10.28515625" style="2" bestFit="1" customWidth="1"/>
    <col min="2292" max="2531" width="9.140625" style="2"/>
    <col min="2532" max="2532" width="6.7109375" style="2" customWidth="1"/>
    <col min="2533" max="2533" width="45.42578125" style="2" customWidth="1"/>
    <col min="2534" max="2534" width="7" style="2" customWidth="1"/>
    <col min="2535" max="2535" width="9.5703125" style="2" customWidth="1"/>
    <col min="2536" max="2536" width="9.28515625" style="2" customWidth="1"/>
    <col min="2537" max="2537" width="12.140625" style="2" customWidth="1"/>
    <col min="2538" max="2538" width="10.28515625" style="2" bestFit="1" customWidth="1"/>
    <col min="2539" max="2539" width="9.140625" style="2"/>
    <col min="2540" max="2540" width="9.28515625" style="2" bestFit="1" customWidth="1"/>
    <col min="2541" max="2543" width="11.28515625" style="2" bestFit="1" customWidth="1"/>
    <col min="2544" max="2544" width="10.28515625" style="2" bestFit="1" customWidth="1"/>
    <col min="2545" max="2546" width="9.140625" style="2"/>
    <col min="2547" max="2547" width="10.28515625" style="2" bestFit="1" customWidth="1"/>
    <col min="2548" max="2787" width="9.140625" style="2"/>
    <col min="2788" max="2788" width="6.7109375" style="2" customWidth="1"/>
    <col min="2789" max="2789" width="45.42578125" style="2" customWidth="1"/>
    <col min="2790" max="2790" width="7" style="2" customWidth="1"/>
    <col min="2791" max="2791" width="9.5703125" style="2" customWidth="1"/>
    <col min="2792" max="2792" width="9.28515625" style="2" customWidth="1"/>
    <col min="2793" max="2793" width="12.140625" style="2" customWidth="1"/>
    <col min="2794" max="2794" width="10.28515625" style="2" bestFit="1" customWidth="1"/>
    <col min="2795" max="2795" width="9.140625" style="2"/>
    <col min="2796" max="2796" width="9.28515625" style="2" bestFit="1" customWidth="1"/>
    <col min="2797" max="2799" width="11.28515625" style="2" bestFit="1" customWidth="1"/>
    <col min="2800" max="2800" width="10.28515625" style="2" bestFit="1" customWidth="1"/>
    <col min="2801" max="2802" width="9.140625" style="2"/>
    <col min="2803" max="2803" width="10.28515625" style="2" bestFit="1" customWidth="1"/>
    <col min="2804" max="3043" width="9.140625" style="2"/>
    <col min="3044" max="3044" width="6.7109375" style="2" customWidth="1"/>
    <col min="3045" max="3045" width="45.42578125" style="2" customWidth="1"/>
    <col min="3046" max="3046" width="7" style="2" customWidth="1"/>
    <col min="3047" max="3047" width="9.5703125" style="2" customWidth="1"/>
    <col min="3048" max="3048" width="9.28515625" style="2" customWidth="1"/>
    <col min="3049" max="3049" width="12.140625" style="2" customWidth="1"/>
    <col min="3050" max="3050" width="10.28515625" style="2" bestFit="1" customWidth="1"/>
    <col min="3051" max="3051" width="9.140625" style="2"/>
    <col min="3052" max="3052" width="9.28515625" style="2" bestFit="1" customWidth="1"/>
    <col min="3053" max="3055" width="11.28515625" style="2" bestFit="1" customWidth="1"/>
    <col min="3056" max="3056" width="10.28515625" style="2" bestFit="1" customWidth="1"/>
    <col min="3057" max="3058" width="9.140625" style="2"/>
    <col min="3059" max="3059" width="10.28515625" style="2" bestFit="1" customWidth="1"/>
    <col min="3060" max="3299" width="9.140625" style="2"/>
    <col min="3300" max="3300" width="6.7109375" style="2" customWidth="1"/>
    <col min="3301" max="3301" width="45.42578125" style="2" customWidth="1"/>
    <col min="3302" max="3302" width="7" style="2" customWidth="1"/>
    <col min="3303" max="3303" width="9.5703125" style="2" customWidth="1"/>
    <col min="3304" max="3304" width="9.28515625" style="2" customWidth="1"/>
    <col min="3305" max="3305" width="12.140625" style="2" customWidth="1"/>
    <col min="3306" max="3306" width="10.28515625" style="2" bestFit="1" customWidth="1"/>
    <col min="3307" max="3307" width="9.140625" style="2"/>
    <col min="3308" max="3308" width="9.28515625" style="2" bestFit="1" customWidth="1"/>
    <col min="3309" max="3311" width="11.28515625" style="2" bestFit="1" customWidth="1"/>
    <col min="3312" max="3312" width="10.28515625" style="2" bestFit="1" customWidth="1"/>
    <col min="3313" max="3314" width="9.140625" style="2"/>
    <col min="3315" max="3315" width="10.28515625" style="2" bestFit="1" customWidth="1"/>
    <col min="3316" max="3555" width="9.140625" style="2"/>
    <col min="3556" max="3556" width="6.7109375" style="2" customWidth="1"/>
    <col min="3557" max="3557" width="45.42578125" style="2" customWidth="1"/>
    <col min="3558" max="3558" width="7" style="2" customWidth="1"/>
    <col min="3559" max="3559" width="9.5703125" style="2" customWidth="1"/>
    <col min="3560" max="3560" width="9.28515625" style="2" customWidth="1"/>
    <col min="3561" max="3561" width="12.140625" style="2" customWidth="1"/>
    <col min="3562" max="3562" width="10.28515625" style="2" bestFit="1" customWidth="1"/>
    <col min="3563" max="3563" width="9.140625" style="2"/>
    <col min="3564" max="3564" width="9.28515625" style="2" bestFit="1" customWidth="1"/>
    <col min="3565" max="3567" width="11.28515625" style="2" bestFit="1" customWidth="1"/>
    <col min="3568" max="3568" width="10.28515625" style="2" bestFit="1" customWidth="1"/>
    <col min="3569" max="3570" width="9.140625" style="2"/>
    <col min="3571" max="3571" width="10.28515625" style="2" bestFit="1" customWidth="1"/>
    <col min="3572" max="3811" width="9.140625" style="2"/>
    <col min="3812" max="3812" width="6.7109375" style="2" customWidth="1"/>
    <col min="3813" max="3813" width="45.42578125" style="2" customWidth="1"/>
    <col min="3814" max="3814" width="7" style="2" customWidth="1"/>
    <col min="3815" max="3815" width="9.5703125" style="2" customWidth="1"/>
    <col min="3816" max="3816" width="9.28515625" style="2" customWidth="1"/>
    <col min="3817" max="3817" width="12.140625" style="2" customWidth="1"/>
    <col min="3818" max="3818" width="10.28515625" style="2" bestFit="1" customWidth="1"/>
    <col min="3819" max="3819" width="9.140625" style="2"/>
    <col min="3820" max="3820" width="9.28515625" style="2" bestFit="1" customWidth="1"/>
    <col min="3821" max="3823" width="11.28515625" style="2" bestFit="1" customWidth="1"/>
    <col min="3824" max="3824" width="10.28515625" style="2" bestFit="1" customWidth="1"/>
    <col min="3825" max="3826" width="9.140625" style="2"/>
    <col min="3827" max="3827" width="10.28515625" style="2" bestFit="1" customWidth="1"/>
    <col min="3828" max="4067" width="9.140625" style="2"/>
    <col min="4068" max="4068" width="6.7109375" style="2" customWidth="1"/>
    <col min="4069" max="4069" width="45.42578125" style="2" customWidth="1"/>
    <col min="4070" max="4070" width="7" style="2" customWidth="1"/>
    <col min="4071" max="4071" width="9.5703125" style="2" customWidth="1"/>
    <col min="4072" max="4072" width="9.28515625" style="2" customWidth="1"/>
    <col min="4073" max="4073" width="12.140625" style="2" customWidth="1"/>
    <col min="4074" max="4074" width="10.28515625" style="2" bestFit="1" customWidth="1"/>
    <col min="4075" max="4075" width="9.140625" style="2"/>
    <col min="4076" max="4076" width="9.28515625" style="2" bestFit="1" customWidth="1"/>
    <col min="4077" max="4079" width="11.28515625" style="2" bestFit="1" customWidth="1"/>
    <col min="4080" max="4080" width="10.28515625" style="2" bestFit="1" customWidth="1"/>
    <col min="4081" max="4082" width="9.140625" style="2"/>
    <col min="4083" max="4083" width="10.28515625" style="2" bestFit="1" customWidth="1"/>
    <col min="4084" max="4323" width="9.140625" style="2"/>
    <col min="4324" max="4324" width="6.7109375" style="2" customWidth="1"/>
    <col min="4325" max="4325" width="45.42578125" style="2" customWidth="1"/>
    <col min="4326" max="4326" width="7" style="2" customWidth="1"/>
    <col min="4327" max="4327" width="9.5703125" style="2" customWidth="1"/>
    <col min="4328" max="4328" width="9.28515625" style="2" customWidth="1"/>
    <col min="4329" max="4329" width="12.140625" style="2" customWidth="1"/>
    <col min="4330" max="4330" width="10.28515625" style="2" bestFit="1" customWidth="1"/>
    <col min="4331" max="4331" width="9.140625" style="2"/>
    <col min="4332" max="4332" width="9.28515625" style="2" bestFit="1" customWidth="1"/>
    <col min="4333" max="4335" width="11.28515625" style="2" bestFit="1" customWidth="1"/>
    <col min="4336" max="4336" width="10.28515625" style="2" bestFit="1" customWidth="1"/>
    <col min="4337" max="4338" width="9.140625" style="2"/>
    <col min="4339" max="4339" width="10.28515625" style="2" bestFit="1" customWidth="1"/>
    <col min="4340" max="4579" width="9.140625" style="2"/>
    <col min="4580" max="4580" width="6.7109375" style="2" customWidth="1"/>
    <col min="4581" max="4581" width="45.42578125" style="2" customWidth="1"/>
    <col min="4582" max="4582" width="7" style="2" customWidth="1"/>
    <col min="4583" max="4583" width="9.5703125" style="2" customWidth="1"/>
    <col min="4584" max="4584" width="9.28515625" style="2" customWidth="1"/>
    <col min="4585" max="4585" width="12.140625" style="2" customWidth="1"/>
    <col min="4586" max="4586" width="10.28515625" style="2" bestFit="1" customWidth="1"/>
    <col min="4587" max="4587" width="9.140625" style="2"/>
    <col min="4588" max="4588" width="9.28515625" style="2" bestFit="1" customWidth="1"/>
    <col min="4589" max="4591" width="11.28515625" style="2" bestFit="1" customWidth="1"/>
    <col min="4592" max="4592" width="10.28515625" style="2" bestFit="1" customWidth="1"/>
    <col min="4593" max="4594" width="9.140625" style="2"/>
    <col min="4595" max="4595" width="10.28515625" style="2" bestFit="1" customWidth="1"/>
    <col min="4596" max="4835" width="9.140625" style="2"/>
    <col min="4836" max="4836" width="6.7109375" style="2" customWidth="1"/>
    <col min="4837" max="4837" width="45.42578125" style="2" customWidth="1"/>
    <col min="4838" max="4838" width="7" style="2" customWidth="1"/>
    <col min="4839" max="4839" width="9.5703125" style="2" customWidth="1"/>
    <col min="4840" max="4840" width="9.28515625" style="2" customWidth="1"/>
    <col min="4841" max="4841" width="12.140625" style="2" customWidth="1"/>
    <col min="4842" max="4842" width="10.28515625" style="2" bestFit="1" customWidth="1"/>
    <col min="4843" max="4843" width="9.140625" style="2"/>
    <col min="4844" max="4844" width="9.28515625" style="2" bestFit="1" customWidth="1"/>
    <col min="4845" max="4847" width="11.28515625" style="2" bestFit="1" customWidth="1"/>
    <col min="4848" max="4848" width="10.28515625" style="2" bestFit="1" customWidth="1"/>
    <col min="4849" max="4850" width="9.140625" style="2"/>
    <col min="4851" max="4851" width="10.28515625" style="2" bestFit="1" customWidth="1"/>
    <col min="4852" max="5091" width="9.140625" style="2"/>
    <col min="5092" max="5092" width="6.7109375" style="2" customWidth="1"/>
    <col min="5093" max="5093" width="45.42578125" style="2" customWidth="1"/>
    <col min="5094" max="5094" width="7" style="2" customWidth="1"/>
    <col min="5095" max="5095" width="9.5703125" style="2" customWidth="1"/>
    <col min="5096" max="5096" width="9.28515625" style="2" customWidth="1"/>
    <col min="5097" max="5097" width="12.140625" style="2" customWidth="1"/>
    <col min="5098" max="5098" width="10.28515625" style="2" bestFit="1" customWidth="1"/>
    <col min="5099" max="5099" width="9.140625" style="2"/>
    <col min="5100" max="5100" width="9.28515625" style="2" bestFit="1" customWidth="1"/>
    <col min="5101" max="5103" width="11.28515625" style="2" bestFit="1" customWidth="1"/>
    <col min="5104" max="5104" width="10.28515625" style="2" bestFit="1" customWidth="1"/>
    <col min="5105" max="5106" width="9.140625" style="2"/>
    <col min="5107" max="5107" width="10.28515625" style="2" bestFit="1" customWidth="1"/>
    <col min="5108" max="5347" width="9.140625" style="2"/>
    <col min="5348" max="5348" width="6.7109375" style="2" customWidth="1"/>
    <col min="5349" max="5349" width="45.42578125" style="2" customWidth="1"/>
    <col min="5350" max="5350" width="7" style="2" customWidth="1"/>
    <col min="5351" max="5351" width="9.5703125" style="2" customWidth="1"/>
    <col min="5352" max="5352" width="9.28515625" style="2" customWidth="1"/>
    <col min="5353" max="5353" width="12.140625" style="2" customWidth="1"/>
    <col min="5354" max="5354" width="10.28515625" style="2" bestFit="1" customWidth="1"/>
    <col min="5355" max="5355" width="9.140625" style="2"/>
    <col min="5356" max="5356" width="9.28515625" style="2" bestFit="1" customWidth="1"/>
    <col min="5357" max="5359" width="11.28515625" style="2" bestFit="1" customWidth="1"/>
    <col min="5360" max="5360" width="10.28515625" style="2" bestFit="1" customWidth="1"/>
    <col min="5361" max="5362" width="9.140625" style="2"/>
    <col min="5363" max="5363" width="10.28515625" style="2" bestFit="1" customWidth="1"/>
    <col min="5364" max="5603" width="9.140625" style="2"/>
    <col min="5604" max="5604" width="6.7109375" style="2" customWidth="1"/>
    <col min="5605" max="5605" width="45.42578125" style="2" customWidth="1"/>
    <col min="5606" max="5606" width="7" style="2" customWidth="1"/>
    <col min="5607" max="5607" width="9.5703125" style="2" customWidth="1"/>
    <col min="5608" max="5608" width="9.28515625" style="2" customWidth="1"/>
    <col min="5609" max="5609" width="12.140625" style="2" customWidth="1"/>
    <col min="5610" max="5610" width="10.28515625" style="2" bestFit="1" customWidth="1"/>
    <col min="5611" max="5611" width="9.140625" style="2"/>
    <col min="5612" max="5612" width="9.28515625" style="2" bestFit="1" customWidth="1"/>
    <col min="5613" max="5615" width="11.28515625" style="2" bestFit="1" customWidth="1"/>
    <col min="5616" max="5616" width="10.28515625" style="2" bestFit="1" customWidth="1"/>
    <col min="5617" max="5618" width="9.140625" style="2"/>
    <col min="5619" max="5619" width="10.28515625" style="2" bestFit="1" customWidth="1"/>
    <col min="5620" max="5859" width="9.140625" style="2"/>
    <col min="5860" max="5860" width="6.7109375" style="2" customWidth="1"/>
    <col min="5861" max="5861" width="45.42578125" style="2" customWidth="1"/>
    <col min="5862" max="5862" width="7" style="2" customWidth="1"/>
    <col min="5863" max="5863" width="9.5703125" style="2" customWidth="1"/>
    <col min="5864" max="5864" width="9.28515625" style="2" customWidth="1"/>
    <col min="5865" max="5865" width="12.140625" style="2" customWidth="1"/>
    <col min="5866" max="5866" width="10.28515625" style="2" bestFit="1" customWidth="1"/>
    <col min="5867" max="5867" width="9.140625" style="2"/>
    <col min="5868" max="5868" width="9.28515625" style="2" bestFit="1" customWidth="1"/>
    <col min="5869" max="5871" width="11.28515625" style="2" bestFit="1" customWidth="1"/>
    <col min="5872" max="5872" width="10.28515625" style="2" bestFit="1" customWidth="1"/>
    <col min="5873" max="5874" width="9.140625" style="2"/>
    <col min="5875" max="5875" width="10.28515625" style="2" bestFit="1" customWidth="1"/>
    <col min="5876" max="6115" width="9.140625" style="2"/>
    <col min="6116" max="6116" width="6.7109375" style="2" customWidth="1"/>
    <col min="6117" max="6117" width="45.42578125" style="2" customWidth="1"/>
    <col min="6118" max="6118" width="7" style="2" customWidth="1"/>
    <col min="6119" max="6119" width="9.5703125" style="2" customWidth="1"/>
    <col min="6120" max="6120" width="9.28515625" style="2" customWidth="1"/>
    <col min="6121" max="6121" width="12.140625" style="2" customWidth="1"/>
    <col min="6122" max="6122" width="10.28515625" style="2" bestFit="1" customWidth="1"/>
    <col min="6123" max="6123" width="9.140625" style="2"/>
    <col min="6124" max="6124" width="9.28515625" style="2" bestFit="1" customWidth="1"/>
    <col min="6125" max="6127" width="11.28515625" style="2" bestFit="1" customWidth="1"/>
    <col min="6128" max="6128" width="10.28515625" style="2" bestFit="1" customWidth="1"/>
    <col min="6129" max="6130" width="9.140625" style="2"/>
    <col min="6131" max="6131" width="10.28515625" style="2" bestFit="1" customWidth="1"/>
    <col min="6132" max="6371" width="9.140625" style="2"/>
    <col min="6372" max="6372" width="6.7109375" style="2" customWidth="1"/>
    <col min="6373" max="6373" width="45.42578125" style="2" customWidth="1"/>
    <col min="6374" max="6374" width="7" style="2" customWidth="1"/>
    <col min="6375" max="6375" width="9.5703125" style="2" customWidth="1"/>
    <col min="6376" max="6376" width="9.28515625" style="2" customWidth="1"/>
    <col min="6377" max="6377" width="12.140625" style="2" customWidth="1"/>
    <col min="6378" max="6378" width="10.28515625" style="2" bestFit="1" customWidth="1"/>
    <col min="6379" max="6379" width="9.140625" style="2"/>
    <col min="6380" max="6380" width="9.28515625" style="2" bestFit="1" customWidth="1"/>
    <col min="6381" max="6383" width="11.28515625" style="2" bestFit="1" customWidth="1"/>
    <col min="6384" max="6384" width="10.28515625" style="2" bestFit="1" customWidth="1"/>
    <col min="6385" max="6386" width="9.140625" style="2"/>
    <col min="6387" max="6387" width="10.28515625" style="2" bestFit="1" customWidth="1"/>
    <col min="6388" max="6627" width="9.140625" style="2"/>
    <col min="6628" max="6628" width="6.7109375" style="2" customWidth="1"/>
    <col min="6629" max="6629" width="45.42578125" style="2" customWidth="1"/>
    <col min="6630" max="6630" width="7" style="2" customWidth="1"/>
    <col min="6631" max="6631" width="9.5703125" style="2" customWidth="1"/>
    <col min="6632" max="6632" width="9.28515625" style="2" customWidth="1"/>
    <col min="6633" max="6633" width="12.140625" style="2" customWidth="1"/>
    <col min="6634" max="6634" width="10.28515625" style="2" bestFit="1" customWidth="1"/>
    <col min="6635" max="6635" width="9.140625" style="2"/>
    <col min="6636" max="6636" width="9.28515625" style="2" bestFit="1" customWidth="1"/>
    <col min="6637" max="6639" width="11.28515625" style="2" bestFit="1" customWidth="1"/>
    <col min="6640" max="6640" width="10.28515625" style="2" bestFit="1" customWidth="1"/>
    <col min="6641" max="6642" width="9.140625" style="2"/>
    <col min="6643" max="6643" width="10.28515625" style="2" bestFit="1" customWidth="1"/>
    <col min="6644" max="6883" width="9.140625" style="2"/>
    <col min="6884" max="6884" width="6.7109375" style="2" customWidth="1"/>
    <col min="6885" max="6885" width="45.42578125" style="2" customWidth="1"/>
    <col min="6886" max="6886" width="7" style="2" customWidth="1"/>
    <col min="6887" max="6887" width="9.5703125" style="2" customWidth="1"/>
    <col min="6888" max="6888" width="9.28515625" style="2" customWidth="1"/>
    <col min="6889" max="6889" width="12.140625" style="2" customWidth="1"/>
    <col min="6890" max="6890" width="10.28515625" style="2" bestFit="1" customWidth="1"/>
    <col min="6891" max="6891" width="9.140625" style="2"/>
    <col min="6892" max="6892" width="9.28515625" style="2" bestFit="1" customWidth="1"/>
    <col min="6893" max="6895" width="11.28515625" style="2" bestFit="1" customWidth="1"/>
    <col min="6896" max="6896" width="10.28515625" style="2" bestFit="1" customWidth="1"/>
    <col min="6897" max="6898" width="9.140625" style="2"/>
    <col min="6899" max="6899" width="10.28515625" style="2" bestFit="1" customWidth="1"/>
    <col min="6900" max="7139" width="9.140625" style="2"/>
    <col min="7140" max="7140" width="6.7109375" style="2" customWidth="1"/>
    <col min="7141" max="7141" width="45.42578125" style="2" customWidth="1"/>
    <col min="7142" max="7142" width="7" style="2" customWidth="1"/>
    <col min="7143" max="7143" width="9.5703125" style="2" customWidth="1"/>
    <col min="7144" max="7144" width="9.28515625" style="2" customWidth="1"/>
    <col min="7145" max="7145" width="12.140625" style="2" customWidth="1"/>
    <col min="7146" max="7146" width="10.28515625" style="2" bestFit="1" customWidth="1"/>
    <col min="7147" max="7147" width="9.140625" style="2"/>
    <col min="7148" max="7148" width="9.28515625" style="2" bestFit="1" customWidth="1"/>
    <col min="7149" max="7151" width="11.28515625" style="2" bestFit="1" customWidth="1"/>
    <col min="7152" max="7152" width="10.28515625" style="2" bestFit="1" customWidth="1"/>
    <col min="7153" max="7154" width="9.140625" style="2"/>
    <col min="7155" max="7155" width="10.28515625" style="2" bestFit="1" customWidth="1"/>
    <col min="7156" max="7395" width="9.140625" style="2"/>
    <col min="7396" max="7396" width="6.7109375" style="2" customWidth="1"/>
    <col min="7397" max="7397" width="45.42578125" style="2" customWidth="1"/>
    <col min="7398" max="7398" width="7" style="2" customWidth="1"/>
    <col min="7399" max="7399" width="9.5703125" style="2" customWidth="1"/>
    <col min="7400" max="7400" width="9.28515625" style="2" customWidth="1"/>
    <col min="7401" max="7401" width="12.140625" style="2" customWidth="1"/>
    <col min="7402" max="7402" width="10.28515625" style="2" bestFit="1" customWidth="1"/>
    <col min="7403" max="7403" width="9.140625" style="2"/>
    <col min="7404" max="7404" width="9.28515625" style="2" bestFit="1" customWidth="1"/>
    <col min="7405" max="7407" width="11.28515625" style="2" bestFit="1" customWidth="1"/>
    <col min="7408" max="7408" width="10.28515625" style="2" bestFit="1" customWidth="1"/>
    <col min="7409" max="7410" width="9.140625" style="2"/>
    <col min="7411" max="7411" width="10.28515625" style="2" bestFit="1" customWidth="1"/>
    <col min="7412" max="7651" width="9.140625" style="2"/>
    <col min="7652" max="7652" width="6.7109375" style="2" customWidth="1"/>
    <col min="7653" max="7653" width="45.42578125" style="2" customWidth="1"/>
    <col min="7654" max="7654" width="7" style="2" customWidth="1"/>
    <col min="7655" max="7655" width="9.5703125" style="2" customWidth="1"/>
    <col min="7656" max="7656" width="9.28515625" style="2" customWidth="1"/>
    <col min="7657" max="7657" width="12.140625" style="2" customWidth="1"/>
    <col min="7658" max="7658" width="10.28515625" style="2" bestFit="1" customWidth="1"/>
    <col min="7659" max="7659" width="9.140625" style="2"/>
    <col min="7660" max="7660" width="9.28515625" style="2" bestFit="1" customWidth="1"/>
    <col min="7661" max="7663" width="11.28515625" style="2" bestFit="1" customWidth="1"/>
    <col min="7664" max="7664" width="10.28515625" style="2" bestFit="1" customWidth="1"/>
    <col min="7665" max="7666" width="9.140625" style="2"/>
    <col min="7667" max="7667" width="10.28515625" style="2" bestFit="1" customWidth="1"/>
    <col min="7668" max="7907" width="9.140625" style="2"/>
    <col min="7908" max="7908" width="6.7109375" style="2" customWidth="1"/>
    <col min="7909" max="7909" width="45.42578125" style="2" customWidth="1"/>
    <col min="7910" max="7910" width="7" style="2" customWidth="1"/>
    <col min="7911" max="7911" width="9.5703125" style="2" customWidth="1"/>
    <col min="7912" max="7912" width="9.28515625" style="2" customWidth="1"/>
    <col min="7913" max="7913" width="12.140625" style="2" customWidth="1"/>
    <col min="7914" max="7914" width="10.28515625" style="2" bestFit="1" customWidth="1"/>
    <col min="7915" max="7915" width="9.140625" style="2"/>
    <col min="7916" max="7916" width="9.28515625" style="2" bestFit="1" customWidth="1"/>
    <col min="7917" max="7919" width="11.28515625" style="2" bestFit="1" customWidth="1"/>
    <col min="7920" max="7920" width="10.28515625" style="2" bestFit="1" customWidth="1"/>
    <col min="7921" max="7922" width="9.140625" style="2"/>
    <col min="7923" max="7923" width="10.28515625" style="2" bestFit="1" customWidth="1"/>
    <col min="7924" max="8163" width="9.140625" style="2"/>
    <col min="8164" max="8164" width="6.7109375" style="2" customWidth="1"/>
    <col min="8165" max="8165" width="45.42578125" style="2" customWidth="1"/>
    <col min="8166" max="8166" width="7" style="2" customWidth="1"/>
    <col min="8167" max="8167" width="9.5703125" style="2" customWidth="1"/>
    <col min="8168" max="8168" width="9.28515625" style="2" customWidth="1"/>
    <col min="8169" max="8169" width="12.140625" style="2" customWidth="1"/>
    <col min="8170" max="8170" width="10.28515625" style="2" bestFit="1" customWidth="1"/>
    <col min="8171" max="8171" width="9.140625" style="2"/>
    <col min="8172" max="8172" width="9.28515625" style="2" bestFit="1" customWidth="1"/>
    <col min="8173" max="8175" width="11.28515625" style="2" bestFit="1" customWidth="1"/>
    <col min="8176" max="8176" width="10.28515625" style="2" bestFit="1" customWidth="1"/>
    <col min="8177" max="8178" width="9.140625" style="2"/>
    <col min="8179" max="8179" width="10.28515625" style="2" bestFit="1" customWidth="1"/>
    <col min="8180" max="8419" width="9.140625" style="2"/>
    <col min="8420" max="8420" width="6.7109375" style="2" customWidth="1"/>
    <col min="8421" max="8421" width="45.42578125" style="2" customWidth="1"/>
    <col min="8422" max="8422" width="7" style="2" customWidth="1"/>
    <col min="8423" max="8423" width="9.5703125" style="2" customWidth="1"/>
    <col min="8424" max="8424" width="9.28515625" style="2" customWidth="1"/>
    <col min="8425" max="8425" width="12.140625" style="2" customWidth="1"/>
    <col min="8426" max="8426" width="10.28515625" style="2" bestFit="1" customWidth="1"/>
    <col min="8427" max="8427" width="9.140625" style="2"/>
    <col min="8428" max="8428" width="9.28515625" style="2" bestFit="1" customWidth="1"/>
    <col min="8429" max="8431" width="11.28515625" style="2" bestFit="1" customWidth="1"/>
    <col min="8432" max="8432" width="10.28515625" style="2" bestFit="1" customWidth="1"/>
    <col min="8433" max="8434" width="9.140625" style="2"/>
    <col min="8435" max="8435" width="10.28515625" style="2" bestFit="1" customWidth="1"/>
    <col min="8436" max="8675" width="9.140625" style="2"/>
    <col min="8676" max="8676" width="6.7109375" style="2" customWidth="1"/>
    <col min="8677" max="8677" width="45.42578125" style="2" customWidth="1"/>
    <col min="8678" max="8678" width="7" style="2" customWidth="1"/>
    <col min="8679" max="8679" width="9.5703125" style="2" customWidth="1"/>
    <col min="8680" max="8680" width="9.28515625" style="2" customWidth="1"/>
    <col min="8681" max="8681" width="12.140625" style="2" customWidth="1"/>
    <col min="8682" max="8682" width="10.28515625" style="2" bestFit="1" customWidth="1"/>
    <col min="8683" max="8683" width="9.140625" style="2"/>
    <col min="8684" max="8684" width="9.28515625" style="2" bestFit="1" customWidth="1"/>
    <col min="8685" max="8687" width="11.28515625" style="2" bestFit="1" customWidth="1"/>
    <col min="8688" max="8688" width="10.28515625" style="2" bestFit="1" customWidth="1"/>
    <col min="8689" max="8690" width="9.140625" style="2"/>
    <col min="8691" max="8691" width="10.28515625" style="2" bestFit="1" customWidth="1"/>
    <col min="8692" max="8931" width="9.140625" style="2"/>
    <col min="8932" max="8932" width="6.7109375" style="2" customWidth="1"/>
    <col min="8933" max="8933" width="45.42578125" style="2" customWidth="1"/>
    <col min="8934" max="8934" width="7" style="2" customWidth="1"/>
    <col min="8935" max="8935" width="9.5703125" style="2" customWidth="1"/>
    <col min="8936" max="8936" width="9.28515625" style="2" customWidth="1"/>
    <col min="8937" max="8937" width="12.140625" style="2" customWidth="1"/>
    <col min="8938" max="8938" width="10.28515625" style="2" bestFit="1" customWidth="1"/>
    <col min="8939" max="8939" width="9.140625" style="2"/>
    <col min="8940" max="8940" width="9.28515625" style="2" bestFit="1" customWidth="1"/>
    <col min="8941" max="8943" width="11.28515625" style="2" bestFit="1" customWidth="1"/>
    <col min="8944" max="8944" width="10.28515625" style="2" bestFit="1" customWidth="1"/>
    <col min="8945" max="8946" width="9.140625" style="2"/>
    <col min="8947" max="8947" width="10.28515625" style="2" bestFit="1" customWidth="1"/>
    <col min="8948" max="9187" width="9.140625" style="2"/>
    <col min="9188" max="9188" width="6.7109375" style="2" customWidth="1"/>
    <col min="9189" max="9189" width="45.42578125" style="2" customWidth="1"/>
    <col min="9190" max="9190" width="7" style="2" customWidth="1"/>
    <col min="9191" max="9191" width="9.5703125" style="2" customWidth="1"/>
    <col min="9192" max="9192" width="9.28515625" style="2" customWidth="1"/>
    <col min="9193" max="9193" width="12.140625" style="2" customWidth="1"/>
    <col min="9194" max="9194" width="10.28515625" style="2" bestFit="1" customWidth="1"/>
    <col min="9195" max="9195" width="9.140625" style="2"/>
    <col min="9196" max="9196" width="9.28515625" style="2" bestFit="1" customWidth="1"/>
    <col min="9197" max="9199" width="11.28515625" style="2" bestFit="1" customWidth="1"/>
    <col min="9200" max="9200" width="10.28515625" style="2" bestFit="1" customWidth="1"/>
    <col min="9201" max="9202" width="9.140625" style="2"/>
    <col min="9203" max="9203" width="10.28515625" style="2" bestFit="1" customWidth="1"/>
    <col min="9204" max="9443" width="9.140625" style="2"/>
    <col min="9444" max="9444" width="6.7109375" style="2" customWidth="1"/>
    <col min="9445" max="9445" width="45.42578125" style="2" customWidth="1"/>
    <col min="9446" max="9446" width="7" style="2" customWidth="1"/>
    <col min="9447" max="9447" width="9.5703125" style="2" customWidth="1"/>
    <col min="9448" max="9448" width="9.28515625" style="2" customWidth="1"/>
    <col min="9449" max="9449" width="12.140625" style="2" customWidth="1"/>
    <col min="9450" max="9450" width="10.28515625" style="2" bestFit="1" customWidth="1"/>
    <col min="9451" max="9451" width="9.140625" style="2"/>
    <col min="9452" max="9452" width="9.28515625" style="2" bestFit="1" customWidth="1"/>
    <col min="9453" max="9455" width="11.28515625" style="2" bestFit="1" customWidth="1"/>
    <col min="9456" max="9456" width="10.28515625" style="2" bestFit="1" customWidth="1"/>
    <col min="9457" max="9458" width="9.140625" style="2"/>
    <col min="9459" max="9459" width="10.28515625" style="2" bestFit="1" customWidth="1"/>
    <col min="9460" max="9699" width="9.140625" style="2"/>
    <col min="9700" max="9700" width="6.7109375" style="2" customWidth="1"/>
    <col min="9701" max="9701" width="45.42578125" style="2" customWidth="1"/>
    <col min="9702" max="9702" width="7" style="2" customWidth="1"/>
    <col min="9703" max="9703" width="9.5703125" style="2" customWidth="1"/>
    <col min="9704" max="9704" width="9.28515625" style="2" customWidth="1"/>
    <col min="9705" max="9705" width="12.140625" style="2" customWidth="1"/>
    <col min="9706" max="9706" width="10.28515625" style="2" bestFit="1" customWidth="1"/>
    <col min="9707" max="9707" width="9.140625" style="2"/>
    <col min="9708" max="9708" width="9.28515625" style="2" bestFit="1" customWidth="1"/>
    <col min="9709" max="9711" width="11.28515625" style="2" bestFit="1" customWidth="1"/>
    <col min="9712" max="9712" width="10.28515625" style="2" bestFit="1" customWidth="1"/>
    <col min="9713" max="9714" width="9.140625" style="2"/>
    <col min="9715" max="9715" width="10.28515625" style="2" bestFit="1" customWidth="1"/>
    <col min="9716" max="9955" width="9.140625" style="2"/>
    <col min="9956" max="9956" width="6.7109375" style="2" customWidth="1"/>
    <col min="9957" max="9957" width="45.42578125" style="2" customWidth="1"/>
    <col min="9958" max="9958" width="7" style="2" customWidth="1"/>
    <col min="9959" max="9959" width="9.5703125" style="2" customWidth="1"/>
    <col min="9960" max="9960" width="9.28515625" style="2" customWidth="1"/>
    <col min="9961" max="9961" width="12.140625" style="2" customWidth="1"/>
    <col min="9962" max="9962" width="10.28515625" style="2" bestFit="1" customWidth="1"/>
    <col min="9963" max="9963" width="9.140625" style="2"/>
    <col min="9964" max="9964" width="9.28515625" style="2" bestFit="1" customWidth="1"/>
    <col min="9965" max="9967" width="11.28515625" style="2" bestFit="1" customWidth="1"/>
    <col min="9968" max="9968" width="10.28515625" style="2" bestFit="1" customWidth="1"/>
    <col min="9969" max="9970" width="9.140625" style="2"/>
    <col min="9971" max="9971" width="10.28515625" style="2" bestFit="1" customWidth="1"/>
    <col min="9972" max="10211" width="9.140625" style="2"/>
    <col min="10212" max="10212" width="6.7109375" style="2" customWidth="1"/>
    <col min="10213" max="10213" width="45.42578125" style="2" customWidth="1"/>
    <col min="10214" max="10214" width="7" style="2" customWidth="1"/>
    <col min="10215" max="10215" width="9.5703125" style="2" customWidth="1"/>
    <col min="10216" max="10216" width="9.28515625" style="2" customWidth="1"/>
    <col min="10217" max="10217" width="12.140625" style="2" customWidth="1"/>
    <col min="10218" max="10218" width="10.28515625" style="2" bestFit="1" customWidth="1"/>
    <col min="10219" max="10219" width="9.140625" style="2"/>
    <col min="10220" max="10220" width="9.28515625" style="2" bestFit="1" customWidth="1"/>
    <col min="10221" max="10223" width="11.28515625" style="2" bestFit="1" customWidth="1"/>
    <col min="10224" max="10224" width="10.28515625" style="2" bestFit="1" customWidth="1"/>
    <col min="10225" max="10226" width="9.140625" style="2"/>
    <col min="10227" max="10227" width="10.28515625" style="2" bestFit="1" customWidth="1"/>
    <col min="10228" max="10467" width="9.140625" style="2"/>
    <col min="10468" max="10468" width="6.7109375" style="2" customWidth="1"/>
    <col min="10469" max="10469" width="45.42578125" style="2" customWidth="1"/>
    <col min="10470" max="10470" width="7" style="2" customWidth="1"/>
    <col min="10471" max="10471" width="9.5703125" style="2" customWidth="1"/>
    <col min="10472" max="10472" width="9.28515625" style="2" customWidth="1"/>
    <col min="10473" max="10473" width="12.140625" style="2" customWidth="1"/>
    <col min="10474" max="10474" width="10.28515625" style="2" bestFit="1" customWidth="1"/>
    <col min="10475" max="10475" width="9.140625" style="2"/>
    <col min="10476" max="10476" width="9.28515625" style="2" bestFit="1" customWidth="1"/>
    <col min="10477" max="10479" width="11.28515625" style="2" bestFit="1" customWidth="1"/>
    <col min="10480" max="10480" width="10.28515625" style="2" bestFit="1" customWidth="1"/>
    <col min="10481" max="10482" width="9.140625" style="2"/>
    <col min="10483" max="10483" width="10.28515625" style="2" bestFit="1" customWidth="1"/>
    <col min="10484" max="10723" width="9.140625" style="2"/>
    <col min="10724" max="10724" width="6.7109375" style="2" customWidth="1"/>
    <col min="10725" max="10725" width="45.42578125" style="2" customWidth="1"/>
    <col min="10726" max="10726" width="7" style="2" customWidth="1"/>
    <col min="10727" max="10727" width="9.5703125" style="2" customWidth="1"/>
    <col min="10728" max="10728" width="9.28515625" style="2" customWidth="1"/>
    <col min="10729" max="10729" width="12.140625" style="2" customWidth="1"/>
    <col min="10730" max="10730" width="10.28515625" style="2" bestFit="1" customWidth="1"/>
    <col min="10731" max="10731" width="9.140625" style="2"/>
    <col min="10732" max="10732" width="9.28515625" style="2" bestFit="1" customWidth="1"/>
    <col min="10733" max="10735" width="11.28515625" style="2" bestFit="1" customWidth="1"/>
    <col min="10736" max="10736" width="10.28515625" style="2" bestFit="1" customWidth="1"/>
    <col min="10737" max="10738" width="9.140625" style="2"/>
    <col min="10739" max="10739" width="10.28515625" style="2" bestFit="1" customWidth="1"/>
    <col min="10740" max="10979" width="9.140625" style="2"/>
    <col min="10980" max="10980" width="6.7109375" style="2" customWidth="1"/>
    <col min="10981" max="10981" width="45.42578125" style="2" customWidth="1"/>
    <col min="10982" max="10982" width="7" style="2" customWidth="1"/>
    <col min="10983" max="10983" width="9.5703125" style="2" customWidth="1"/>
    <col min="10984" max="10984" width="9.28515625" style="2" customWidth="1"/>
    <col min="10985" max="10985" width="12.140625" style="2" customWidth="1"/>
    <col min="10986" max="10986" width="10.28515625" style="2" bestFit="1" customWidth="1"/>
    <col min="10987" max="10987" width="9.140625" style="2"/>
    <col min="10988" max="10988" width="9.28515625" style="2" bestFit="1" customWidth="1"/>
    <col min="10989" max="10991" width="11.28515625" style="2" bestFit="1" customWidth="1"/>
    <col min="10992" max="10992" width="10.28515625" style="2" bestFit="1" customWidth="1"/>
    <col min="10993" max="10994" width="9.140625" style="2"/>
    <col min="10995" max="10995" width="10.28515625" style="2" bestFit="1" customWidth="1"/>
    <col min="10996" max="11235" width="9.140625" style="2"/>
    <col min="11236" max="11236" width="6.7109375" style="2" customWidth="1"/>
    <col min="11237" max="11237" width="45.42578125" style="2" customWidth="1"/>
    <col min="11238" max="11238" width="7" style="2" customWidth="1"/>
    <col min="11239" max="11239" width="9.5703125" style="2" customWidth="1"/>
    <col min="11240" max="11240" width="9.28515625" style="2" customWidth="1"/>
    <col min="11241" max="11241" width="12.140625" style="2" customWidth="1"/>
    <col min="11242" max="11242" width="10.28515625" style="2" bestFit="1" customWidth="1"/>
    <col min="11243" max="11243" width="9.140625" style="2"/>
    <col min="11244" max="11244" width="9.28515625" style="2" bestFit="1" customWidth="1"/>
    <col min="11245" max="11247" width="11.28515625" style="2" bestFit="1" customWidth="1"/>
    <col min="11248" max="11248" width="10.28515625" style="2" bestFit="1" customWidth="1"/>
    <col min="11249" max="11250" width="9.140625" style="2"/>
    <col min="11251" max="11251" width="10.28515625" style="2" bestFit="1" customWidth="1"/>
    <col min="11252" max="11491" width="9.140625" style="2"/>
    <col min="11492" max="11492" width="6.7109375" style="2" customWidth="1"/>
    <col min="11493" max="11493" width="45.42578125" style="2" customWidth="1"/>
    <col min="11494" max="11494" width="7" style="2" customWidth="1"/>
    <col min="11495" max="11495" width="9.5703125" style="2" customWidth="1"/>
    <col min="11496" max="11496" width="9.28515625" style="2" customWidth="1"/>
    <col min="11497" max="11497" width="12.140625" style="2" customWidth="1"/>
    <col min="11498" max="11498" width="10.28515625" style="2" bestFit="1" customWidth="1"/>
    <col min="11499" max="11499" width="9.140625" style="2"/>
    <col min="11500" max="11500" width="9.28515625" style="2" bestFit="1" customWidth="1"/>
    <col min="11501" max="11503" width="11.28515625" style="2" bestFit="1" customWidth="1"/>
    <col min="11504" max="11504" width="10.28515625" style="2" bestFit="1" customWidth="1"/>
    <col min="11505" max="11506" width="9.140625" style="2"/>
    <col min="11507" max="11507" width="10.28515625" style="2" bestFit="1" customWidth="1"/>
    <col min="11508" max="11747" width="9.140625" style="2"/>
    <col min="11748" max="11748" width="6.7109375" style="2" customWidth="1"/>
    <col min="11749" max="11749" width="45.42578125" style="2" customWidth="1"/>
    <col min="11750" max="11750" width="7" style="2" customWidth="1"/>
    <col min="11751" max="11751" width="9.5703125" style="2" customWidth="1"/>
    <col min="11752" max="11752" width="9.28515625" style="2" customWidth="1"/>
    <col min="11753" max="11753" width="12.140625" style="2" customWidth="1"/>
    <col min="11754" max="11754" width="10.28515625" style="2" bestFit="1" customWidth="1"/>
    <col min="11755" max="11755" width="9.140625" style="2"/>
    <col min="11756" max="11756" width="9.28515625" style="2" bestFit="1" customWidth="1"/>
    <col min="11757" max="11759" width="11.28515625" style="2" bestFit="1" customWidth="1"/>
    <col min="11760" max="11760" width="10.28515625" style="2" bestFit="1" customWidth="1"/>
    <col min="11761" max="11762" width="9.140625" style="2"/>
    <col min="11763" max="11763" width="10.28515625" style="2" bestFit="1" customWidth="1"/>
    <col min="11764" max="12003" width="9.140625" style="2"/>
    <col min="12004" max="12004" width="6.7109375" style="2" customWidth="1"/>
    <col min="12005" max="12005" width="45.42578125" style="2" customWidth="1"/>
    <col min="12006" max="12006" width="7" style="2" customWidth="1"/>
    <col min="12007" max="12007" width="9.5703125" style="2" customWidth="1"/>
    <col min="12008" max="12008" width="9.28515625" style="2" customWidth="1"/>
    <col min="12009" max="12009" width="12.140625" style="2" customWidth="1"/>
    <col min="12010" max="12010" width="10.28515625" style="2" bestFit="1" customWidth="1"/>
    <col min="12011" max="12011" width="9.140625" style="2"/>
    <col min="12012" max="12012" width="9.28515625" style="2" bestFit="1" customWidth="1"/>
    <col min="12013" max="12015" width="11.28515625" style="2" bestFit="1" customWidth="1"/>
    <col min="12016" max="12016" width="10.28515625" style="2" bestFit="1" customWidth="1"/>
    <col min="12017" max="12018" width="9.140625" style="2"/>
    <col min="12019" max="12019" width="10.28515625" style="2" bestFit="1" customWidth="1"/>
    <col min="12020" max="12259" width="9.140625" style="2"/>
    <col min="12260" max="12260" width="6.7109375" style="2" customWidth="1"/>
    <col min="12261" max="12261" width="45.42578125" style="2" customWidth="1"/>
    <col min="12262" max="12262" width="7" style="2" customWidth="1"/>
    <col min="12263" max="12263" width="9.5703125" style="2" customWidth="1"/>
    <col min="12264" max="12264" width="9.28515625" style="2" customWidth="1"/>
    <col min="12265" max="12265" width="12.140625" style="2" customWidth="1"/>
    <col min="12266" max="12266" width="10.28515625" style="2" bestFit="1" customWidth="1"/>
    <col min="12267" max="12267" width="9.140625" style="2"/>
    <col min="12268" max="12268" width="9.28515625" style="2" bestFit="1" customWidth="1"/>
    <col min="12269" max="12271" width="11.28515625" style="2" bestFit="1" customWidth="1"/>
    <col min="12272" max="12272" width="10.28515625" style="2" bestFit="1" customWidth="1"/>
    <col min="12273" max="12274" width="9.140625" style="2"/>
    <col min="12275" max="12275" width="10.28515625" style="2" bestFit="1" customWidth="1"/>
    <col min="12276" max="12515" width="9.140625" style="2"/>
    <col min="12516" max="12516" width="6.7109375" style="2" customWidth="1"/>
    <col min="12517" max="12517" width="45.42578125" style="2" customWidth="1"/>
    <col min="12518" max="12518" width="7" style="2" customWidth="1"/>
    <col min="12519" max="12519" width="9.5703125" style="2" customWidth="1"/>
    <col min="12520" max="12520" width="9.28515625" style="2" customWidth="1"/>
    <col min="12521" max="12521" width="12.140625" style="2" customWidth="1"/>
    <col min="12522" max="12522" width="10.28515625" style="2" bestFit="1" customWidth="1"/>
    <col min="12523" max="12523" width="9.140625" style="2"/>
    <col min="12524" max="12524" width="9.28515625" style="2" bestFit="1" customWidth="1"/>
    <col min="12525" max="12527" width="11.28515625" style="2" bestFit="1" customWidth="1"/>
    <col min="12528" max="12528" width="10.28515625" style="2" bestFit="1" customWidth="1"/>
    <col min="12529" max="12530" width="9.140625" style="2"/>
    <col min="12531" max="12531" width="10.28515625" style="2" bestFit="1" customWidth="1"/>
    <col min="12532" max="12771" width="9.140625" style="2"/>
    <col min="12772" max="12772" width="6.7109375" style="2" customWidth="1"/>
    <col min="12773" max="12773" width="45.42578125" style="2" customWidth="1"/>
    <col min="12774" max="12774" width="7" style="2" customWidth="1"/>
    <col min="12775" max="12775" width="9.5703125" style="2" customWidth="1"/>
    <col min="12776" max="12776" width="9.28515625" style="2" customWidth="1"/>
    <col min="12777" max="12777" width="12.140625" style="2" customWidth="1"/>
    <col min="12778" max="12778" width="10.28515625" style="2" bestFit="1" customWidth="1"/>
    <col min="12779" max="12779" width="9.140625" style="2"/>
    <col min="12780" max="12780" width="9.28515625" style="2" bestFit="1" customWidth="1"/>
    <col min="12781" max="12783" width="11.28515625" style="2" bestFit="1" customWidth="1"/>
    <col min="12784" max="12784" width="10.28515625" style="2" bestFit="1" customWidth="1"/>
    <col min="12785" max="12786" width="9.140625" style="2"/>
    <col min="12787" max="12787" width="10.28515625" style="2" bestFit="1" customWidth="1"/>
    <col min="12788" max="13027" width="9.140625" style="2"/>
    <col min="13028" max="13028" width="6.7109375" style="2" customWidth="1"/>
    <col min="13029" max="13029" width="45.42578125" style="2" customWidth="1"/>
    <col min="13030" max="13030" width="7" style="2" customWidth="1"/>
    <col min="13031" max="13031" width="9.5703125" style="2" customWidth="1"/>
    <col min="13032" max="13032" width="9.28515625" style="2" customWidth="1"/>
    <col min="13033" max="13033" width="12.140625" style="2" customWidth="1"/>
    <col min="13034" max="13034" width="10.28515625" style="2" bestFit="1" customWidth="1"/>
    <col min="13035" max="13035" width="9.140625" style="2"/>
    <col min="13036" max="13036" width="9.28515625" style="2" bestFit="1" customWidth="1"/>
    <col min="13037" max="13039" width="11.28515625" style="2" bestFit="1" customWidth="1"/>
    <col min="13040" max="13040" width="10.28515625" style="2" bestFit="1" customWidth="1"/>
    <col min="13041" max="13042" width="9.140625" style="2"/>
    <col min="13043" max="13043" width="10.28515625" style="2" bestFit="1" customWidth="1"/>
    <col min="13044" max="13283" width="9.140625" style="2"/>
    <col min="13284" max="13284" width="6.7109375" style="2" customWidth="1"/>
    <col min="13285" max="13285" width="45.42578125" style="2" customWidth="1"/>
    <col min="13286" max="13286" width="7" style="2" customWidth="1"/>
    <col min="13287" max="13287" width="9.5703125" style="2" customWidth="1"/>
    <col min="13288" max="13288" width="9.28515625" style="2" customWidth="1"/>
    <col min="13289" max="13289" width="12.140625" style="2" customWidth="1"/>
    <col min="13290" max="13290" width="10.28515625" style="2" bestFit="1" customWidth="1"/>
    <col min="13291" max="13291" width="9.140625" style="2"/>
    <col min="13292" max="13292" width="9.28515625" style="2" bestFit="1" customWidth="1"/>
    <col min="13293" max="13295" width="11.28515625" style="2" bestFit="1" customWidth="1"/>
    <col min="13296" max="13296" width="10.28515625" style="2" bestFit="1" customWidth="1"/>
    <col min="13297" max="13298" width="9.140625" style="2"/>
    <col min="13299" max="13299" width="10.28515625" style="2" bestFit="1" customWidth="1"/>
    <col min="13300" max="13539" width="9.140625" style="2"/>
    <col min="13540" max="13540" width="6.7109375" style="2" customWidth="1"/>
    <col min="13541" max="13541" width="45.42578125" style="2" customWidth="1"/>
    <col min="13542" max="13542" width="7" style="2" customWidth="1"/>
    <col min="13543" max="13543" width="9.5703125" style="2" customWidth="1"/>
    <col min="13544" max="13544" width="9.28515625" style="2" customWidth="1"/>
    <col min="13545" max="13545" width="12.140625" style="2" customWidth="1"/>
    <col min="13546" max="13546" width="10.28515625" style="2" bestFit="1" customWidth="1"/>
    <col min="13547" max="13547" width="9.140625" style="2"/>
    <col min="13548" max="13548" width="9.28515625" style="2" bestFit="1" customWidth="1"/>
    <col min="13549" max="13551" width="11.28515625" style="2" bestFit="1" customWidth="1"/>
    <col min="13552" max="13552" width="10.28515625" style="2" bestFit="1" customWidth="1"/>
    <col min="13553" max="13554" width="9.140625" style="2"/>
    <col min="13555" max="13555" width="10.28515625" style="2" bestFit="1" customWidth="1"/>
    <col min="13556" max="13795" width="9.140625" style="2"/>
    <col min="13796" max="13796" width="6.7109375" style="2" customWidth="1"/>
    <col min="13797" max="13797" width="45.42578125" style="2" customWidth="1"/>
    <col min="13798" max="13798" width="7" style="2" customWidth="1"/>
    <col min="13799" max="13799" width="9.5703125" style="2" customWidth="1"/>
    <col min="13800" max="13800" width="9.28515625" style="2" customWidth="1"/>
    <col min="13801" max="13801" width="12.140625" style="2" customWidth="1"/>
    <col min="13802" max="13802" width="10.28515625" style="2" bestFit="1" customWidth="1"/>
    <col min="13803" max="13803" width="9.140625" style="2"/>
    <col min="13804" max="13804" width="9.28515625" style="2" bestFit="1" customWidth="1"/>
    <col min="13805" max="13807" width="11.28515625" style="2" bestFit="1" customWidth="1"/>
    <col min="13808" max="13808" width="10.28515625" style="2" bestFit="1" customWidth="1"/>
    <col min="13809" max="13810" width="9.140625" style="2"/>
    <col min="13811" max="13811" width="10.28515625" style="2" bestFit="1" customWidth="1"/>
    <col min="13812" max="14051" width="9.140625" style="2"/>
    <col min="14052" max="14052" width="6.7109375" style="2" customWidth="1"/>
    <col min="14053" max="14053" width="45.42578125" style="2" customWidth="1"/>
    <col min="14054" max="14054" width="7" style="2" customWidth="1"/>
    <col min="14055" max="14055" width="9.5703125" style="2" customWidth="1"/>
    <col min="14056" max="14056" width="9.28515625" style="2" customWidth="1"/>
    <col min="14057" max="14057" width="12.140625" style="2" customWidth="1"/>
    <col min="14058" max="14058" width="10.28515625" style="2" bestFit="1" customWidth="1"/>
    <col min="14059" max="14059" width="9.140625" style="2"/>
    <col min="14060" max="14060" width="9.28515625" style="2" bestFit="1" customWidth="1"/>
    <col min="14061" max="14063" width="11.28515625" style="2" bestFit="1" customWidth="1"/>
    <col min="14064" max="14064" width="10.28515625" style="2" bestFit="1" customWidth="1"/>
    <col min="14065" max="14066" width="9.140625" style="2"/>
    <col min="14067" max="14067" width="10.28515625" style="2" bestFit="1" customWidth="1"/>
    <col min="14068" max="14307" width="9.140625" style="2"/>
    <col min="14308" max="14308" width="6.7109375" style="2" customWidth="1"/>
    <col min="14309" max="14309" width="45.42578125" style="2" customWidth="1"/>
    <col min="14310" max="14310" width="7" style="2" customWidth="1"/>
    <col min="14311" max="14311" width="9.5703125" style="2" customWidth="1"/>
    <col min="14312" max="14312" width="9.28515625" style="2" customWidth="1"/>
    <col min="14313" max="14313" width="12.140625" style="2" customWidth="1"/>
    <col min="14314" max="14314" width="10.28515625" style="2" bestFit="1" customWidth="1"/>
    <col min="14315" max="14315" width="9.140625" style="2"/>
    <col min="14316" max="14316" width="9.28515625" style="2" bestFit="1" customWidth="1"/>
    <col min="14317" max="14319" width="11.28515625" style="2" bestFit="1" customWidth="1"/>
    <col min="14320" max="14320" width="10.28515625" style="2" bestFit="1" customWidth="1"/>
    <col min="14321" max="14322" width="9.140625" style="2"/>
    <col min="14323" max="14323" width="10.28515625" style="2" bestFit="1" customWidth="1"/>
    <col min="14324" max="14563" width="9.140625" style="2"/>
    <col min="14564" max="14564" width="6.7109375" style="2" customWidth="1"/>
    <col min="14565" max="14565" width="45.42578125" style="2" customWidth="1"/>
    <col min="14566" max="14566" width="7" style="2" customWidth="1"/>
    <col min="14567" max="14567" width="9.5703125" style="2" customWidth="1"/>
    <col min="14568" max="14568" width="9.28515625" style="2" customWidth="1"/>
    <col min="14569" max="14569" width="12.140625" style="2" customWidth="1"/>
    <col min="14570" max="14570" width="10.28515625" style="2" bestFit="1" customWidth="1"/>
    <col min="14571" max="14571" width="9.140625" style="2"/>
    <col min="14572" max="14572" width="9.28515625" style="2" bestFit="1" customWidth="1"/>
    <col min="14573" max="14575" width="11.28515625" style="2" bestFit="1" customWidth="1"/>
    <col min="14576" max="14576" width="10.28515625" style="2" bestFit="1" customWidth="1"/>
    <col min="14577" max="14578" width="9.140625" style="2"/>
    <col min="14579" max="14579" width="10.28515625" style="2" bestFit="1" customWidth="1"/>
    <col min="14580" max="14819" width="9.140625" style="2"/>
    <col min="14820" max="14820" width="6.7109375" style="2" customWidth="1"/>
    <col min="14821" max="14821" width="45.42578125" style="2" customWidth="1"/>
    <col min="14822" max="14822" width="7" style="2" customWidth="1"/>
    <col min="14823" max="14823" width="9.5703125" style="2" customWidth="1"/>
    <col min="14824" max="14824" width="9.28515625" style="2" customWidth="1"/>
    <col min="14825" max="14825" width="12.140625" style="2" customWidth="1"/>
    <col min="14826" max="14826" width="10.28515625" style="2" bestFit="1" customWidth="1"/>
    <col min="14827" max="14827" width="9.140625" style="2"/>
    <col min="14828" max="14828" width="9.28515625" style="2" bestFit="1" customWidth="1"/>
    <col min="14829" max="14831" width="11.28515625" style="2" bestFit="1" customWidth="1"/>
    <col min="14832" max="14832" width="10.28515625" style="2" bestFit="1" customWidth="1"/>
    <col min="14833" max="14834" width="9.140625" style="2"/>
    <col min="14835" max="14835" width="10.28515625" style="2" bestFit="1" customWidth="1"/>
    <col min="14836" max="15075" width="9.140625" style="2"/>
    <col min="15076" max="15076" width="6.7109375" style="2" customWidth="1"/>
    <col min="15077" max="15077" width="45.42578125" style="2" customWidth="1"/>
    <col min="15078" max="15078" width="7" style="2" customWidth="1"/>
    <col min="15079" max="15079" width="9.5703125" style="2" customWidth="1"/>
    <col min="15080" max="15080" width="9.28515625" style="2" customWidth="1"/>
    <col min="15081" max="15081" width="12.140625" style="2" customWidth="1"/>
    <col min="15082" max="15082" width="10.28515625" style="2" bestFit="1" customWidth="1"/>
    <col min="15083" max="15083" width="9.140625" style="2"/>
    <col min="15084" max="15084" width="9.28515625" style="2" bestFit="1" customWidth="1"/>
    <col min="15085" max="15087" width="11.28515625" style="2" bestFit="1" customWidth="1"/>
    <col min="15088" max="15088" width="10.28515625" style="2" bestFit="1" customWidth="1"/>
    <col min="15089" max="15090" width="9.140625" style="2"/>
    <col min="15091" max="15091" width="10.28515625" style="2" bestFit="1" customWidth="1"/>
    <col min="15092" max="15331" width="9.140625" style="2"/>
    <col min="15332" max="15332" width="6.7109375" style="2" customWidth="1"/>
    <col min="15333" max="15333" width="45.42578125" style="2" customWidth="1"/>
    <col min="15334" max="15334" width="7" style="2" customWidth="1"/>
    <col min="15335" max="15335" width="9.5703125" style="2" customWidth="1"/>
    <col min="15336" max="15336" width="9.28515625" style="2" customWidth="1"/>
    <col min="15337" max="15337" width="12.140625" style="2" customWidth="1"/>
    <col min="15338" max="15338" width="10.28515625" style="2" bestFit="1" customWidth="1"/>
    <col min="15339" max="15339" width="9.140625" style="2"/>
    <col min="15340" max="15340" width="9.28515625" style="2" bestFit="1" customWidth="1"/>
    <col min="15341" max="15343" width="11.28515625" style="2" bestFit="1" customWidth="1"/>
    <col min="15344" max="15344" width="10.28515625" style="2" bestFit="1" customWidth="1"/>
    <col min="15345" max="15346" width="9.140625" style="2"/>
    <col min="15347" max="15347" width="10.28515625" style="2" bestFit="1" customWidth="1"/>
    <col min="15348" max="15587" width="9.140625" style="2"/>
    <col min="15588" max="15588" width="6.7109375" style="2" customWidth="1"/>
    <col min="15589" max="15589" width="45.42578125" style="2" customWidth="1"/>
    <col min="15590" max="15590" width="7" style="2" customWidth="1"/>
    <col min="15591" max="15591" width="9.5703125" style="2" customWidth="1"/>
    <col min="15592" max="15592" width="9.28515625" style="2" customWidth="1"/>
    <col min="15593" max="15593" width="12.140625" style="2" customWidth="1"/>
    <col min="15594" max="15594" width="10.28515625" style="2" bestFit="1" customWidth="1"/>
    <col min="15595" max="15595" width="9.140625" style="2"/>
    <col min="15596" max="15596" width="9.28515625" style="2" bestFit="1" customWidth="1"/>
    <col min="15597" max="15599" width="11.28515625" style="2" bestFit="1" customWidth="1"/>
    <col min="15600" max="15600" width="10.28515625" style="2" bestFit="1" customWidth="1"/>
    <col min="15601" max="15602" width="9.140625" style="2"/>
    <col min="15603" max="15603" width="10.28515625" style="2" bestFit="1" customWidth="1"/>
    <col min="15604" max="15843" width="9.140625" style="2"/>
    <col min="15844" max="15844" width="6.7109375" style="2" customWidth="1"/>
    <col min="15845" max="15845" width="45.42578125" style="2" customWidth="1"/>
    <col min="15846" max="15846" width="7" style="2" customWidth="1"/>
    <col min="15847" max="15847" width="9.5703125" style="2" customWidth="1"/>
    <col min="15848" max="15848" width="9.28515625" style="2" customWidth="1"/>
    <col min="15849" max="15849" width="12.140625" style="2" customWidth="1"/>
    <col min="15850" max="15850" width="10.28515625" style="2" bestFit="1" customWidth="1"/>
    <col min="15851" max="15851" width="9.140625" style="2"/>
    <col min="15852" max="15852" width="9.28515625" style="2" bestFit="1" customWidth="1"/>
    <col min="15853" max="15855" width="11.28515625" style="2" bestFit="1" customWidth="1"/>
    <col min="15856" max="15856" width="10.28515625" style="2" bestFit="1" customWidth="1"/>
    <col min="15857" max="15858" width="9.140625" style="2"/>
    <col min="15859" max="15859" width="10.28515625" style="2" bestFit="1" customWidth="1"/>
    <col min="15860" max="16099" width="9.140625" style="2"/>
    <col min="16100" max="16100" width="6.7109375" style="2" customWidth="1"/>
    <col min="16101" max="16101" width="45.42578125" style="2" customWidth="1"/>
    <col min="16102" max="16102" width="7" style="2" customWidth="1"/>
    <col min="16103" max="16103" width="9.5703125" style="2" customWidth="1"/>
    <col min="16104" max="16104" width="9.28515625" style="2" customWidth="1"/>
    <col min="16105" max="16105" width="12.140625" style="2" customWidth="1"/>
    <col min="16106" max="16106" width="10.28515625" style="2" bestFit="1" customWidth="1"/>
    <col min="16107" max="16107" width="9.140625" style="2"/>
    <col min="16108" max="16108" width="9.28515625" style="2" bestFit="1" customWidth="1"/>
    <col min="16109" max="16111" width="11.28515625" style="2" bestFit="1" customWidth="1"/>
    <col min="16112" max="16112" width="10.28515625" style="2" bestFit="1" customWidth="1"/>
    <col min="16113" max="16114" width="9.140625" style="2"/>
    <col min="16115" max="16115" width="10.28515625" style="2" bestFit="1" customWidth="1"/>
    <col min="16116" max="16384" width="9.140625" style="2"/>
  </cols>
  <sheetData>
    <row r="1" spans="1:6" ht="30">
      <c r="A1" s="279" t="s">
        <v>50</v>
      </c>
      <c r="B1" s="20" t="s">
        <v>1</v>
      </c>
      <c r="C1" s="20" t="s">
        <v>2</v>
      </c>
      <c r="D1" s="437" t="s">
        <v>3</v>
      </c>
      <c r="E1" s="284" t="s">
        <v>208</v>
      </c>
      <c r="F1" s="1" t="s">
        <v>209</v>
      </c>
    </row>
    <row r="2" spans="1:6" ht="15">
      <c r="A2" s="26"/>
      <c r="B2" s="438" t="s">
        <v>235</v>
      </c>
      <c r="C2" s="28"/>
      <c r="D2" s="439"/>
      <c r="E2" s="221"/>
      <c r="F2" s="440"/>
    </row>
    <row r="3" spans="1:6" s="386" customFormat="1" ht="15">
      <c r="A3" s="26"/>
      <c r="B3" s="27" t="s">
        <v>236</v>
      </c>
      <c r="C3" s="383"/>
      <c r="D3" s="441"/>
      <c r="E3" s="384"/>
      <c r="F3" s="385"/>
    </row>
    <row r="4" spans="1:6" ht="15">
      <c r="A4" s="21"/>
      <c r="B4" s="387"/>
      <c r="C4" s="23"/>
      <c r="D4" s="442"/>
      <c r="E4" s="217"/>
      <c r="F4" s="382"/>
    </row>
    <row r="5" spans="1:6" ht="15">
      <c r="A5" s="443">
        <v>9.1</v>
      </c>
      <c r="B5" s="389" t="s">
        <v>212</v>
      </c>
      <c r="C5" s="72"/>
      <c r="D5" s="444"/>
      <c r="E5" s="390"/>
      <c r="F5" s="391"/>
    </row>
    <row r="6" spans="1:6" ht="30">
      <c r="A6" s="443" t="s">
        <v>213</v>
      </c>
      <c r="B6" s="392" t="s">
        <v>237</v>
      </c>
      <c r="C6" s="72"/>
      <c r="D6" s="444"/>
      <c r="E6" s="394"/>
      <c r="F6" s="391"/>
    </row>
    <row r="7" spans="1:6" ht="15">
      <c r="A7" s="44"/>
      <c r="B7" s="395"/>
      <c r="C7" s="61"/>
      <c r="D7" s="445"/>
      <c r="E7" s="396"/>
      <c r="F7" s="397"/>
    </row>
    <row r="8" spans="1:6">
      <c r="A8" s="40">
        <v>9.1999999999999993</v>
      </c>
      <c r="B8" s="446" t="s">
        <v>238</v>
      </c>
      <c r="C8" s="37"/>
      <c r="D8" s="447"/>
      <c r="E8" s="448"/>
      <c r="F8" s="407" t="s">
        <v>5</v>
      </c>
    </row>
    <row r="9" spans="1:6" ht="30">
      <c r="A9" s="40" t="s">
        <v>239</v>
      </c>
      <c r="B9" s="449" t="s">
        <v>240</v>
      </c>
      <c r="C9" s="37" t="s">
        <v>241</v>
      </c>
      <c r="D9" s="447">
        <v>194</v>
      </c>
      <c r="E9" s="176">
        <v>0</v>
      </c>
      <c r="F9" s="157">
        <f>D9*E9</f>
        <v>0</v>
      </c>
    </row>
    <row r="10" spans="1:6" ht="45">
      <c r="A10" s="40" t="s">
        <v>242</v>
      </c>
      <c r="B10" s="449" t="s">
        <v>243</v>
      </c>
      <c r="C10" s="37" t="s">
        <v>40</v>
      </c>
      <c r="D10" s="447">
        <v>806</v>
      </c>
      <c r="E10" s="176">
        <v>0</v>
      </c>
      <c r="F10" s="157">
        <f>D10*E10</f>
        <v>0</v>
      </c>
    </row>
    <row r="11" spans="1:6" ht="60">
      <c r="A11" s="40" t="s">
        <v>244</v>
      </c>
      <c r="B11" s="449" t="s">
        <v>245</v>
      </c>
      <c r="C11" s="37" t="s">
        <v>246</v>
      </c>
      <c r="D11" s="447">
        <v>806</v>
      </c>
      <c r="E11" s="176">
        <v>0</v>
      </c>
      <c r="F11" s="157">
        <f>D11*E11</f>
        <v>0</v>
      </c>
    </row>
    <row r="12" spans="1:6" ht="47.25">
      <c r="A12" s="40" t="s">
        <v>247</v>
      </c>
      <c r="B12" s="450" t="s">
        <v>248</v>
      </c>
      <c r="C12" s="37" t="s">
        <v>6</v>
      </c>
      <c r="D12" s="447">
        <v>9668</v>
      </c>
      <c r="E12" s="176">
        <v>0</v>
      </c>
      <c r="F12" s="157">
        <f t="shared" ref="F12:F28" si="0">D12*E12</f>
        <v>0</v>
      </c>
    </row>
    <row r="13" spans="1:6" ht="63">
      <c r="A13" s="40" t="s">
        <v>249</v>
      </c>
      <c r="B13" s="450" t="s">
        <v>250</v>
      </c>
      <c r="C13" s="37" t="s">
        <v>246</v>
      </c>
      <c r="D13" s="447">
        <v>170</v>
      </c>
      <c r="E13" s="176">
        <v>0</v>
      </c>
      <c r="F13" s="157">
        <f t="shared" si="0"/>
        <v>0</v>
      </c>
    </row>
    <row r="14" spans="1:6" ht="31.5">
      <c r="A14" s="40" t="s">
        <v>251</v>
      </c>
      <c r="B14" s="450" t="s">
        <v>252</v>
      </c>
      <c r="C14" s="37" t="s">
        <v>6</v>
      </c>
      <c r="D14" s="447">
        <v>5632</v>
      </c>
      <c r="E14" s="176">
        <v>0</v>
      </c>
      <c r="F14" s="157">
        <f t="shared" si="0"/>
        <v>0</v>
      </c>
    </row>
    <row r="15" spans="1:6" s="403" customFormat="1">
      <c r="A15" s="451" t="s">
        <v>253</v>
      </c>
      <c r="B15" s="452" t="s">
        <v>254</v>
      </c>
      <c r="C15" s="86" t="s">
        <v>255</v>
      </c>
      <c r="D15" s="453">
        <v>1260</v>
      </c>
      <c r="E15" s="176">
        <v>0</v>
      </c>
      <c r="F15" s="157">
        <f t="shared" si="0"/>
        <v>0</v>
      </c>
    </row>
    <row r="16" spans="1:6" s="403" customFormat="1">
      <c r="A16" s="451" t="s">
        <v>256</v>
      </c>
      <c r="B16" s="452" t="s">
        <v>257</v>
      </c>
      <c r="C16" s="86" t="s">
        <v>255</v>
      </c>
      <c r="D16" s="453">
        <v>5074</v>
      </c>
      <c r="E16" s="176">
        <v>0</v>
      </c>
      <c r="F16" s="157">
        <f t="shared" si="0"/>
        <v>0</v>
      </c>
    </row>
    <row r="17" spans="1:6" s="403" customFormat="1">
      <c r="A17" s="451" t="s">
        <v>258</v>
      </c>
      <c r="B17" s="452" t="s">
        <v>259</v>
      </c>
      <c r="C17" s="86" t="s">
        <v>255</v>
      </c>
      <c r="D17" s="453">
        <v>1396</v>
      </c>
      <c r="E17" s="176">
        <v>0</v>
      </c>
      <c r="F17" s="157">
        <f t="shared" si="0"/>
        <v>0</v>
      </c>
    </row>
    <row r="18" spans="1:6" s="403" customFormat="1">
      <c r="A18" s="451" t="s">
        <v>260</v>
      </c>
      <c r="B18" s="452" t="s">
        <v>261</v>
      </c>
      <c r="C18" s="86" t="s">
        <v>262</v>
      </c>
      <c r="D18" s="453">
        <v>97</v>
      </c>
      <c r="E18" s="176">
        <v>0</v>
      </c>
      <c r="F18" s="157">
        <f t="shared" si="0"/>
        <v>0</v>
      </c>
    </row>
    <row r="19" spans="1:6" s="403" customFormat="1">
      <c r="A19" s="451" t="s">
        <v>263</v>
      </c>
      <c r="B19" s="452" t="s">
        <v>264</v>
      </c>
      <c r="C19" s="86" t="s">
        <v>262</v>
      </c>
      <c r="D19" s="453">
        <v>97</v>
      </c>
      <c r="E19" s="176">
        <v>0</v>
      </c>
      <c r="F19" s="157">
        <f t="shared" si="0"/>
        <v>0</v>
      </c>
    </row>
    <row r="20" spans="1:6" s="403" customFormat="1">
      <c r="A20" s="451" t="s">
        <v>265</v>
      </c>
      <c r="B20" s="452" t="s">
        <v>266</v>
      </c>
      <c r="C20" s="86" t="s">
        <v>226</v>
      </c>
      <c r="D20" s="454">
        <v>30</v>
      </c>
      <c r="E20" s="176">
        <v>0</v>
      </c>
      <c r="F20" s="157">
        <f t="shared" si="0"/>
        <v>0</v>
      </c>
    </row>
    <row r="21" spans="1:6" s="403" customFormat="1">
      <c r="A21" s="451" t="s">
        <v>267</v>
      </c>
      <c r="B21" s="452" t="s">
        <v>268</v>
      </c>
      <c r="C21" s="86" t="s">
        <v>269</v>
      </c>
      <c r="D21" s="454">
        <v>25</v>
      </c>
      <c r="E21" s="176">
        <v>0</v>
      </c>
      <c r="F21" s="157">
        <f t="shared" si="0"/>
        <v>0</v>
      </c>
    </row>
    <row r="22" spans="1:6" s="403" customFormat="1">
      <c r="A22" s="451" t="s">
        <v>270</v>
      </c>
      <c r="B22" s="452" t="s">
        <v>271</v>
      </c>
      <c r="C22" s="86" t="s">
        <v>226</v>
      </c>
      <c r="D22" s="454">
        <v>33</v>
      </c>
      <c r="E22" s="176">
        <v>0</v>
      </c>
      <c r="F22" s="157">
        <f t="shared" si="0"/>
        <v>0</v>
      </c>
    </row>
    <row r="23" spans="1:6" s="403" customFormat="1">
      <c r="A23" s="451" t="s">
        <v>272</v>
      </c>
      <c r="B23" s="452" t="s">
        <v>273</v>
      </c>
      <c r="C23" s="8" t="s">
        <v>6</v>
      </c>
      <c r="D23" s="455">
        <v>815</v>
      </c>
      <c r="E23" s="176">
        <v>0</v>
      </c>
      <c r="F23" s="157">
        <f t="shared" si="0"/>
        <v>0</v>
      </c>
    </row>
    <row r="24" spans="1:6" s="403" customFormat="1">
      <c r="A24" s="451" t="s">
        <v>274</v>
      </c>
      <c r="B24" s="456" t="s">
        <v>275</v>
      </c>
      <c r="C24" s="8" t="s">
        <v>226</v>
      </c>
      <c r="D24" s="455">
        <v>33</v>
      </c>
      <c r="E24" s="176">
        <v>0</v>
      </c>
      <c r="F24" s="157">
        <f t="shared" si="0"/>
        <v>0</v>
      </c>
    </row>
    <row r="25" spans="1:6" s="403" customFormat="1">
      <c r="A25" s="451" t="s">
        <v>276</v>
      </c>
      <c r="B25" s="457" t="s">
        <v>277</v>
      </c>
      <c r="C25" s="8" t="s">
        <v>226</v>
      </c>
      <c r="D25" s="455">
        <v>18</v>
      </c>
      <c r="E25" s="176">
        <v>0</v>
      </c>
      <c r="F25" s="157">
        <f t="shared" si="0"/>
        <v>0</v>
      </c>
    </row>
    <row r="26" spans="1:6" s="403" customFormat="1">
      <c r="A26" s="451" t="s">
        <v>278</v>
      </c>
      <c r="B26" s="457" t="s">
        <v>279</v>
      </c>
      <c r="C26" s="8" t="s">
        <v>226</v>
      </c>
      <c r="D26" s="455">
        <v>20</v>
      </c>
      <c r="E26" s="176">
        <v>0</v>
      </c>
      <c r="F26" s="157">
        <f t="shared" si="0"/>
        <v>0</v>
      </c>
    </row>
    <row r="27" spans="1:6" s="403" customFormat="1">
      <c r="A27" s="451" t="s">
        <v>280</v>
      </c>
      <c r="B27" s="457" t="s">
        <v>281</v>
      </c>
      <c r="C27" s="8" t="s">
        <v>226</v>
      </c>
      <c r="D27" s="455">
        <v>18</v>
      </c>
      <c r="E27" s="176">
        <v>0</v>
      </c>
      <c r="F27" s="157">
        <f t="shared" si="0"/>
        <v>0</v>
      </c>
    </row>
    <row r="28" spans="1:6" s="403" customFormat="1">
      <c r="A28" s="451" t="s">
        <v>282</v>
      </c>
      <c r="B28" s="457" t="s">
        <v>283</v>
      </c>
      <c r="C28" s="8" t="s">
        <v>226</v>
      </c>
      <c r="D28" s="455">
        <v>18</v>
      </c>
      <c r="E28" s="176">
        <v>0</v>
      </c>
      <c r="F28" s="157">
        <f t="shared" si="0"/>
        <v>0</v>
      </c>
    </row>
    <row r="29" spans="1:6" ht="15">
      <c r="A29" s="458"/>
      <c r="B29" s="370"/>
      <c r="C29" s="230"/>
      <c r="D29" s="459"/>
      <c r="E29" s="459"/>
      <c r="F29" s="460"/>
    </row>
    <row r="30" spans="1:6" ht="15">
      <c r="A30" s="224">
        <v>9.3000000000000007</v>
      </c>
      <c r="B30" s="424" t="s">
        <v>230</v>
      </c>
      <c r="C30" s="425"/>
      <c r="D30" s="426"/>
      <c r="E30" s="426"/>
      <c r="F30" s="427"/>
    </row>
    <row r="31" spans="1:6" ht="30">
      <c r="A31" s="404" t="s">
        <v>284</v>
      </c>
      <c r="B31" s="428" t="s">
        <v>285</v>
      </c>
      <c r="C31" s="8"/>
      <c r="D31" s="429"/>
      <c r="E31" s="429"/>
      <c r="F31" s="430"/>
    </row>
    <row r="32" spans="1:6" ht="15">
      <c r="A32" s="431"/>
      <c r="B32" s="432"/>
      <c r="C32" s="433"/>
      <c r="D32" s="434"/>
      <c r="E32" s="434"/>
      <c r="F32" s="435"/>
    </row>
    <row r="33" spans="1:6" ht="15">
      <c r="A33" s="483" t="s">
        <v>286</v>
      </c>
      <c r="B33" s="484"/>
      <c r="C33" s="484"/>
      <c r="D33" s="484"/>
      <c r="E33" s="485"/>
      <c r="F33" s="263"/>
    </row>
    <row r="34" spans="1:6" ht="15">
      <c r="A34" s="483" t="s">
        <v>287</v>
      </c>
      <c r="B34" s="484"/>
      <c r="C34" s="484"/>
      <c r="D34" s="484"/>
      <c r="E34" s="485"/>
      <c r="F34" s="262">
        <f>SUM(F4:F32)</f>
        <v>0</v>
      </c>
    </row>
    <row r="41" spans="1:6">
      <c r="F41" s="5" t="s">
        <v>5</v>
      </c>
    </row>
  </sheetData>
  <mergeCells count="2">
    <mergeCell ref="A33:E33"/>
    <mergeCell ref="A34:E34"/>
  </mergeCells>
  <pageMargins left="0.7" right="0.7" top="0.75" bottom="0.75" header="0.3" footer="0.3"/>
  <pageSetup paperSize="9" scale="80" orientation="portrait" r:id="rId1"/>
  <headerFooter>
    <oddFooter>&amp;LPrepared: Mahreen&amp;C&amp;P&amp;RMaavarulu Airport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workbookViewId="0">
      <selection activeCell="J21" sqref="J21:J22"/>
    </sheetView>
  </sheetViews>
  <sheetFormatPr defaultColWidth="9.140625" defaultRowHeight="12.75"/>
  <cols>
    <col min="1" max="1" width="9.7109375" style="4" bestFit="1" customWidth="1"/>
    <col min="2" max="2" width="50.28515625" style="4" customWidth="1"/>
    <col min="3" max="3" width="11.28515625" style="4" bestFit="1" customWidth="1"/>
    <col min="4" max="4" width="9.140625" style="4"/>
    <col min="5" max="5" width="10.7109375" style="4" bestFit="1" customWidth="1"/>
    <col min="6" max="6" width="12.85546875" style="4" bestFit="1" customWidth="1"/>
    <col min="7" max="7" width="9.140625" style="4"/>
    <col min="8" max="8" width="11" style="4" bestFit="1" customWidth="1"/>
    <col min="9" max="16384" width="9.140625" style="4"/>
  </cols>
  <sheetData>
    <row r="1" spans="1:8" s="337" customFormat="1" ht="15.75">
      <c r="A1" s="472" t="s">
        <v>146</v>
      </c>
      <c r="B1" s="472"/>
      <c r="C1" s="472"/>
      <c r="D1" s="472"/>
      <c r="E1" s="472"/>
      <c r="F1" s="472"/>
    </row>
    <row r="3" spans="1:8" s="135" customFormat="1" ht="30">
      <c r="A3" s="338" t="s">
        <v>50</v>
      </c>
      <c r="B3" s="339" t="s">
        <v>1</v>
      </c>
      <c r="C3" s="339" t="s">
        <v>2</v>
      </c>
      <c r="D3" s="340" t="s">
        <v>147</v>
      </c>
      <c r="E3" s="284" t="s">
        <v>200</v>
      </c>
      <c r="F3" s="1" t="s">
        <v>199</v>
      </c>
    </row>
    <row r="4" spans="1:8" ht="30">
      <c r="A4" s="341">
        <v>1</v>
      </c>
      <c r="B4" s="342" t="s">
        <v>148</v>
      </c>
      <c r="C4" s="277"/>
      <c r="D4" s="277"/>
      <c r="E4" s="277"/>
      <c r="F4" s="277"/>
    </row>
    <row r="5" spans="1:8" ht="15">
      <c r="A5" s="343">
        <v>1.1000000000000001</v>
      </c>
      <c r="B5" s="342" t="s">
        <v>149</v>
      </c>
      <c r="C5" s="342"/>
      <c r="D5" s="277"/>
      <c r="E5" s="277"/>
      <c r="F5" s="277"/>
    </row>
    <row r="6" spans="1:8" ht="15">
      <c r="A6" s="473" t="s">
        <v>13</v>
      </c>
      <c r="B6" s="344" t="s">
        <v>150</v>
      </c>
      <c r="C6" s="474" t="s">
        <v>84</v>
      </c>
      <c r="D6" s="474">
        <v>1</v>
      </c>
      <c r="E6" s="476"/>
      <c r="F6" s="478">
        <f>ROUNDUP((D6*E6),2)</f>
        <v>0</v>
      </c>
    </row>
    <row r="7" spans="1:8" ht="15">
      <c r="A7" s="473"/>
      <c r="B7" s="344" t="s">
        <v>151</v>
      </c>
      <c r="C7" s="475"/>
      <c r="D7" s="475" t="s">
        <v>5</v>
      </c>
      <c r="E7" s="477"/>
      <c r="F7" s="479"/>
    </row>
    <row r="8" spans="1:8" ht="30">
      <c r="A8" s="345" t="s">
        <v>14</v>
      </c>
      <c r="B8" s="344" t="s">
        <v>152</v>
      </c>
      <c r="C8" s="345" t="s">
        <v>84</v>
      </c>
      <c r="D8" s="346">
        <v>1</v>
      </c>
      <c r="E8" s="347"/>
      <c r="F8" s="348">
        <f>ROUNDUP((D8*E8),2)</f>
        <v>0</v>
      </c>
    </row>
    <row r="9" spans="1:8" ht="15">
      <c r="A9" s="345" t="s">
        <v>153</v>
      </c>
      <c r="B9" s="344" t="s">
        <v>154</v>
      </c>
      <c r="C9" s="345" t="s">
        <v>84</v>
      </c>
      <c r="D9" s="346">
        <v>1</v>
      </c>
      <c r="E9" s="349"/>
      <c r="F9" s="348">
        <f>ROUNDUP((D9*E9),2)</f>
        <v>0</v>
      </c>
    </row>
    <row r="10" spans="1:8" ht="30">
      <c r="A10" s="350" t="s">
        <v>155</v>
      </c>
      <c r="B10" s="351" t="s">
        <v>156</v>
      </c>
      <c r="C10" s="350" t="s">
        <v>84</v>
      </c>
      <c r="D10" s="352">
        <v>1</v>
      </c>
      <c r="E10" s="353"/>
      <c r="F10" s="348">
        <f>ROUNDUP((D10*E10),2)</f>
        <v>0</v>
      </c>
    </row>
    <row r="11" spans="1:8" ht="15">
      <c r="A11" s="373"/>
      <c r="B11" s="374"/>
      <c r="C11" s="375"/>
      <c r="D11" s="376"/>
      <c r="E11" s="377"/>
      <c r="F11" s="378"/>
    </row>
    <row r="12" spans="1:8" s="358" customFormat="1" ht="15">
      <c r="A12" s="354" t="s">
        <v>157</v>
      </c>
      <c r="B12" s="355" t="s">
        <v>207</v>
      </c>
      <c r="C12" s="355"/>
      <c r="D12" s="355"/>
      <c r="E12" s="356"/>
      <c r="F12" s="357"/>
      <c r="H12" s="4"/>
    </row>
    <row r="13" spans="1:8" s="358" customFormat="1" ht="15">
      <c r="A13" s="354" t="s">
        <v>158</v>
      </c>
      <c r="B13" s="355"/>
      <c r="C13" s="355"/>
      <c r="D13" s="355"/>
      <c r="E13" s="356"/>
      <c r="F13" s="359">
        <f>SUM(F5:F12)</f>
        <v>0</v>
      </c>
      <c r="H13" s="4"/>
    </row>
    <row r="14" spans="1:8" s="360" customFormat="1">
      <c r="H14" s="4"/>
    </row>
    <row r="15" spans="1:8" s="360" customFormat="1">
      <c r="C15" s="361"/>
      <c r="F15" s="362" t="s">
        <v>5</v>
      </c>
      <c r="H15" s="4"/>
    </row>
    <row r="16" spans="1:8" s="360" customFormat="1">
      <c r="C16" s="363"/>
    </row>
    <row r="17" spans="6:6">
      <c r="F17" s="4" t="s">
        <v>5</v>
      </c>
    </row>
  </sheetData>
  <mergeCells count="6">
    <mergeCell ref="A1:F1"/>
    <mergeCell ref="A6:A7"/>
    <mergeCell ref="C6:C7"/>
    <mergeCell ref="D6:D7"/>
    <mergeCell ref="E6:E7"/>
    <mergeCell ref="F6:F7"/>
  </mergeCells>
  <pageMargins left="0.7" right="0.7" top="0.75" bottom="0.75" header="0.3" footer="0.3"/>
  <pageSetup scale="88" fitToHeight="0" orientation="portrait" r:id="rId1"/>
  <headerFooter>
    <oddFooter>&amp;LPrepared: Mahreen&amp;C&amp;P&amp;RMaavarulu Airport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32"/>
  <sheetViews>
    <sheetView showGridLines="0" showZeros="0" topLeftCell="A27" zoomScale="115" zoomScaleNormal="115" zoomScaleSheetLayoutView="115" workbookViewId="0">
      <selection activeCell="H14" sqref="H14"/>
    </sheetView>
  </sheetViews>
  <sheetFormatPr defaultColWidth="9.140625" defaultRowHeight="15.75"/>
  <cols>
    <col min="1" max="1" width="5.85546875" style="92" customWidth="1"/>
    <col min="2" max="2" width="48.28515625" style="10" customWidth="1"/>
    <col min="3" max="3" width="6.5703125" style="11" customWidth="1"/>
    <col min="4" max="4" width="12.5703125" style="93" customWidth="1"/>
    <col min="5" max="5" width="14" style="2" bestFit="1" customWidth="1"/>
    <col min="6" max="6" width="14.140625" style="5" customWidth="1"/>
    <col min="7" max="7" width="10.5703125" style="2" bestFit="1" customWidth="1"/>
    <col min="8" max="8" width="12.42578125" style="2" bestFit="1" customWidth="1"/>
    <col min="9" max="16384" width="9.140625" style="2"/>
  </cols>
  <sheetData>
    <row r="1" spans="1:6" s="4" customFormat="1" ht="30">
      <c r="A1" s="282" t="s">
        <v>50</v>
      </c>
      <c r="B1" s="19" t="s">
        <v>1</v>
      </c>
      <c r="C1" s="20" t="s">
        <v>2</v>
      </c>
      <c r="D1" s="20" t="s">
        <v>3</v>
      </c>
      <c r="E1" s="284" t="s">
        <v>200</v>
      </c>
      <c r="F1" s="1" t="s">
        <v>199</v>
      </c>
    </row>
    <row r="2" spans="1:6" ht="15">
      <c r="A2" s="21"/>
      <c r="B2" s="22" t="s">
        <v>136</v>
      </c>
      <c r="C2" s="23"/>
      <c r="D2" s="24"/>
      <c r="E2" s="307"/>
      <c r="F2" s="25"/>
    </row>
    <row r="3" spans="1:6" ht="15">
      <c r="A3" s="26"/>
      <c r="B3" s="27" t="s">
        <v>4</v>
      </c>
      <c r="C3" s="28"/>
      <c r="D3" s="29"/>
      <c r="E3" s="308"/>
      <c r="F3" s="30"/>
    </row>
    <row r="4" spans="1:6" ht="15">
      <c r="A4" s="31"/>
      <c r="B4" s="32"/>
      <c r="C4" s="33"/>
      <c r="D4" s="34"/>
      <c r="E4" s="331"/>
      <c r="F4" s="332"/>
    </row>
    <row r="5" spans="1:6" ht="15">
      <c r="A5" s="35">
        <v>2.1</v>
      </c>
      <c r="B5" s="36" t="s">
        <v>8</v>
      </c>
      <c r="C5" s="37"/>
      <c r="D5" s="38"/>
      <c r="E5" s="333"/>
      <c r="F5" s="334"/>
    </row>
    <row r="6" spans="1:6" ht="51">
      <c r="A6" s="264"/>
      <c r="B6" s="16" t="s">
        <v>91</v>
      </c>
      <c r="C6" s="37"/>
      <c r="D6" s="38"/>
      <c r="E6" s="333"/>
      <c r="F6" s="334"/>
    </row>
    <row r="7" spans="1:6" ht="15">
      <c r="A7" s="40" t="s">
        <v>137</v>
      </c>
      <c r="B7" s="41" t="s">
        <v>9</v>
      </c>
      <c r="C7" s="37" t="s">
        <v>0</v>
      </c>
      <c r="D7" s="42">
        <v>1</v>
      </c>
      <c r="E7" s="37"/>
      <c r="F7" s="37">
        <f>ROUNDUP((D7*E7),2)</f>
        <v>0</v>
      </c>
    </row>
    <row r="8" spans="1:6" ht="15">
      <c r="A8" s="40" t="s">
        <v>105</v>
      </c>
      <c r="B8" s="41" t="s">
        <v>10</v>
      </c>
      <c r="C8" s="37" t="s">
        <v>0</v>
      </c>
      <c r="D8" s="42">
        <v>1</v>
      </c>
      <c r="E8" s="37"/>
      <c r="F8" s="37">
        <f>ROUNDUP((D8*E8),2)</f>
        <v>0</v>
      </c>
    </row>
    <row r="9" spans="1:6" ht="15">
      <c r="A9" s="44"/>
      <c r="B9" s="45"/>
      <c r="C9" s="46"/>
      <c r="D9" s="47"/>
      <c r="E9" s="46"/>
      <c r="F9" s="48"/>
    </row>
    <row r="10" spans="1:6" ht="15">
      <c r="A10" s="49">
        <v>2.2000000000000002</v>
      </c>
      <c r="B10" s="50" t="s">
        <v>21</v>
      </c>
      <c r="C10" s="51"/>
      <c r="D10" s="52"/>
      <c r="E10" s="51"/>
      <c r="F10" s="53"/>
    </row>
    <row r="11" spans="1:6" ht="45">
      <c r="A11" s="54" t="s">
        <v>80</v>
      </c>
      <c r="B11" s="55" t="s">
        <v>102</v>
      </c>
      <c r="C11" s="46" t="s">
        <v>0</v>
      </c>
      <c r="D11" s="42">
        <v>1</v>
      </c>
      <c r="E11" s="37"/>
      <c r="F11" s="37">
        <f>ROUNDUP((D11*E11),2)</f>
        <v>0</v>
      </c>
    </row>
    <row r="12" spans="1:6" ht="15">
      <c r="A12" s="49"/>
      <c r="B12" s="56" t="s">
        <v>207</v>
      </c>
      <c r="C12" s="51"/>
      <c r="D12" s="52"/>
      <c r="E12" s="51"/>
      <c r="F12" s="53"/>
    </row>
    <row r="13" spans="1:6" ht="13.5" customHeight="1">
      <c r="A13" s="40">
        <v>2.2999999999999998</v>
      </c>
      <c r="B13" s="36" t="s">
        <v>34</v>
      </c>
      <c r="C13" s="37"/>
      <c r="D13" s="57"/>
      <c r="E13" s="37"/>
      <c r="F13" s="43"/>
    </row>
    <row r="14" spans="1:6" ht="45" customHeight="1">
      <c r="A14" s="44" t="s">
        <v>138</v>
      </c>
      <c r="B14" s="58" t="s">
        <v>37</v>
      </c>
      <c r="C14" s="46" t="s">
        <v>0</v>
      </c>
      <c r="D14" s="47">
        <v>1</v>
      </c>
      <c r="E14" s="37"/>
      <c r="F14" s="37">
        <f>ROUNDUP((D14*E14),2)</f>
        <v>0</v>
      </c>
    </row>
    <row r="15" spans="1:6" ht="15.75" customHeight="1">
      <c r="A15" s="49"/>
      <c r="B15" s="59"/>
      <c r="C15" s="51"/>
      <c r="D15" s="60"/>
      <c r="E15" s="51"/>
      <c r="F15" s="53"/>
    </row>
    <row r="16" spans="1:6" ht="13.5" customHeight="1">
      <c r="A16" s="40">
        <v>2.4</v>
      </c>
      <c r="B16" s="36" t="s">
        <v>11</v>
      </c>
      <c r="C16" s="37"/>
      <c r="D16" s="57"/>
      <c r="E16" s="37"/>
      <c r="F16" s="43"/>
    </row>
    <row r="17" spans="1:6" ht="45">
      <c r="A17" s="54" t="s">
        <v>139</v>
      </c>
      <c r="B17" s="45" t="s">
        <v>68</v>
      </c>
      <c r="C17" s="61" t="s">
        <v>0</v>
      </c>
      <c r="D17" s="62">
        <v>1</v>
      </c>
      <c r="E17" s="7"/>
      <c r="F17" s="37">
        <f>ROUNDUP((D17*E17),2)</f>
        <v>0</v>
      </c>
    </row>
    <row r="18" spans="1:6" ht="15" customHeight="1">
      <c r="A18" s="49"/>
      <c r="B18" s="59"/>
      <c r="C18" s="51"/>
      <c r="D18" s="63"/>
      <c r="E18" s="64"/>
      <c r="F18" s="53"/>
    </row>
    <row r="19" spans="1:6" ht="15">
      <c r="A19" s="40">
        <v>2.5</v>
      </c>
      <c r="B19" s="36" t="s">
        <v>7</v>
      </c>
      <c r="C19" s="37"/>
      <c r="D19" s="65"/>
      <c r="E19" s="66"/>
      <c r="F19" s="43"/>
    </row>
    <row r="20" spans="1:6" ht="30">
      <c r="A20" s="40" t="s">
        <v>140</v>
      </c>
      <c r="B20" s="39" t="s">
        <v>35</v>
      </c>
      <c r="C20" s="7" t="s">
        <v>0</v>
      </c>
      <c r="D20" s="62">
        <v>1</v>
      </c>
      <c r="E20" s="37"/>
      <c r="F20" s="43">
        <f>D20*E20</f>
        <v>0</v>
      </c>
    </row>
    <row r="21" spans="1:6" ht="30">
      <c r="A21" s="44" t="s">
        <v>141</v>
      </c>
      <c r="B21" s="67" t="s">
        <v>36</v>
      </c>
      <c r="C21" s="7" t="s">
        <v>0</v>
      </c>
      <c r="D21" s="47">
        <v>1</v>
      </c>
      <c r="E21" s="37"/>
      <c r="F21" s="43">
        <f>D21*E21</f>
        <v>0</v>
      </c>
    </row>
    <row r="22" spans="1:6" ht="15">
      <c r="A22" s="49"/>
      <c r="B22" s="59"/>
      <c r="C22" s="51"/>
      <c r="D22" s="52"/>
      <c r="E22" s="64"/>
      <c r="F22" s="53"/>
    </row>
    <row r="23" spans="1:6" ht="15">
      <c r="A23" s="40">
        <v>2.6</v>
      </c>
      <c r="B23" s="36" t="s">
        <v>15</v>
      </c>
      <c r="C23" s="7" t="s">
        <v>0</v>
      </c>
      <c r="D23" s="62">
        <v>1</v>
      </c>
      <c r="E23" s="37"/>
      <c r="F23" s="37">
        <f>ROUNDUP((D23*E23),2)</f>
        <v>0</v>
      </c>
    </row>
    <row r="24" spans="1:6" ht="15">
      <c r="A24" s="44"/>
      <c r="B24" s="58"/>
      <c r="C24" s="46"/>
      <c r="D24" s="71"/>
      <c r="E24" s="46"/>
      <c r="F24" s="48"/>
    </row>
    <row r="25" spans="1:6" ht="15">
      <c r="A25" s="76">
        <v>2.7</v>
      </c>
      <c r="B25" s="372" t="s">
        <v>64</v>
      </c>
      <c r="C25" s="72"/>
      <c r="D25" s="73"/>
      <c r="E25" s="335"/>
      <c r="F25" s="74"/>
    </row>
    <row r="26" spans="1:6" ht="30">
      <c r="A26" s="75" t="s">
        <v>142</v>
      </c>
      <c r="B26" s="58" t="s">
        <v>65</v>
      </c>
      <c r="C26" s="46" t="s">
        <v>0</v>
      </c>
      <c r="D26" s="47">
        <v>1</v>
      </c>
      <c r="E26" s="336"/>
      <c r="F26" s="37">
        <f>ROUNDUP((D26*E26),2)</f>
        <v>0</v>
      </c>
    </row>
    <row r="27" spans="1:6" ht="15">
      <c r="A27" s="76"/>
      <c r="B27" s="77"/>
      <c r="C27" s="78"/>
      <c r="D27" s="79"/>
      <c r="E27" s="78"/>
      <c r="F27" s="74"/>
    </row>
    <row r="28" spans="1:6" ht="15" customHeight="1">
      <c r="A28" s="80">
        <v>2.8</v>
      </c>
      <c r="B28" s="81" t="s">
        <v>38</v>
      </c>
      <c r="C28" s="78"/>
      <c r="D28" s="82"/>
      <c r="E28" s="83"/>
      <c r="F28" s="74"/>
    </row>
    <row r="29" spans="1:6" ht="45">
      <c r="A29" s="84" t="s">
        <v>143</v>
      </c>
      <c r="B29" s="85" t="s">
        <v>144</v>
      </c>
      <c r="C29" s="86" t="s">
        <v>0</v>
      </c>
      <c r="D29" s="87">
        <v>1</v>
      </c>
      <c r="E29" s="88"/>
      <c r="F29" s="88">
        <f>ROUNDUP((D29*E29),2)</f>
        <v>0</v>
      </c>
    </row>
    <row r="30" spans="1:6" ht="15" customHeight="1">
      <c r="A30" s="75"/>
      <c r="B30" s="89"/>
      <c r="C30" s="68"/>
      <c r="D30" s="90"/>
      <c r="E30" s="91"/>
      <c r="F30" s="70"/>
    </row>
    <row r="31" spans="1:6" ht="15">
      <c r="A31" s="285" t="s">
        <v>145</v>
      </c>
      <c r="B31" s="286"/>
      <c r="C31" s="287"/>
      <c r="D31" s="287"/>
      <c r="E31" s="288"/>
      <c r="F31" s="289"/>
    </row>
    <row r="32" spans="1:6" ht="15">
      <c r="A32" s="285" t="s">
        <v>89</v>
      </c>
      <c r="B32" s="286"/>
      <c r="C32" s="287"/>
      <c r="D32" s="287"/>
      <c r="E32" s="288"/>
      <c r="F32" s="266">
        <f>SUM(F7:F30)</f>
        <v>0</v>
      </c>
    </row>
  </sheetData>
  <phoneticPr fontId="4" type="noConversion"/>
  <printOptions gridLinesSet="0"/>
  <pageMargins left="0.7" right="0.7" top="0.75" bottom="0.75" header="0.3" footer="0.3"/>
  <pageSetup scale="91" firstPageNumber="2" fitToHeight="0" orientation="portrait" r:id="rId1"/>
  <headerFooter>
    <oddFooter>&amp;LPrepared: Mahreen&amp;C&amp;P&amp;RMaavarulu Airport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9"/>
  <sheetViews>
    <sheetView showGridLines="0" zoomScale="115" zoomScaleNormal="115" workbookViewId="0">
      <selection activeCell="D15" sqref="D15"/>
    </sheetView>
  </sheetViews>
  <sheetFormatPr defaultColWidth="9.140625" defaultRowHeight="12.75"/>
  <cols>
    <col min="1" max="1" width="5.85546875" style="4" customWidth="1"/>
    <col min="2" max="2" width="41.28515625" style="4" customWidth="1"/>
    <col min="3" max="3" width="6.5703125" style="4" customWidth="1"/>
    <col min="4" max="4" width="12.5703125" style="4" customWidth="1"/>
    <col min="5" max="5" width="14.85546875" style="4" bestFit="1" customWidth="1"/>
    <col min="6" max="6" width="14.140625" style="4" customWidth="1"/>
    <col min="7" max="7" width="13.28515625" style="4" bestFit="1" customWidth="1"/>
    <col min="8" max="8" width="15.42578125" style="4" bestFit="1" customWidth="1"/>
    <col min="9" max="9" width="12.85546875" style="4" bestFit="1" customWidth="1"/>
    <col min="10" max="10" width="14.5703125" style="4" bestFit="1" customWidth="1"/>
    <col min="11" max="11" width="11.140625" style="4" bestFit="1" customWidth="1"/>
    <col min="12" max="12" width="14.5703125" style="4" bestFit="1" customWidth="1"/>
    <col min="13" max="13" width="12.85546875" style="4" bestFit="1" customWidth="1"/>
    <col min="14" max="14" width="11" style="4" bestFit="1" customWidth="1"/>
    <col min="15" max="16384" width="9.140625" style="4"/>
  </cols>
  <sheetData>
    <row r="1" spans="1:15" ht="30">
      <c r="A1" s="280" t="s">
        <v>50</v>
      </c>
      <c r="B1" s="19" t="s">
        <v>1</v>
      </c>
      <c r="C1" s="20" t="s">
        <v>2</v>
      </c>
      <c r="D1" s="20" t="s">
        <v>3</v>
      </c>
      <c r="E1" s="284" t="s">
        <v>200</v>
      </c>
      <c r="F1" s="1" t="s">
        <v>199</v>
      </c>
    </row>
    <row r="2" spans="1:15" ht="20.100000000000001" customHeight="1">
      <c r="A2" s="94"/>
      <c r="B2" s="95" t="s">
        <v>114</v>
      </c>
      <c r="C2" s="95"/>
      <c r="D2" s="95"/>
      <c r="E2" s="95"/>
      <c r="F2" s="95"/>
    </row>
    <row r="3" spans="1:15" ht="15">
      <c r="A3" s="94"/>
      <c r="B3" s="96" t="s">
        <v>206</v>
      </c>
      <c r="C3" s="96"/>
      <c r="D3" s="96"/>
      <c r="E3" s="96"/>
      <c r="F3" s="96"/>
    </row>
    <row r="4" spans="1:15" s="104" customFormat="1" ht="15">
      <c r="A4" s="97"/>
      <c r="B4" s="98"/>
      <c r="C4" s="99"/>
      <c r="D4" s="100"/>
      <c r="E4" s="101"/>
      <c r="F4" s="102"/>
      <c r="G4" s="103"/>
      <c r="H4" s="103"/>
    </row>
    <row r="5" spans="1:15" s="104" customFormat="1" ht="15">
      <c r="A5" s="118">
        <v>3.1</v>
      </c>
      <c r="B5" s="119" t="s">
        <v>205</v>
      </c>
      <c r="C5" s="120"/>
      <c r="D5" s="121"/>
      <c r="E5" s="122"/>
      <c r="F5" s="123"/>
      <c r="G5" s="103"/>
      <c r="H5" s="103"/>
    </row>
    <row r="6" spans="1:15" s="104" customFormat="1" ht="60">
      <c r="A6" s="97" t="s">
        <v>113</v>
      </c>
      <c r="B6" s="299" t="s">
        <v>107</v>
      </c>
      <c r="C6" s="99" t="s">
        <v>58</v>
      </c>
      <c r="D6" s="100">
        <v>10500</v>
      </c>
      <c r="E6" s="101"/>
      <c r="F6" s="86">
        <f>ROUNDUP((D6*E6),2)</f>
        <v>0</v>
      </c>
      <c r="G6" s="103"/>
      <c r="H6" s="103"/>
    </row>
    <row r="7" spans="1:15" s="104" customFormat="1" ht="15" customHeight="1">
      <c r="A7" s="118"/>
      <c r="B7" s="106"/>
      <c r="C7" s="120"/>
      <c r="D7" s="121"/>
      <c r="E7" s="122"/>
      <c r="F7" s="123"/>
      <c r="G7" s="103"/>
      <c r="H7" s="103"/>
    </row>
    <row r="8" spans="1:15" s="104" customFormat="1" ht="60">
      <c r="A8" s="124">
        <v>3.2</v>
      </c>
      <c r="B8" s="298" t="s">
        <v>289</v>
      </c>
      <c r="C8" s="109" t="s">
        <v>198</v>
      </c>
      <c r="D8" s="110">
        <v>1</v>
      </c>
      <c r="E8" s="111"/>
      <c r="F8" s="112">
        <f>D8*E8</f>
        <v>0</v>
      </c>
      <c r="G8" s="309"/>
      <c r="H8" s="4"/>
      <c r="I8" s="4"/>
      <c r="J8" s="4"/>
      <c r="K8" s="4"/>
      <c r="L8" s="4"/>
      <c r="M8" s="4"/>
      <c r="N8" s="4"/>
      <c r="O8" s="4"/>
    </row>
    <row r="9" spans="1:15" s="104" customFormat="1" ht="15">
      <c r="A9" s="97"/>
      <c r="B9" s="300"/>
      <c r="C9" s="99"/>
      <c r="D9" s="100"/>
      <c r="E9" s="101"/>
      <c r="F9" s="102"/>
      <c r="G9" s="103"/>
      <c r="H9" s="103"/>
    </row>
    <row r="10" spans="1:15" s="104" customFormat="1" ht="15">
      <c r="A10" s="285" t="s">
        <v>288</v>
      </c>
      <c r="B10" s="286"/>
      <c r="C10" s="287"/>
      <c r="D10" s="287"/>
      <c r="E10" s="288"/>
      <c r="F10" s="289"/>
      <c r="G10" s="130"/>
      <c r="H10" s="130"/>
    </row>
    <row r="11" spans="1:15" s="103" customFormat="1" ht="15">
      <c r="A11" s="285" t="s">
        <v>115</v>
      </c>
      <c r="B11" s="286"/>
      <c r="C11" s="287"/>
      <c r="D11" s="287"/>
      <c r="E11" s="288"/>
      <c r="F11" s="266">
        <f>SUM(F4:F9)</f>
        <v>0</v>
      </c>
      <c r="G11" s="131"/>
    </row>
    <row r="12" spans="1:15" s="103" customFormat="1">
      <c r="F12" s="131"/>
      <c r="G12" s="131"/>
    </row>
    <row r="13" spans="1:15" s="103" customFormat="1"/>
    <row r="14" spans="1:15" s="103" customFormat="1"/>
    <row r="15" spans="1:15" s="103" customFormat="1" ht="20.100000000000001" customHeight="1">
      <c r="F15" s="131"/>
      <c r="G15" s="309"/>
    </row>
    <row r="16" spans="1:15" s="103" customFormat="1" ht="20.100000000000001" customHeight="1"/>
    <row r="17" spans="4:8" s="103" customFormat="1">
      <c r="H17" s="131"/>
    </row>
    <row r="18" spans="4:8" s="103" customFormat="1">
      <c r="F18" s="131"/>
      <c r="H18" s="131"/>
    </row>
    <row r="19" spans="4:8" s="103" customFormat="1">
      <c r="E19" s="131"/>
    </row>
    <row r="20" spans="4:8" s="103" customFormat="1"/>
    <row r="21" spans="4:8" s="103" customFormat="1"/>
    <row r="22" spans="4:8" s="103" customFormat="1"/>
    <row r="23" spans="4:8" s="103" customFormat="1"/>
    <row r="24" spans="4:8" s="103" customFormat="1"/>
    <row r="25" spans="4:8" s="103" customFormat="1"/>
    <row r="26" spans="4:8" s="103" customFormat="1">
      <c r="H26" s="131"/>
    </row>
    <row r="27" spans="4:8" s="103" customFormat="1">
      <c r="D27" s="131"/>
      <c r="E27" s="132"/>
      <c r="H27" s="131"/>
    </row>
    <row r="28" spans="4:8" s="103" customFormat="1">
      <c r="H28" s="131"/>
    </row>
    <row r="29" spans="4:8" s="103" customFormat="1">
      <c r="H29" s="131"/>
    </row>
    <row r="30" spans="4:8" s="103" customFormat="1"/>
    <row r="31" spans="4:8" s="103" customFormat="1"/>
    <row r="32" spans="4:8" s="103" customFormat="1"/>
    <row r="33" s="103" customFormat="1"/>
    <row r="34" s="103" customFormat="1"/>
    <row r="35" s="103" customFormat="1"/>
    <row r="36" s="103" customFormat="1"/>
    <row r="37" s="103" customFormat="1"/>
    <row r="38" s="103" customFormat="1"/>
    <row r="39" s="103" customFormat="1"/>
    <row r="40" s="103" customFormat="1"/>
    <row r="41" s="103" customFormat="1"/>
    <row r="42" s="103" customFormat="1"/>
    <row r="43" s="103" customFormat="1"/>
    <row r="44" s="103" customFormat="1"/>
    <row r="45" s="103" customFormat="1"/>
    <row r="46" s="103" customFormat="1"/>
    <row r="47" s="103" customFormat="1"/>
    <row r="48" s="103" customFormat="1"/>
    <row r="49" s="103" customFormat="1"/>
    <row r="50" s="103" customFormat="1"/>
    <row r="51" s="103" customFormat="1"/>
    <row r="52" s="103" customFormat="1"/>
    <row r="53" s="103" customFormat="1"/>
    <row r="54" s="103" customFormat="1"/>
    <row r="55" s="103" customFormat="1"/>
    <row r="56" s="103" customFormat="1"/>
    <row r="57" s="103" customFormat="1"/>
    <row r="58" s="103" customFormat="1"/>
    <row r="59" s="103" customFormat="1"/>
    <row r="60" s="103" customFormat="1"/>
    <row r="61" s="103" customFormat="1"/>
    <row r="62" s="103" customFormat="1"/>
    <row r="63" s="103" customFormat="1"/>
    <row r="64" s="103" customFormat="1"/>
    <row r="65" spans="1:6" s="103" customFormat="1"/>
    <row r="66" spans="1:6" s="103" customFormat="1"/>
    <row r="67" spans="1:6" s="103" customFormat="1"/>
    <row r="68" spans="1:6" s="103" customFormat="1"/>
    <row r="69" spans="1:6" s="103" customFormat="1"/>
    <row r="70" spans="1:6" s="103" customFormat="1"/>
    <row r="71" spans="1:6" s="103" customFormat="1"/>
    <row r="72" spans="1:6" s="103" customFormat="1"/>
    <row r="73" spans="1:6" s="103" customFormat="1"/>
    <row r="74" spans="1:6" s="103" customFormat="1"/>
    <row r="75" spans="1:6" s="103" customFormat="1"/>
    <row r="76" spans="1:6" s="103" customFormat="1"/>
    <row r="77" spans="1:6" s="103" customFormat="1"/>
    <row r="78" spans="1:6" s="103" customFormat="1"/>
    <row r="79" spans="1:6" s="103" customFormat="1">
      <c r="A79" s="4"/>
      <c r="B79" s="4"/>
      <c r="C79" s="4"/>
      <c r="D79" s="4"/>
      <c r="E79" s="4"/>
      <c r="F79" s="4"/>
    </row>
  </sheetData>
  <pageMargins left="0.7" right="0.7" top="0.75" bottom="0.75" header="0.3" footer="0.3"/>
  <pageSetup paperSize="9" scale="93" fitToHeight="0" orientation="portrait" r:id="rId1"/>
  <headerFooter>
    <oddFooter>&amp;LPrepared: Mahreen&amp;C&amp;P&amp;RMaavarulu Airport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2"/>
  <sheetViews>
    <sheetView topLeftCell="A19" workbookViewId="0">
      <selection activeCell="I19" sqref="I19"/>
    </sheetView>
  </sheetViews>
  <sheetFormatPr defaultColWidth="9.140625" defaultRowHeight="12.75"/>
  <cols>
    <col min="1" max="1" width="5.85546875" style="4" customWidth="1"/>
    <col min="2" max="2" width="41.28515625" style="4" customWidth="1"/>
    <col min="3" max="3" width="6.5703125" style="4" customWidth="1"/>
    <col min="4" max="4" width="12.5703125" style="4" customWidth="1"/>
    <col min="5" max="5" width="11.7109375" style="4" customWidth="1"/>
    <col min="6" max="6" width="14.140625" style="4" customWidth="1"/>
    <col min="7" max="7" width="13.28515625" style="4" bestFit="1" customWidth="1"/>
    <col min="8" max="8" width="15.42578125" style="4" bestFit="1" customWidth="1"/>
    <col min="9" max="9" width="12.85546875" style="4" bestFit="1" customWidth="1"/>
    <col min="10" max="10" width="14.5703125" style="4" bestFit="1" customWidth="1"/>
    <col min="11" max="11" width="11.140625" style="4" bestFit="1" customWidth="1"/>
    <col min="12" max="12" width="14.5703125" style="4" bestFit="1" customWidth="1"/>
    <col min="13" max="13" width="12.85546875" style="4" bestFit="1" customWidth="1"/>
    <col min="14" max="14" width="11" style="4" bestFit="1" customWidth="1"/>
    <col min="15" max="16384" width="9.140625" style="4"/>
  </cols>
  <sheetData>
    <row r="1" spans="1:15" ht="30">
      <c r="A1" s="280" t="s">
        <v>50</v>
      </c>
      <c r="B1" s="19" t="s">
        <v>1</v>
      </c>
      <c r="C1" s="20" t="s">
        <v>2</v>
      </c>
      <c r="D1" s="20" t="s">
        <v>3</v>
      </c>
      <c r="E1" s="284" t="s">
        <v>200</v>
      </c>
      <c r="F1" s="1" t="s">
        <v>199</v>
      </c>
    </row>
    <row r="2" spans="1:15" ht="20.100000000000001" customHeight="1">
      <c r="A2" s="94"/>
      <c r="B2" s="95" t="s">
        <v>159</v>
      </c>
      <c r="C2" s="95"/>
      <c r="D2" s="95"/>
      <c r="E2" s="95"/>
      <c r="F2" s="95"/>
    </row>
    <row r="3" spans="1:15" ht="15">
      <c r="A3" s="94"/>
      <c r="B3" s="96" t="s">
        <v>112</v>
      </c>
      <c r="C3" s="96"/>
      <c r="D3" s="96"/>
      <c r="E3" s="96"/>
      <c r="F3" s="96"/>
    </row>
    <row r="4" spans="1:15" s="104" customFormat="1" ht="15">
      <c r="A4" s="97"/>
      <c r="B4" s="98"/>
      <c r="C4" s="99"/>
      <c r="D4" s="100"/>
      <c r="E4" s="101"/>
      <c r="F4" s="102"/>
      <c r="G4" s="103"/>
      <c r="H4" s="103"/>
    </row>
    <row r="5" spans="1:15" s="104" customFormat="1" ht="15" customHeight="1">
      <c r="A5" s="118">
        <v>4.0999999999999996</v>
      </c>
      <c r="B5" s="106" t="s">
        <v>90</v>
      </c>
      <c r="C5" s="120"/>
      <c r="D5" s="121"/>
      <c r="E5" s="122"/>
      <c r="F5" s="123"/>
      <c r="G5" s="103"/>
      <c r="H5" s="103"/>
    </row>
    <row r="6" spans="1:15" s="104" customFormat="1" ht="120">
      <c r="A6" s="124" t="s">
        <v>32</v>
      </c>
      <c r="B6" s="298" t="s">
        <v>134</v>
      </c>
      <c r="C6" s="109" t="s">
        <v>12</v>
      </c>
      <c r="D6" s="110">
        <v>358300</v>
      </c>
      <c r="E6" s="111"/>
      <c r="F6" s="86">
        <f>ROUNDUP((D6*E6),2)</f>
        <v>0</v>
      </c>
      <c r="G6" s="309"/>
      <c r="H6" s="4">
        <v>44000</v>
      </c>
      <c r="I6" s="4"/>
      <c r="J6" s="4"/>
      <c r="K6" s="4"/>
      <c r="L6" s="4"/>
      <c r="M6" s="4"/>
      <c r="N6" s="4"/>
      <c r="O6" s="4"/>
    </row>
    <row r="7" spans="1:15" s="104" customFormat="1" ht="60">
      <c r="A7" s="330" t="s">
        <v>32</v>
      </c>
      <c r="B7" s="298" t="s">
        <v>135</v>
      </c>
      <c r="C7" s="109" t="s">
        <v>12</v>
      </c>
      <c r="D7" s="110">
        <v>44000</v>
      </c>
      <c r="E7" s="111"/>
      <c r="F7" s="86">
        <f>ROUNDUP((D7*E7),2)</f>
        <v>0</v>
      </c>
      <c r="G7" s="309"/>
      <c r="H7" s="326">
        <f>D6-H6</f>
        <v>314300</v>
      </c>
      <c r="I7" s="4"/>
      <c r="J7" s="4"/>
      <c r="K7" s="4"/>
      <c r="L7" s="4"/>
      <c r="M7" s="4"/>
      <c r="N7" s="4"/>
      <c r="O7" s="4"/>
    </row>
    <row r="8" spans="1:15" s="104" customFormat="1" ht="60">
      <c r="A8" s="97" t="s">
        <v>33</v>
      </c>
      <c r="B8" s="300" t="s">
        <v>86</v>
      </c>
      <c r="C8" s="99" t="s">
        <v>12</v>
      </c>
      <c r="D8" s="100">
        <v>51731</v>
      </c>
      <c r="E8" s="101"/>
      <c r="F8" s="86">
        <f>ROUNDUP((D8*E8),2)</f>
        <v>0</v>
      </c>
      <c r="G8" s="103"/>
      <c r="H8" s="103"/>
    </row>
    <row r="9" spans="1:15" s="104" customFormat="1" ht="15">
      <c r="A9" s="107"/>
      <c r="B9" s="108"/>
      <c r="C9" s="125"/>
      <c r="D9" s="126"/>
      <c r="E9" s="127"/>
      <c r="F9" s="128"/>
      <c r="G9" s="103"/>
      <c r="H9" s="103"/>
    </row>
    <row r="10" spans="1:15" s="104" customFormat="1" ht="15">
      <c r="A10" s="107"/>
      <c r="B10" s="108"/>
      <c r="C10" s="125"/>
      <c r="D10" s="126"/>
      <c r="E10" s="127"/>
      <c r="F10" s="128"/>
      <c r="G10" s="103"/>
      <c r="H10" s="103"/>
    </row>
    <row r="11" spans="1:15" s="104" customFormat="1" ht="15">
      <c r="A11" s="107"/>
      <c r="B11" s="108"/>
      <c r="C11" s="125"/>
      <c r="D11" s="126"/>
      <c r="E11" s="127"/>
      <c r="F11" s="128"/>
      <c r="G11" s="103"/>
      <c r="H11" s="103"/>
    </row>
    <row r="12" spans="1:15" s="104" customFormat="1" ht="15">
      <c r="A12" s="129"/>
      <c r="B12" s="108" t="s">
        <v>207</v>
      </c>
      <c r="C12" s="125"/>
      <c r="D12" s="126"/>
      <c r="E12" s="127"/>
      <c r="F12" s="128"/>
      <c r="G12" s="103"/>
      <c r="H12" s="103"/>
    </row>
    <row r="13" spans="1:15" s="104" customFormat="1" ht="15">
      <c r="A13" s="285" t="s">
        <v>161</v>
      </c>
      <c r="B13" s="286"/>
      <c r="C13" s="287"/>
      <c r="D13" s="287"/>
      <c r="E13" s="288"/>
      <c r="F13" s="289"/>
      <c r="G13" s="130"/>
      <c r="H13" s="130"/>
    </row>
    <row r="14" spans="1:15" s="103" customFormat="1" ht="15">
      <c r="A14" s="285" t="s">
        <v>160</v>
      </c>
      <c r="B14" s="286"/>
      <c r="C14" s="287"/>
      <c r="D14" s="287"/>
      <c r="E14" s="288"/>
      <c r="F14" s="266">
        <f>SUM(F4:F12)</f>
        <v>0</v>
      </c>
      <c r="G14" s="131"/>
    </row>
    <row r="15" spans="1:15" s="103" customFormat="1">
      <c r="F15" s="131"/>
      <c r="G15" s="131"/>
    </row>
    <row r="16" spans="1:15" s="103" customFormat="1"/>
    <row r="17" spans="4:8" s="103" customFormat="1"/>
    <row r="18" spans="4:8" s="103" customFormat="1" ht="20.100000000000001" customHeight="1">
      <c r="F18" s="131"/>
      <c r="G18" s="309"/>
    </row>
    <row r="19" spans="4:8" s="103" customFormat="1" ht="20.100000000000001" customHeight="1"/>
    <row r="20" spans="4:8" s="103" customFormat="1">
      <c r="H20" s="131"/>
    </row>
    <row r="21" spans="4:8" s="103" customFormat="1">
      <c r="F21" s="131"/>
      <c r="H21" s="131"/>
    </row>
    <row r="22" spans="4:8" s="103" customFormat="1">
      <c r="E22" s="131"/>
    </row>
    <row r="23" spans="4:8" s="103" customFormat="1"/>
    <row r="24" spans="4:8" s="103" customFormat="1"/>
    <row r="25" spans="4:8" s="103" customFormat="1"/>
    <row r="26" spans="4:8" s="103" customFormat="1"/>
    <row r="27" spans="4:8" s="103" customFormat="1"/>
    <row r="28" spans="4:8" s="103" customFormat="1"/>
    <row r="29" spans="4:8" s="103" customFormat="1">
      <c r="H29" s="131"/>
    </row>
    <row r="30" spans="4:8" s="103" customFormat="1">
      <c r="D30" s="131"/>
      <c r="E30" s="132"/>
      <c r="H30" s="131"/>
    </row>
    <row r="31" spans="4:8" s="103" customFormat="1">
      <c r="H31" s="131"/>
    </row>
    <row r="32" spans="4:8" s="103" customFormat="1">
      <c r="H32" s="131"/>
    </row>
    <row r="33" s="103" customFormat="1"/>
    <row r="34" s="103" customFormat="1"/>
    <row r="35" s="103" customFormat="1"/>
    <row r="36" s="103" customFormat="1"/>
    <row r="37" s="103" customFormat="1"/>
    <row r="38" s="103" customFormat="1"/>
    <row r="39" s="103" customFormat="1"/>
    <row r="40" s="103" customFormat="1"/>
    <row r="41" s="103" customFormat="1"/>
    <row r="42" s="103" customFormat="1"/>
    <row r="43" s="103" customFormat="1"/>
    <row r="44" s="103" customFormat="1"/>
    <row r="45" s="103" customFormat="1"/>
    <row r="46" s="103" customFormat="1"/>
    <row r="47" s="103" customFormat="1"/>
    <row r="48" s="103" customFormat="1"/>
    <row r="49" s="103" customFormat="1"/>
    <row r="50" s="103" customFormat="1"/>
    <row r="51" s="103" customFormat="1"/>
    <row r="52" s="103" customFormat="1"/>
    <row r="53" s="103" customFormat="1"/>
    <row r="54" s="103" customFormat="1"/>
    <row r="55" s="103" customFormat="1"/>
    <row r="56" s="103" customFormat="1"/>
    <row r="57" s="103" customFormat="1"/>
    <row r="58" s="103" customFormat="1"/>
    <row r="59" s="103" customFormat="1"/>
    <row r="60" s="103" customFormat="1"/>
    <row r="61" s="103" customFormat="1"/>
    <row r="62" s="103" customFormat="1"/>
    <row r="63" s="103" customFormat="1"/>
    <row r="64" s="103" customFormat="1"/>
    <row r="65" s="103" customFormat="1"/>
    <row r="66" s="103" customFormat="1"/>
    <row r="67" s="103" customFormat="1"/>
    <row r="68" s="103" customFormat="1"/>
    <row r="69" s="103" customFormat="1"/>
    <row r="70" s="103" customFormat="1"/>
    <row r="71" s="103" customFormat="1"/>
    <row r="72" s="103" customFormat="1"/>
    <row r="73" s="103" customFormat="1"/>
    <row r="74" s="103" customFormat="1"/>
    <row r="75" s="103" customFormat="1"/>
    <row r="76" s="103" customFormat="1"/>
    <row r="77" s="103" customFormat="1"/>
    <row r="78" s="103" customFormat="1"/>
    <row r="79" s="103" customFormat="1"/>
    <row r="80" s="103" customFormat="1"/>
    <row r="81" spans="1:6" s="103" customFormat="1"/>
    <row r="82" spans="1:6" s="103" customFormat="1">
      <c r="A82" s="4"/>
      <c r="B82" s="4"/>
      <c r="C82" s="4"/>
      <c r="D82" s="4"/>
      <c r="E82" s="4"/>
      <c r="F82" s="4"/>
    </row>
  </sheetData>
  <pageMargins left="0.7" right="0.7" top="0.75" bottom="0.75" header="0.3" footer="0.3"/>
  <pageSetup fitToHeight="0" orientation="portrait" r:id="rId1"/>
  <headerFooter>
    <oddFooter>&amp;LPrepared: Mahreen&amp;C&amp;P&amp;RMaavarulu Airport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7"/>
  <sheetViews>
    <sheetView showGridLines="0" tabSelected="1" topLeftCell="A31" zoomScale="85" zoomScaleNormal="85" zoomScaleSheetLayoutView="115" workbookViewId="0">
      <selection activeCell="E8" sqref="E8"/>
    </sheetView>
  </sheetViews>
  <sheetFormatPr defaultColWidth="9.140625" defaultRowHeight="15.75"/>
  <cols>
    <col min="1" max="1" width="5.85546875" style="92" customWidth="1"/>
    <col min="2" max="2" width="41.28515625" style="10" customWidth="1"/>
    <col min="3" max="3" width="6.5703125" style="11" customWidth="1"/>
    <col min="4" max="4" width="12.5703125" style="93" customWidth="1"/>
    <col min="5" max="5" width="11.7109375" style="2" customWidth="1"/>
    <col min="6" max="6" width="14.140625" style="5" customWidth="1"/>
    <col min="7" max="7" width="13.5703125" style="2" bestFit="1" customWidth="1"/>
    <col min="8" max="8" width="12" style="12" bestFit="1" customWidth="1"/>
    <col min="9" max="9" width="11" style="2" bestFit="1" customWidth="1"/>
    <col min="10" max="10" width="9.28515625" style="2" bestFit="1" customWidth="1"/>
    <col min="11" max="11" width="9.85546875" style="2" bestFit="1" customWidth="1"/>
    <col min="12" max="12" width="9.28515625" style="2" bestFit="1" customWidth="1"/>
    <col min="13" max="13" width="11.85546875" style="2" bestFit="1" customWidth="1"/>
    <col min="14" max="14" width="10.85546875" style="2" bestFit="1" customWidth="1"/>
    <col min="15" max="17" width="9.28515625" style="2" bestFit="1" customWidth="1"/>
    <col min="18" max="19" width="9.5703125" style="2" bestFit="1" customWidth="1"/>
    <col min="20" max="20" width="10.7109375" style="2" bestFit="1" customWidth="1"/>
    <col min="21" max="16384" width="9.140625" style="2"/>
  </cols>
  <sheetData>
    <row r="1" spans="1:10" ht="30">
      <c r="A1" s="280" t="s">
        <v>50</v>
      </c>
      <c r="B1" s="19" t="s">
        <v>1</v>
      </c>
      <c r="C1" s="20" t="s">
        <v>2</v>
      </c>
      <c r="D1" s="20" t="s">
        <v>3</v>
      </c>
      <c r="E1" s="284" t="s">
        <v>200</v>
      </c>
      <c r="F1" s="1" t="s">
        <v>199</v>
      </c>
      <c r="H1" s="133"/>
      <c r="J1" s="134"/>
    </row>
    <row r="2" spans="1:10" s="4" customFormat="1" ht="20.100000000000001" customHeight="1">
      <c r="A2" s="94"/>
      <c r="B2" s="95" t="s">
        <v>88</v>
      </c>
      <c r="C2" s="95"/>
      <c r="D2" s="95"/>
      <c r="E2" s="95"/>
      <c r="F2" s="95"/>
    </row>
    <row r="3" spans="1:10" s="135" customFormat="1" ht="15">
      <c r="A3" s="94"/>
      <c r="B3" s="96" t="s">
        <v>49</v>
      </c>
      <c r="C3" s="96"/>
      <c r="D3" s="96"/>
      <c r="E3" s="96"/>
      <c r="F3" s="96"/>
    </row>
    <row r="4" spans="1:10" s="104" customFormat="1" ht="9" customHeight="1">
      <c r="A4" s="136"/>
      <c r="B4" s="113"/>
      <c r="C4" s="114"/>
      <c r="D4" s="115"/>
      <c r="E4" s="116"/>
      <c r="F4" s="117"/>
      <c r="G4" s="130"/>
    </row>
    <row r="5" spans="1:10" s="6" customFormat="1" ht="15">
      <c r="A5" s="137">
        <v>5.0999999999999996</v>
      </c>
      <c r="B5" s="138" t="s">
        <v>16</v>
      </c>
      <c r="C5" s="139"/>
      <c r="D5" s="140"/>
      <c r="E5" s="141"/>
      <c r="F5" s="142"/>
    </row>
    <row r="6" spans="1:10" s="6" customFormat="1" ht="45">
      <c r="A6" s="143"/>
      <c r="B6" s="144" t="s">
        <v>28</v>
      </c>
      <c r="C6" s="145"/>
      <c r="D6" s="146"/>
      <c r="E6" s="147"/>
      <c r="F6" s="148"/>
    </row>
    <row r="7" spans="1:10" s="6" customFormat="1" ht="75">
      <c r="A7" s="149" t="s">
        <v>5</v>
      </c>
      <c r="B7" s="150" t="s">
        <v>39</v>
      </c>
      <c r="C7" s="151"/>
      <c r="D7" s="152"/>
      <c r="E7" s="153"/>
      <c r="F7" s="154"/>
    </row>
    <row r="8" spans="1:10" s="6" customFormat="1" ht="45">
      <c r="A8" s="149" t="s">
        <v>70</v>
      </c>
      <c r="B8" s="9" t="s">
        <v>93</v>
      </c>
      <c r="C8" s="155" t="s">
        <v>12</v>
      </c>
      <c r="D8" s="152">
        <v>9810</v>
      </c>
      <c r="E8" s="156"/>
      <c r="F8" s="37">
        <f>ROUNDUP((D8*E8),2)</f>
        <v>0</v>
      </c>
      <c r="H8" s="158"/>
    </row>
    <row r="9" spans="1:10" s="6" customFormat="1" ht="45">
      <c r="A9" s="149" t="s">
        <v>71</v>
      </c>
      <c r="B9" s="9" t="s">
        <v>108</v>
      </c>
      <c r="C9" s="152" t="s">
        <v>12</v>
      </c>
      <c r="D9" s="156">
        <v>3697</v>
      </c>
      <c r="E9" s="157"/>
      <c r="F9" s="37">
        <f>ROUNDUP((D9*E9),2)</f>
        <v>0</v>
      </c>
      <c r="H9" s="158"/>
    </row>
    <row r="10" spans="1:10" s="6" customFormat="1" ht="30">
      <c r="A10" s="149" t="s">
        <v>72</v>
      </c>
      <c r="B10" s="9" t="s">
        <v>83</v>
      </c>
      <c r="C10" s="152" t="s">
        <v>12</v>
      </c>
      <c r="D10" s="156">
        <v>705</v>
      </c>
      <c r="E10" s="157"/>
      <c r="F10" s="37">
        <f>ROUNDUP((D10*E10),2)</f>
        <v>0</v>
      </c>
      <c r="H10" s="158"/>
    </row>
    <row r="11" spans="1:10" s="6" customFormat="1" ht="15">
      <c r="A11" s="149"/>
      <c r="B11" s="9"/>
      <c r="C11" s="155"/>
      <c r="D11" s="152"/>
      <c r="E11" s="152"/>
      <c r="F11" s="157"/>
      <c r="H11" s="158"/>
    </row>
    <row r="12" spans="1:10" s="6" customFormat="1" ht="15">
      <c r="A12" s="137">
        <v>5.2</v>
      </c>
      <c r="B12" s="159" t="s">
        <v>207</v>
      </c>
      <c r="C12" s="120"/>
      <c r="D12" s="122"/>
      <c r="E12" s="122"/>
      <c r="F12" s="123"/>
      <c r="H12" s="158"/>
    </row>
    <row r="13" spans="1:10" s="160" customFormat="1" ht="45">
      <c r="A13" s="149" t="s">
        <v>5</v>
      </c>
      <c r="B13" s="9" t="s">
        <v>20</v>
      </c>
      <c r="C13" s="155"/>
      <c r="D13" s="152"/>
      <c r="E13" s="152"/>
      <c r="F13" s="157"/>
      <c r="G13" s="4"/>
      <c r="H13" s="158"/>
    </row>
    <row r="14" spans="1:10" s="4" customFormat="1" ht="12" customHeight="1">
      <c r="A14" s="161"/>
      <c r="B14" s="98"/>
      <c r="C14" s="162"/>
      <c r="D14" s="163"/>
      <c r="E14" s="163"/>
      <c r="F14" s="164"/>
      <c r="H14" s="158"/>
    </row>
    <row r="15" spans="1:10" s="6" customFormat="1" ht="15">
      <c r="A15" s="165" t="s">
        <v>162</v>
      </c>
      <c r="B15" s="166" t="s">
        <v>27</v>
      </c>
      <c r="C15" s="167" t="s">
        <v>12</v>
      </c>
      <c r="D15" s="168">
        <v>46119</v>
      </c>
      <c r="E15" s="66"/>
      <c r="F15" s="37">
        <f>ROUNDUP((D15*E15),2)</f>
        <v>0</v>
      </c>
      <c r="G15" s="4"/>
      <c r="H15" s="158"/>
    </row>
    <row r="16" spans="1:10" s="6" customFormat="1" ht="15">
      <c r="A16" s="149" t="s">
        <v>73</v>
      </c>
      <c r="B16" s="9" t="s">
        <v>22</v>
      </c>
      <c r="C16" s="109" t="s">
        <v>12</v>
      </c>
      <c r="D16" s="152">
        <v>1800</v>
      </c>
      <c r="E16" s="66"/>
      <c r="F16" s="37">
        <f>ROUNDUP((D16*E16),2)</f>
        <v>0</v>
      </c>
      <c r="G16" s="4"/>
      <c r="H16" s="158"/>
    </row>
    <row r="17" spans="1:8" s="6" customFormat="1" ht="45">
      <c r="A17" s="149" t="s">
        <v>74</v>
      </c>
      <c r="B17" s="9" t="s">
        <v>109</v>
      </c>
      <c r="C17" s="155" t="s">
        <v>12</v>
      </c>
      <c r="D17" s="66">
        <v>3697</v>
      </c>
      <c r="E17" s="169"/>
      <c r="F17" s="37">
        <f>ROUNDUP((D17*E17),2)</f>
        <v>0</v>
      </c>
      <c r="H17" s="158"/>
    </row>
    <row r="18" spans="1:8" s="6" customFormat="1" ht="15" customHeight="1">
      <c r="A18" s="149" t="s">
        <v>163</v>
      </c>
      <c r="B18" s="9" t="s">
        <v>59</v>
      </c>
      <c r="C18" s="155" t="s">
        <v>12</v>
      </c>
      <c r="D18" s="66">
        <v>705</v>
      </c>
      <c r="E18" s="169"/>
      <c r="F18" s="37">
        <f>ROUNDUP((D18*E18),2)</f>
        <v>0</v>
      </c>
      <c r="G18" s="4"/>
      <c r="H18" s="158"/>
    </row>
    <row r="19" spans="1:8" s="6" customFormat="1" ht="15">
      <c r="A19" s="149"/>
      <c r="B19" s="9"/>
      <c r="C19" s="155"/>
      <c r="D19" s="152"/>
      <c r="E19" s="152"/>
      <c r="F19" s="157"/>
      <c r="G19" s="4"/>
      <c r="H19" s="158"/>
    </row>
    <row r="20" spans="1:8" s="4" customFormat="1" ht="15">
      <c r="A20" s="170">
        <v>5.3</v>
      </c>
      <c r="B20" s="159" t="s">
        <v>23</v>
      </c>
      <c r="C20" s="171"/>
      <c r="D20" s="172"/>
      <c r="E20" s="173"/>
      <c r="F20" s="174"/>
      <c r="H20" s="158"/>
    </row>
    <row r="21" spans="1:8" s="4" customFormat="1" ht="135">
      <c r="A21" s="149" t="s">
        <v>5</v>
      </c>
      <c r="B21" s="9" t="s">
        <v>98</v>
      </c>
      <c r="C21" s="155"/>
      <c r="D21" s="152"/>
      <c r="E21" s="152"/>
      <c r="F21" s="157"/>
      <c r="H21" s="158"/>
    </row>
    <row r="22" spans="1:8" s="4" customFormat="1" ht="30">
      <c r="A22" s="149" t="s">
        <v>75</v>
      </c>
      <c r="B22" s="9" t="s">
        <v>66</v>
      </c>
      <c r="C22" s="7" t="s">
        <v>19</v>
      </c>
      <c r="D22" s="152">
        <v>34589.25</v>
      </c>
      <c r="E22" s="175"/>
      <c r="F22" s="37">
        <f>ROUNDUP((D22*E22),2)</f>
        <v>0</v>
      </c>
      <c r="G22" s="6"/>
      <c r="H22" s="158"/>
    </row>
    <row r="23" spans="1:8" s="4" customFormat="1" ht="45">
      <c r="A23" s="149" t="s">
        <v>76</v>
      </c>
      <c r="B23" s="9" t="s">
        <v>109</v>
      </c>
      <c r="C23" s="7" t="s">
        <v>19</v>
      </c>
      <c r="D23" s="152">
        <v>1848.5000000000002</v>
      </c>
      <c r="E23" s="176"/>
      <c r="F23" s="37">
        <f>ROUNDUP((D23*E23),2)</f>
        <v>0</v>
      </c>
      <c r="G23" s="6"/>
      <c r="H23" s="158"/>
    </row>
    <row r="24" spans="1:8" s="4" customFormat="1" ht="15" customHeight="1">
      <c r="A24" s="149" t="s">
        <v>77</v>
      </c>
      <c r="B24" s="9" t="s">
        <v>59</v>
      </c>
      <c r="C24" s="8" t="s">
        <v>19</v>
      </c>
      <c r="D24" s="152">
        <v>352.5</v>
      </c>
      <c r="E24" s="88"/>
      <c r="F24" s="37">
        <f>ROUNDUP((D24*E24),2)</f>
        <v>0</v>
      </c>
      <c r="G24" s="6"/>
      <c r="H24" s="158"/>
    </row>
    <row r="25" spans="1:8" s="6" customFormat="1" ht="60">
      <c r="A25" s="149" t="s">
        <v>164</v>
      </c>
      <c r="B25" s="9" t="s">
        <v>85</v>
      </c>
      <c r="C25" s="7" t="s">
        <v>19</v>
      </c>
      <c r="D25" s="152">
        <v>3871.125</v>
      </c>
      <c r="E25" s="176"/>
      <c r="F25" s="37">
        <f>ROUNDUP((D25*E25),2)</f>
        <v>0</v>
      </c>
      <c r="H25" s="158"/>
    </row>
    <row r="26" spans="1:8" s="6" customFormat="1" ht="15">
      <c r="A26" s="294" t="s">
        <v>165</v>
      </c>
      <c r="B26" s="98" t="s">
        <v>22</v>
      </c>
      <c r="C26" s="61" t="s">
        <v>19</v>
      </c>
      <c r="D26" s="163">
        <v>9000</v>
      </c>
      <c r="E26" s="295"/>
      <c r="F26" s="37">
        <f>ROUNDUP((D26*E26),2)</f>
        <v>0</v>
      </c>
      <c r="H26" s="158"/>
    </row>
    <row r="27" spans="1:8" s="6" customFormat="1" ht="15">
      <c r="A27" s="291">
        <v>5.4</v>
      </c>
      <c r="B27" s="292" t="s">
        <v>94</v>
      </c>
      <c r="C27" s="243"/>
      <c r="D27" s="168"/>
      <c r="E27" s="293"/>
      <c r="F27" s="169"/>
      <c r="H27" s="158"/>
    </row>
    <row r="28" spans="1:8" s="6" customFormat="1" ht="60">
      <c r="A28" s="290"/>
      <c r="B28" s="261" t="s">
        <v>95</v>
      </c>
      <c r="C28" s="7"/>
      <c r="D28" s="152"/>
      <c r="E28" s="176"/>
      <c r="F28" s="157"/>
      <c r="H28" s="158"/>
    </row>
    <row r="29" spans="1:8" s="6" customFormat="1" ht="60">
      <c r="A29" s="290" t="s">
        <v>78</v>
      </c>
      <c r="B29" s="261" t="s">
        <v>97</v>
      </c>
      <c r="C29" s="7" t="s">
        <v>12</v>
      </c>
      <c r="D29" s="152">
        <v>66403</v>
      </c>
      <c r="E29" s="176"/>
      <c r="F29" s="37">
        <f>ROUNDUP((D29*E29),2)</f>
        <v>0</v>
      </c>
      <c r="H29" s="158"/>
    </row>
    <row r="30" spans="1:8" s="6" customFormat="1" ht="30">
      <c r="A30" s="290" t="s">
        <v>79</v>
      </c>
      <c r="B30" s="261" t="s">
        <v>96</v>
      </c>
      <c r="C30" s="7" t="s">
        <v>12</v>
      </c>
      <c r="D30" s="152">
        <v>97143</v>
      </c>
      <c r="E30" s="176"/>
      <c r="F30" s="37">
        <f>ROUNDUP((D30*E30),2)</f>
        <v>0</v>
      </c>
      <c r="H30" s="158"/>
    </row>
    <row r="31" spans="1:8" s="6" customFormat="1" ht="30">
      <c r="A31" s="290" t="s">
        <v>166</v>
      </c>
      <c r="B31" s="150" t="s">
        <v>30</v>
      </c>
      <c r="C31" s="177" t="s">
        <v>6</v>
      </c>
      <c r="D31" s="178">
        <v>212</v>
      </c>
      <c r="E31" s="176"/>
      <c r="F31" s="37">
        <f>ROUNDUP((D31*E31),2)</f>
        <v>0</v>
      </c>
      <c r="G31" s="4"/>
      <c r="H31" s="158"/>
    </row>
    <row r="32" spans="1:8" s="6" customFormat="1" ht="45">
      <c r="A32" s="290" t="s">
        <v>167</v>
      </c>
      <c r="B32" s="179" t="s">
        <v>31</v>
      </c>
      <c r="C32" s="180" t="s">
        <v>6</v>
      </c>
      <c r="D32" s="181">
        <v>480</v>
      </c>
      <c r="E32" s="182"/>
      <c r="F32" s="37">
        <f>ROUNDUP((D32*E32),2)</f>
        <v>0</v>
      </c>
      <c r="G32" s="4"/>
      <c r="H32" s="158"/>
    </row>
    <row r="33" spans="1:19" ht="15.6" customHeight="1">
      <c r="A33" s="480" t="s">
        <v>168</v>
      </c>
      <c r="B33" s="481"/>
      <c r="C33" s="481"/>
      <c r="D33" s="481"/>
      <c r="E33" s="482"/>
      <c r="F33" s="263"/>
      <c r="G33" s="183"/>
      <c r="H33" s="184"/>
      <c r="I33" s="185"/>
      <c r="J33" s="186"/>
      <c r="K33" s="185"/>
      <c r="L33" s="185"/>
      <c r="M33" s="185"/>
      <c r="N33" s="185"/>
      <c r="O33" s="185" t="s">
        <v>5</v>
      </c>
      <c r="P33" s="185"/>
      <c r="Q33" s="185"/>
      <c r="R33" s="185"/>
      <c r="S33" s="185"/>
    </row>
    <row r="34" spans="1:19" s="185" customFormat="1" ht="15">
      <c r="A34" s="483" t="s">
        <v>169</v>
      </c>
      <c r="B34" s="484"/>
      <c r="C34" s="484"/>
      <c r="D34" s="484"/>
      <c r="E34" s="485"/>
      <c r="F34" s="262">
        <f>SUM(F8:F32)</f>
        <v>0</v>
      </c>
      <c r="G34" s="183"/>
      <c r="H34" s="184"/>
      <c r="J34" s="186"/>
    </row>
    <row r="35" spans="1:19" s="185" customFormat="1" ht="15">
      <c r="A35" s="187"/>
      <c r="B35" s="188"/>
      <c r="C35" s="189"/>
      <c r="D35" s="190"/>
      <c r="E35" s="191"/>
      <c r="F35" s="192"/>
      <c r="G35" s="183"/>
      <c r="H35" s="184"/>
      <c r="J35" s="186"/>
    </row>
    <row r="36" spans="1:19" s="185" customFormat="1" ht="15">
      <c r="A36" s="187"/>
      <c r="B36" s="188"/>
      <c r="C36" s="189"/>
      <c r="D36" s="190"/>
      <c r="E36" s="191"/>
      <c r="F36" s="192"/>
      <c r="G36" s="183"/>
      <c r="H36" s="12"/>
      <c r="I36" s="2"/>
      <c r="J36" s="2"/>
      <c r="K36" s="2"/>
      <c r="L36" s="2"/>
      <c r="M36" s="2"/>
      <c r="N36" s="2"/>
      <c r="O36" s="2"/>
      <c r="P36" s="2"/>
      <c r="Q36" s="2"/>
      <c r="R36" s="2"/>
      <c r="S36" s="2"/>
    </row>
    <row r="37" spans="1:19">
      <c r="G37" s="183"/>
    </row>
    <row r="42" spans="1:19">
      <c r="F42" s="193"/>
    </row>
    <row r="46" spans="1:19">
      <c r="F46" s="193"/>
    </row>
    <row r="47" spans="1:19">
      <c r="F47" s="193"/>
    </row>
  </sheetData>
  <mergeCells count="2">
    <mergeCell ref="A33:E33"/>
    <mergeCell ref="A34:E34"/>
  </mergeCells>
  <pageMargins left="0.7" right="0.7" top="0.75" bottom="0.75" header="0.3" footer="0.3"/>
  <pageSetup fitToHeight="0" orientation="portrait" r:id="rId1"/>
  <headerFooter>
    <oddFooter>&amp;LPrepared: Mahreen&amp;C&amp;P&amp;RMaavarulu Airport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topLeftCell="A10" zoomScale="85" zoomScaleNormal="85" zoomScaleSheetLayoutView="115" workbookViewId="0">
      <selection activeCell="I23" sqref="I23"/>
    </sheetView>
  </sheetViews>
  <sheetFormatPr defaultColWidth="9.140625" defaultRowHeight="15.75"/>
  <cols>
    <col min="1" max="1" width="5.85546875" style="92" customWidth="1"/>
    <col min="2" max="2" width="41.28515625" style="10" customWidth="1"/>
    <col min="3" max="3" width="6.5703125" style="11" customWidth="1"/>
    <col min="4" max="4" width="12.5703125" style="93" customWidth="1"/>
    <col min="5" max="5" width="11.7109375" style="2" customWidth="1"/>
    <col min="6" max="6" width="14.140625" style="5" customWidth="1"/>
    <col min="7" max="246" width="9.140625" style="2"/>
    <col min="247" max="247" width="5.85546875" style="2" customWidth="1"/>
    <col min="248" max="248" width="44" style="2" customWidth="1"/>
    <col min="249" max="249" width="7" style="2" customWidth="1"/>
    <col min="250" max="250" width="11.5703125" style="2" customWidth="1"/>
    <col min="251" max="251" width="11" style="2" customWidth="1"/>
    <col min="252" max="252" width="14.7109375" style="2" customWidth="1"/>
    <col min="253" max="254" width="13.42578125" style="2" bestFit="1" customWidth="1"/>
    <col min="255" max="502" width="9.140625" style="2"/>
    <col min="503" max="503" width="5.85546875" style="2" customWidth="1"/>
    <col min="504" max="504" width="44" style="2" customWidth="1"/>
    <col min="505" max="505" width="7" style="2" customWidth="1"/>
    <col min="506" max="506" width="11.5703125" style="2" customWidth="1"/>
    <col min="507" max="507" width="11" style="2" customWidth="1"/>
    <col min="508" max="508" width="14.7109375" style="2" customWidth="1"/>
    <col min="509" max="510" width="13.42578125" style="2" bestFit="1" customWidth="1"/>
    <col min="511" max="758" width="9.140625" style="2"/>
    <col min="759" max="759" width="5.85546875" style="2" customWidth="1"/>
    <col min="760" max="760" width="44" style="2" customWidth="1"/>
    <col min="761" max="761" width="7" style="2" customWidth="1"/>
    <col min="762" max="762" width="11.5703125" style="2" customWidth="1"/>
    <col min="763" max="763" width="11" style="2" customWidth="1"/>
    <col min="764" max="764" width="14.7109375" style="2" customWidth="1"/>
    <col min="765" max="766" width="13.42578125" style="2" bestFit="1" customWidth="1"/>
    <col min="767" max="1014" width="9.140625" style="2"/>
    <col min="1015" max="1015" width="5.85546875" style="2" customWidth="1"/>
    <col min="1016" max="1016" width="44" style="2" customWidth="1"/>
    <col min="1017" max="1017" width="7" style="2" customWidth="1"/>
    <col min="1018" max="1018" width="11.5703125" style="2" customWidth="1"/>
    <col min="1019" max="1019" width="11" style="2" customWidth="1"/>
    <col min="1020" max="1020" width="14.7109375" style="2" customWidth="1"/>
    <col min="1021" max="1022" width="13.42578125" style="2" bestFit="1" customWidth="1"/>
    <col min="1023" max="1270" width="9.140625" style="2"/>
    <col min="1271" max="1271" width="5.85546875" style="2" customWidth="1"/>
    <col min="1272" max="1272" width="44" style="2" customWidth="1"/>
    <col min="1273" max="1273" width="7" style="2" customWidth="1"/>
    <col min="1274" max="1274" width="11.5703125" style="2" customWidth="1"/>
    <col min="1275" max="1275" width="11" style="2" customWidth="1"/>
    <col min="1276" max="1276" width="14.7109375" style="2" customWidth="1"/>
    <col min="1277" max="1278" width="13.42578125" style="2" bestFit="1" customWidth="1"/>
    <col min="1279" max="1526" width="9.140625" style="2"/>
    <col min="1527" max="1527" width="5.85546875" style="2" customWidth="1"/>
    <col min="1528" max="1528" width="44" style="2" customWidth="1"/>
    <col min="1529" max="1529" width="7" style="2" customWidth="1"/>
    <col min="1530" max="1530" width="11.5703125" style="2" customWidth="1"/>
    <col min="1531" max="1531" width="11" style="2" customWidth="1"/>
    <col min="1532" max="1532" width="14.7109375" style="2" customWidth="1"/>
    <col min="1533" max="1534" width="13.42578125" style="2" bestFit="1" customWidth="1"/>
    <col min="1535" max="1782" width="9.140625" style="2"/>
    <col min="1783" max="1783" width="5.85546875" style="2" customWidth="1"/>
    <col min="1784" max="1784" width="44" style="2" customWidth="1"/>
    <col min="1785" max="1785" width="7" style="2" customWidth="1"/>
    <col min="1786" max="1786" width="11.5703125" style="2" customWidth="1"/>
    <col min="1787" max="1787" width="11" style="2" customWidth="1"/>
    <col min="1788" max="1788" width="14.7109375" style="2" customWidth="1"/>
    <col min="1789" max="1790" width="13.42578125" style="2" bestFit="1" customWidth="1"/>
    <col min="1791" max="2038" width="9.140625" style="2"/>
    <col min="2039" max="2039" width="5.85546875" style="2" customWidth="1"/>
    <col min="2040" max="2040" width="44" style="2" customWidth="1"/>
    <col min="2041" max="2041" width="7" style="2" customWidth="1"/>
    <col min="2042" max="2042" width="11.5703125" style="2" customWidth="1"/>
    <col min="2043" max="2043" width="11" style="2" customWidth="1"/>
    <col min="2044" max="2044" width="14.7109375" style="2" customWidth="1"/>
    <col min="2045" max="2046" width="13.42578125" style="2" bestFit="1" customWidth="1"/>
    <col min="2047" max="2294" width="9.140625" style="2"/>
    <col min="2295" max="2295" width="5.85546875" style="2" customWidth="1"/>
    <col min="2296" max="2296" width="44" style="2" customWidth="1"/>
    <col min="2297" max="2297" width="7" style="2" customWidth="1"/>
    <col min="2298" max="2298" width="11.5703125" style="2" customWidth="1"/>
    <col min="2299" max="2299" width="11" style="2" customWidth="1"/>
    <col min="2300" max="2300" width="14.7109375" style="2" customWidth="1"/>
    <col min="2301" max="2302" width="13.42578125" style="2" bestFit="1" customWidth="1"/>
    <col min="2303" max="2550" width="9.140625" style="2"/>
    <col min="2551" max="2551" width="5.85546875" style="2" customWidth="1"/>
    <col min="2552" max="2552" width="44" style="2" customWidth="1"/>
    <col min="2553" max="2553" width="7" style="2" customWidth="1"/>
    <col min="2554" max="2554" width="11.5703125" style="2" customWidth="1"/>
    <col min="2555" max="2555" width="11" style="2" customWidth="1"/>
    <col min="2556" max="2556" width="14.7109375" style="2" customWidth="1"/>
    <col min="2557" max="2558" width="13.42578125" style="2" bestFit="1" customWidth="1"/>
    <col min="2559" max="2806" width="9.140625" style="2"/>
    <col min="2807" max="2807" width="5.85546875" style="2" customWidth="1"/>
    <col min="2808" max="2808" width="44" style="2" customWidth="1"/>
    <col min="2809" max="2809" width="7" style="2" customWidth="1"/>
    <col min="2810" max="2810" width="11.5703125" style="2" customWidth="1"/>
    <col min="2811" max="2811" width="11" style="2" customWidth="1"/>
    <col min="2812" max="2812" width="14.7109375" style="2" customWidth="1"/>
    <col min="2813" max="2814" width="13.42578125" style="2" bestFit="1" customWidth="1"/>
    <col min="2815" max="3062" width="9.140625" style="2"/>
    <col min="3063" max="3063" width="5.85546875" style="2" customWidth="1"/>
    <col min="3064" max="3064" width="44" style="2" customWidth="1"/>
    <col min="3065" max="3065" width="7" style="2" customWidth="1"/>
    <col min="3066" max="3066" width="11.5703125" style="2" customWidth="1"/>
    <col min="3067" max="3067" width="11" style="2" customWidth="1"/>
    <col min="3068" max="3068" width="14.7109375" style="2" customWidth="1"/>
    <col min="3069" max="3070" width="13.42578125" style="2" bestFit="1" customWidth="1"/>
    <col min="3071" max="3318" width="9.140625" style="2"/>
    <col min="3319" max="3319" width="5.85546875" style="2" customWidth="1"/>
    <col min="3320" max="3320" width="44" style="2" customWidth="1"/>
    <col min="3321" max="3321" width="7" style="2" customWidth="1"/>
    <col min="3322" max="3322" width="11.5703125" style="2" customWidth="1"/>
    <col min="3323" max="3323" width="11" style="2" customWidth="1"/>
    <col min="3324" max="3324" width="14.7109375" style="2" customWidth="1"/>
    <col min="3325" max="3326" width="13.42578125" style="2" bestFit="1" customWidth="1"/>
    <col min="3327" max="3574" width="9.140625" style="2"/>
    <col min="3575" max="3575" width="5.85546875" style="2" customWidth="1"/>
    <col min="3576" max="3576" width="44" style="2" customWidth="1"/>
    <col min="3577" max="3577" width="7" style="2" customWidth="1"/>
    <col min="3578" max="3578" width="11.5703125" style="2" customWidth="1"/>
    <col min="3579" max="3579" width="11" style="2" customWidth="1"/>
    <col min="3580" max="3580" width="14.7109375" style="2" customWidth="1"/>
    <col min="3581" max="3582" width="13.42578125" style="2" bestFit="1" customWidth="1"/>
    <col min="3583" max="3830" width="9.140625" style="2"/>
    <col min="3831" max="3831" width="5.85546875" style="2" customWidth="1"/>
    <col min="3832" max="3832" width="44" style="2" customWidth="1"/>
    <col min="3833" max="3833" width="7" style="2" customWidth="1"/>
    <col min="3834" max="3834" width="11.5703125" style="2" customWidth="1"/>
    <col min="3835" max="3835" width="11" style="2" customWidth="1"/>
    <col min="3836" max="3836" width="14.7109375" style="2" customWidth="1"/>
    <col min="3837" max="3838" width="13.42578125" style="2" bestFit="1" customWidth="1"/>
    <col min="3839" max="4086" width="9.140625" style="2"/>
    <col min="4087" max="4087" width="5.85546875" style="2" customWidth="1"/>
    <col min="4088" max="4088" width="44" style="2" customWidth="1"/>
    <col min="4089" max="4089" width="7" style="2" customWidth="1"/>
    <col min="4090" max="4090" width="11.5703125" style="2" customWidth="1"/>
    <col min="4091" max="4091" width="11" style="2" customWidth="1"/>
    <col min="4092" max="4092" width="14.7109375" style="2" customWidth="1"/>
    <col min="4093" max="4094" width="13.42578125" style="2" bestFit="1" customWidth="1"/>
    <col min="4095" max="4342" width="9.140625" style="2"/>
    <col min="4343" max="4343" width="5.85546875" style="2" customWidth="1"/>
    <col min="4344" max="4344" width="44" style="2" customWidth="1"/>
    <col min="4345" max="4345" width="7" style="2" customWidth="1"/>
    <col min="4346" max="4346" width="11.5703125" style="2" customWidth="1"/>
    <col min="4347" max="4347" width="11" style="2" customWidth="1"/>
    <col min="4348" max="4348" width="14.7109375" style="2" customWidth="1"/>
    <col min="4349" max="4350" width="13.42578125" style="2" bestFit="1" customWidth="1"/>
    <col min="4351" max="4598" width="9.140625" style="2"/>
    <col min="4599" max="4599" width="5.85546875" style="2" customWidth="1"/>
    <col min="4600" max="4600" width="44" style="2" customWidth="1"/>
    <col min="4601" max="4601" width="7" style="2" customWidth="1"/>
    <col min="4602" max="4602" width="11.5703125" style="2" customWidth="1"/>
    <col min="4603" max="4603" width="11" style="2" customWidth="1"/>
    <col min="4604" max="4604" width="14.7109375" style="2" customWidth="1"/>
    <col min="4605" max="4606" width="13.42578125" style="2" bestFit="1" customWidth="1"/>
    <col min="4607" max="4854" width="9.140625" style="2"/>
    <col min="4855" max="4855" width="5.85546875" style="2" customWidth="1"/>
    <col min="4856" max="4856" width="44" style="2" customWidth="1"/>
    <col min="4857" max="4857" width="7" style="2" customWidth="1"/>
    <col min="4858" max="4858" width="11.5703125" style="2" customWidth="1"/>
    <col min="4859" max="4859" width="11" style="2" customWidth="1"/>
    <col min="4860" max="4860" width="14.7109375" style="2" customWidth="1"/>
    <col min="4861" max="4862" width="13.42578125" style="2" bestFit="1" customWidth="1"/>
    <col min="4863" max="5110" width="9.140625" style="2"/>
    <col min="5111" max="5111" width="5.85546875" style="2" customWidth="1"/>
    <col min="5112" max="5112" width="44" style="2" customWidth="1"/>
    <col min="5113" max="5113" width="7" style="2" customWidth="1"/>
    <col min="5114" max="5114" width="11.5703125" style="2" customWidth="1"/>
    <col min="5115" max="5115" width="11" style="2" customWidth="1"/>
    <col min="5116" max="5116" width="14.7109375" style="2" customWidth="1"/>
    <col min="5117" max="5118" width="13.42578125" style="2" bestFit="1" customWidth="1"/>
    <col min="5119" max="5366" width="9.140625" style="2"/>
    <col min="5367" max="5367" width="5.85546875" style="2" customWidth="1"/>
    <col min="5368" max="5368" width="44" style="2" customWidth="1"/>
    <col min="5369" max="5369" width="7" style="2" customWidth="1"/>
    <col min="5370" max="5370" width="11.5703125" style="2" customWidth="1"/>
    <col min="5371" max="5371" width="11" style="2" customWidth="1"/>
    <col min="5372" max="5372" width="14.7109375" style="2" customWidth="1"/>
    <col min="5373" max="5374" width="13.42578125" style="2" bestFit="1" customWidth="1"/>
    <col min="5375" max="5622" width="9.140625" style="2"/>
    <col min="5623" max="5623" width="5.85546875" style="2" customWidth="1"/>
    <col min="5624" max="5624" width="44" style="2" customWidth="1"/>
    <col min="5625" max="5625" width="7" style="2" customWidth="1"/>
    <col min="5626" max="5626" width="11.5703125" style="2" customWidth="1"/>
    <col min="5627" max="5627" width="11" style="2" customWidth="1"/>
    <col min="5628" max="5628" width="14.7109375" style="2" customWidth="1"/>
    <col min="5629" max="5630" width="13.42578125" style="2" bestFit="1" customWidth="1"/>
    <col min="5631" max="5878" width="9.140625" style="2"/>
    <col min="5879" max="5879" width="5.85546875" style="2" customWidth="1"/>
    <col min="5880" max="5880" width="44" style="2" customWidth="1"/>
    <col min="5881" max="5881" width="7" style="2" customWidth="1"/>
    <col min="5882" max="5882" width="11.5703125" style="2" customWidth="1"/>
    <col min="5883" max="5883" width="11" style="2" customWidth="1"/>
    <col min="5884" max="5884" width="14.7109375" style="2" customWidth="1"/>
    <col min="5885" max="5886" width="13.42578125" style="2" bestFit="1" customWidth="1"/>
    <col min="5887" max="6134" width="9.140625" style="2"/>
    <col min="6135" max="6135" width="5.85546875" style="2" customWidth="1"/>
    <col min="6136" max="6136" width="44" style="2" customWidth="1"/>
    <col min="6137" max="6137" width="7" style="2" customWidth="1"/>
    <col min="6138" max="6138" width="11.5703125" style="2" customWidth="1"/>
    <col min="6139" max="6139" width="11" style="2" customWidth="1"/>
    <col min="6140" max="6140" width="14.7109375" style="2" customWidth="1"/>
    <col min="6141" max="6142" width="13.42578125" style="2" bestFit="1" customWidth="1"/>
    <col min="6143" max="6390" width="9.140625" style="2"/>
    <col min="6391" max="6391" width="5.85546875" style="2" customWidth="1"/>
    <col min="6392" max="6392" width="44" style="2" customWidth="1"/>
    <col min="6393" max="6393" width="7" style="2" customWidth="1"/>
    <col min="6394" max="6394" width="11.5703125" style="2" customWidth="1"/>
    <col min="6395" max="6395" width="11" style="2" customWidth="1"/>
    <col min="6396" max="6396" width="14.7109375" style="2" customWidth="1"/>
    <col min="6397" max="6398" width="13.42578125" style="2" bestFit="1" customWidth="1"/>
    <col min="6399" max="6646" width="9.140625" style="2"/>
    <col min="6647" max="6647" width="5.85546875" style="2" customWidth="1"/>
    <col min="6648" max="6648" width="44" style="2" customWidth="1"/>
    <col min="6649" max="6649" width="7" style="2" customWidth="1"/>
    <col min="6650" max="6650" width="11.5703125" style="2" customWidth="1"/>
    <col min="6651" max="6651" width="11" style="2" customWidth="1"/>
    <col min="6652" max="6652" width="14.7109375" style="2" customWidth="1"/>
    <col min="6653" max="6654" width="13.42578125" style="2" bestFit="1" customWidth="1"/>
    <col min="6655" max="6902" width="9.140625" style="2"/>
    <col min="6903" max="6903" width="5.85546875" style="2" customWidth="1"/>
    <col min="6904" max="6904" width="44" style="2" customWidth="1"/>
    <col min="6905" max="6905" width="7" style="2" customWidth="1"/>
    <col min="6906" max="6906" width="11.5703125" style="2" customWidth="1"/>
    <col min="6907" max="6907" width="11" style="2" customWidth="1"/>
    <col min="6908" max="6908" width="14.7109375" style="2" customWidth="1"/>
    <col min="6909" max="6910" width="13.42578125" style="2" bestFit="1" customWidth="1"/>
    <col min="6911" max="7158" width="9.140625" style="2"/>
    <col min="7159" max="7159" width="5.85546875" style="2" customWidth="1"/>
    <col min="7160" max="7160" width="44" style="2" customWidth="1"/>
    <col min="7161" max="7161" width="7" style="2" customWidth="1"/>
    <col min="7162" max="7162" width="11.5703125" style="2" customWidth="1"/>
    <col min="7163" max="7163" width="11" style="2" customWidth="1"/>
    <col min="7164" max="7164" width="14.7109375" style="2" customWidth="1"/>
    <col min="7165" max="7166" width="13.42578125" style="2" bestFit="1" customWidth="1"/>
    <col min="7167" max="7414" width="9.140625" style="2"/>
    <col min="7415" max="7415" width="5.85546875" style="2" customWidth="1"/>
    <col min="7416" max="7416" width="44" style="2" customWidth="1"/>
    <col min="7417" max="7417" width="7" style="2" customWidth="1"/>
    <col min="7418" max="7418" width="11.5703125" style="2" customWidth="1"/>
    <col min="7419" max="7419" width="11" style="2" customWidth="1"/>
    <col min="7420" max="7420" width="14.7109375" style="2" customWidth="1"/>
    <col min="7421" max="7422" width="13.42578125" style="2" bestFit="1" customWidth="1"/>
    <col min="7423" max="7670" width="9.140625" style="2"/>
    <col min="7671" max="7671" width="5.85546875" style="2" customWidth="1"/>
    <col min="7672" max="7672" width="44" style="2" customWidth="1"/>
    <col min="7673" max="7673" width="7" style="2" customWidth="1"/>
    <col min="7674" max="7674" width="11.5703125" style="2" customWidth="1"/>
    <col min="7675" max="7675" width="11" style="2" customWidth="1"/>
    <col min="7676" max="7676" width="14.7109375" style="2" customWidth="1"/>
    <col min="7677" max="7678" width="13.42578125" style="2" bestFit="1" customWidth="1"/>
    <col min="7679" max="7926" width="9.140625" style="2"/>
    <col min="7927" max="7927" width="5.85546875" style="2" customWidth="1"/>
    <col min="7928" max="7928" width="44" style="2" customWidth="1"/>
    <col min="7929" max="7929" width="7" style="2" customWidth="1"/>
    <col min="7930" max="7930" width="11.5703125" style="2" customWidth="1"/>
    <col min="7931" max="7931" width="11" style="2" customWidth="1"/>
    <col min="7932" max="7932" width="14.7109375" style="2" customWidth="1"/>
    <col min="7933" max="7934" width="13.42578125" style="2" bestFit="1" customWidth="1"/>
    <col min="7935" max="8182" width="9.140625" style="2"/>
    <col min="8183" max="8183" width="5.85546875" style="2" customWidth="1"/>
    <col min="8184" max="8184" width="44" style="2" customWidth="1"/>
    <col min="8185" max="8185" width="7" style="2" customWidth="1"/>
    <col min="8186" max="8186" width="11.5703125" style="2" customWidth="1"/>
    <col min="8187" max="8187" width="11" style="2" customWidth="1"/>
    <col min="8188" max="8188" width="14.7109375" style="2" customWidth="1"/>
    <col min="8189" max="8190" width="13.42578125" style="2" bestFit="1" customWidth="1"/>
    <col min="8191" max="8438" width="9.140625" style="2"/>
    <col min="8439" max="8439" width="5.85546875" style="2" customWidth="1"/>
    <col min="8440" max="8440" width="44" style="2" customWidth="1"/>
    <col min="8441" max="8441" width="7" style="2" customWidth="1"/>
    <col min="8442" max="8442" width="11.5703125" style="2" customWidth="1"/>
    <col min="8443" max="8443" width="11" style="2" customWidth="1"/>
    <col min="8444" max="8444" width="14.7109375" style="2" customWidth="1"/>
    <col min="8445" max="8446" width="13.42578125" style="2" bestFit="1" customWidth="1"/>
    <col min="8447" max="8694" width="9.140625" style="2"/>
    <col min="8695" max="8695" width="5.85546875" style="2" customWidth="1"/>
    <col min="8696" max="8696" width="44" style="2" customWidth="1"/>
    <col min="8697" max="8697" width="7" style="2" customWidth="1"/>
    <col min="8698" max="8698" width="11.5703125" style="2" customWidth="1"/>
    <col min="8699" max="8699" width="11" style="2" customWidth="1"/>
    <col min="8700" max="8700" width="14.7109375" style="2" customWidth="1"/>
    <col min="8701" max="8702" width="13.42578125" style="2" bestFit="1" customWidth="1"/>
    <col min="8703" max="8950" width="9.140625" style="2"/>
    <col min="8951" max="8951" width="5.85546875" style="2" customWidth="1"/>
    <col min="8952" max="8952" width="44" style="2" customWidth="1"/>
    <col min="8953" max="8953" width="7" style="2" customWidth="1"/>
    <col min="8954" max="8954" width="11.5703125" style="2" customWidth="1"/>
    <col min="8955" max="8955" width="11" style="2" customWidth="1"/>
    <col min="8956" max="8956" width="14.7109375" style="2" customWidth="1"/>
    <col min="8957" max="8958" width="13.42578125" style="2" bestFit="1" customWidth="1"/>
    <col min="8959" max="9206" width="9.140625" style="2"/>
    <col min="9207" max="9207" width="5.85546875" style="2" customWidth="1"/>
    <col min="9208" max="9208" width="44" style="2" customWidth="1"/>
    <col min="9209" max="9209" width="7" style="2" customWidth="1"/>
    <col min="9210" max="9210" width="11.5703125" style="2" customWidth="1"/>
    <col min="9211" max="9211" width="11" style="2" customWidth="1"/>
    <col min="9212" max="9212" width="14.7109375" style="2" customWidth="1"/>
    <col min="9213" max="9214" width="13.42578125" style="2" bestFit="1" customWidth="1"/>
    <col min="9215" max="9462" width="9.140625" style="2"/>
    <col min="9463" max="9463" width="5.85546875" style="2" customWidth="1"/>
    <col min="9464" max="9464" width="44" style="2" customWidth="1"/>
    <col min="9465" max="9465" width="7" style="2" customWidth="1"/>
    <col min="9466" max="9466" width="11.5703125" style="2" customWidth="1"/>
    <col min="9467" max="9467" width="11" style="2" customWidth="1"/>
    <col min="9468" max="9468" width="14.7109375" style="2" customWidth="1"/>
    <col min="9469" max="9470" width="13.42578125" style="2" bestFit="1" customWidth="1"/>
    <col min="9471" max="9718" width="9.140625" style="2"/>
    <col min="9719" max="9719" width="5.85546875" style="2" customWidth="1"/>
    <col min="9720" max="9720" width="44" style="2" customWidth="1"/>
    <col min="9721" max="9721" width="7" style="2" customWidth="1"/>
    <col min="9722" max="9722" width="11.5703125" style="2" customWidth="1"/>
    <col min="9723" max="9723" width="11" style="2" customWidth="1"/>
    <col min="9724" max="9724" width="14.7109375" style="2" customWidth="1"/>
    <col min="9725" max="9726" width="13.42578125" style="2" bestFit="1" customWidth="1"/>
    <col min="9727" max="9974" width="9.140625" style="2"/>
    <col min="9975" max="9975" width="5.85546875" style="2" customWidth="1"/>
    <col min="9976" max="9976" width="44" style="2" customWidth="1"/>
    <col min="9977" max="9977" width="7" style="2" customWidth="1"/>
    <col min="9978" max="9978" width="11.5703125" style="2" customWidth="1"/>
    <col min="9979" max="9979" width="11" style="2" customWidth="1"/>
    <col min="9980" max="9980" width="14.7109375" style="2" customWidth="1"/>
    <col min="9981" max="9982" width="13.42578125" style="2" bestFit="1" customWidth="1"/>
    <col min="9983" max="10230" width="9.140625" style="2"/>
    <col min="10231" max="10231" width="5.85546875" style="2" customWidth="1"/>
    <col min="10232" max="10232" width="44" style="2" customWidth="1"/>
    <col min="10233" max="10233" width="7" style="2" customWidth="1"/>
    <col min="10234" max="10234" width="11.5703125" style="2" customWidth="1"/>
    <col min="10235" max="10235" width="11" style="2" customWidth="1"/>
    <col min="10236" max="10236" width="14.7109375" style="2" customWidth="1"/>
    <col min="10237" max="10238" width="13.42578125" style="2" bestFit="1" customWidth="1"/>
    <col min="10239" max="10486" width="9.140625" style="2"/>
    <col min="10487" max="10487" width="5.85546875" style="2" customWidth="1"/>
    <col min="10488" max="10488" width="44" style="2" customWidth="1"/>
    <col min="10489" max="10489" width="7" style="2" customWidth="1"/>
    <col min="10490" max="10490" width="11.5703125" style="2" customWidth="1"/>
    <col min="10491" max="10491" width="11" style="2" customWidth="1"/>
    <col min="10492" max="10492" width="14.7109375" style="2" customWidth="1"/>
    <col min="10493" max="10494" width="13.42578125" style="2" bestFit="1" customWidth="1"/>
    <col min="10495" max="10742" width="9.140625" style="2"/>
    <col min="10743" max="10743" width="5.85546875" style="2" customWidth="1"/>
    <col min="10744" max="10744" width="44" style="2" customWidth="1"/>
    <col min="10745" max="10745" width="7" style="2" customWidth="1"/>
    <col min="10746" max="10746" width="11.5703125" style="2" customWidth="1"/>
    <col min="10747" max="10747" width="11" style="2" customWidth="1"/>
    <col min="10748" max="10748" width="14.7109375" style="2" customWidth="1"/>
    <col min="10749" max="10750" width="13.42578125" style="2" bestFit="1" customWidth="1"/>
    <col min="10751" max="10998" width="9.140625" style="2"/>
    <col min="10999" max="10999" width="5.85546875" style="2" customWidth="1"/>
    <col min="11000" max="11000" width="44" style="2" customWidth="1"/>
    <col min="11001" max="11001" width="7" style="2" customWidth="1"/>
    <col min="11002" max="11002" width="11.5703125" style="2" customWidth="1"/>
    <col min="11003" max="11003" width="11" style="2" customWidth="1"/>
    <col min="11004" max="11004" width="14.7109375" style="2" customWidth="1"/>
    <col min="11005" max="11006" width="13.42578125" style="2" bestFit="1" customWidth="1"/>
    <col min="11007" max="11254" width="9.140625" style="2"/>
    <col min="11255" max="11255" width="5.85546875" style="2" customWidth="1"/>
    <col min="11256" max="11256" width="44" style="2" customWidth="1"/>
    <col min="11257" max="11257" width="7" style="2" customWidth="1"/>
    <col min="11258" max="11258" width="11.5703125" style="2" customWidth="1"/>
    <col min="11259" max="11259" width="11" style="2" customWidth="1"/>
    <col min="11260" max="11260" width="14.7109375" style="2" customWidth="1"/>
    <col min="11261" max="11262" width="13.42578125" style="2" bestFit="1" customWidth="1"/>
    <col min="11263" max="11510" width="9.140625" style="2"/>
    <col min="11511" max="11511" width="5.85546875" style="2" customWidth="1"/>
    <col min="11512" max="11512" width="44" style="2" customWidth="1"/>
    <col min="11513" max="11513" width="7" style="2" customWidth="1"/>
    <col min="11514" max="11514" width="11.5703125" style="2" customWidth="1"/>
    <col min="11515" max="11515" width="11" style="2" customWidth="1"/>
    <col min="11516" max="11516" width="14.7109375" style="2" customWidth="1"/>
    <col min="11517" max="11518" width="13.42578125" style="2" bestFit="1" customWidth="1"/>
    <col min="11519" max="11766" width="9.140625" style="2"/>
    <col min="11767" max="11767" width="5.85546875" style="2" customWidth="1"/>
    <col min="11768" max="11768" width="44" style="2" customWidth="1"/>
    <col min="11769" max="11769" width="7" style="2" customWidth="1"/>
    <col min="11770" max="11770" width="11.5703125" style="2" customWidth="1"/>
    <col min="11771" max="11771" width="11" style="2" customWidth="1"/>
    <col min="11772" max="11772" width="14.7109375" style="2" customWidth="1"/>
    <col min="11773" max="11774" width="13.42578125" style="2" bestFit="1" customWidth="1"/>
    <col min="11775" max="12022" width="9.140625" style="2"/>
    <col min="12023" max="12023" width="5.85546875" style="2" customWidth="1"/>
    <col min="12024" max="12024" width="44" style="2" customWidth="1"/>
    <col min="12025" max="12025" width="7" style="2" customWidth="1"/>
    <col min="12026" max="12026" width="11.5703125" style="2" customWidth="1"/>
    <col min="12027" max="12027" width="11" style="2" customWidth="1"/>
    <col min="12028" max="12028" width="14.7109375" style="2" customWidth="1"/>
    <col min="12029" max="12030" width="13.42578125" style="2" bestFit="1" customWidth="1"/>
    <col min="12031" max="12278" width="9.140625" style="2"/>
    <col min="12279" max="12279" width="5.85546875" style="2" customWidth="1"/>
    <col min="12280" max="12280" width="44" style="2" customWidth="1"/>
    <col min="12281" max="12281" width="7" style="2" customWidth="1"/>
    <col min="12282" max="12282" width="11.5703125" style="2" customWidth="1"/>
    <col min="12283" max="12283" width="11" style="2" customWidth="1"/>
    <col min="12284" max="12284" width="14.7109375" style="2" customWidth="1"/>
    <col min="12285" max="12286" width="13.42578125" style="2" bestFit="1" customWidth="1"/>
    <col min="12287" max="12534" width="9.140625" style="2"/>
    <col min="12535" max="12535" width="5.85546875" style="2" customWidth="1"/>
    <col min="12536" max="12536" width="44" style="2" customWidth="1"/>
    <col min="12537" max="12537" width="7" style="2" customWidth="1"/>
    <col min="12538" max="12538" width="11.5703125" style="2" customWidth="1"/>
    <col min="12539" max="12539" width="11" style="2" customWidth="1"/>
    <col min="12540" max="12540" width="14.7109375" style="2" customWidth="1"/>
    <col min="12541" max="12542" width="13.42578125" style="2" bestFit="1" customWidth="1"/>
    <col min="12543" max="12790" width="9.140625" style="2"/>
    <col min="12791" max="12791" width="5.85546875" style="2" customWidth="1"/>
    <col min="12792" max="12792" width="44" style="2" customWidth="1"/>
    <col min="12793" max="12793" width="7" style="2" customWidth="1"/>
    <col min="12794" max="12794" width="11.5703125" style="2" customWidth="1"/>
    <col min="12795" max="12795" width="11" style="2" customWidth="1"/>
    <col min="12796" max="12796" width="14.7109375" style="2" customWidth="1"/>
    <col min="12797" max="12798" width="13.42578125" style="2" bestFit="1" customWidth="1"/>
    <col min="12799" max="13046" width="9.140625" style="2"/>
    <col min="13047" max="13047" width="5.85546875" style="2" customWidth="1"/>
    <col min="13048" max="13048" width="44" style="2" customWidth="1"/>
    <col min="13049" max="13049" width="7" style="2" customWidth="1"/>
    <col min="13050" max="13050" width="11.5703125" style="2" customWidth="1"/>
    <col min="13051" max="13051" width="11" style="2" customWidth="1"/>
    <col min="13052" max="13052" width="14.7109375" style="2" customWidth="1"/>
    <col min="13053" max="13054" width="13.42578125" style="2" bestFit="1" customWidth="1"/>
    <col min="13055" max="13302" width="9.140625" style="2"/>
    <col min="13303" max="13303" width="5.85546875" style="2" customWidth="1"/>
    <col min="13304" max="13304" width="44" style="2" customWidth="1"/>
    <col min="13305" max="13305" width="7" style="2" customWidth="1"/>
    <col min="13306" max="13306" width="11.5703125" style="2" customWidth="1"/>
    <col min="13307" max="13307" width="11" style="2" customWidth="1"/>
    <col min="13308" max="13308" width="14.7109375" style="2" customWidth="1"/>
    <col min="13309" max="13310" width="13.42578125" style="2" bestFit="1" customWidth="1"/>
    <col min="13311" max="13558" width="9.140625" style="2"/>
    <col min="13559" max="13559" width="5.85546875" style="2" customWidth="1"/>
    <col min="13560" max="13560" width="44" style="2" customWidth="1"/>
    <col min="13561" max="13561" width="7" style="2" customWidth="1"/>
    <col min="13562" max="13562" width="11.5703125" style="2" customWidth="1"/>
    <col min="13563" max="13563" width="11" style="2" customWidth="1"/>
    <col min="13564" max="13564" width="14.7109375" style="2" customWidth="1"/>
    <col min="13565" max="13566" width="13.42578125" style="2" bestFit="1" customWidth="1"/>
    <col min="13567" max="13814" width="9.140625" style="2"/>
    <col min="13815" max="13815" width="5.85546875" style="2" customWidth="1"/>
    <col min="13816" max="13816" width="44" style="2" customWidth="1"/>
    <col min="13817" max="13817" width="7" style="2" customWidth="1"/>
    <col min="13818" max="13818" width="11.5703125" style="2" customWidth="1"/>
    <col min="13819" max="13819" width="11" style="2" customWidth="1"/>
    <col min="13820" max="13820" width="14.7109375" style="2" customWidth="1"/>
    <col min="13821" max="13822" width="13.42578125" style="2" bestFit="1" customWidth="1"/>
    <col min="13823" max="14070" width="9.140625" style="2"/>
    <col min="14071" max="14071" width="5.85546875" style="2" customWidth="1"/>
    <col min="14072" max="14072" width="44" style="2" customWidth="1"/>
    <col min="14073" max="14073" width="7" style="2" customWidth="1"/>
    <col min="14074" max="14074" width="11.5703125" style="2" customWidth="1"/>
    <col min="14075" max="14075" width="11" style="2" customWidth="1"/>
    <col min="14076" max="14076" width="14.7109375" style="2" customWidth="1"/>
    <col min="14077" max="14078" width="13.42578125" style="2" bestFit="1" customWidth="1"/>
    <col min="14079" max="14326" width="9.140625" style="2"/>
    <col min="14327" max="14327" width="5.85546875" style="2" customWidth="1"/>
    <col min="14328" max="14328" width="44" style="2" customWidth="1"/>
    <col min="14329" max="14329" width="7" style="2" customWidth="1"/>
    <col min="14330" max="14330" width="11.5703125" style="2" customWidth="1"/>
    <col min="14331" max="14331" width="11" style="2" customWidth="1"/>
    <col min="14332" max="14332" width="14.7109375" style="2" customWidth="1"/>
    <col min="14333" max="14334" width="13.42578125" style="2" bestFit="1" customWidth="1"/>
    <col min="14335" max="14582" width="9.140625" style="2"/>
    <col min="14583" max="14583" width="5.85546875" style="2" customWidth="1"/>
    <col min="14584" max="14584" width="44" style="2" customWidth="1"/>
    <col min="14585" max="14585" width="7" style="2" customWidth="1"/>
    <col min="14586" max="14586" width="11.5703125" style="2" customWidth="1"/>
    <col min="14587" max="14587" width="11" style="2" customWidth="1"/>
    <col min="14588" max="14588" width="14.7109375" style="2" customWidth="1"/>
    <col min="14589" max="14590" width="13.42578125" style="2" bestFit="1" customWidth="1"/>
    <col min="14591" max="14838" width="9.140625" style="2"/>
    <col min="14839" max="14839" width="5.85546875" style="2" customWidth="1"/>
    <col min="14840" max="14840" width="44" style="2" customWidth="1"/>
    <col min="14841" max="14841" width="7" style="2" customWidth="1"/>
    <col min="14842" max="14842" width="11.5703125" style="2" customWidth="1"/>
    <col min="14843" max="14843" width="11" style="2" customWidth="1"/>
    <col min="14844" max="14844" width="14.7109375" style="2" customWidth="1"/>
    <col min="14845" max="14846" width="13.42578125" style="2" bestFit="1" customWidth="1"/>
    <col min="14847" max="15094" width="9.140625" style="2"/>
    <col min="15095" max="15095" width="5.85546875" style="2" customWidth="1"/>
    <col min="15096" max="15096" width="44" style="2" customWidth="1"/>
    <col min="15097" max="15097" width="7" style="2" customWidth="1"/>
    <col min="15098" max="15098" width="11.5703125" style="2" customWidth="1"/>
    <col min="15099" max="15099" width="11" style="2" customWidth="1"/>
    <col min="15100" max="15100" width="14.7109375" style="2" customWidth="1"/>
    <col min="15101" max="15102" width="13.42578125" style="2" bestFit="1" customWidth="1"/>
    <col min="15103" max="15350" width="9.140625" style="2"/>
    <col min="15351" max="15351" width="5.85546875" style="2" customWidth="1"/>
    <col min="15352" max="15352" width="44" style="2" customWidth="1"/>
    <col min="15353" max="15353" width="7" style="2" customWidth="1"/>
    <col min="15354" max="15354" width="11.5703125" style="2" customWidth="1"/>
    <col min="15355" max="15355" width="11" style="2" customWidth="1"/>
    <col min="15356" max="15356" width="14.7109375" style="2" customWidth="1"/>
    <col min="15357" max="15358" width="13.42578125" style="2" bestFit="1" customWidth="1"/>
    <col min="15359" max="15606" width="9.140625" style="2"/>
    <col min="15607" max="15607" width="5.85546875" style="2" customWidth="1"/>
    <col min="15608" max="15608" width="44" style="2" customWidth="1"/>
    <col min="15609" max="15609" width="7" style="2" customWidth="1"/>
    <col min="15610" max="15610" width="11.5703125" style="2" customWidth="1"/>
    <col min="15611" max="15611" width="11" style="2" customWidth="1"/>
    <col min="15612" max="15612" width="14.7109375" style="2" customWidth="1"/>
    <col min="15613" max="15614" width="13.42578125" style="2" bestFit="1" customWidth="1"/>
    <col min="15615" max="15862" width="9.140625" style="2"/>
    <col min="15863" max="15863" width="5.85546875" style="2" customWidth="1"/>
    <col min="15864" max="15864" width="44" style="2" customWidth="1"/>
    <col min="15865" max="15865" width="7" style="2" customWidth="1"/>
    <col min="15866" max="15866" width="11.5703125" style="2" customWidth="1"/>
    <col min="15867" max="15867" width="11" style="2" customWidth="1"/>
    <col min="15868" max="15868" width="14.7109375" style="2" customWidth="1"/>
    <col min="15869" max="15870" width="13.42578125" style="2" bestFit="1" customWidth="1"/>
    <col min="15871" max="16118" width="9.140625" style="2"/>
    <col min="16119" max="16119" width="5.85546875" style="2" customWidth="1"/>
    <col min="16120" max="16120" width="44" style="2" customWidth="1"/>
    <col min="16121" max="16121" width="7" style="2" customWidth="1"/>
    <col min="16122" max="16122" width="11.5703125" style="2" customWidth="1"/>
    <col min="16123" max="16123" width="11" style="2" customWidth="1"/>
    <col min="16124" max="16124" width="14.7109375" style="2" customWidth="1"/>
    <col min="16125" max="16126" width="13.42578125" style="2" bestFit="1" customWidth="1"/>
    <col min="16127" max="16384" width="9.140625" style="2"/>
  </cols>
  <sheetData>
    <row r="1" spans="1:6" ht="30">
      <c r="A1" s="283" t="s">
        <v>50</v>
      </c>
      <c r="B1" s="19" t="s">
        <v>1</v>
      </c>
      <c r="C1" s="20" t="s">
        <v>2</v>
      </c>
      <c r="D1" s="20" t="s">
        <v>3</v>
      </c>
      <c r="E1" s="284" t="s">
        <v>200</v>
      </c>
      <c r="F1" s="1" t="s">
        <v>199</v>
      </c>
    </row>
    <row r="2" spans="1:6" s="4" customFormat="1" ht="15">
      <c r="A2" s="194"/>
      <c r="B2" s="95" t="s">
        <v>170</v>
      </c>
      <c r="C2" s="95"/>
      <c r="D2" s="95"/>
      <c r="E2" s="95"/>
      <c r="F2" s="95"/>
    </row>
    <row r="3" spans="1:6" s="135" customFormat="1" ht="15">
      <c r="A3" s="94"/>
      <c r="B3" s="96" t="s">
        <v>49</v>
      </c>
      <c r="C3" s="96"/>
      <c r="D3" s="96"/>
      <c r="E3" s="96"/>
      <c r="F3" s="96"/>
    </row>
    <row r="4" spans="1:6" s="104" customFormat="1" ht="15">
      <c r="A4" s="129"/>
      <c r="B4" s="108"/>
      <c r="C4" s="125"/>
      <c r="D4" s="126"/>
      <c r="E4" s="127"/>
      <c r="F4" s="128"/>
    </row>
    <row r="5" spans="1:6" s="6" customFormat="1" ht="15">
      <c r="A5" s="170">
        <v>6.1</v>
      </c>
      <c r="B5" s="195" t="s">
        <v>69</v>
      </c>
      <c r="C5" s="196"/>
      <c r="D5" s="197"/>
      <c r="E5" s="198" t="s">
        <v>5</v>
      </c>
      <c r="F5" s="199"/>
    </row>
    <row r="6" spans="1:6" s="6" customFormat="1" ht="30">
      <c r="A6" s="124" t="s">
        <v>56</v>
      </c>
      <c r="B6" s="9" t="s">
        <v>46</v>
      </c>
      <c r="C6" s="200" t="s">
        <v>40</v>
      </c>
      <c r="D6" s="201">
        <v>48</v>
      </c>
      <c r="E6" s="176"/>
      <c r="F6" s="37">
        <f>ROUNDUP((D6*E6),2)</f>
        <v>0</v>
      </c>
    </row>
    <row r="7" spans="1:6" s="6" customFormat="1" ht="15">
      <c r="A7" s="124" t="s">
        <v>116</v>
      </c>
      <c r="B7" s="9" t="s">
        <v>47</v>
      </c>
      <c r="C7" s="200" t="s">
        <v>40</v>
      </c>
      <c r="D7" s="201">
        <v>48</v>
      </c>
      <c r="E7" s="88"/>
      <c r="F7" s="37">
        <f>ROUNDUP((D7*E7),2)</f>
        <v>0</v>
      </c>
    </row>
    <row r="8" spans="1:6" s="6" customFormat="1" ht="15">
      <c r="A8" s="124" t="s">
        <v>117</v>
      </c>
      <c r="B8" s="9" t="s">
        <v>48</v>
      </c>
      <c r="C8" s="200" t="s">
        <v>40</v>
      </c>
      <c r="D8" s="201">
        <v>34</v>
      </c>
      <c r="E8" s="88"/>
      <c r="F8" s="37">
        <f>ROUNDUP((D8*E8),2)</f>
        <v>0</v>
      </c>
    </row>
    <row r="9" spans="1:6" s="6" customFormat="1" ht="15" customHeight="1">
      <c r="A9" s="124" t="s">
        <v>171</v>
      </c>
      <c r="B9" s="9" t="s">
        <v>103</v>
      </c>
      <c r="C9" s="200" t="s">
        <v>41</v>
      </c>
      <c r="D9" s="201">
        <v>88685</v>
      </c>
      <c r="E9" s="88"/>
      <c r="F9" s="37">
        <f>ROUNDUP((D9*E9),2)</f>
        <v>0</v>
      </c>
    </row>
    <row r="10" spans="1:6" s="6" customFormat="1" ht="15" customHeight="1">
      <c r="A10" s="124" t="s">
        <v>172</v>
      </c>
      <c r="B10" s="9" t="s">
        <v>104</v>
      </c>
      <c r="C10" s="200" t="s">
        <v>41</v>
      </c>
      <c r="D10" s="201">
        <v>110328</v>
      </c>
      <c r="E10" s="88"/>
      <c r="F10" s="37">
        <f>ROUNDUP((D10*E10),2)</f>
        <v>0</v>
      </c>
    </row>
    <row r="11" spans="1:6" s="6" customFormat="1" ht="15">
      <c r="A11" s="97"/>
      <c r="B11" s="98"/>
      <c r="C11" s="202"/>
      <c r="D11" s="203"/>
      <c r="E11" s="204"/>
      <c r="F11" s="164"/>
    </row>
    <row r="12" spans="1:6" s="6" customFormat="1" ht="15">
      <c r="A12" s="105"/>
      <c r="B12" s="205" t="s">
        <v>207</v>
      </c>
      <c r="C12" s="206"/>
      <c r="D12" s="207"/>
      <c r="E12" s="208"/>
      <c r="F12" s="209"/>
    </row>
    <row r="13" spans="1:6" s="6" customFormat="1" ht="15">
      <c r="A13" s="107"/>
      <c r="B13" s="108"/>
      <c r="C13" s="210"/>
      <c r="D13" s="211"/>
      <c r="E13" s="212"/>
      <c r="F13" s="213"/>
    </row>
    <row r="14" spans="1:6" s="6" customFormat="1" ht="15">
      <c r="A14" s="107"/>
      <c r="B14" s="108"/>
      <c r="C14" s="210"/>
      <c r="D14" s="211"/>
      <c r="E14" s="212"/>
      <c r="F14" s="213"/>
    </row>
    <row r="15" spans="1:6" ht="15.6" customHeight="1">
      <c r="A15" s="480" t="s">
        <v>203</v>
      </c>
      <c r="B15" s="481"/>
      <c r="C15" s="481"/>
      <c r="D15" s="481"/>
      <c r="E15" s="482"/>
      <c r="F15" s="263"/>
    </row>
    <row r="16" spans="1:6" s="185" customFormat="1" ht="15">
      <c r="A16" s="483" t="s">
        <v>204</v>
      </c>
      <c r="B16" s="484"/>
      <c r="C16" s="484"/>
      <c r="D16" s="484"/>
      <c r="E16" s="485"/>
      <c r="F16" s="262">
        <f>SUM(F6:F15)</f>
        <v>0</v>
      </c>
    </row>
    <row r="17" spans="1:6" s="185" customFormat="1" ht="15">
      <c r="A17" s="187"/>
      <c r="B17" s="188"/>
      <c r="C17" s="189"/>
      <c r="D17" s="190"/>
      <c r="E17" s="191"/>
      <c r="F17" s="192"/>
    </row>
    <row r="18" spans="1:6" s="185" customFormat="1" ht="15">
      <c r="A18" s="187"/>
      <c r="B18" s="188"/>
      <c r="C18" s="189"/>
      <c r="D18" s="190"/>
      <c r="E18" s="191"/>
      <c r="F18" s="192"/>
    </row>
    <row r="20" spans="1:6">
      <c r="F20" s="214"/>
    </row>
    <row r="21" spans="1:6">
      <c r="E21" s="2" t="s">
        <v>5</v>
      </c>
    </row>
    <row r="27" spans="1:6">
      <c r="F27" s="193"/>
    </row>
    <row r="28" spans="1:6">
      <c r="F28" s="193"/>
    </row>
  </sheetData>
  <mergeCells count="2">
    <mergeCell ref="A15:E15"/>
    <mergeCell ref="A16:E16"/>
  </mergeCells>
  <pageMargins left="0.7" right="0.7" top="0.75" bottom="0.75" header="0.3" footer="0.3"/>
  <pageSetup fitToHeight="0" orientation="portrait" r:id="rId1"/>
  <headerFooter>
    <oddFooter>&amp;LPrepared: Mahreen&amp;C&amp;P&amp;RMaavarulu Airport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
  <sheetViews>
    <sheetView showGridLines="0" topLeftCell="A13" zoomScale="85" zoomScaleNormal="85" zoomScaleSheetLayoutView="115" workbookViewId="0">
      <selection activeCell="L12" sqref="L12"/>
    </sheetView>
  </sheetViews>
  <sheetFormatPr defaultColWidth="9.140625" defaultRowHeight="15.75"/>
  <cols>
    <col min="1" max="1" width="5.85546875" style="92" customWidth="1"/>
    <col min="2" max="2" width="41.28515625" style="10" customWidth="1"/>
    <col min="3" max="3" width="6.5703125" style="11" customWidth="1"/>
    <col min="4" max="4" width="12.5703125" style="93" customWidth="1"/>
    <col min="5" max="5" width="11.7109375" style="2" customWidth="1"/>
    <col min="6" max="6" width="14.140625" style="5" customWidth="1"/>
    <col min="7" max="7" width="14.7109375" style="5" customWidth="1"/>
    <col min="8" max="8" width="9.140625" style="2"/>
    <col min="9" max="9" width="12.85546875" style="2" bestFit="1" customWidth="1"/>
    <col min="10" max="16384" width="9.140625" style="2"/>
  </cols>
  <sheetData>
    <row r="1" spans="1:7" ht="30">
      <c r="A1" s="282" t="s">
        <v>50</v>
      </c>
      <c r="B1" s="19" t="s">
        <v>1</v>
      </c>
      <c r="C1" s="20" t="s">
        <v>2</v>
      </c>
      <c r="D1" s="20" t="s">
        <v>3</v>
      </c>
      <c r="E1" s="284" t="s">
        <v>200</v>
      </c>
      <c r="F1" s="1" t="s">
        <v>199</v>
      </c>
      <c r="G1" s="245"/>
    </row>
    <row r="2" spans="1:7" ht="15">
      <c r="A2" s="21"/>
      <c r="B2" s="22" t="s">
        <v>173</v>
      </c>
      <c r="C2" s="23"/>
      <c r="D2" s="217"/>
      <c r="E2" s="23"/>
      <c r="F2" s="218"/>
      <c r="G2" s="245"/>
    </row>
    <row r="3" spans="1:7" ht="15" customHeight="1">
      <c r="A3" s="26"/>
      <c r="B3" s="220" t="s">
        <v>26</v>
      </c>
      <c r="C3" s="28"/>
      <c r="D3" s="221"/>
      <c r="E3" s="28"/>
      <c r="F3" s="222"/>
      <c r="G3" s="245"/>
    </row>
    <row r="4" spans="1:7" ht="15">
      <c r="A4" s="26"/>
      <c r="B4" s="223"/>
      <c r="C4" s="28"/>
      <c r="D4" s="221"/>
      <c r="E4" s="28"/>
      <c r="F4" s="222"/>
      <c r="G4" s="245"/>
    </row>
    <row r="5" spans="1:7" ht="15" customHeight="1">
      <c r="A5" s="49">
        <v>7</v>
      </c>
      <c r="B5" s="50" t="s">
        <v>87</v>
      </c>
      <c r="C5" s="281"/>
      <c r="D5" s="63"/>
      <c r="E5" s="64"/>
      <c r="F5" s="53"/>
      <c r="G5" s="245"/>
    </row>
    <row r="6" spans="1:7" s="227" customFormat="1" ht="90">
      <c r="A6" s="246" t="s">
        <v>5</v>
      </c>
      <c r="B6" s="247" t="s">
        <v>29</v>
      </c>
      <c r="C6" s="37"/>
      <c r="D6" s="42"/>
      <c r="E6" s="66"/>
      <c r="F6" s="43"/>
      <c r="G6" s="245"/>
    </row>
    <row r="7" spans="1:7" s="227" customFormat="1" ht="60">
      <c r="A7" s="246" t="s">
        <v>174</v>
      </c>
      <c r="B7" s="150" t="s">
        <v>57</v>
      </c>
      <c r="C7" s="37" t="s">
        <v>12</v>
      </c>
      <c r="D7" s="42">
        <v>46119</v>
      </c>
      <c r="E7" s="66"/>
      <c r="F7" s="37">
        <f>ROUNDUP((D7*E7),2)</f>
        <v>0</v>
      </c>
      <c r="G7" s="303"/>
    </row>
    <row r="8" spans="1:7" s="227" customFormat="1" ht="30" customHeight="1">
      <c r="A8" s="246" t="s">
        <v>175</v>
      </c>
      <c r="B8" s="9" t="s">
        <v>110</v>
      </c>
      <c r="C8" s="37" t="s">
        <v>12</v>
      </c>
      <c r="D8" s="42">
        <v>3697</v>
      </c>
      <c r="E8" s="66"/>
      <c r="F8" s="37">
        <f>ROUNDUP((D8*E8),2)</f>
        <v>0</v>
      </c>
      <c r="G8" s="245"/>
    </row>
    <row r="9" spans="1:7" s="227" customFormat="1" ht="15">
      <c r="A9" s="246" t="s">
        <v>176</v>
      </c>
      <c r="B9" s="9" t="s">
        <v>60</v>
      </c>
      <c r="C9" s="37" t="s">
        <v>12</v>
      </c>
      <c r="D9" s="42">
        <v>705</v>
      </c>
      <c r="E9" s="66"/>
      <c r="F9" s="37">
        <f>ROUNDUP((D9*E9),2)</f>
        <v>0</v>
      </c>
      <c r="G9" s="245"/>
    </row>
    <row r="10" spans="1:7" s="227" customFormat="1" ht="15" customHeight="1">
      <c r="A10" s="248"/>
      <c r="B10" s="166"/>
      <c r="C10" s="78"/>
      <c r="D10" s="249"/>
      <c r="E10" s="250"/>
      <c r="F10" s="48"/>
      <c r="G10" s="245"/>
    </row>
    <row r="11" spans="1:7" ht="15">
      <c r="A11" s="49">
        <v>7.2</v>
      </c>
      <c r="B11" s="50" t="s">
        <v>18</v>
      </c>
      <c r="C11" s="51"/>
      <c r="D11" s="63"/>
      <c r="E11" s="64"/>
      <c r="F11" s="53"/>
      <c r="G11" s="245"/>
    </row>
    <row r="12" spans="1:7" s="227" customFormat="1" ht="45.75" customHeight="1">
      <c r="A12" s="246" t="s">
        <v>5</v>
      </c>
      <c r="B12" s="251" t="s">
        <v>207</v>
      </c>
      <c r="C12" s="252"/>
      <c r="D12" s="253"/>
      <c r="E12" s="254"/>
      <c r="F12" s="255"/>
      <c r="G12" s="256"/>
    </row>
    <row r="13" spans="1:7" s="227" customFormat="1" ht="15">
      <c r="A13" s="246" t="s">
        <v>118</v>
      </c>
      <c r="B13" s="150" t="s">
        <v>25</v>
      </c>
      <c r="C13" s="37" t="s">
        <v>12</v>
      </c>
      <c r="D13" s="42">
        <v>46119</v>
      </c>
      <c r="E13" s="66"/>
      <c r="F13" s="37">
        <f>ROUNDUP((D13*E13),2)</f>
        <v>0</v>
      </c>
      <c r="G13" s="245"/>
    </row>
    <row r="14" spans="1:7" s="227" customFormat="1" ht="30" customHeight="1">
      <c r="A14" s="246" t="s">
        <v>119</v>
      </c>
      <c r="B14" s="9" t="s">
        <v>110</v>
      </c>
      <c r="C14" s="37" t="s">
        <v>12</v>
      </c>
      <c r="D14" s="42">
        <v>3697</v>
      </c>
      <c r="E14" s="66"/>
      <c r="F14" s="37">
        <f>ROUNDUP((D14*E14),2)</f>
        <v>0</v>
      </c>
      <c r="G14" s="245"/>
    </row>
    <row r="15" spans="1:7" s="227" customFormat="1" ht="15">
      <c r="A15" s="246" t="s">
        <v>177</v>
      </c>
      <c r="B15" s="9" t="s">
        <v>60</v>
      </c>
      <c r="C15" s="37" t="s">
        <v>12</v>
      </c>
      <c r="D15" s="42">
        <v>705</v>
      </c>
      <c r="E15" s="66"/>
      <c r="F15" s="37">
        <f>ROUNDUP((D15*E15),2)</f>
        <v>0</v>
      </c>
      <c r="G15" s="245"/>
    </row>
    <row r="16" spans="1:7" s="227" customFormat="1" ht="15">
      <c r="A16" s="257"/>
      <c r="B16" s="244"/>
      <c r="C16" s="46"/>
      <c r="D16" s="47"/>
      <c r="E16" s="250"/>
      <c r="F16" s="48"/>
      <c r="G16" s="245"/>
    </row>
    <row r="17" spans="1:7" ht="15">
      <c r="A17" s="49">
        <v>7.3</v>
      </c>
      <c r="B17" s="50" t="s">
        <v>100</v>
      </c>
      <c r="C17" s="51"/>
      <c r="D17" s="63"/>
      <c r="E17" s="64"/>
      <c r="F17" s="53"/>
      <c r="G17" s="245"/>
    </row>
    <row r="18" spans="1:7" s="227" customFormat="1" ht="45">
      <c r="A18" s="246" t="s">
        <v>5</v>
      </c>
      <c r="B18" s="55" t="s">
        <v>111</v>
      </c>
      <c r="C18" s="37"/>
      <c r="D18" s="42" t="s">
        <v>5</v>
      </c>
      <c r="E18" s="66"/>
      <c r="F18" s="43"/>
      <c r="G18" s="245"/>
    </row>
    <row r="19" spans="1:7" s="227" customFormat="1" ht="15">
      <c r="A19" s="246" t="s">
        <v>120</v>
      </c>
      <c r="B19" s="150" t="s">
        <v>25</v>
      </c>
      <c r="C19" s="37" t="s">
        <v>12</v>
      </c>
      <c r="D19" s="42">
        <v>46119</v>
      </c>
      <c r="E19" s="66"/>
      <c r="F19" s="37">
        <f>ROUNDUP((D19*E19),2)</f>
        <v>0</v>
      </c>
      <c r="G19" s="245"/>
    </row>
    <row r="20" spans="1:7" s="227" customFormat="1" ht="60">
      <c r="A20" s="246"/>
      <c r="B20" s="55" t="s">
        <v>61</v>
      </c>
      <c r="C20" s="37"/>
      <c r="D20" s="42"/>
      <c r="E20" s="66"/>
      <c r="F20" s="43"/>
      <c r="G20" s="245"/>
    </row>
    <row r="21" spans="1:7" s="227" customFormat="1" ht="30">
      <c r="A21" s="246" t="s">
        <v>121</v>
      </c>
      <c r="B21" s="9" t="s">
        <v>110</v>
      </c>
      <c r="C21" s="37" t="s">
        <v>12</v>
      </c>
      <c r="D21" s="42">
        <v>3697</v>
      </c>
      <c r="E21" s="66"/>
      <c r="F21" s="37">
        <f>ROUNDUP((D21*E21),2)</f>
        <v>0</v>
      </c>
      <c r="G21" s="245"/>
    </row>
    <row r="22" spans="1:7" s="227" customFormat="1" ht="15">
      <c r="A22" s="246" t="s">
        <v>122</v>
      </c>
      <c r="B22" s="9" t="s">
        <v>60</v>
      </c>
      <c r="C22" s="37" t="s">
        <v>12</v>
      </c>
      <c r="D22" s="42">
        <v>705</v>
      </c>
      <c r="E22" s="66"/>
      <c r="F22" s="37">
        <f>ROUNDUP((D22*E22),2)</f>
        <v>0</v>
      </c>
      <c r="G22" s="245"/>
    </row>
    <row r="23" spans="1:7" s="227" customFormat="1" ht="15" customHeight="1">
      <c r="A23" s="257"/>
      <c r="B23" s="244"/>
      <c r="C23" s="46"/>
      <c r="D23" s="47"/>
      <c r="E23" s="250"/>
      <c r="F23" s="48"/>
      <c r="G23" s="245"/>
    </row>
    <row r="24" spans="1:7" s="227" customFormat="1" ht="15">
      <c r="A24" s="258">
        <v>7.4</v>
      </c>
      <c r="B24" s="50" t="s">
        <v>24</v>
      </c>
      <c r="C24" s="51"/>
      <c r="D24" s="52"/>
      <c r="E24" s="64"/>
      <c r="F24" s="53"/>
      <c r="G24" s="245"/>
    </row>
    <row r="25" spans="1:7" s="227" customFormat="1" ht="32.25" customHeight="1">
      <c r="A25" s="246"/>
      <c r="B25" s="251" t="s">
        <v>101</v>
      </c>
      <c r="C25" s="252"/>
      <c r="D25" s="253"/>
      <c r="E25" s="254"/>
      <c r="F25" s="255"/>
      <c r="G25" s="256"/>
    </row>
    <row r="26" spans="1:7" s="227" customFormat="1" ht="15">
      <c r="A26" s="246" t="s">
        <v>178</v>
      </c>
      <c r="B26" s="150" t="s">
        <v>25</v>
      </c>
      <c r="C26" s="37" t="s">
        <v>12</v>
      </c>
      <c r="D26" s="42">
        <v>46119</v>
      </c>
      <c r="E26" s="66"/>
      <c r="F26" s="37">
        <f>ROUNDUP((D26*E26),2)</f>
        <v>0</v>
      </c>
      <c r="G26" s="245"/>
    </row>
    <row r="27" spans="1:7" s="227" customFormat="1" ht="30" customHeight="1">
      <c r="A27" s="246" t="s">
        <v>179</v>
      </c>
      <c r="B27" s="9" t="s">
        <v>67</v>
      </c>
      <c r="C27" s="37" t="s">
        <v>12</v>
      </c>
      <c r="D27" s="42">
        <v>3697</v>
      </c>
      <c r="E27" s="66"/>
      <c r="F27" s="37">
        <f>ROUNDUP((D27*E27),2)</f>
        <v>0</v>
      </c>
      <c r="G27" s="245"/>
    </row>
    <row r="28" spans="1:7" s="227" customFormat="1" ht="15">
      <c r="A28" s="246" t="s">
        <v>180</v>
      </c>
      <c r="B28" s="9" t="s">
        <v>60</v>
      </c>
      <c r="C28" s="37" t="s">
        <v>12</v>
      </c>
      <c r="D28" s="42">
        <v>705</v>
      </c>
      <c r="E28" s="66"/>
      <c r="F28" s="37">
        <f>ROUNDUP((D28*E28),2)</f>
        <v>0</v>
      </c>
      <c r="G28" s="303"/>
    </row>
    <row r="29" spans="1:7" s="227" customFormat="1" ht="15">
      <c r="A29" s="257"/>
      <c r="B29" s="98"/>
      <c r="C29" s="46"/>
      <c r="D29" s="47"/>
      <c r="E29" s="250"/>
      <c r="F29" s="48"/>
      <c r="G29" s="303"/>
    </row>
    <row r="30" spans="1:7" s="227" customFormat="1" ht="15">
      <c r="A30" s="371">
        <v>7.5</v>
      </c>
      <c r="B30" s="81" t="s">
        <v>194</v>
      </c>
      <c r="C30" s="78"/>
      <c r="D30" s="249"/>
      <c r="E30" s="83"/>
      <c r="F30" s="74"/>
      <c r="G30" s="303"/>
    </row>
    <row r="31" spans="1:7" s="227" customFormat="1" ht="15">
      <c r="A31" s="369" t="s">
        <v>196</v>
      </c>
      <c r="B31" s="9" t="s">
        <v>25</v>
      </c>
      <c r="C31" s="7" t="s">
        <v>12</v>
      </c>
      <c r="D31" s="62">
        <v>1929.6534999999999</v>
      </c>
      <c r="E31" s="156"/>
      <c r="F31" s="37">
        <f>ROUNDUP((D31*E31),2)</f>
        <v>0</v>
      </c>
      <c r="G31" s="303"/>
    </row>
    <row r="32" spans="1:7" s="227" customFormat="1" ht="30">
      <c r="A32" s="369" t="s">
        <v>197</v>
      </c>
      <c r="B32" s="9" t="s">
        <v>195</v>
      </c>
      <c r="C32" s="7" t="s">
        <v>12</v>
      </c>
      <c r="D32" s="62">
        <v>45.613999999999997</v>
      </c>
      <c r="E32" s="156"/>
      <c r="F32" s="37">
        <f>ROUNDUP((D32*E32),2)</f>
        <v>0</v>
      </c>
      <c r="G32" s="303"/>
    </row>
    <row r="33" spans="1:7" s="227" customFormat="1" ht="15">
      <c r="A33" s="369"/>
      <c r="B33" s="370"/>
      <c r="C33" s="68"/>
      <c r="D33" s="90"/>
      <c r="E33" s="91"/>
      <c r="F33" s="70"/>
      <c r="G33" s="303"/>
    </row>
    <row r="34" spans="1:7" s="227" customFormat="1" ht="15" customHeight="1">
      <c r="A34" s="257"/>
      <c r="B34" s="98"/>
      <c r="C34" s="46"/>
      <c r="D34" s="47"/>
      <c r="E34" s="250"/>
      <c r="F34" s="48"/>
      <c r="G34" s="245"/>
    </row>
    <row r="35" spans="1:7" ht="15.75" customHeight="1">
      <c r="A35" s="306" t="s">
        <v>181</v>
      </c>
      <c r="B35" s="270"/>
      <c r="C35" s="271"/>
      <c r="D35" s="271"/>
      <c r="E35" s="272"/>
      <c r="F35" s="263"/>
      <c r="G35" s="259"/>
    </row>
    <row r="36" spans="1:7" s="185" customFormat="1" ht="15">
      <c r="A36" s="306" t="s">
        <v>182</v>
      </c>
      <c r="B36" s="273"/>
      <c r="C36" s="274"/>
      <c r="D36" s="275"/>
      <c r="E36" s="276" t="s">
        <v>5</v>
      </c>
      <c r="F36" s="262">
        <f>SUM(F7:F35)</f>
        <v>0</v>
      </c>
      <c r="G36" s="260"/>
    </row>
    <row r="41" spans="1:7">
      <c r="C41" s="11" t="s">
        <v>5</v>
      </c>
    </row>
  </sheetData>
  <pageMargins left="0.7" right="0.7" top="0.75" bottom="0.75" header="0.3" footer="0.3"/>
  <pageSetup fitToHeight="0" orientation="portrait" r:id="rId1"/>
  <headerFooter>
    <oddFooter>&amp;LPrepared: Mahreen&amp;C&amp;P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zoomScale="85" zoomScaleNormal="85" zoomScaleSheetLayoutView="115" workbookViewId="0">
      <selection activeCell="O29" sqref="O29"/>
    </sheetView>
  </sheetViews>
  <sheetFormatPr defaultColWidth="9.140625" defaultRowHeight="15.75"/>
  <cols>
    <col min="1" max="1" width="5.85546875" style="92" customWidth="1"/>
    <col min="2" max="2" width="41.28515625" style="10" customWidth="1"/>
    <col min="3" max="3" width="6.5703125" style="11" customWidth="1"/>
    <col min="4" max="4" width="12.5703125" style="93" customWidth="1"/>
    <col min="5" max="5" width="12.28515625" style="2" customWidth="1"/>
    <col min="6" max="6" width="14.140625" style="5" customWidth="1"/>
    <col min="7" max="7" width="13.85546875" style="2" bestFit="1" customWidth="1"/>
    <col min="8" max="10" width="9.140625" style="2"/>
    <col min="11" max="11" width="10.28515625" style="2" bestFit="1" customWidth="1"/>
    <col min="12" max="247" width="9.140625" style="2"/>
    <col min="248" max="248" width="6.85546875" style="2" customWidth="1"/>
    <col min="249" max="249" width="49.5703125" style="2" customWidth="1"/>
    <col min="250" max="250" width="7" style="2" customWidth="1"/>
    <col min="251" max="251" width="11.5703125" style="2" bestFit="1" customWidth="1"/>
    <col min="252" max="252" width="12.7109375" style="2" customWidth="1"/>
    <col min="253" max="253" width="14.7109375" style="2" customWidth="1"/>
    <col min="254" max="254" width="13.85546875" style="2" bestFit="1" customWidth="1"/>
    <col min="255" max="503" width="9.140625" style="2"/>
    <col min="504" max="504" width="6.85546875" style="2" customWidth="1"/>
    <col min="505" max="505" width="49.5703125" style="2" customWidth="1"/>
    <col min="506" max="506" width="7" style="2" customWidth="1"/>
    <col min="507" max="507" width="11.5703125" style="2" bestFit="1" customWidth="1"/>
    <col min="508" max="508" width="12.7109375" style="2" customWidth="1"/>
    <col min="509" max="509" width="14.7109375" style="2" customWidth="1"/>
    <col min="510" max="510" width="13.85546875" style="2" bestFit="1" customWidth="1"/>
    <col min="511" max="759" width="9.140625" style="2"/>
    <col min="760" max="760" width="6.85546875" style="2" customWidth="1"/>
    <col min="761" max="761" width="49.5703125" style="2" customWidth="1"/>
    <col min="762" max="762" width="7" style="2" customWidth="1"/>
    <col min="763" max="763" width="11.5703125" style="2" bestFit="1" customWidth="1"/>
    <col min="764" max="764" width="12.7109375" style="2" customWidth="1"/>
    <col min="765" max="765" width="14.7109375" style="2" customWidth="1"/>
    <col min="766" max="766" width="13.85546875" style="2" bestFit="1" customWidth="1"/>
    <col min="767" max="1015" width="9.140625" style="2"/>
    <col min="1016" max="1016" width="6.85546875" style="2" customWidth="1"/>
    <col min="1017" max="1017" width="49.5703125" style="2" customWidth="1"/>
    <col min="1018" max="1018" width="7" style="2" customWidth="1"/>
    <col min="1019" max="1019" width="11.5703125" style="2" bestFit="1" customWidth="1"/>
    <col min="1020" max="1020" width="12.7109375" style="2" customWidth="1"/>
    <col min="1021" max="1021" width="14.7109375" style="2" customWidth="1"/>
    <col min="1022" max="1022" width="13.85546875" style="2" bestFit="1" customWidth="1"/>
    <col min="1023" max="1271" width="9.140625" style="2"/>
    <col min="1272" max="1272" width="6.85546875" style="2" customWidth="1"/>
    <col min="1273" max="1273" width="49.5703125" style="2" customWidth="1"/>
    <col min="1274" max="1274" width="7" style="2" customWidth="1"/>
    <col min="1275" max="1275" width="11.5703125" style="2" bestFit="1" customWidth="1"/>
    <col min="1276" max="1276" width="12.7109375" style="2" customWidth="1"/>
    <col min="1277" max="1277" width="14.7109375" style="2" customWidth="1"/>
    <col min="1278" max="1278" width="13.85546875" style="2" bestFit="1" customWidth="1"/>
    <col min="1279" max="1527" width="9.140625" style="2"/>
    <col min="1528" max="1528" width="6.85546875" style="2" customWidth="1"/>
    <col min="1529" max="1529" width="49.5703125" style="2" customWidth="1"/>
    <col min="1530" max="1530" width="7" style="2" customWidth="1"/>
    <col min="1531" max="1531" width="11.5703125" style="2" bestFit="1" customWidth="1"/>
    <col min="1532" max="1532" width="12.7109375" style="2" customWidth="1"/>
    <col min="1533" max="1533" width="14.7109375" style="2" customWidth="1"/>
    <col min="1534" max="1534" width="13.85546875" style="2" bestFit="1" customWidth="1"/>
    <col min="1535" max="1783" width="9.140625" style="2"/>
    <col min="1784" max="1784" width="6.85546875" style="2" customWidth="1"/>
    <col min="1785" max="1785" width="49.5703125" style="2" customWidth="1"/>
    <col min="1786" max="1786" width="7" style="2" customWidth="1"/>
    <col min="1787" max="1787" width="11.5703125" style="2" bestFit="1" customWidth="1"/>
    <col min="1788" max="1788" width="12.7109375" style="2" customWidth="1"/>
    <col min="1789" max="1789" width="14.7109375" style="2" customWidth="1"/>
    <col min="1790" max="1790" width="13.85546875" style="2" bestFit="1" customWidth="1"/>
    <col min="1791" max="2039" width="9.140625" style="2"/>
    <col min="2040" max="2040" width="6.85546875" style="2" customWidth="1"/>
    <col min="2041" max="2041" width="49.5703125" style="2" customWidth="1"/>
    <col min="2042" max="2042" width="7" style="2" customWidth="1"/>
    <col min="2043" max="2043" width="11.5703125" style="2" bestFit="1" customWidth="1"/>
    <col min="2044" max="2044" width="12.7109375" style="2" customWidth="1"/>
    <col min="2045" max="2045" width="14.7109375" style="2" customWidth="1"/>
    <col min="2046" max="2046" width="13.85546875" style="2" bestFit="1" customWidth="1"/>
    <col min="2047" max="2295" width="9.140625" style="2"/>
    <col min="2296" max="2296" width="6.85546875" style="2" customWidth="1"/>
    <col min="2297" max="2297" width="49.5703125" style="2" customWidth="1"/>
    <col min="2298" max="2298" width="7" style="2" customWidth="1"/>
    <col min="2299" max="2299" width="11.5703125" style="2" bestFit="1" customWidth="1"/>
    <col min="2300" max="2300" width="12.7109375" style="2" customWidth="1"/>
    <col min="2301" max="2301" width="14.7109375" style="2" customWidth="1"/>
    <col min="2302" max="2302" width="13.85546875" style="2" bestFit="1" customWidth="1"/>
    <col min="2303" max="2551" width="9.140625" style="2"/>
    <col min="2552" max="2552" width="6.85546875" style="2" customWidth="1"/>
    <col min="2553" max="2553" width="49.5703125" style="2" customWidth="1"/>
    <col min="2554" max="2554" width="7" style="2" customWidth="1"/>
    <col min="2555" max="2555" width="11.5703125" style="2" bestFit="1" customWidth="1"/>
    <col min="2556" max="2556" width="12.7109375" style="2" customWidth="1"/>
    <col min="2557" max="2557" width="14.7109375" style="2" customWidth="1"/>
    <col min="2558" max="2558" width="13.85546875" style="2" bestFit="1" customWidth="1"/>
    <col min="2559" max="2807" width="9.140625" style="2"/>
    <col min="2808" max="2808" width="6.85546875" style="2" customWidth="1"/>
    <col min="2809" max="2809" width="49.5703125" style="2" customWidth="1"/>
    <col min="2810" max="2810" width="7" style="2" customWidth="1"/>
    <col min="2811" max="2811" width="11.5703125" style="2" bestFit="1" customWidth="1"/>
    <col min="2812" max="2812" width="12.7109375" style="2" customWidth="1"/>
    <col min="2813" max="2813" width="14.7109375" style="2" customWidth="1"/>
    <col min="2814" max="2814" width="13.85546875" style="2" bestFit="1" customWidth="1"/>
    <col min="2815" max="3063" width="9.140625" style="2"/>
    <col min="3064" max="3064" width="6.85546875" style="2" customWidth="1"/>
    <col min="3065" max="3065" width="49.5703125" style="2" customWidth="1"/>
    <col min="3066" max="3066" width="7" style="2" customWidth="1"/>
    <col min="3067" max="3067" width="11.5703125" style="2" bestFit="1" customWidth="1"/>
    <col min="3068" max="3068" width="12.7109375" style="2" customWidth="1"/>
    <col min="3069" max="3069" width="14.7109375" style="2" customWidth="1"/>
    <col min="3070" max="3070" width="13.85546875" style="2" bestFit="1" customWidth="1"/>
    <col min="3071" max="3319" width="9.140625" style="2"/>
    <col min="3320" max="3320" width="6.85546875" style="2" customWidth="1"/>
    <col min="3321" max="3321" width="49.5703125" style="2" customWidth="1"/>
    <col min="3322" max="3322" width="7" style="2" customWidth="1"/>
    <col min="3323" max="3323" width="11.5703125" style="2" bestFit="1" customWidth="1"/>
    <col min="3324" max="3324" width="12.7109375" style="2" customWidth="1"/>
    <col min="3325" max="3325" width="14.7109375" style="2" customWidth="1"/>
    <col min="3326" max="3326" width="13.85546875" style="2" bestFit="1" customWidth="1"/>
    <col min="3327" max="3575" width="9.140625" style="2"/>
    <col min="3576" max="3576" width="6.85546875" style="2" customWidth="1"/>
    <col min="3577" max="3577" width="49.5703125" style="2" customWidth="1"/>
    <col min="3578" max="3578" width="7" style="2" customWidth="1"/>
    <col min="3579" max="3579" width="11.5703125" style="2" bestFit="1" customWidth="1"/>
    <col min="3580" max="3580" width="12.7109375" style="2" customWidth="1"/>
    <col min="3581" max="3581" width="14.7109375" style="2" customWidth="1"/>
    <col min="3582" max="3582" width="13.85546875" style="2" bestFit="1" customWidth="1"/>
    <col min="3583" max="3831" width="9.140625" style="2"/>
    <col min="3832" max="3832" width="6.85546875" style="2" customWidth="1"/>
    <col min="3833" max="3833" width="49.5703125" style="2" customWidth="1"/>
    <col min="3834" max="3834" width="7" style="2" customWidth="1"/>
    <col min="3835" max="3835" width="11.5703125" style="2" bestFit="1" customWidth="1"/>
    <col min="3836" max="3836" width="12.7109375" style="2" customWidth="1"/>
    <col min="3837" max="3837" width="14.7109375" style="2" customWidth="1"/>
    <col min="3838" max="3838" width="13.85546875" style="2" bestFit="1" customWidth="1"/>
    <col min="3839" max="4087" width="9.140625" style="2"/>
    <col min="4088" max="4088" width="6.85546875" style="2" customWidth="1"/>
    <col min="4089" max="4089" width="49.5703125" style="2" customWidth="1"/>
    <col min="4090" max="4090" width="7" style="2" customWidth="1"/>
    <col min="4091" max="4091" width="11.5703125" style="2" bestFit="1" customWidth="1"/>
    <col min="4092" max="4092" width="12.7109375" style="2" customWidth="1"/>
    <col min="4093" max="4093" width="14.7109375" style="2" customWidth="1"/>
    <col min="4094" max="4094" width="13.85546875" style="2" bestFit="1" customWidth="1"/>
    <col min="4095" max="4343" width="9.140625" style="2"/>
    <col min="4344" max="4344" width="6.85546875" style="2" customWidth="1"/>
    <col min="4345" max="4345" width="49.5703125" style="2" customWidth="1"/>
    <col min="4346" max="4346" width="7" style="2" customWidth="1"/>
    <col min="4347" max="4347" width="11.5703125" style="2" bestFit="1" customWidth="1"/>
    <col min="4348" max="4348" width="12.7109375" style="2" customWidth="1"/>
    <col min="4349" max="4349" width="14.7109375" style="2" customWidth="1"/>
    <col min="4350" max="4350" width="13.85546875" style="2" bestFit="1" customWidth="1"/>
    <col min="4351" max="4599" width="9.140625" style="2"/>
    <col min="4600" max="4600" width="6.85546875" style="2" customWidth="1"/>
    <col min="4601" max="4601" width="49.5703125" style="2" customWidth="1"/>
    <col min="4602" max="4602" width="7" style="2" customWidth="1"/>
    <col min="4603" max="4603" width="11.5703125" style="2" bestFit="1" customWidth="1"/>
    <col min="4604" max="4604" width="12.7109375" style="2" customWidth="1"/>
    <col min="4605" max="4605" width="14.7109375" style="2" customWidth="1"/>
    <col min="4606" max="4606" width="13.85546875" style="2" bestFit="1" customWidth="1"/>
    <col min="4607" max="4855" width="9.140625" style="2"/>
    <col min="4856" max="4856" width="6.85546875" style="2" customWidth="1"/>
    <col min="4857" max="4857" width="49.5703125" style="2" customWidth="1"/>
    <col min="4858" max="4858" width="7" style="2" customWidth="1"/>
    <col min="4859" max="4859" width="11.5703125" style="2" bestFit="1" customWidth="1"/>
    <col min="4860" max="4860" width="12.7109375" style="2" customWidth="1"/>
    <col min="4861" max="4861" width="14.7109375" style="2" customWidth="1"/>
    <col min="4862" max="4862" width="13.85546875" style="2" bestFit="1" customWidth="1"/>
    <col min="4863" max="5111" width="9.140625" style="2"/>
    <col min="5112" max="5112" width="6.85546875" style="2" customWidth="1"/>
    <col min="5113" max="5113" width="49.5703125" style="2" customWidth="1"/>
    <col min="5114" max="5114" width="7" style="2" customWidth="1"/>
    <col min="5115" max="5115" width="11.5703125" style="2" bestFit="1" customWidth="1"/>
    <col min="5116" max="5116" width="12.7109375" style="2" customWidth="1"/>
    <col min="5117" max="5117" width="14.7109375" style="2" customWidth="1"/>
    <col min="5118" max="5118" width="13.85546875" style="2" bestFit="1" customWidth="1"/>
    <col min="5119" max="5367" width="9.140625" style="2"/>
    <col min="5368" max="5368" width="6.85546875" style="2" customWidth="1"/>
    <col min="5369" max="5369" width="49.5703125" style="2" customWidth="1"/>
    <col min="5370" max="5370" width="7" style="2" customWidth="1"/>
    <col min="5371" max="5371" width="11.5703125" style="2" bestFit="1" customWidth="1"/>
    <col min="5372" max="5372" width="12.7109375" style="2" customWidth="1"/>
    <col min="5373" max="5373" width="14.7109375" style="2" customWidth="1"/>
    <col min="5374" max="5374" width="13.85546875" style="2" bestFit="1" customWidth="1"/>
    <col min="5375" max="5623" width="9.140625" style="2"/>
    <col min="5624" max="5624" width="6.85546875" style="2" customWidth="1"/>
    <col min="5625" max="5625" width="49.5703125" style="2" customWidth="1"/>
    <col min="5626" max="5626" width="7" style="2" customWidth="1"/>
    <col min="5627" max="5627" width="11.5703125" style="2" bestFit="1" customWidth="1"/>
    <col min="5628" max="5628" width="12.7109375" style="2" customWidth="1"/>
    <col min="5629" max="5629" width="14.7109375" style="2" customWidth="1"/>
    <col min="5630" max="5630" width="13.85546875" style="2" bestFit="1" customWidth="1"/>
    <col min="5631" max="5879" width="9.140625" style="2"/>
    <col min="5880" max="5880" width="6.85546875" style="2" customWidth="1"/>
    <col min="5881" max="5881" width="49.5703125" style="2" customWidth="1"/>
    <col min="5882" max="5882" width="7" style="2" customWidth="1"/>
    <col min="5883" max="5883" width="11.5703125" style="2" bestFit="1" customWidth="1"/>
    <col min="5884" max="5884" width="12.7109375" style="2" customWidth="1"/>
    <col min="5885" max="5885" width="14.7109375" style="2" customWidth="1"/>
    <col min="5886" max="5886" width="13.85546875" style="2" bestFit="1" customWidth="1"/>
    <col min="5887" max="6135" width="9.140625" style="2"/>
    <col min="6136" max="6136" width="6.85546875" style="2" customWidth="1"/>
    <col min="6137" max="6137" width="49.5703125" style="2" customWidth="1"/>
    <col min="6138" max="6138" width="7" style="2" customWidth="1"/>
    <col min="6139" max="6139" width="11.5703125" style="2" bestFit="1" customWidth="1"/>
    <col min="6140" max="6140" width="12.7109375" style="2" customWidth="1"/>
    <col min="6141" max="6141" width="14.7109375" style="2" customWidth="1"/>
    <col min="6142" max="6142" width="13.85546875" style="2" bestFit="1" customWidth="1"/>
    <col min="6143" max="6391" width="9.140625" style="2"/>
    <col min="6392" max="6392" width="6.85546875" style="2" customWidth="1"/>
    <col min="6393" max="6393" width="49.5703125" style="2" customWidth="1"/>
    <col min="6394" max="6394" width="7" style="2" customWidth="1"/>
    <col min="6395" max="6395" width="11.5703125" style="2" bestFit="1" customWidth="1"/>
    <col min="6396" max="6396" width="12.7109375" style="2" customWidth="1"/>
    <col min="6397" max="6397" width="14.7109375" style="2" customWidth="1"/>
    <col min="6398" max="6398" width="13.85546875" style="2" bestFit="1" customWidth="1"/>
    <col min="6399" max="6647" width="9.140625" style="2"/>
    <col min="6648" max="6648" width="6.85546875" style="2" customWidth="1"/>
    <col min="6649" max="6649" width="49.5703125" style="2" customWidth="1"/>
    <col min="6650" max="6650" width="7" style="2" customWidth="1"/>
    <col min="6651" max="6651" width="11.5703125" style="2" bestFit="1" customWidth="1"/>
    <col min="6652" max="6652" width="12.7109375" style="2" customWidth="1"/>
    <col min="6653" max="6653" width="14.7109375" style="2" customWidth="1"/>
    <col min="6654" max="6654" width="13.85546875" style="2" bestFit="1" customWidth="1"/>
    <col min="6655" max="6903" width="9.140625" style="2"/>
    <col min="6904" max="6904" width="6.85546875" style="2" customWidth="1"/>
    <col min="6905" max="6905" width="49.5703125" style="2" customWidth="1"/>
    <col min="6906" max="6906" width="7" style="2" customWidth="1"/>
    <col min="6907" max="6907" width="11.5703125" style="2" bestFit="1" customWidth="1"/>
    <col min="6908" max="6908" width="12.7109375" style="2" customWidth="1"/>
    <col min="6909" max="6909" width="14.7109375" style="2" customWidth="1"/>
    <col min="6910" max="6910" width="13.85546875" style="2" bestFit="1" customWidth="1"/>
    <col min="6911" max="7159" width="9.140625" style="2"/>
    <col min="7160" max="7160" width="6.85546875" style="2" customWidth="1"/>
    <col min="7161" max="7161" width="49.5703125" style="2" customWidth="1"/>
    <col min="7162" max="7162" width="7" style="2" customWidth="1"/>
    <col min="7163" max="7163" width="11.5703125" style="2" bestFit="1" customWidth="1"/>
    <col min="7164" max="7164" width="12.7109375" style="2" customWidth="1"/>
    <col min="7165" max="7165" width="14.7109375" style="2" customWidth="1"/>
    <col min="7166" max="7166" width="13.85546875" style="2" bestFit="1" customWidth="1"/>
    <col min="7167" max="7415" width="9.140625" style="2"/>
    <col min="7416" max="7416" width="6.85546875" style="2" customWidth="1"/>
    <col min="7417" max="7417" width="49.5703125" style="2" customWidth="1"/>
    <col min="7418" max="7418" width="7" style="2" customWidth="1"/>
    <col min="7419" max="7419" width="11.5703125" style="2" bestFit="1" customWidth="1"/>
    <col min="7420" max="7420" width="12.7109375" style="2" customWidth="1"/>
    <col min="7421" max="7421" width="14.7109375" style="2" customWidth="1"/>
    <col min="7422" max="7422" width="13.85546875" style="2" bestFit="1" customWidth="1"/>
    <col min="7423" max="7671" width="9.140625" style="2"/>
    <col min="7672" max="7672" width="6.85546875" style="2" customWidth="1"/>
    <col min="7673" max="7673" width="49.5703125" style="2" customWidth="1"/>
    <col min="7674" max="7674" width="7" style="2" customWidth="1"/>
    <col min="7675" max="7675" width="11.5703125" style="2" bestFit="1" customWidth="1"/>
    <col min="7676" max="7676" width="12.7109375" style="2" customWidth="1"/>
    <col min="7677" max="7677" width="14.7109375" style="2" customWidth="1"/>
    <col min="7678" max="7678" width="13.85546875" style="2" bestFit="1" customWidth="1"/>
    <col min="7679" max="7927" width="9.140625" style="2"/>
    <col min="7928" max="7928" width="6.85546875" style="2" customWidth="1"/>
    <col min="7929" max="7929" width="49.5703125" style="2" customWidth="1"/>
    <col min="7930" max="7930" width="7" style="2" customWidth="1"/>
    <col min="7931" max="7931" width="11.5703125" style="2" bestFit="1" customWidth="1"/>
    <col min="7932" max="7932" width="12.7109375" style="2" customWidth="1"/>
    <col min="7933" max="7933" width="14.7109375" style="2" customWidth="1"/>
    <col min="7934" max="7934" width="13.85546875" style="2" bestFit="1" customWidth="1"/>
    <col min="7935" max="8183" width="9.140625" style="2"/>
    <col min="8184" max="8184" width="6.85546875" style="2" customWidth="1"/>
    <col min="8185" max="8185" width="49.5703125" style="2" customWidth="1"/>
    <col min="8186" max="8186" width="7" style="2" customWidth="1"/>
    <col min="8187" max="8187" width="11.5703125" style="2" bestFit="1" customWidth="1"/>
    <col min="8188" max="8188" width="12.7109375" style="2" customWidth="1"/>
    <col min="8189" max="8189" width="14.7109375" style="2" customWidth="1"/>
    <col min="8190" max="8190" width="13.85546875" style="2" bestFit="1" customWidth="1"/>
    <col min="8191" max="8439" width="9.140625" style="2"/>
    <col min="8440" max="8440" width="6.85546875" style="2" customWidth="1"/>
    <col min="8441" max="8441" width="49.5703125" style="2" customWidth="1"/>
    <col min="8442" max="8442" width="7" style="2" customWidth="1"/>
    <col min="8443" max="8443" width="11.5703125" style="2" bestFit="1" customWidth="1"/>
    <col min="8444" max="8444" width="12.7109375" style="2" customWidth="1"/>
    <col min="8445" max="8445" width="14.7109375" style="2" customWidth="1"/>
    <col min="8446" max="8446" width="13.85546875" style="2" bestFit="1" customWidth="1"/>
    <col min="8447" max="8695" width="9.140625" style="2"/>
    <col min="8696" max="8696" width="6.85546875" style="2" customWidth="1"/>
    <col min="8697" max="8697" width="49.5703125" style="2" customWidth="1"/>
    <col min="8698" max="8698" width="7" style="2" customWidth="1"/>
    <col min="8699" max="8699" width="11.5703125" style="2" bestFit="1" customWidth="1"/>
    <col min="8700" max="8700" width="12.7109375" style="2" customWidth="1"/>
    <col min="8701" max="8701" width="14.7109375" style="2" customWidth="1"/>
    <col min="8702" max="8702" width="13.85546875" style="2" bestFit="1" customWidth="1"/>
    <col min="8703" max="8951" width="9.140625" style="2"/>
    <col min="8952" max="8952" width="6.85546875" style="2" customWidth="1"/>
    <col min="8953" max="8953" width="49.5703125" style="2" customWidth="1"/>
    <col min="8954" max="8954" width="7" style="2" customWidth="1"/>
    <col min="8955" max="8955" width="11.5703125" style="2" bestFit="1" customWidth="1"/>
    <col min="8956" max="8956" width="12.7109375" style="2" customWidth="1"/>
    <col min="8957" max="8957" width="14.7109375" style="2" customWidth="1"/>
    <col min="8958" max="8958" width="13.85546875" style="2" bestFit="1" customWidth="1"/>
    <col min="8959" max="9207" width="9.140625" style="2"/>
    <col min="9208" max="9208" width="6.85546875" style="2" customWidth="1"/>
    <col min="9209" max="9209" width="49.5703125" style="2" customWidth="1"/>
    <col min="9210" max="9210" width="7" style="2" customWidth="1"/>
    <col min="9211" max="9211" width="11.5703125" style="2" bestFit="1" customWidth="1"/>
    <col min="9212" max="9212" width="12.7109375" style="2" customWidth="1"/>
    <col min="9213" max="9213" width="14.7109375" style="2" customWidth="1"/>
    <col min="9214" max="9214" width="13.85546875" style="2" bestFit="1" customWidth="1"/>
    <col min="9215" max="9463" width="9.140625" style="2"/>
    <col min="9464" max="9464" width="6.85546875" style="2" customWidth="1"/>
    <col min="9465" max="9465" width="49.5703125" style="2" customWidth="1"/>
    <col min="9466" max="9466" width="7" style="2" customWidth="1"/>
    <col min="9467" max="9467" width="11.5703125" style="2" bestFit="1" customWidth="1"/>
    <col min="9468" max="9468" width="12.7109375" style="2" customWidth="1"/>
    <col min="9469" max="9469" width="14.7109375" style="2" customWidth="1"/>
    <col min="9470" max="9470" width="13.85546875" style="2" bestFit="1" customWidth="1"/>
    <col min="9471" max="9719" width="9.140625" style="2"/>
    <col min="9720" max="9720" width="6.85546875" style="2" customWidth="1"/>
    <col min="9721" max="9721" width="49.5703125" style="2" customWidth="1"/>
    <col min="9722" max="9722" width="7" style="2" customWidth="1"/>
    <col min="9723" max="9723" width="11.5703125" style="2" bestFit="1" customWidth="1"/>
    <col min="9724" max="9724" width="12.7109375" style="2" customWidth="1"/>
    <col min="9725" max="9725" width="14.7109375" style="2" customWidth="1"/>
    <col min="9726" max="9726" width="13.85546875" style="2" bestFit="1" customWidth="1"/>
    <col min="9727" max="9975" width="9.140625" style="2"/>
    <col min="9976" max="9976" width="6.85546875" style="2" customWidth="1"/>
    <col min="9977" max="9977" width="49.5703125" style="2" customWidth="1"/>
    <col min="9978" max="9978" width="7" style="2" customWidth="1"/>
    <col min="9979" max="9979" width="11.5703125" style="2" bestFit="1" customWidth="1"/>
    <col min="9980" max="9980" width="12.7109375" style="2" customWidth="1"/>
    <col min="9981" max="9981" width="14.7109375" style="2" customWidth="1"/>
    <col min="9982" max="9982" width="13.85546875" style="2" bestFit="1" customWidth="1"/>
    <col min="9983" max="10231" width="9.140625" style="2"/>
    <col min="10232" max="10232" width="6.85546875" style="2" customWidth="1"/>
    <col min="10233" max="10233" width="49.5703125" style="2" customWidth="1"/>
    <col min="10234" max="10234" width="7" style="2" customWidth="1"/>
    <col min="10235" max="10235" width="11.5703125" style="2" bestFit="1" customWidth="1"/>
    <col min="10236" max="10236" width="12.7109375" style="2" customWidth="1"/>
    <col min="10237" max="10237" width="14.7109375" style="2" customWidth="1"/>
    <col min="10238" max="10238" width="13.85546875" style="2" bestFit="1" customWidth="1"/>
    <col min="10239" max="10487" width="9.140625" style="2"/>
    <col min="10488" max="10488" width="6.85546875" style="2" customWidth="1"/>
    <col min="10489" max="10489" width="49.5703125" style="2" customWidth="1"/>
    <col min="10490" max="10490" width="7" style="2" customWidth="1"/>
    <col min="10491" max="10491" width="11.5703125" style="2" bestFit="1" customWidth="1"/>
    <col min="10492" max="10492" width="12.7109375" style="2" customWidth="1"/>
    <col min="10493" max="10493" width="14.7109375" style="2" customWidth="1"/>
    <col min="10494" max="10494" width="13.85546875" style="2" bestFit="1" customWidth="1"/>
    <col min="10495" max="10743" width="9.140625" style="2"/>
    <col min="10744" max="10744" width="6.85546875" style="2" customWidth="1"/>
    <col min="10745" max="10745" width="49.5703125" style="2" customWidth="1"/>
    <col min="10746" max="10746" width="7" style="2" customWidth="1"/>
    <col min="10747" max="10747" width="11.5703125" style="2" bestFit="1" customWidth="1"/>
    <col min="10748" max="10748" width="12.7109375" style="2" customWidth="1"/>
    <col min="10749" max="10749" width="14.7109375" style="2" customWidth="1"/>
    <col min="10750" max="10750" width="13.85546875" style="2" bestFit="1" customWidth="1"/>
    <col min="10751" max="10999" width="9.140625" style="2"/>
    <col min="11000" max="11000" width="6.85546875" style="2" customWidth="1"/>
    <col min="11001" max="11001" width="49.5703125" style="2" customWidth="1"/>
    <col min="11002" max="11002" width="7" style="2" customWidth="1"/>
    <col min="11003" max="11003" width="11.5703125" style="2" bestFit="1" customWidth="1"/>
    <col min="11004" max="11004" width="12.7109375" style="2" customWidth="1"/>
    <col min="11005" max="11005" width="14.7109375" style="2" customWidth="1"/>
    <col min="11006" max="11006" width="13.85546875" style="2" bestFit="1" customWidth="1"/>
    <col min="11007" max="11255" width="9.140625" style="2"/>
    <col min="11256" max="11256" width="6.85546875" style="2" customWidth="1"/>
    <col min="11257" max="11257" width="49.5703125" style="2" customWidth="1"/>
    <col min="11258" max="11258" width="7" style="2" customWidth="1"/>
    <col min="11259" max="11259" width="11.5703125" style="2" bestFit="1" customWidth="1"/>
    <col min="11260" max="11260" width="12.7109375" style="2" customWidth="1"/>
    <col min="11261" max="11261" width="14.7109375" style="2" customWidth="1"/>
    <col min="11262" max="11262" width="13.85546875" style="2" bestFit="1" customWidth="1"/>
    <col min="11263" max="11511" width="9.140625" style="2"/>
    <col min="11512" max="11512" width="6.85546875" style="2" customWidth="1"/>
    <col min="11513" max="11513" width="49.5703125" style="2" customWidth="1"/>
    <col min="11514" max="11514" width="7" style="2" customWidth="1"/>
    <col min="11515" max="11515" width="11.5703125" style="2" bestFit="1" customWidth="1"/>
    <col min="11516" max="11516" width="12.7109375" style="2" customWidth="1"/>
    <col min="11517" max="11517" width="14.7109375" style="2" customWidth="1"/>
    <col min="11518" max="11518" width="13.85546875" style="2" bestFit="1" customWidth="1"/>
    <col min="11519" max="11767" width="9.140625" style="2"/>
    <col min="11768" max="11768" width="6.85546875" style="2" customWidth="1"/>
    <col min="11769" max="11769" width="49.5703125" style="2" customWidth="1"/>
    <col min="11770" max="11770" width="7" style="2" customWidth="1"/>
    <col min="11771" max="11771" width="11.5703125" style="2" bestFit="1" customWidth="1"/>
    <col min="11772" max="11772" width="12.7109375" style="2" customWidth="1"/>
    <col min="11773" max="11773" width="14.7109375" style="2" customWidth="1"/>
    <col min="11774" max="11774" width="13.85546875" style="2" bestFit="1" customWidth="1"/>
    <col min="11775" max="12023" width="9.140625" style="2"/>
    <col min="12024" max="12024" width="6.85546875" style="2" customWidth="1"/>
    <col min="12025" max="12025" width="49.5703125" style="2" customWidth="1"/>
    <col min="12026" max="12026" width="7" style="2" customWidth="1"/>
    <col min="12027" max="12027" width="11.5703125" style="2" bestFit="1" customWidth="1"/>
    <col min="12028" max="12028" width="12.7109375" style="2" customWidth="1"/>
    <col min="12029" max="12029" width="14.7109375" style="2" customWidth="1"/>
    <col min="12030" max="12030" width="13.85546875" style="2" bestFit="1" customWidth="1"/>
    <col min="12031" max="12279" width="9.140625" style="2"/>
    <col min="12280" max="12280" width="6.85546875" style="2" customWidth="1"/>
    <col min="12281" max="12281" width="49.5703125" style="2" customWidth="1"/>
    <col min="12282" max="12282" width="7" style="2" customWidth="1"/>
    <col min="12283" max="12283" width="11.5703125" style="2" bestFit="1" customWidth="1"/>
    <col min="12284" max="12284" width="12.7109375" style="2" customWidth="1"/>
    <col min="12285" max="12285" width="14.7109375" style="2" customWidth="1"/>
    <col min="12286" max="12286" width="13.85546875" style="2" bestFit="1" customWidth="1"/>
    <col min="12287" max="12535" width="9.140625" style="2"/>
    <col min="12536" max="12536" width="6.85546875" style="2" customWidth="1"/>
    <col min="12537" max="12537" width="49.5703125" style="2" customWidth="1"/>
    <col min="12538" max="12538" width="7" style="2" customWidth="1"/>
    <col min="12539" max="12539" width="11.5703125" style="2" bestFit="1" customWidth="1"/>
    <col min="12540" max="12540" width="12.7109375" style="2" customWidth="1"/>
    <col min="12541" max="12541" width="14.7109375" style="2" customWidth="1"/>
    <col min="12542" max="12542" width="13.85546875" style="2" bestFit="1" customWidth="1"/>
    <col min="12543" max="12791" width="9.140625" style="2"/>
    <col min="12792" max="12792" width="6.85546875" style="2" customWidth="1"/>
    <col min="12793" max="12793" width="49.5703125" style="2" customWidth="1"/>
    <col min="12794" max="12794" width="7" style="2" customWidth="1"/>
    <col min="12795" max="12795" width="11.5703125" style="2" bestFit="1" customWidth="1"/>
    <col min="12796" max="12796" width="12.7109375" style="2" customWidth="1"/>
    <col min="12797" max="12797" width="14.7109375" style="2" customWidth="1"/>
    <col min="12798" max="12798" width="13.85546875" style="2" bestFit="1" customWidth="1"/>
    <col min="12799" max="13047" width="9.140625" style="2"/>
    <col min="13048" max="13048" width="6.85546875" style="2" customWidth="1"/>
    <col min="13049" max="13049" width="49.5703125" style="2" customWidth="1"/>
    <col min="13050" max="13050" width="7" style="2" customWidth="1"/>
    <col min="13051" max="13051" width="11.5703125" style="2" bestFit="1" customWidth="1"/>
    <col min="13052" max="13052" width="12.7109375" style="2" customWidth="1"/>
    <col min="13053" max="13053" width="14.7109375" style="2" customWidth="1"/>
    <col min="13054" max="13054" width="13.85546875" style="2" bestFit="1" customWidth="1"/>
    <col min="13055" max="13303" width="9.140625" style="2"/>
    <col min="13304" max="13304" width="6.85546875" style="2" customWidth="1"/>
    <col min="13305" max="13305" width="49.5703125" style="2" customWidth="1"/>
    <col min="13306" max="13306" width="7" style="2" customWidth="1"/>
    <col min="13307" max="13307" width="11.5703125" style="2" bestFit="1" customWidth="1"/>
    <col min="13308" max="13308" width="12.7109375" style="2" customWidth="1"/>
    <col min="13309" max="13309" width="14.7109375" style="2" customWidth="1"/>
    <col min="13310" max="13310" width="13.85546875" style="2" bestFit="1" customWidth="1"/>
    <col min="13311" max="13559" width="9.140625" style="2"/>
    <col min="13560" max="13560" width="6.85546875" style="2" customWidth="1"/>
    <col min="13561" max="13561" width="49.5703125" style="2" customWidth="1"/>
    <col min="13562" max="13562" width="7" style="2" customWidth="1"/>
    <col min="13563" max="13563" width="11.5703125" style="2" bestFit="1" customWidth="1"/>
    <col min="13564" max="13564" width="12.7109375" style="2" customWidth="1"/>
    <col min="13565" max="13565" width="14.7109375" style="2" customWidth="1"/>
    <col min="13566" max="13566" width="13.85546875" style="2" bestFit="1" customWidth="1"/>
    <col min="13567" max="13815" width="9.140625" style="2"/>
    <col min="13816" max="13816" width="6.85546875" style="2" customWidth="1"/>
    <col min="13817" max="13817" width="49.5703125" style="2" customWidth="1"/>
    <col min="13818" max="13818" width="7" style="2" customWidth="1"/>
    <col min="13819" max="13819" width="11.5703125" style="2" bestFit="1" customWidth="1"/>
    <col min="13820" max="13820" width="12.7109375" style="2" customWidth="1"/>
    <col min="13821" max="13821" width="14.7109375" style="2" customWidth="1"/>
    <col min="13822" max="13822" width="13.85546875" style="2" bestFit="1" customWidth="1"/>
    <col min="13823" max="14071" width="9.140625" style="2"/>
    <col min="14072" max="14072" width="6.85546875" style="2" customWidth="1"/>
    <col min="14073" max="14073" width="49.5703125" style="2" customWidth="1"/>
    <col min="14074" max="14074" width="7" style="2" customWidth="1"/>
    <col min="14075" max="14075" width="11.5703125" style="2" bestFit="1" customWidth="1"/>
    <col min="14076" max="14076" width="12.7109375" style="2" customWidth="1"/>
    <col min="14077" max="14077" width="14.7109375" style="2" customWidth="1"/>
    <col min="14078" max="14078" width="13.85546875" style="2" bestFit="1" customWidth="1"/>
    <col min="14079" max="14327" width="9.140625" style="2"/>
    <col min="14328" max="14328" width="6.85546875" style="2" customWidth="1"/>
    <col min="14329" max="14329" width="49.5703125" style="2" customWidth="1"/>
    <col min="14330" max="14330" width="7" style="2" customWidth="1"/>
    <col min="14331" max="14331" width="11.5703125" style="2" bestFit="1" customWidth="1"/>
    <col min="14332" max="14332" width="12.7109375" style="2" customWidth="1"/>
    <col min="14333" max="14333" width="14.7109375" style="2" customWidth="1"/>
    <col min="14334" max="14334" width="13.85546875" style="2" bestFit="1" customWidth="1"/>
    <col min="14335" max="14583" width="9.140625" style="2"/>
    <col min="14584" max="14584" width="6.85546875" style="2" customWidth="1"/>
    <col min="14585" max="14585" width="49.5703125" style="2" customWidth="1"/>
    <col min="14586" max="14586" width="7" style="2" customWidth="1"/>
    <col min="14587" max="14587" width="11.5703125" style="2" bestFit="1" customWidth="1"/>
    <col min="14588" max="14588" width="12.7109375" style="2" customWidth="1"/>
    <col min="14589" max="14589" width="14.7109375" style="2" customWidth="1"/>
    <col min="14590" max="14590" width="13.85546875" style="2" bestFit="1" customWidth="1"/>
    <col min="14591" max="14839" width="9.140625" style="2"/>
    <col min="14840" max="14840" width="6.85546875" style="2" customWidth="1"/>
    <col min="14841" max="14841" width="49.5703125" style="2" customWidth="1"/>
    <col min="14842" max="14842" width="7" style="2" customWidth="1"/>
    <col min="14843" max="14843" width="11.5703125" style="2" bestFit="1" customWidth="1"/>
    <col min="14844" max="14844" width="12.7109375" style="2" customWidth="1"/>
    <col min="14845" max="14845" width="14.7109375" style="2" customWidth="1"/>
    <col min="14846" max="14846" width="13.85546875" style="2" bestFit="1" customWidth="1"/>
    <col min="14847" max="15095" width="9.140625" style="2"/>
    <col min="15096" max="15096" width="6.85546875" style="2" customWidth="1"/>
    <col min="15097" max="15097" width="49.5703125" style="2" customWidth="1"/>
    <col min="15098" max="15098" width="7" style="2" customWidth="1"/>
    <col min="15099" max="15099" width="11.5703125" style="2" bestFit="1" customWidth="1"/>
    <col min="15100" max="15100" width="12.7109375" style="2" customWidth="1"/>
    <col min="15101" max="15101" width="14.7109375" style="2" customWidth="1"/>
    <col min="15102" max="15102" width="13.85546875" style="2" bestFit="1" customWidth="1"/>
    <col min="15103" max="15351" width="9.140625" style="2"/>
    <col min="15352" max="15352" width="6.85546875" style="2" customWidth="1"/>
    <col min="15353" max="15353" width="49.5703125" style="2" customWidth="1"/>
    <col min="15354" max="15354" width="7" style="2" customWidth="1"/>
    <col min="15355" max="15355" width="11.5703125" style="2" bestFit="1" customWidth="1"/>
    <col min="15356" max="15356" width="12.7109375" style="2" customWidth="1"/>
    <col min="15357" max="15357" width="14.7109375" style="2" customWidth="1"/>
    <col min="15358" max="15358" width="13.85546875" style="2" bestFit="1" customWidth="1"/>
    <col min="15359" max="15607" width="9.140625" style="2"/>
    <col min="15608" max="15608" width="6.85546875" style="2" customWidth="1"/>
    <col min="15609" max="15609" width="49.5703125" style="2" customWidth="1"/>
    <col min="15610" max="15610" width="7" style="2" customWidth="1"/>
    <col min="15611" max="15611" width="11.5703125" style="2" bestFit="1" customWidth="1"/>
    <col min="15612" max="15612" width="12.7109375" style="2" customWidth="1"/>
    <col min="15613" max="15613" width="14.7109375" style="2" customWidth="1"/>
    <col min="15614" max="15614" width="13.85546875" style="2" bestFit="1" customWidth="1"/>
    <col min="15615" max="15863" width="9.140625" style="2"/>
    <col min="15864" max="15864" width="6.85546875" style="2" customWidth="1"/>
    <col min="15865" max="15865" width="49.5703125" style="2" customWidth="1"/>
    <col min="15866" max="15866" width="7" style="2" customWidth="1"/>
    <col min="15867" max="15867" width="11.5703125" style="2" bestFit="1" customWidth="1"/>
    <col min="15868" max="15868" width="12.7109375" style="2" customWidth="1"/>
    <col min="15869" max="15869" width="14.7109375" style="2" customWidth="1"/>
    <col min="15870" max="15870" width="13.85546875" style="2" bestFit="1" customWidth="1"/>
    <col min="15871" max="16119" width="9.140625" style="2"/>
    <col min="16120" max="16120" width="6.85546875" style="2" customWidth="1"/>
    <col min="16121" max="16121" width="49.5703125" style="2" customWidth="1"/>
    <col min="16122" max="16122" width="7" style="2" customWidth="1"/>
    <col min="16123" max="16123" width="11.5703125" style="2" bestFit="1" customWidth="1"/>
    <col min="16124" max="16124" width="12.7109375" style="2" customWidth="1"/>
    <col min="16125" max="16125" width="14.7109375" style="2" customWidth="1"/>
    <col min="16126" max="16126" width="13.85546875" style="2" bestFit="1" customWidth="1"/>
    <col min="16127" max="16384" width="9.140625" style="2"/>
  </cols>
  <sheetData>
    <row r="1" spans="1:7" ht="30">
      <c r="A1" s="279" t="s">
        <v>50</v>
      </c>
      <c r="B1" s="19" t="s">
        <v>1</v>
      </c>
      <c r="C1" s="20" t="s">
        <v>2</v>
      </c>
      <c r="D1" s="215" t="s">
        <v>3</v>
      </c>
      <c r="E1" s="284" t="s">
        <v>200</v>
      </c>
      <c r="F1" s="1" t="s">
        <v>199</v>
      </c>
    </row>
    <row r="2" spans="1:7" ht="15">
      <c r="A2" s="216"/>
      <c r="B2" s="22" t="s">
        <v>183</v>
      </c>
      <c r="C2" s="23"/>
      <c r="D2" s="217"/>
      <c r="E2" s="23"/>
      <c r="F2" s="218"/>
    </row>
    <row r="3" spans="1:7" ht="15">
      <c r="A3" s="219"/>
      <c r="B3" s="27" t="s">
        <v>26</v>
      </c>
      <c r="C3" s="28"/>
      <c r="D3" s="221"/>
      <c r="E3" s="28"/>
      <c r="F3" s="222"/>
    </row>
    <row r="4" spans="1:7" ht="15">
      <c r="A4" s="219"/>
      <c r="B4" s="223"/>
      <c r="C4" s="28"/>
      <c r="D4" s="221"/>
      <c r="E4" s="28"/>
      <c r="F4" s="222"/>
    </row>
    <row r="5" spans="1:7" ht="15" customHeight="1">
      <c r="A5" s="224">
        <v>8.1</v>
      </c>
      <c r="B5" s="50" t="s">
        <v>17</v>
      </c>
      <c r="C5" s="51"/>
      <c r="D5" s="63"/>
      <c r="E5" s="64"/>
      <c r="F5" s="53"/>
    </row>
    <row r="6" spans="1:7" s="227" customFormat="1" ht="90">
      <c r="A6" s="225"/>
      <c r="B6" s="226" t="s">
        <v>99</v>
      </c>
      <c r="C6" s="7" t="s">
        <v>42</v>
      </c>
      <c r="D6" s="62">
        <v>13349</v>
      </c>
      <c r="E6" s="156"/>
      <c r="F6" s="37">
        <f>ROUNDUP((D6*E6),2)</f>
        <v>0</v>
      </c>
      <c r="G6" s="304"/>
    </row>
    <row r="7" spans="1:7" s="227" customFormat="1" ht="15">
      <c r="A7" s="228"/>
      <c r="B7" s="229"/>
      <c r="C7" s="230"/>
      <c r="D7" s="69"/>
      <c r="E7" s="231"/>
      <c r="F7" s="232"/>
    </row>
    <row r="8" spans="1:7" ht="15">
      <c r="A8" s="233">
        <v>8.1999999999999993</v>
      </c>
      <c r="B8" s="234" t="s">
        <v>18</v>
      </c>
      <c r="C8" s="235"/>
      <c r="D8" s="236"/>
      <c r="E8" s="237"/>
      <c r="F8" s="238"/>
    </row>
    <row r="9" spans="1:7" s="227" customFormat="1" ht="15">
      <c r="A9" s="239" t="s">
        <v>184</v>
      </c>
      <c r="B9" s="9" t="s">
        <v>43</v>
      </c>
      <c r="C9" s="7" t="s">
        <v>41</v>
      </c>
      <c r="D9" s="62">
        <v>44498</v>
      </c>
      <c r="E9" s="156"/>
      <c r="F9" s="37">
        <f>ROUNDUP((D9*E9),2)</f>
        <v>0</v>
      </c>
      <c r="G9" s="2"/>
    </row>
    <row r="10" spans="1:7" s="227" customFormat="1" ht="15">
      <c r="A10" s="225" t="s">
        <v>185</v>
      </c>
      <c r="B10" s="9" t="s">
        <v>82</v>
      </c>
      <c r="C10" s="7" t="s">
        <v>41</v>
      </c>
      <c r="D10" s="62">
        <v>76863</v>
      </c>
      <c r="E10" s="156"/>
      <c r="F10" s="37">
        <f>ROUNDUP((D10*E10),2)</f>
        <v>0</v>
      </c>
      <c r="G10" s="2"/>
    </row>
    <row r="11" spans="1:7" s="227" customFormat="1" ht="15">
      <c r="A11" s="240"/>
      <c r="B11" s="98"/>
      <c r="C11" s="61"/>
      <c r="D11" s="71"/>
      <c r="E11" s="241"/>
      <c r="F11" s="242"/>
      <c r="G11" s="2"/>
    </row>
    <row r="12" spans="1:7" ht="15">
      <c r="A12" s="233">
        <v>8.3000000000000007</v>
      </c>
      <c r="B12" s="234" t="s">
        <v>207</v>
      </c>
      <c r="C12" s="235"/>
      <c r="D12" s="236"/>
      <c r="E12" s="237"/>
      <c r="F12" s="238"/>
    </row>
    <row r="13" spans="1:7" ht="45">
      <c r="A13" s="364"/>
      <c r="B13" s="368" t="s">
        <v>193</v>
      </c>
      <c r="C13" s="243"/>
      <c r="D13" s="365"/>
      <c r="E13" s="366"/>
      <c r="F13" s="367"/>
    </row>
    <row r="14" spans="1:7" s="227" customFormat="1" ht="15">
      <c r="A14" s="225" t="s">
        <v>186</v>
      </c>
      <c r="B14" s="9" t="s">
        <v>51</v>
      </c>
      <c r="C14" s="7" t="s">
        <v>44</v>
      </c>
      <c r="D14" s="62">
        <v>725.36</v>
      </c>
      <c r="E14" s="156"/>
      <c r="F14" s="37">
        <f t="shared" ref="F14:F20" si="0">ROUNDUP((D14*E14),2)</f>
        <v>0</v>
      </c>
      <c r="G14" s="2"/>
    </row>
    <row r="15" spans="1:7" s="227" customFormat="1" ht="15">
      <c r="A15" s="239" t="s">
        <v>187</v>
      </c>
      <c r="B15" s="9" t="s">
        <v>52</v>
      </c>
      <c r="C15" s="7" t="s">
        <v>44</v>
      </c>
      <c r="D15" s="62">
        <v>1994.74</v>
      </c>
      <c r="E15" s="156"/>
      <c r="F15" s="37">
        <f t="shared" si="0"/>
        <v>0</v>
      </c>
      <c r="G15" s="2"/>
    </row>
    <row r="16" spans="1:7" s="227" customFormat="1" ht="15">
      <c r="A16" s="225" t="s">
        <v>188</v>
      </c>
      <c r="B16" s="9" t="s">
        <v>53</v>
      </c>
      <c r="C16" s="7" t="s">
        <v>44</v>
      </c>
      <c r="D16" s="62">
        <v>1984.47</v>
      </c>
      <c r="E16" s="156"/>
      <c r="F16" s="37">
        <f t="shared" si="0"/>
        <v>0</v>
      </c>
      <c r="G16" s="2"/>
    </row>
    <row r="17" spans="1:7" s="227" customFormat="1" ht="15">
      <c r="A17" s="239" t="s">
        <v>189</v>
      </c>
      <c r="B17" s="9" t="s">
        <v>54</v>
      </c>
      <c r="C17" s="7" t="s">
        <v>44</v>
      </c>
      <c r="D17" s="62">
        <v>2206.0100000000002</v>
      </c>
      <c r="E17" s="156"/>
      <c r="F17" s="37">
        <f t="shared" si="0"/>
        <v>0</v>
      </c>
      <c r="G17" s="2"/>
    </row>
    <row r="18" spans="1:7" s="227" customFormat="1" ht="15">
      <c r="A18" s="225" t="s">
        <v>190</v>
      </c>
      <c r="B18" s="9" t="s">
        <v>55</v>
      </c>
      <c r="C18" s="7" t="s">
        <v>44</v>
      </c>
      <c r="D18" s="62">
        <v>2558.42</v>
      </c>
      <c r="E18" s="156"/>
      <c r="F18" s="37">
        <f t="shared" si="0"/>
        <v>0</v>
      </c>
      <c r="G18" s="2"/>
    </row>
    <row r="19" spans="1:7" s="227" customFormat="1" ht="15">
      <c r="A19" s="239" t="s">
        <v>191</v>
      </c>
      <c r="B19" s="9" t="s">
        <v>45</v>
      </c>
      <c r="C19" s="7" t="s">
        <v>44</v>
      </c>
      <c r="D19" s="62">
        <v>456</v>
      </c>
      <c r="E19" s="156"/>
      <c r="F19" s="37">
        <f t="shared" si="0"/>
        <v>0</v>
      </c>
      <c r="G19" s="2"/>
    </row>
    <row r="20" spans="1:7" s="227" customFormat="1" ht="15">
      <c r="A20" s="225" t="s">
        <v>192</v>
      </c>
      <c r="B20" s="9" t="s">
        <v>81</v>
      </c>
      <c r="C20" s="7" t="s">
        <v>41</v>
      </c>
      <c r="D20" s="62">
        <v>101650</v>
      </c>
      <c r="E20" s="156"/>
      <c r="F20" s="37">
        <f t="shared" si="0"/>
        <v>0</v>
      </c>
      <c r="G20" s="305"/>
    </row>
    <row r="21" spans="1:7" s="227" customFormat="1" ht="15">
      <c r="A21" s="240"/>
      <c r="B21" s="98"/>
      <c r="C21" s="61"/>
      <c r="D21" s="71"/>
      <c r="E21" s="241"/>
      <c r="F21" s="242"/>
    </row>
    <row r="22" spans="1:7" ht="15" customHeight="1">
      <c r="A22" s="480" t="s">
        <v>202</v>
      </c>
      <c r="B22" s="481"/>
      <c r="C22" s="481"/>
      <c r="D22" s="481"/>
      <c r="E22" s="482"/>
      <c r="F22" s="263"/>
    </row>
    <row r="23" spans="1:7" ht="15">
      <c r="A23" s="483" t="s">
        <v>201</v>
      </c>
      <c r="B23" s="484"/>
      <c r="C23" s="267"/>
      <c r="D23" s="268"/>
      <c r="E23" s="269" t="s">
        <v>5</v>
      </c>
      <c r="F23" s="262">
        <f>SUM(F6:F22)</f>
        <v>0</v>
      </c>
      <c r="G23" s="192"/>
    </row>
    <row r="24" spans="1:7" ht="15">
      <c r="A24" s="187"/>
      <c r="B24" s="188"/>
      <c r="C24" s="189"/>
      <c r="D24" s="190"/>
      <c r="E24" s="191"/>
      <c r="F24" s="192"/>
    </row>
    <row r="25" spans="1:7" ht="15">
      <c r="A25" s="187"/>
      <c r="B25" s="188"/>
      <c r="C25" s="189"/>
      <c r="D25" s="190"/>
      <c r="E25" s="191"/>
      <c r="F25" s="192"/>
    </row>
    <row r="28" spans="1:7">
      <c r="F28" s="193"/>
    </row>
    <row r="29" spans="1:7">
      <c r="F29" s="193"/>
    </row>
  </sheetData>
  <mergeCells count="2">
    <mergeCell ref="A22:E22"/>
    <mergeCell ref="A23:B23"/>
  </mergeCells>
  <pageMargins left="0.7" right="0.7" top="0.75" bottom="0.75" header="0.3" footer="0.3"/>
  <pageSetup scale="99" fitToHeight="0" orientation="portrait" r:id="rId1"/>
  <headerFooter>
    <oddFooter>&amp;LPrepared: Mahreen&amp;C&amp;P&amp;RMaavarulu Airport</oddFooter>
  </headerFooter>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Ex summary</vt:lpstr>
      <vt:lpstr>Design</vt:lpstr>
      <vt:lpstr>2 Prelims</vt:lpstr>
      <vt:lpstr>3 Channel Dredg &amp; Jetty</vt:lpstr>
      <vt:lpstr>4 Jungle clearing</vt:lpstr>
      <vt:lpstr>5 sub- base labour</vt:lpstr>
      <vt:lpstr>6 SUB BASE MATERIAL</vt:lpstr>
      <vt:lpstr>7 base labou -4</vt:lpstr>
      <vt:lpstr>8 Base course material</vt:lpstr>
      <vt:lpstr>9 Fence Labour </vt:lpstr>
      <vt:lpstr>10 Fence  Material</vt:lpstr>
      <vt:lpstr>'10 Fence  Material'!Print_Area</vt:lpstr>
      <vt:lpstr>'2 Prelims'!Print_Area</vt:lpstr>
      <vt:lpstr>'3 Channel Dredg &amp; Jetty'!Print_Area</vt:lpstr>
      <vt:lpstr>'4 Jungle clearing'!Print_Area</vt:lpstr>
      <vt:lpstr>'5 sub- base labour'!Print_Area</vt:lpstr>
      <vt:lpstr>'6 SUB BASE MATERIAL'!Print_Area</vt:lpstr>
      <vt:lpstr>'7 base labou -4'!Print_Area</vt:lpstr>
      <vt:lpstr>'8 Base course material'!Print_Area</vt:lpstr>
      <vt:lpstr>Design!Print_Area</vt:lpstr>
      <vt:lpstr>'Ex summary'!Print_Area</vt:lpstr>
      <vt:lpstr>'2 Prelims'!Print_Titles</vt:lpstr>
      <vt:lpstr>'5 sub- base labour'!Print_Titles</vt:lpstr>
      <vt:lpstr>'7 base labou -4'!Print_Titles</vt:lpstr>
    </vt:vector>
  </TitlesOfParts>
  <Company>Mahreen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Mahreen</dc:creator>
  <cp:lastModifiedBy>user</cp:lastModifiedBy>
  <cp:lastPrinted>2018-02-01T10:12:17Z</cp:lastPrinted>
  <dcterms:created xsi:type="dcterms:W3CDTF">2001-03-09T18:40:14Z</dcterms:created>
  <dcterms:modified xsi:type="dcterms:W3CDTF">2018-02-01T10:29:29Z</dcterms:modified>
</cp:coreProperties>
</file>