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MEMP\Common\MEMP PROCUREMENT\ADDITIONAL FINANCING\10. Accommodation Building\Bid Document\"/>
    </mc:Choice>
  </mc:AlternateContent>
  <bookViews>
    <workbookView xWindow="0" yWindow="0" windowWidth="28800" windowHeight="14235"/>
  </bookViews>
  <sheets>
    <sheet name="Summary" sheetId="2" r:id="rId1"/>
    <sheet name="BoQ" sheetId="1"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8" i="1" l="1"/>
  <c r="D57" i="1"/>
  <c r="D52" i="1"/>
  <c r="D53" i="1" s="1"/>
  <c r="D51" i="1"/>
  <c r="D60" i="1" s="1"/>
  <c r="D45" i="1"/>
  <c r="D44" i="1"/>
  <c r="D43" i="1"/>
  <c r="D25" i="1"/>
  <c r="D30" i="1" s="1"/>
  <c r="D38" i="1" s="1"/>
  <c r="D27" i="1"/>
  <c r="D32" i="1" s="1"/>
  <c r="D26" i="1"/>
  <c r="D31" i="1" s="1"/>
  <c r="D39" i="1" s="1"/>
  <c r="D22" i="1"/>
  <c r="D21" i="1"/>
  <c r="D20" i="1"/>
  <c r="D19" i="1"/>
  <c r="D18" i="1"/>
  <c r="D15" i="1"/>
  <c r="D14" i="1"/>
  <c r="D13" i="1"/>
</calcChain>
</file>

<file path=xl/sharedStrings.xml><?xml version="1.0" encoding="utf-8"?>
<sst xmlns="http://schemas.openxmlformats.org/spreadsheetml/2006/main" count="175" uniqueCount="99">
  <si>
    <t>No</t>
  </si>
  <si>
    <t>Item</t>
  </si>
  <si>
    <t>Unit</t>
  </si>
  <si>
    <t>Quantity</t>
  </si>
  <si>
    <t>Rate</t>
  </si>
  <si>
    <t>Amount</t>
  </si>
  <si>
    <t>Preliminaries</t>
  </si>
  <si>
    <t>Mobilization</t>
  </si>
  <si>
    <t>Site setup</t>
  </si>
  <si>
    <t>Sign board</t>
  </si>
  <si>
    <t>Setting out</t>
  </si>
  <si>
    <t>Site clean up upon completion</t>
  </si>
  <si>
    <t>Demobilization</t>
  </si>
  <si>
    <t>Earth works</t>
  </si>
  <si>
    <t>Excavation for building foundation works</t>
  </si>
  <si>
    <t>m3</t>
  </si>
  <si>
    <t>Excavation for septic tank</t>
  </si>
  <si>
    <t>Filling building with sand to raise floor level by 0.3m</t>
  </si>
  <si>
    <t>Concrete works</t>
  </si>
  <si>
    <t>Casting of tie beam as shown in drawing. Rate shall include all reinforcement work and form work</t>
  </si>
  <si>
    <t>Casting of roof lintel beam as shown on drawing. Rate shall include all reinformcement work and form work</t>
  </si>
  <si>
    <t>Casting of lintel beam above W2 windows. Rate shall include all reinformcement work and form work</t>
  </si>
  <si>
    <t>Casting of septic tank. Reinforcement shall be provided as shown on drawing and rate shall include formwork costs as well</t>
  </si>
  <si>
    <t>Masonry works</t>
  </si>
  <si>
    <t>3m high masonry walls constructed using 150mm wide hollow blocks</t>
  </si>
  <si>
    <t>m2</t>
  </si>
  <si>
    <t>1.5m high masonry walls constructed using 150mm wide hollow blocks</t>
  </si>
  <si>
    <t>0.3m high masonry walls constructed using 150mm wide hollow blocks</t>
  </si>
  <si>
    <t>Plastering works</t>
  </si>
  <si>
    <t>25mm plaster on both sides of 3m high walls</t>
  </si>
  <si>
    <t>25mm plaster on both sides of 1.5m high walls</t>
  </si>
  <si>
    <t>25mm plaster on both sides of 0.3m high walls</t>
  </si>
  <si>
    <t>Painting works</t>
  </si>
  <si>
    <t>Double coat paint on plastered surfaces of 3m high walls</t>
  </si>
  <si>
    <t>Double coat paint on plastered surfaces of 1.5m high walls</t>
  </si>
  <si>
    <t>Tiling works</t>
  </si>
  <si>
    <t>Wall tiling works on all walls of toilets upto 2m from finished floor level. Tiling should be done by 200 x 200 tiles</t>
  </si>
  <si>
    <t>Wall tiling works on kitchen area walls. Tiling should be done by 200 x 200 tiles</t>
  </si>
  <si>
    <t>Floor tiling works on all floors of toilets. Tiling should be done by 200 x 200 tiles</t>
  </si>
  <si>
    <t>Floor finishes</t>
  </si>
  <si>
    <t>Casting of 75mm concrete screed over entire floor area of building. Reinforcement shall be provided as shown on drawing and damp proof membrane shall be provided below slab. Toilet area slabs should be recessed by 50mm</t>
  </si>
  <si>
    <t>Roofing works</t>
  </si>
  <si>
    <t>Provide lysaght roofing sheets over entire building as shown on drawing</t>
  </si>
  <si>
    <t>Provide lysaght gutter on both sides of roof</t>
  </si>
  <si>
    <t>m</t>
  </si>
  <si>
    <t>Provide fascia board to fix gutter</t>
  </si>
  <si>
    <t>Provide ridge capping</t>
  </si>
  <si>
    <t>Privide 50 x 175 timber sleeper on both sides of building</t>
  </si>
  <si>
    <t>Privide 50 x 175 timber ridge rafter</t>
  </si>
  <si>
    <t>Provide 50 x 150 rafters @ 1000 c/c</t>
  </si>
  <si>
    <t>Provide 50 x 38 battens @ 600 c/c</t>
  </si>
  <si>
    <t>Structural steel</t>
  </si>
  <si>
    <t>Nos</t>
  </si>
  <si>
    <t>Provide 3.3m long 50mm diameter G.I pipes to support room. All pipes should be painted with anti corrosive paint. All pipes should be fitted with angle bracket to fix timber sleepers</t>
  </si>
  <si>
    <t>Provide down pipes from gutter to ground level using 75mm dia. PVC pipe</t>
  </si>
  <si>
    <t>nos</t>
  </si>
  <si>
    <t>Applying smooth finish mortar coat on all areas of building, except floor tiled areas</t>
  </si>
  <si>
    <t>Electrical works</t>
  </si>
  <si>
    <t>Provide 1200 diameter ceiling fans. Rate shall include mounting the fan on ceiling and providing wiring connection to it.</t>
  </si>
  <si>
    <t>Provide 900 diameter ceiling fans. Rate shall include mounting the fan on ceiling and providing wiring connection to it.</t>
  </si>
  <si>
    <t>Provide 600mm wall mount tube lights. Rate shall include fixing the light and providing wiring connection to it.</t>
  </si>
  <si>
    <t>Provide 300mm wall mount tube lights. Rate shall include fixing the light and providing wiring connection to it.</t>
  </si>
  <si>
    <t>Fixing fan dimmer and providing electrical connection to it</t>
  </si>
  <si>
    <t>Fixing switches and providing electrical connection to it</t>
  </si>
  <si>
    <t>Providing 13A power sockets and providing electrical connection to it</t>
  </si>
  <si>
    <t>Providing 15A power sockets and providing electrical connection to it</t>
  </si>
  <si>
    <t>Providing weather proof light and providing electrical connection to it</t>
  </si>
  <si>
    <t>Provide distribution boad to provide electricity to the building</t>
  </si>
  <si>
    <t>Plumbing works</t>
  </si>
  <si>
    <t>Supply and install wash basin</t>
  </si>
  <si>
    <t>Supply and install water closet</t>
  </si>
  <si>
    <t>Supply and install head showers</t>
  </si>
  <si>
    <t>Supply and install muslim showers</t>
  </si>
  <si>
    <t>Supply and install taps</t>
  </si>
  <si>
    <t>Supply and install floor drains</t>
  </si>
  <si>
    <t>Establish all freshwater connections using 25mm diameter PVC pipe. Rate shall include all necessary cuts, joints and fittings</t>
  </si>
  <si>
    <t>LS</t>
  </si>
  <si>
    <t>Establish all waste water connections using 50mm diameter PVC pipe. Rate shall include all necessary cuts, joints and fittings</t>
  </si>
  <si>
    <t>Establish all sewerage connections using 100mm diameter PVC pipe. Rate shall include all necessary cuts, joints and fittings. Rate shall include connection to septic tank</t>
  </si>
  <si>
    <t>Other works</t>
  </si>
  <si>
    <t>Establish all connections inside septic tank as shwon on drawing</t>
  </si>
  <si>
    <t>Construct soak pit as shown on drawing. Soak pit should be constructed 3m from septic tank</t>
  </si>
  <si>
    <t>Provide insulation layer below roofing sheets</t>
  </si>
  <si>
    <t>Ceiling works</t>
  </si>
  <si>
    <t>Double coat paint on ceiling members</t>
  </si>
  <si>
    <t>Provide suspended gypsum board ceiling for all areas of building. Rate shall include all frame work and fixing of ceiling supporting members to rafters</t>
  </si>
  <si>
    <t>Sub total</t>
  </si>
  <si>
    <t>Contingency 10%</t>
  </si>
  <si>
    <t>Sub total plus contingency</t>
  </si>
  <si>
    <t>GST 6%</t>
  </si>
  <si>
    <t>GRAND TOTAL</t>
  </si>
  <si>
    <t>Doors and Windows</t>
  </si>
  <si>
    <t>Aluminum door D1 with fixed frosted glass panel as shown on drawing</t>
  </si>
  <si>
    <t>Plastic door D2 as shown on drawing</t>
  </si>
  <si>
    <t>Auminum sliding window W1 with clear glass panels</t>
  </si>
  <si>
    <t>Auminum sliding window W2 with clear glass panels</t>
  </si>
  <si>
    <t>Auminum top hung window W3 with clear glass panels</t>
  </si>
  <si>
    <t>Summary of Bill of Quantites for Construction of Accommodation Building in Raa Vandhoo</t>
  </si>
  <si>
    <t>Bill of quantities for construction of Accommodation Building in Raa Vandhoo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</si>
</sst>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s>
  <fills count="2">
    <fill>
      <patternFill patternType="none"/>
    </fill>
    <fill>
      <patternFill patternType="gray125"/>
    </fill>
  </fills>
  <borders count="7">
    <border>
      <left/>
      <right/>
      <top/>
      <bottom/>
      <diagonal/>
    </border>
    <border>
      <left/>
      <right/>
      <top/>
      <bottom style="thin">
        <color indexed="64"/>
      </bottom>
      <diagonal/>
    </border>
    <border>
      <left/>
      <right/>
      <top style="thin">
        <color indexed="64"/>
      </top>
      <bottom style="thin">
        <color indexed="64"/>
      </bottom>
      <diagonal/>
    </border>
    <border>
      <left/>
      <right/>
      <top style="hair">
        <color indexed="64"/>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right/>
      <top/>
      <bottom style="hair">
        <color indexed="64"/>
      </bottom>
      <diagonal/>
    </border>
  </borders>
  <cellStyleXfs count="2">
    <xf numFmtId="0" fontId="0" fillId="0" borderId="0"/>
    <xf numFmtId="43" fontId="1" fillId="0" borderId="0" applyFont="0" applyFill="0" applyBorder="0" applyAlignment="0" applyProtection="0"/>
  </cellStyleXfs>
  <cellXfs count="66">
    <xf numFmtId="0" fontId="0" fillId="0" borderId="0" xfId="0"/>
    <xf numFmtId="0" fontId="2" fillId="0" borderId="0" xfId="0" applyFont="1" applyAlignment="1">
      <alignment horizontal="center"/>
    </xf>
    <xf numFmtId="0" fontId="0" fillId="0" borderId="0" xfId="0" applyAlignment="1">
      <alignment horizontal="left" indent="1"/>
    </xf>
    <xf numFmtId="0" fontId="0" fillId="0" borderId="0" xfId="0" applyAlignment="1">
      <alignment horizontal="center"/>
    </xf>
    <xf numFmtId="0" fontId="0" fillId="0" borderId="0" xfId="0" applyAlignment="1">
      <alignment horizontal="left" wrapText="1" indent="1"/>
    </xf>
    <xf numFmtId="0" fontId="0" fillId="0" borderId="0" xfId="0" applyAlignment="1">
      <alignment horizontal="center" vertical="center"/>
    </xf>
    <xf numFmtId="43" fontId="0" fillId="0" borderId="0" xfId="1" applyFont="1" applyAlignment="1">
      <alignment horizontal="center" vertical="center"/>
    </xf>
    <xf numFmtId="43" fontId="0" fillId="0" borderId="0" xfId="0" applyNumberFormat="1" applyAlignment="1">
      <alignment horizontal="center" vertical="center"/>
    </xf>
    <xf numFmtId="0" fontId="0" fillId="0" borderId="0" xfId="0" applyAlignment="1">
      <alignment vertical="center"/>
    </xf>
    <xf numFmtId="0" fontId="0" fillId="0" borderId="0" xfId="0" applyAlignment="1">
      <alignment horizontal="left" vertical="center" wrapText="1" indent="1"/>
    </xf>
    <xf numFmtId="0" fontId="0" fillId="0" borderId="1" xfId="0" applyBorder="1"/>
    <xf numFmtId="0" fontId="0" fillId="0" borderId="1" xfId="0" applyBorder="1" applyAlignment="1">
      <alignment horizontal="center"/>
    </xf>
    <xf numFmtId="0" fontId="2" fillId="0" borderId="2" xfId="0" applyFont="1" applyBorder="1" applyAlignment="1">
      <alignment horizontal="center"/>
    </xf>
    <xf numFmtId="0" fontId="2" fillId="0" borderId="2" xfId="0" applyFont="1" applyBorder="1" applyAlignment="1">
      <alignment horizontal="left"/>
    </xf>
    <xf numFmtId="0" fontId="0" fillId="0" borderId="2" xfId="0" applyBorder="1" applyAlignment="1">
      <alignment horizontal="center"/>
    </xf>
    <xf numFmtId="0" fontId="0" fillId="0" borderId="1" xfId="0" applyBorder="1" applyAlignment="1">
      <alignment horizontal="center" vertical="center"/>
    </xf>
    <xf numFmtId="43" fontId="0" fillId="0" borderId="1" xfId="1" applyFont="1" applyBorder="1" applyAlignment="1">
      <alignment horizontal="center" vertical="center"/>
    </xf>
    <xf numFmtId="0" fontId="0" fillId="0" borderId="2" xfId="0" applyBorder="1" applyAlignment="1">
      <alignment horizontal="center" vertical="center"/>
    </xf>
    <xf numFmtId="43" fontId="0" fillId="0" borderId="2" xfId="1" applyFont="1" applyBorder="1" applyAlignment="1">
      <alignment horizontal="center" vertical="center"/>
    </xf>
    <xf numFmtId="0" fontId="2" fillId="0" borderId="2" xfId="0" applyFont="1" applyBorder="1" applyAlignment="1">
      <alignment horizontal="left" wrapText="1"/>
    </xf>
    <xf numFmtId="0" fontId="2" fillId="0" borderId="2" xfId="0" applyFont="1" applyBorder="1"/>
    <xf numFmtId="0" fontId="2" fillId="0" borderId="2" xfId="0" applyFont="1" applyBorder="1" applyAlignment="1">
      <alignment vertical="center" wrapText="1"/>
    </xf>
    <xf numFmtId="0" fontId="2" fillId="0" borderId="2" xfId="0" applyFont="1" applyBorder="1" applyAlignment="1">
      <alignment horizontal="left" vertical="center" wrapText="1"/>
    </xf>
    <xf numFmtId="0" fontId="0" fillId="0" borderId="3" xfId="0" applyBorder="1" applyAlignment="1">
      <alignment horizontal="left" indent="1"/>
    </xf>
    <xf numFmtId="0" fontId="0" fillId="0" borderId="3" xfId="0" applyBorder="1" applyAlignment="1">
      <alignment horizontal="center"/>
    </xf>
    <xf numFmtId="0" fontId="0" fillId="0" borderId="3" xfId="0" applyBorder="1" applyAlignment="1">
      <alignment horizontal="center" vertical="center"/>
    </xf>
    <xf numFmtId="43" fontId="0" fillId="0" borderId="3" xfId="1" applyFont="1" applyBorder="1" applyAlignment="1">
      <alignment horizontal="center" vertical="center"/>
    </xf>
    <xf numFmtId="0" fontId="0" fillId="0" borderId="3" xfId="0" applyBorder="1" applyAlignment="1">
      <alignment horizontal="left"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4" xfId="0" applyBorder="1" applyAlignment="1">
      <alignment horizontal="center" vertical="center"/>
    </xf>
    <xf numFmtId="0" fontId="0" fillId="0" borderId="4" xfId="0" applyBorder="1" applyAlignment="1">
      <alignment horizontal="left" wrapText="1" indent="1"/>
    </xf>
    <xf numFmtId="0" fontId="0" fillId="0" borderId="4" xfId="0" applyBorder="1" applyAlignment="1">
      <alignment horizontal="center"/>
    </xf>
    <xf numFmtId="0" fontId="0" fillId="0" borderId="5" xfId="0" applyBorder="1" applyAlignment="1">
      <alignment horizontal="left" vertical="center" wrapText="1" indent="1"/>
    </xf>
    <xf numFmtId="0" fontId="0" fillId="0" borderId="5" xfId="0" applyBorder="1" applyAlignment="1">
      <alignment horizontal="center" vertical="center"/>
    </xf>
    <xf numFmtId="0" fontId="0" fillId="0" borderId="5" xfId="0" applyBorder="1" applyAlignment="1">
      <alignment horizontal="center"/>
    </xf>
    <xf numFmtId="0" fontId="0" fillId="0" borderId="0" xfId="0" applyBorder="1" applyAlignment="1">
      <alignment horizontal="left" vertical="center" wrapText="1" indent="1"/>
    </xf>
    <xf numFmtId="0" fontId="0" fillId="0" borderId="0"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xf>
    <xf numFmtId="0" fontId="0" fillId="0" borderId="3" xfId="0" applyFill="1" applyBorder="1" applyAlignment="1">
      <alignment horizontal="center"/>
    </xf>
    <xf numFmtId="0" fontId="0" fillId="0" borderId="4" xfId="0" applyFill="1" applyBorder="1" applyAlignment="1">
      <alignment horizontal="center"/>
    </xf>
    <xf numFmtId="2" fontId="0" fillId="0" borderId="3" xfId="0" applyNumberFormat="1" applyFill="1" applyBorder="1" applyAlignment="1">
      <alignment horizontal="center"/>
    </xf>
    <xf numFmtId="0" fontId="0" fillId="0" borderId="5" xfId="0" applyFill="1" applyBorder="1" applyAlignment="1">
      <alignment horizontal="center"/>
    </xf>
    <xf numFmtId="0" fontId="0" fillId="0" borderId="6" xfId="0" applyBorder="1" applyAlignment="1">
      <alignment horizontal="center"/>
    </xf>
    <xf numFmtId="0" fontId="0" fillId="0" borderId="6" xfId="0" applyBorder="1" applyAlignment="1">
      <alignment horizontal="left" indent="1"/>
    </xf>
    <xf numFmtId="0" fontId="0" fillId="0" borderId="5" xfId="0" applyBorder="1" applyAlignment="1">
      <alignment horizontal="left" wrapText="1" indent="1"/>
    </xf>
    <xf numFmtId="0" fontId="2" fillId="0" borderId="2" xfId="0" applyFont="1" applyFill="1" applyBorder="1" applyAlignment="1">
      <alignment horizontal="center"/>
    </xf>
    <xf numFmtId="0" fontId="2" fillId="0" borderId="0" xfId="0" applyFont="1" applyAlignment="1"/>
    <xf numFmtId="0" fontId="3" fillId="0" borderId="2" xfId="0" applyFont="1" applyBorder="1" applyAlignment="1">
      <alignment horizontal="center" vertical="center"/>
    </xf>
    <xf numFmtId="0" fontId="5" fillId="0" borderId="0" xfId="0" applyFont="1" applyAlignment="1">
      <alignment horizontal="center" vertical="center"/>
    </xf>
    <xf numFmtId="0" fontId="5" fillId="0" borderId="0" xfId="0" applyFont="1" applyAlignment="1">
      <alignment vertical="center"/>
    </xf>
    <xf numFmtId="0" fontId="5" fillId="0" borderId="1" xfId="0" applyFont="1" applyBorder="1" applyAlignment="1">
      <alignment horizontal="center" vertical="center"/>
    </xf>
    <xf numFmtId="0" fontId="5" fillId="0" borderId="1" xfId="0" applyFont="1" applyBorder="1" applyAlignment="1">
      <alignment vertical="center"/>
    </xf>
    <xf numFmtId="0" fontId="5" fillId="0" borderId="0" xfId="0" applyFont="1" applyFill="1" applyBorder="1" applyAlignment="1">
      <alignment horizontal="right" vertical="center"/>
    </xf>
    <xf numFmtId="0" fontId="0" fillId="0" borderId="0" xfId="0" applyAlignment="1">
      <alignment horizontal="right" vertical="center"/>
    </xf>
    <xf numFmtId="0" fontId="2" fillId="0" borderId="0" xfId="0" applyFont="1" applyAlignment="1">
      <alignment horizontal="right" vertical="center"/>
    </xf>
    <xf numFmtId="0" fontId="5" fillId="0" borderId="0" xfId="0" applyFont="1" applyAlignment="1">
      <alignment horizontal="left" vertical="center" indent="1"/>
    </xf>
    <xf numFmtId="0" fontId="5" fillId="0" borderId="1" xfId="0" applyFont="1" applyBorder="1" applyAlignment="1">
      <alignment horizontal="left" vertical="center" indent="1"/>
    </xf>
    <xf numFmtId="0" fontId="5" fillId="0" borderId="3" xfId="0" applyFont="1" applyBorder="1" applyAlignment="1">
      <alignment horizontal="center" vertical="center"/>
    </xf>
    <xf numFmtId="0" fontId="5" fillId="0" borderId="3" xfId="0" applyFont="1" applyBorder="1" applyAlignment="1">
      <alignment horizontal="left" vertical="center" indent="1"/>
    </xf>
    <xf numFmtId="0" fontId="5" fillId="0" borderId="3" xfId="0" applyFont="1" applyBorder="1" applyAlignment="1">
      <alignment vertical="center"/>
    </xf>
    <xf numFmtId="0" fontId="2" fillId="0" borderId="1" xfId="0" applyFont="1" applyBorder="1" applyAlignment="1">
      <alignment horizontal="center"/>
    </xf>
    <xf numFmtId="0" fontId="2" fillId="0" borderId="1" xfId="0" applyFont="1" applyBorder="1"/>
    <xf numFmtId="0" fontId="3" fillId="0" borderId="0" xfId="0" applyFont="1" applyAlignment="1">
      <alignment horizontal="center" wrapText="1"/>
    </xf>
    <xf numFmtId="0" fontId="4" fillId="0" borderId="0" xfId="0" applyFont="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abSelected="1" workbookViewId="0">
      <selection sqref="A1:C2"/>
    </sheetView>
  </sheetViews>
  <sheetFormatPr defaultRowHeight="15" x14ac:dyDescent="0.25"/>
  <cols>
    <col min="2" max="2" width="42" customWidth="1"/>
    <col min="3" max="3" width="23.7109375" customWidth="1"/>
  </cols>
  <sheetData>
    <row r="1" spans="1:9" ht="22.5" customHeight="1" x14ac:dyDescent="0.25">
      <c r="A1" s="64" t="s">
        <v>97</v>
      </c>
      <c r="B1" s="64"/>
      <c r="C1" s="64"/>
      <c r="D1" s="48"/>
      <c r="E1" s="48"/>
      <c r="F1" s="48"/>
      <c r="G1" s="48"/>
      <c r="H1" s="48"/>
      <c r="I1" s="48"/>
    </row>
    <row r="2" spans="1:9" x14ac:dyDescent="0.25">
      <c r="A2" s="64"/>
      <c r="B2" s="64"/>
      <c r="C2" s="64"/>
    </row>
    <row r="3" spans="1:9" x14ac:dyDescent="0.25">
      <c r="A3" s="10"/>
      <c r="B3" s="10"/>
      <c r="C3" s="10"/>
    </row>
    <row r="4" spans="1:9" s="50" customFormat="1" ht="22.5" customHeight="1" x14ac:dyDescent="0.25">
      <c r="A4" s="49" t="s">
        <v>0</v>
      </c>
      <c r="B4" s="49" t="s">
        <v>1</v>
      </c>
      <c r="C4" s="49" t="s">
        <v>5</v>
      </c>
    </row>
    <row r="5" spans="1:9" s="51" customFormat="1" ht="22.5" customHeight="1" x14ac:dyDescent="0.25">
      <c r="A5" s="50">
        <v>1</v>
      </c>
      <c r="B5" s="57" t="s">
        <v>6</v>
      </c>
    </row>
    <row r="6" spans="1:9" s="51" customFormat="1" ht="22.5" customHeight="1" x14ac:dyDescent="0.25">
      <c r="A6" s="59">
        <v>2</v>
      </c>
      <c r="B6" s="60" t="s">
        <v>13</v>
      </c>
      <c r="C6" s="61"/>
    </row>
    <row r="7" spans="1:9" s="51" customFormat="1" ht="22.5" customHeight="1" x14ac:dyDescent="0.25">
      <c r="A7" s="59">
        <v>3</v>
      </c>
      <c r="B7" s="60" t="s">
        <v>18</v>
      </c>
      <c r="C7" s="61"/>
    </row>
    <row r="8" spans="1:9" s="51" customFormat="1" ht="22.5" customHeight="1" x14ac:dyDescent="0.25">
      <c r="A8" s="59">
        <v>4</v>
      </c>
      <c r="B8" s="60" t="s">
        <v>23</v>
      </c>
      <c r="C8" s="61"/>
    </row>
    <row r="9" spans="1:9" s="51" customFormat="1" ht="22.5" customHeight="1" x14ac:dyDescent="0.25">
      <c r="A9" s="59">
        <v>5</v>
      </c>
      <c r="B9" s="60" t="s">
        <v>28</v>
      </c>
      <c r="C9" s="61"/>
    </row>
    <row r="10" spans="1:9" s="51" customFormat="1" ht="22.5" customHeight="1" x14ac:dyDescent="0.25">
      <c r="A10" s="59">
        <v>6</v>
      </c>
      <c r="B10" s="60" t="s">
        <v>83</v>
      </c>
      <c r="C10" s="61"/>
    </row>
    <row r="11" spans="1:9" s="51" customFormat="1" ht="22.5" customHeight="1" x14ac:dyDescent="0.25">
      <c r="A11" s="59">
        <v>7</v>
      </c>
      <c r="B11" s="60" t="s">
        <v>32</v>
      </c>
      <c r="C11" s="61"/>
    </row>
    <row r="12" spans="1:9" s="51" customFormat="1" ht="22.5" customHeight="1" x14ac:dyDescent="0.25">
      <c r="A12" s="59">
        <v>8</v>
      </c>
      <c r="B12" s="60" t="s">
        <v>35</v>
      </c>
      <c r="C12" s="61"/>
    </row>
    <row r="13" spans="1:9" s="51" customFormat="1" ht="22.5" customHeight="1" x14ac:dyDescent="0.25">
      <c r="A13" s="59">
        <v>9</v>
      </c>
      <c r="B13" s="60" t="s">
        <v>39</v>
      </c>
      <c r="C13" s="61"/>
    </row>
    <row r="14" spans="1:9" s="51" customFormat="1" ht="22.5" customHeight="1" x14ac:dyDescent="0.25">
      <c r="A14" s="59">
        <v>10</v>
      </c>
      <c r="B14" s="60" t="s">
        <v>41</v>
      </c>
      <c r="C14" s="61"/>
    </row>
    <row r="15" spans="1:9" s="51" customFormat="1" ht="22.5" customHeight="1" x14ac:dyDescent="0.25">
      <c r="A15" s="59">
        <v>11</v>
      </c>
      <c r="B15" s="60" t="s">
        <v>51</v>
      </c>
      <c r="C15" s="61"/>
    </row>
    <row r="16" spans="1:9" s="51" customFormat="1" ht="22.5" customHeight="1" x14ac:dyDescent="0.25">
      <c r="A16" s="59">
        <v>12</v>
      </c>
      <c r="B16" s="60" t="s">
        <v>57</v>
      </c>
      <c r="C16" s="61"/>
    </row>
    <row r="17" spans="1:3" s="51" customFormat="1" ht="22.5" customHeight="1" x14ac:dyDescent="0.25">
      <c r="A17" s="59">
        <v>13</v>
      </c>
      <c r="B17" s="60" t="s">
        <v>68</v>
      </c>
      <c r="C17" s="61"/>
    </row>
    <row r="18" spans="1:3" s="51" customFormat="1" ht="22.5" customHeight="1" x14ac:dyDescent="0.25">
      <c r="A18" s="59">
        <v>14</v>
      </c>
      <c r="B18" s="60" t="s">
        <v>91</v>
      </c>
      <c r="C18" s="61"/>
    </row>
    <row r="19" spans="1:3" s="51" customFormat="1" ht="22.5" customHeight="1" x14ac:dyDescent="0.25">
      <c r="A19" s="52">
        <v>15</v>
      </c>
      <c r="B19" s="58" t="s">
        <v>79</v>
      </c>
      <c r="C19" s="53"/>
    </row>
    <row r="20" spans="1:3" s="8" customFormat="1" ht="22.5" customHeight="1" x14ac:dyDescent="0.25">
      <c r="B20" s="54" t="s">
        <v>86</v>
      </c>
    </row>
    <row r="21" spans="1:3" s="8" customFormat="1" ht="22.5" customHeight="1" x14ac:dyDescent="0.25">
      <c r="B21" s="54" t="s">
        <v>87</v>
      </c>
    </row>
    <row r="22" spans="1:3" s="8" customFormat="1" ht="22.5" customHeight="1" x14ac:dyDescent="0.25">
      <c r="B22" s="54" t="s">
        <v>88</v>
      </c>
    </row>
    <row r="23" spans="1:3" s="8" customFormat="1" ht="22.5" customHeight="1" x14ac:dyDescent="0.25">
      <c r="B23" s="55" t="s">
        <v>89</v>
      </c>
    </row>
    <row r="24" spans="1:3" s="8" customFormat="1" ht="22.5" customHeight="1" x14ac:dyDescent="0.25">
      <c r="B24" s="56" t="s">
        <v>90</v>
      </c>
    </row>
  </sheetData>
  <mergeCells count="1">
    <mergeCell ref="A1:C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workbookViewId="0">
      <selection sqref="A1:F1"/>
    </sheetView>
  </sheetViews>
  <sheetFormatPr defaultRowHeight="15" x14ac:dyDescent="0.25"/>
  <cols>
    <col min="1" max="1" width="9.140625" style="3"/>
    <col min="2" max="2" width="53.140625" bestFit="1" customWidth="1"/>
    <col min="3" max="6" width="9.140625" style="3"/>
  </cols>
  <sheetData>
    <row r="1" spans="1:6" ht="18.75" x14ac:dyDescent="0.3">
      <c r="A1" s="65" t="s">
        <v>98</v>
      </c>
      <c r="B1" s="65"/>
      <c r="C1" s="65"/>
      <c r="D1" s="65"/>
      <c r="E1" s="65"/>
      <c r="F1" s="65"/>
    </row>
    <row r="2" spans="1:6" x14ac:dyDescent="0.25">
      <c r="A2" s="11"/>
      <c r="B2" s="10"/>
      <c r="C2" s="11"/>
      <c r="D2" s="11"/>
      <c r="E2" s="11"/>
      <c r="F2" s="11"/>
    </row>
    <row r="3" spans="1:6" s="1" customFormat="1" x14ac:dyDescent="0.25">
      <c r="A3" s="12" t="s">
        <v>0</v>
      </c>
      <c r="B3" s="12" t="s">
        <v>1</v>
      </c>
      <c r="C3" s="12" t="s">
        <v>2</v>
      </c>
      <c r="D3" s="12" t="s">
        <v>3</v>
      </c>
      <c r="E3" s="12" t="s">
        <v>4</v>
      </c>
      <c r="F3" s="12" t="s">
        <v>5</v>
      </c>
    </row>
    <row r="4" spans="1:6" x14ac:dyDescent="0.25">
      <c r="A4" s="12">
        <v>1</v>
      </c>
      <c r="B4" s="20" t="s">
        <v>6</v>
      </c>
      <c r="C4" s="14"/>
      <c r="D4" s="14"/>
      <c r="E4" s="14"/>
      <c r="F4" s="14"/>
    </row>
    <row r="5" spans="1:6" x14ac:dyDescent="0.25">
      <c r="A5" s="44">
        <v>1.1000000000000001</v>
      </c>
      <c r="B5" s="45" t="s">
        <v>7</v>
      </c>
      <c r="C5" s="44" t="s">
        <v>76</v>
      </c>
      <c r="D5" s="44">
        <v>1</v>
      </c>
      <c r="E5" s="44"/>
      <c r="F5" s="44"/>
    </row>
    <row r="6" spans="1:6" x14ac:dyDescent="0.25">
      <c r="A6" s="24">
        <v>1.2</v>
      </c>
      <c r="B6" s="23" t="s">
        <v>8</v>
      </c>
      <c r="C6" s="24" t="s">
        <v>76</v>
      </c>
      <c r="D6" s="24">
        <v>1</v>
      </c>
      <c r="E6" s="24"/>
      <c r="F6" s="24"/>
    </row>
    <row r="7" spans="1:6" x14ac:dyDescent="0.25">
      <c r="A7" s="24">
        <v>1.3</v>
      </c>
      <c r="B7" s="23" t="s">
        <v>9</v>
      </c>
      <c r="C7" s="24" t="s">
        <v>76</v>
      </c>
      <c r="D7" s="24">
        <v>1</v>
      </c>
      <c r="E7" s="24"/>
      <c r="F7" s="24"/>
    </row>
    <row r="8" spans="1:6" x14ac:dyDescent="0.25">
      <c r="A8" s="24">
        <v>1.4</v>
      </c>
      <c r="B8" s="23" t="s">
        <v>10</v>
      </c>
      <c r="C8" s="24" t="s">
        <v>76</v>
      </c>
      <c r="D8" s="24">
        <v>1</v>
      </c>
      <c r="E8" s="24"/>
      <c r="F8" s="24"/>
    </row>
    <row r="9" spans="1:6" x14ac:dyDescent="0.25">
      <c r="A9" s="24">
        <v>1.5</v>
      </c>
      <c r="B9" s="23" t="s">
        <v>11</v>
      </c>
      <c r="C9" s="24" t="s">
        <v>76</v>
      </c>
      <c r="D9" s="24">
        <v>1</v>
      </c>
      <c r="E9" s="24"/>
      <c r="F9" s="24"/>
    </row>
    <row r="10" spans="1:6" x14ac:dyDescent="0.25">
      <c r="A10" s="24">
        <v>1.6</v>
      </c>
      <c r="B10" s="23" t="s">
        <v>12</v>
      </c>
      <c r="C10" s="24" t="s">
        <v>76</v>
      </c>
      <c r="D10" s="24">
        <v>1</v>
      </c>
      <c r="E10" s="24"/>
      <c r="F10" s="24"/>
    </row>
    <row r="11" spans="1:6" x14ac:dyDescent="0.25">
      <c r="A11" s="11"/>
      <c r="B11" s="10"/>
      <c r="C11" s="11"/>
      <c r="D11" s="11"/>
      <c r="E11" s="11"/>
      <c r="F11" s="11"/>
    </row>
    <row r="12" spans="1:6" x14ac:dyDescent="0.25">
      <c r="A12" s="12">
        <v>2</v>
      </c>
      <c r="B12" s="13" t="s">
        <v>13</v>
      </c>
      <c r="C12" s="14"/>
      <c r="D12" s="14"/>
      <c r="E12" s="14"/>
      <c r="F12" s="14"/>
    </row>
    <row r="13" spans="1:6" x14ac:dyDescent="0.25">
      <c r="A13" s="39">
        <v>2.1</v>
      </c>
      <c r="B13" s="2" t="s">
        <v>14</v>
      </c>
      <c r="C13" s="5" t="s">
        <v>15</v>
      </c>
      <c r="D13" s="6">
        <f>(78+30+30+7.7*6+8.4*2)*0.5*0.2</f>
        <v>20.100000000000001</v>
      </c>
    </row>
    <row r="14" spans="1:6" x14ac:dyDescent="0.25">
      <c r="A14" s="40">
        <v>2.2000000000000002</v>
      </c>
      <c r="B14" s="23" t="s">
        <v>16</v>
      </c>
      <c r="C14" s="25" t="s">
        <v>15</v>
      </c>
      <c r="D14" s="26">
        <f>3.3*1.2*1.3</f>
        <v>5.1479999999999997</v>
      </c>
      <c r="E14" s="24"/>
      <c r="F14" s="24"/>
    </row>
    <row r="15" spans="1:6" x14ac:dyDescent="0.25">
      <c r="A15" s="40">
        <v>2.2999999999999998</v>
      </c>
      <c r="B15" s="23" t="s">
        <v>17</v>
      </c>
      <c r="C15" s="25" t="s">
        <v>15</v>
      </c>
      <c r="D15" s="26">
        <f>279*0.3</f>
        <v>83.7</v>
      </c>
      <c r="E15" s="24"/>
      <c r="F15" s="24"/>
    </row>
    <row r="16" spans="1:6" x14ac:dyDescent="0.25">
      <c r="A16" s="11"/>
      <c r="B16" s="10"/>
      <c r="C16" s="15"/>
      <c r="D16" s="16"/>
      <c r="E16" s="11"/>
      <c r="F16" s="11"/>
    </row>
    <row r="17" spans="1:6" x14ac:dyDescent="0.25">
      <c r="A17" s="12">
        <v>3</v>
      </c>
      <c r="B17" s="13" t="s">
        <v>18</v>
      </c>
      <c r="C17" s="17"/>
      <c r="D17" s="18"/>
      <c r="E17" s="14"/>
      <c r="F17" s="14"/>
    </row>
    <row r="18" spans="1:6" ht="30" x14ac:dyDescent="0.25">
      <c r="A18" s="39">
        <v>3.1</v>
      </c>
      <c r="B18" s="4" t="s">
        <v>19</v>
      </c>
      <c r="C18" s="5" t="s">
        <v>15</v>
      </c>
      <c r="D18" s="6">
        <f>(78+30+30+7.7*6+8.4*2)*0.2*0.25</f>
        <v>10.050000000000001</v>
      </c>
    </row>
    <row r="19" spans="1:6" ht="30.75" customHeight="1" x14ac:dyDescent="0.25">
      <c r="A19" s="40">
        <v>3.2</v>
      </c>
      <c r="B19" s="27" t="s">
        <v>20</v>
      </c>
      <c r="C19" s="25" t="s">
        <v>15</v>
      </c>
      <c r="D19" s="26">
        <f>(71+11.7*2+7+7.6*2+6.2*4)*0.2*0.15</f>
        <v>4.242</v>
      </c>
      <c r="E19" s="24"/>
      <c r="F19" s="24"/>
    </row>
    <row r="20" spans="1:6" ht="33" customHeight="1" x14ac:dyDescent="0.25">
      <c r="A20" s="40">
        <v>3.3</v>
      </c>
      <c r="B20" s="27" t="s">
        <v>21</v>
      </c>
      <c r="C20" s="25" t="s">
        <v>15</v>
      </c>
      <c r="D20" s="26">
        <f>0.2*0.15*2.4*12</f>
        <v>0.86399999999999988</v>
      </c>
      <c r="E20" s="24"/>
      <c r="F20" s="24"/>
    </row>
    <row r="21" spans="1:6" ht="63.75" customHeight="1" x14ac:dyDescent="0.25">
      <c r="A21" s="40">
        <v>3.4</v>
      </c>
      <c r="B21" s="27" t="s">
        <v>40</v>
      </c>
      <c r="C21" s="25" t="s">
        <v>15</v>
      </c>
      <c r="D21" s="26">
        <f>279*0.075</f>
        <v>20.925000000000001</v>
      </c>
      <c r="E21" s="24"/>
      <c r="F21" s="24"/>
    </row>
    <row r="22" spans="1:6" ht="45" x14ac:dyDescent="0.25">
      <c r="A22" s="40">
        <v>3.5</v>
      </c>
      <c r="B22" s="27" t="s">
        <v>22</v>
      </c>
      <c r="C22" s="25" t="s">
        <v>15</v>
      </c>
      <c r="D22" s="26">
        <f>3.3*1.2*1.2-(2*1*1+1*1*1)</f>
        <v>1.7519999999999989</v>
      </c>
      <c r="E22" s="24"/>
      <c r="F22" s="24"/>
    </row>
    <row r="23" spans="1:6" x14ac:dyDescent="0.25">
      <c r="A23" s="11"/>
      <c r="B23" s="10"/>
      <c r="C23" s="15"/>
      <c r="D23" s="15"/>
      <c r="E23" s="11"/>
      <c r="F23" s="11"/>
    </row>
    <row r="24" spans="1:6" x14ac:dyDescent="0.25">
      <c r="A24" s="12">
        <v>4</v>
      </c>
      <c r="B24" s="19" t="s">
        <v>23</v>
      </c>
      <c r="C24" s="17"/>
      <c r="D24" s="17"/>
      <c r="E24" s="14"/>
      <c r="F24" s="14"/>
    </row>
    <row r="25" spans="1:6" ht="30" x14ac:dyDescent="0.25">
      <c r="A25" s="39">
        <v>4.0999999999999996</v>
      </c>
      <c r="B25" s="4" t="s">
        <v>24</v>
      </c>
      <c r="C25" s="5" t="s">
        <v>25</v>
      </c>
      <c r="D25" s="6">
        <f>((79.5+5.7*2+7.7*2+6.3*4+4.2)-((1.8*13)+(1.35*4)+(7.7*4)+(1.8*12)+(0.36*4)))*3.1+(1.8*8)</f>
        <v>178.88599999999994</v>
      </c>
    </row>
    <row r="26" spans="1:6" ht="30" x14ac:dyDescent="0.25">
      <c r="A26" s="40">
        <v>4.2</v>
      </c>
      <c r="B26" s="27" t="s">
        <v>26</v>
      </c>
      <c r="C26" s="25" t="s">
        <v>25</v>
      </c>
      <c r="D26" s="25">
        <f>1.35*1.5*4</f>
        <v>8.1000000000000014</v>
      </c>
      <c r="E26" s="24"/>
      <c r="F26" s="24"/>
    </row>
    <row r="27" spans="1:6" ht="30" x14ac:dyDescent="0.25">
      <c r="A27" s="40">
        <v>4.3</v>
      </c>
      <c r="B27" s="27" t="s">
        <v>27</v>
      </c>
      <c r="C27" s="25" t="s">
        <v>25</v>
      </c>
      <c r="D27" s="25">
        <f>33.5*0.5</f>
        <v>16.75</v>
      </c>
      <c r="E27" s="24"/>
      <c r="F27" s="24"/>
    </row>
    <row r="28" spans="1:6" x14ac:dyDescent="0.25">
      <c r="A28" s="11"/>
      <c r="B28" s="10"/>
      <c r="C28" s="15"/>
      <c r="D28" s="15"/>
      <c r="E28" s="11"/>
      <c r="F28" s="11"/>
    </row>
    <row r="29" spans="1:6" x14ac:dyDescent="0.25">
      <c r="A29" s="12">
        <v>5</v>
      </c>
      <c r="B29" s="19" t="s">
        <v>28</v>
      </c>
      <c r="C29" s="17"/>
      <c r="D29" s="17"/>
      <c r="E29" s="14"/>
      <c r="F29" s="14"/>
    </row>
    <row r="30" spans="1:6" x14ac:dyDescent="0.25">
      <c r="A30" s="39">
        <v>5.0999999999999996</v>
      </c>
      <c r="B30" s="4" t="s">
        <v>29</v>
      </c>
      <c r="C30" s="5" t="s">
        <v>25</v>
      </c>
      <c r="D30" s="7">
        <f>D25*2</f>
        <v>357.77199999999988</v>
      </c>
    </row>
    <row r="31" spans="1:6" x14ac:dyDescent="0.25">
      <c r="A31" s="40">
        <v>5.2</v>
      </c>
      <c r="B31" s="27" t="s">
        <v>30</v>
      </c>
      <c r="C31" s="25" t="s">
        <v>25</v>
      </c>
      <c r="D31" s="25">
        <f>D26*2</f>
        <v>16.200000000000003</v>
      </c>
      <c r="E31" s="24"/>
      <c r="F31" s="24"/>
    </row>
    <row r="32" spans="1:6" x14ac:dyDescent="0.25">
      <c r="A32" s="40">
        <v>5.3</v>
      </c>
      <c r="B32" s="27" t="s">
        <v>31</v>
      </c>
      <c r="C32" s="25" t="s">
        <v>25</v>
      </c>
      <c r="D32" s="25">
        <f>D27*2</f>
        <v>33.5</v>
      </c>
      <c r="E32" s="24"/>
      <c r="F32" s="24"/>
    </row>
    <row r="33" spans="1:6" x14ac:dyDescent="0.25">
      <c r="A33" s="43"/>
      <c r="B33" s="46"/>
      <c r="C33" s="34"/>
      <c r="D33" s="34"/>
      <c r="E33" s="35"/>
      <c r="F33" s="35"/>
    </row>
    <row r="34" spans="1:6" x14ac:dyDescent="0.25">
      <c r="A34" s="47">
        <v>6</v>
      </c>
      <c r="B34" s="19" t="s">
        <v>83</v>
      </c>
      <c r="C34" s="17"/>
      <c r="D34" s="17"/>
      <c r="E34" s="14"/>
      <c r="F34" s="14"/>
    </row>
    <row r="35" spans="1:6" ht="45" x14ac:dyDescent="0.25">
      <c r="A35" s="41"/>
      <c r="B35" s="31" t="s">
        <v>85</v>
      </c>
      <c r="C35" s="30" t="s">
        <v>25</v>
      </c>
      <c r="D35" s="30"/>
      <c r="E35" s="32"/>
      <c r="F35" s="32"/>
    </row>
    <row r="36" spans="1:6" x14ac:dyDescent="0.25">
      <c r="A36" s="11"/>
      <c r="B36" s="10"/>
      <c r="C36" s="15"/>
      <c r="D36" s="15"/>
      <c r="E36" s="11"/>
      <c r="F36" s="11"/>
    </row>
    <row r="37" spans="1:6" x14ac:dyDescent="0.25">
      <c r="A37" s="12">
        <v>7</v>
      </c>
      <c r="B37" s="19" t="s">
        <v>32</v>
      </c>
      <c r="C37" s="17"/>
      <c r="D37" s="17"/>
      <c r="E37" s="14"/>
      <c r="F37" s="14"/>
    </row>
    <row r="38" spans="1:6" ht="19.5" customHeight="1" x14ac:dyDescent="0.25">
      <c r="A38" s="39">
        <v>7.1</v>
      </c>
      <c r="B38" s="9" t="s">
        <v>33</v>
      </c>
      <c r="C38" s="5" t="s">
        <v>25</v>
      </c>
      <c r="D38" s="7">
        <f>D30-(7.8*2*4)</f>
        <v>295.3719999999999</v>
      </c>
    </row>
    <row r="39" spans="1:6" ht="19.5" customHeight="1" x14ac:dyDescent="0.25">
      <c r="A39" s="40">
        <v>7.2</v>
      </c>
      <c r="B39" s="28" t="s">
        <v>34</v>
      </c>
      <c r="C39" s="25" t="s">
        <v>25</v>
      </c>
      <c r="D39" s="25">
        <f>D31</f>
        <v>16.200000000000003</v>
      </c>
      <c r="E39" s="24"/>
      <c r="F39" s="24"/>
    </row>
    <row r="40" spans="1:6" ht="19.5" customHeight="1" x14ac:dyDescent="0.25">
      <c r="A40" s="39">
        <v>7.3</v>
      </c>
      <c r="B40" s="28" t="s">
        <v>84</v>
      </c>
      <c r="C40" s="37"/>
      <c r="D40" s="37"/>
      <c r="E40" s="38"/>
      <c r="F40" s="38"/>
    </row>
    <row r="41" spans="1:6" x14ac:dyDescent="0.25">
      <c r="A41" s="11"/>
      <c r="B41" s="10"/>
      <c r="C41" s="11"/>
      <c r="D41" s="11"/>
      <c r="E41" s="11"/>
      <c r="F41" s="11"/>
    </row>
    <row r="42" spans="1:6" x14ac:dyDescent="0.25">
      <c r="A42" s="12">
        <v>8</v>
      </c>
      <c r="B42" s="20" t="s">
        <v>35</v>
      </c>
      <c r="C42" s="14"/>
      <c r="D42" s="14"/>
      <c r="E42" s="14"/>
      <c r="F42" s="14"/>
    </row>
    <row r="43" spans="1:6" ht="45" x14ac:dyDescent="0.25">
      <c r="A43" s="39">
        <v>8.1</v>
      </c>
      <c r="B43" s="4" t="s">
        <v>36</v>
      </c>
      <c r="C43" s="5" t="s">
        <v>25</v>
      </c>
      <c r="D43" s="7">
        <f>(7.8*2*4)</f>
        <v>62.4</v>
      </c>
    </row>
    <row r="44" spans="1:6" ht="30" x14ac:dyDescent="0.25">
      <c r="A44" s="40">
        <v>8.1999999999999993</v>
      </c>
      <c r="B44" s="27" t="s">
        <v>37</v>
      </c>
      <c r="C44" s="25" t="s">
        <v>25</v>
      </c>
      <c r="D44" s="25">
        <f>4.7*3</f>
        <v>14.100000000000001</v>
      </c>
      <c r="E44" s="24"/>
      <c r="F44" s="24"/>
    </row>
    <row r="45" spans="1:6" ht="30" x14ac:dyDescent="0.25">
      <c r="A45" s="40">
        <v>8.3000000000000007</v>
      </c>
      <c r="B45" s="27" t="s">
        <v>38</v>
      </c>
      <c r="C45" s="25" t="s">
        <v>25</v>
      </c>
      <c r="D45" s="25">
        <f>3.6*4</f>
        <v>14.4</v>
      </c>
      <c r="E45" s="24"/>
      <c r="F45" s="24"/>
    </row>
    <row r="46" spans="1:6" x14ac:dyDescent="0.25">
      <c r="A46" s="11"/>
      <c r="B46" s="10"/>
      <c r="C46" s="11"/>
      <c r="D46" s="11"/>
      <c r="E46" s="11"/>
      <c r="F46" s="11"/>
    </row>
    <row r="47" spans="1:6" x14ac:dyDescent="0.25">
      <c r="A47" s="12">
        <v>9</v>
      </c>
      <c r="B47" s="19" t="s">
        <v>39</v>
      </c>
      <c r="C47" s="14"/>
      <c r="D47" s="14"/>
      <c r="E47" s="14"/>
      <c r="F47" s="14"/>
    </row>
    <row r="48" spans="1:6" s="8" customFormat="1" ht="30" x14ac:dyDescent="0.25">
      <c r="A48" s="30">
        <v>9.1</v>
      </c>
      <c r="B48" s="29" t="s">
        <v>56</v>
      </c>
      <c r="C48" s="30" t="s">
        <v>25</v>
      </c>
      <c r="D48" s="30">
        <v>269</v>
      </c>
      <c r="E48" s="30"/>
      <c r="F48" s="30"/>
    </row>
    <row r="49" spans="1:6" x14ac:dyDescent="0.25">
      <c r="A49" s="11"/>
      <c r="B49" s="10"/>
      <c r="C49" s="11"/>
      <c r="D49" s="11"/>
      <c r="E49" s="11"/>
      <c r="F49" s="11"/>
    </row>
    <row r="50" spans="1:6" x14ac:dyDescent="0.25">
      <c r="A50" s="12">
        <v>10</v>
      </c>
      <c r="B50" s="20" t="s">
        <v>41</v>
      </c>
      <c r="C50" s="14"/>
      <c r="D50" s="14"/>
      <c r="E50" s="14"/>
      <c r="F50" s="14"/>
    </row>
    <row r="51" spans="1:6" ht="30" x14ac:dyDescent="0.25">
      <c r="A51" s="39">
        <v>10.1</v>
      </c>
      <c r="B51" s="4" t="s">
        <v>42</v>
      </c>
      <c r="C51" s="3" t="s">
        <v>25</v>
      </c>
      <c r="D51" s="3">
        <f>12*31.1</f>
        <v>373.20000000000005</v>
      </c>
    </row>
    <row r="52" spans="1:6" x14ac:dyDescent="0.25">
      <c r="A52" s="40">
        <v>10.199999999999999</v>
      </c>
      <c r="B52" s="23" t="s">
        <v>43</v>
      </c>
      <c r="C52" s="24" t="s">
        <v>44</v>
      </c>
      <c r="D52" s="24">
        <f>31*2</f>
        <v>62</v>
      </c>
      <c r="E52" s="24"/>
      <c r="F52" s="24"/>
    </row>
    <row r="53" spans="1:6" x14ac:dyDescent="0.25">
      <c r="A53" s="40">
        <v>10.3</v>
      </c>
      <c r="B53" s="23" t="s">
        <v>45</v>
      </c>
      <c r="C53" s="24" t="s">
        <v>44</v>
      </c>
      <c r="D53" s="24">
        <f>D52</f>
        <v>62</v>
      </c>
      <c r="E53" s="24"/>
      <c r="F53" s="24"/>
    </row>
    <row r="54" spans="1:6" x14ac:dyDescent="0.25">
      <c r="A54" s="40">
        <v>10.4</v>
      </c>
      <c r="B54" s="23" t="s">
        <v>46</v>
      </c>
      <c r="C54" s="24" t="s">
        <v>44</v>
      </c>
      <c r="D54" s="24">
        <v>31</v>
      </c>
      <c r="E54" s="24"/>
      <c r="F54" s="24"/>
    </row>
    <row r="55" spans="1:6" x14ac:dyDescent="0.25">
      <c r="A55" s="40">
        <v>10.5</v>
      </c>
      <c r="B55" s="23" t="s">
        <v>47</v>
      </c>
      <c r="C55" s="24" t="s">
        <v>44</v>
      </c>
      <c r="D55" s="24">
        <v>62</v>
      </c>
      <c r="E55" s="24"/>
      <c r="F55" s="24"/>
    </row>
    <row r="56" spans="1:6" x14ac:dyDescent="0.25">
      <c r="A56" s="40">
        <v>10.6</v>
      </c>
      <c r="B56" s="23" t="s">
        <v>48</v>
      </c>
      <c r="C56" s="24" t="s">
        <v>44</v>
      </c>
      <c r="D56" s="24">
        <v>31</v>
      </c>
      <c r="E56" s="24"/>
      <c r="F56" s="24"/>
    </row>
    <row r="57" spans="1:6" x14ac:dyDescent="0.25">
      <c r="A57" s="40">
        <v>10.7</v>
      </c>
      <c r="B57" s="23" t="s">
        <v>49</v>
      </c>
      <c r="C57" s="24" t="s">
        <v>44</v>
      </c>
      <c r="D57" s="24">
        <f>11.7*(32)</f>
        <v>374.4</v>
      </c>
      <c r="E57" s="24"/>
      <c r="F57" s="24"/>
    </row>
    <row r="58" spans="1:6" x14ac:dyDescent="0.25">
      <c r="A58" s="40">
        <v>10.8</v>
      </c>
      <c r="B58" s="23" t="s">
        <v>50</v>
      </c>
      <c r="C58" s="24" t="s">
        <v>44</v>
      </c>
      <c r="D58" s="24">
        <f>31*20</f>
        <v>620</v>
      </c>
      <c r="E58" s="24"/>
      <c r="F58" s="24"/>
    </row>
    <row r="59" spans="1:6" ht="30" x14ac:dyDescent="0.25">
      <c r="A59" s="40">
        <v>10.9</v>
      </c>
      <c r="B59" s="28" t="s">
        <v>54</v>
      </c>
      <c r="C59" s="25" t="s">
        <v>55</v>
      </c>
      <c r="D59" s="25">
        <v>10</v>
      </c>
      <c r="E59" s="24"/>
      <c r="F59" s="24"/>
    </row>
    <row r="60" spans="1:6" x14ac:dyDescent="0.25">
      <c r="A60" s="39">
        <v>10.1</v>
      </c>
      <c r="B60" s="36" t="s">
        <v>82</v>
      </c>
      <c r="C60" s="37" t="s">
        <v>25</v>
      </c>
      <c r="D60" s="37">
        <f>D51</f>
        <v>373.20000000000005</v>
      </c>
      <c r="E60" s="38"/>
      <c r="F60" s="38"/>
    </row>
    <row r="61" spans="1:6" x14ac:dyDescent="0.25">
      <c r="A61" s="11"/>
      <c r="B61" s="10"/>
      <c r="C61" s="11"/>
      <c r="D61" s="11"/>
      <c r="E61" s="11"/>
      <c r="F61" s="11"/>
    </row>
    <row r="62" spans="1:6" x14ac:dyDescent="0.25">
      <c r="A62" s="12">
        <v>11</v>
      </c>
      <c r="B62" s="13" t="s">
        <v>51</v>
      </c>
      <c r="C62" s="14"/>
      <c r="D62" s="14"/>
      <c r="E62" s="14"/>
      <c r="F62" s="14"/>
    </row>
    <row r="63" spans="1:6" ht="60" x14ac:dyDescent="0.25">
      <c r="A63" s="41">
        <v>11.1</v>
      </c>
      <c r="B63" s="31" t="s">
        <v>53</v>
      </c>
      <c r="C63" s="30" t="s">
        <v>52</v>
      </c>
      <c r="D63" s="30">
        <v>12</v>
      </c>
      <c r="E63" s="32"/>
      <c r="F63" s="32"/>
    </row>
    <row r="64" spans="1:6" x14ac:dyDescent="0.25">
      <c r="A64" s="11"/>
      <c r="B64" s="10"/>
      <c r="C64" s="11"/>
      <c r="D64" s="11"/>
      <c r="E64" s="11"/>
      <c r="F64" s="11"/>
    </row>
    <row r="65" spans="1:6" x14ac:dyDescent="0.25">
      <c r="A65" s="12">
        <v>12</v>
      </c>
      <c r="B65" s="20" t="s">
        <v>57</v>
      </c>
      <c r="C65" s="14"/>
      <c r="D65" s="14"/>
      <c r="E65" s="14"/>
      <c r="F65" s="14"/>
    </row>
    <row r="66" spans="1:6" ht="45" x14ac:dyDescent="0.25">
      <c r="A66" s="39">
        <v>12.1</v>
      </c>
      <c r="B66" s="9" t="s">
        <v>58</v>
      </c>
      <c r="C66" s="5" t="s">
        <v>52</v>
      </c>
      <c r="D66" s="5">
        <v>6</v>
      </c>
    </row>
    <row r="67" spans="1:6" ht="45" x14ac:dyDescent="0.25">
      <c r="A67" s="40">
        <v>12.2</v>
      </c>
      <c r="B67" s="28" t="s">
        <v>59</v>
      </c>
      <c r="C67" s="25" t="s">
        <v>52</v>
      </c>
      <c r="D67" s="25">
        <v>2</v>
      </c>
      <c r="E67" s="24"/>
      <c r="F67" s="24"/>
    </row>
    <row r="68" spans="1:6" ht="31.5" customHeight="1" x14ac:dyDescent="0.25">
      <c r="A68" s="40">
        <v>12.3</v>
      </c>
      <c r="B68" s="28" t="s">
        <v>60</v>
      </c>
      <c r="C68" s="25" t="s">
        <v>55</v>
      </c>
      <c r="D68" s="25">
        <v>14</v>
      </c>
      <c r="E68" s="24"/>
      <c r="F68" s="24"/>
    </row>
    <row r="69" spans="1:6" ht="38.25" customHeight="1" x14ac:dyDescent="0.25">
      <c r="A69" s="40">
        <v>12.4</v>
      </c>
      <c r="B69" s="28" t="s">
        <v>61</v>
      </c>
      <c r="C69" s="25" t="s">
        <v>55</v>
      </c>
      <c r="D69" s="25">
        <v>8</v>
      </c>
      <c r="E69" s="24"/>
      <c r="F69" s="24"/>
    </row>
    <row r="70" spans="1:6" ht="30" x14ac:dyDescent="0.25">
      <c r="A70" s="40">
        <v>12.5</v>
      </c>
      <c r="B70" s="28" t="s">
        <v>62</v>
      </c>
      <c r="C70" s="25" t="s">
        <v>55</v>
      </c>
      <c r="D70" s="25">
        <v>8</v>
      </c>
      <c r="E70" s="24"/>
      <c r="F70" s="24"/>
    </row>
    <row r="71" spans="1:6" x14ac:dyDescent="0.25">
      <c r="A71" s="40">
        <v>12.6</v>
      </c>
      <c r="B71" s="28" t="s">
        <v>63</v>
      </c>
      <c r="C71" s="25" t="s">
        <v>55</v>
      </c>
      <c r="D71" s="25">
        <v>15</v>
      </c>
      <c r="E71" s="24"/>
      <c r="F71" s="24"/>
    </row>
    <row r="72" spans="1:6" ht="30" x14ac:dyDescent="0.25">
      <c r="A72" s="40">
        <v>12.7</v>
      </c>
      <c r="B72" s="28" t="s">
        <v>64</v>
      </c>
      <c r="C72" s="25" t="s">
        <v>55</v>
      </c>
      <c r="D72" s="25">
        <v>20</v>
      </c>
      <c r="E72" s="24"/>
      <c r="F72" s="24"/>
    </row>
    <row r="73" spans="1:6" ht="30" x14ac:dyDescent="0.25">
      <c r="A73" s="40">
        <v>12.8</v>
      </c>
      <c r="B73" s="28" t="s">
        <v>65</v>
      </c>
      <c r="C73" s="25" t="s">
        <v>55</v>
      </c>
      <c r="D73" s="25">
        <v>1</v>
      </c>
      <c r="E73" s="24"/>
      <c r="F73" s="24"/>
    </row>
    <row r="74" spans="1:6" ht="30" x14ac:dyDescent="0.25">
      <c r="A74" s="40">
        <v>12.9</v>
      </c>
      <c r="B74" s="28" t="s">
        <v>66</v>
      </c>
      <c r="C74" s="25" t="s">
        <v>55</v>
      </c>
      <c r="D74" s="25">
        <v>1</v>
      </c>
      <c r="E74" s="24"/>
      <c r="F74" s="24"/>
    </row>
    <row r="75" spans="1:6" ht="30" x14ac:dyDescent="0.25">
      <c r="A75" s="42">
        <v>12.1</v>
      </c>
      <c r="B75" s="28" t="s">
        <v>67</v>
      </c>
      <c r="C75" s="25" t="s">
        <v>55</v>
      </c>
      <c r="D75" s="25">
        <v>1</v>
      </c>
      <c r="E75" s="24"/>
      <c r="F75" s="24"/>
    </row>
    <row r="76" spans="1:6" x14ac:dyDescent="0.25">
      <c r="A76" s="11"/>
      <c r="B76" s="10"/>
      <c r="C76" s="11"/>
      <c r="D76" s="11"/>
      <c r="E76" s="11"/>
      <c r="F76" s="11"/>
    </row>
    <row r="77" spans="1:6" x14ac:dyDescent="0.25">
      <c r="A77" s="12">
        <v>13</v>
      </c>
      <c r="B77" s="21" t="s">
        <v>68</v>
      </c>
      <c r="C77" s="14"/>
      <c r="D77" s="14"/>
      <c r="E77" s="14"/>
      <c r="F77" s="14"/>
    </row>
    <row r="78" spans="1:6" x14ac:dyDescent="0.25">
      <c r="A78" s="39">
        <v>13.1</v>
      </c>
      <c r="B78" s="9" t="s">
        <v>69</v>
      </c>
      <c r="C78" s="3" t="s">
        <v>55</v>
      </c>
      <c r="D78" s="3">
        <v>4</v>
      </c>
    </row>
    <row r="79" spans="1:6" x14ac:dyDescent="0.25">
      <c r="A79" s="40">
        <v>13.2</v>
      </c>
      <c r="B79" s="28" t="s">
        <v>70</v>
      </c>
      <c r="C79" s="24" t="s">
        <v>55</v>
      </c>
      <c r="D79" s="24">
        <v>4</v>
      </c>
      <c r="E79" s="24"/>
      <c r="F79" s="24"/>
    </row>
    <row r="80" spans="1:6" x14ac:dyDescent="0.25">
      <c r="A80" s="40">
        <v>13.3</v>
      </c>
      <c r="B80" s="28" t="s">
        <v>71</v>
      </c>
      <c r="C80" s="24" t="s">
        <v>55</v>
      </c>
      <c r="D80" s="24">
        <v>4</v>
      </c>
      <c r="E80" s="24"/>
      <c r="F80" s="24"/>
    </row>
    <row r="81" spans="1:6" x14ac:dyDescent="0.25">
      <c r="A81" s="40">
        <v>13.4</v>
      </c>
      <c r="B81" s="28" t="s">
        <v>72</v>
      </c>
      <c r="C81" s="24" t="s">
        <v>55</v>
      </c>
      <c r="D81" s="24">
        <v>4</v>
      </c>
      <c r="E81" s="24"/>
      <c r="F81" s="24"/>
    </row>
    <row r="82" spans="1:6" x14ac:dyDescent="0.25">
      <c r="A82" s="40">
        <v>13.5</v>
      </c>
      <c r="B82" s="28" t="s">
        <v>73</v>
      </c>
      <c r="C82" s="24" t="s">
        <v>55</v>
      </c>
      <c r="D82" s="24">
        <v>9</v>
      </c>
      <c r="E82" s="24"/>
      <c r="F82" s="24"/>
    </row>
    <row r="83" spans="1:6" x14ac:dyDescent="0.25">
      <c r="A83" s="40">
        <v>13.6</v>
      </c>
      <c r="B83" s="28" t="s">
        <v>74</v>
      </c>
      <c r="C83" s="24" t="s">
        <v>55</v>
      </c>
      <c r="D83" s="24">
        <v>4</v>
      </c>
      <c r="E83" s="24"/>
      <c r="F83" s="24"/>
    </row>
    <row r="84" spans="1:6" ht="45" x14ac:dyDescent="0.25">
      <c r="A84" s="40">
        <v>13.7</v>
      </c>
      <c r="B84" s="28" t="s">
        <v>75</v>
      </c>
      <c r="C84" s="25" t="s">
        <v>76</v>
      </c>
      <c r="D84" s="25">
        <v>1</v>
      </c>
      <c r="E84" s="24"/>
      <c r="F84" s="24"/>
    </row>
    <row r="85" spans="1:6" ht="45" x14ac:dyDescent="0.25">
      <c r="A85" s="40">
        <v>13.8</v>
      </c>
      <c r="B85" s="28" t="s">
        <v>77</v>
      </c>
      <c r="C85" s="25" t="s">
        <v>76</v>
      </c>
      <c r="D85" s="25">
        <v>1</v>
      </c>
      <c r="E85" s="24"/>
      <c r="F85" s="24"/>
    </row>
    <row r="86" spans="1:6" ht="45.75" customHeight="1" x14ac:dyDescent="0.25">
      <c r="A86" s="40">
        <v>13.9</v>
      </c>
      <c r="B86" s="28" t="s">
        <v>78</v>
      </c>
      <c r="C86" s="25" t="s">
        <v>76</v>
      </c>
      <c r="D86" s="25">
        <v>1</v>
      </c>
      <c r="E86" s="24"/>
      <c r="F86" s="24"/>
    </row>
    <row r="87" spans="1:6" x14ac:dyDescent="0.25">
      <c r="A87" s="11"/>
      <c r="B87" s="10"/>
      <c r="C87" s="11"/>
      <c r="D87" s="11"/>
      <c r="E87" s="11"/>
      <c r="F87" s="11"/>
    </row>
    <row r="88" spans="1:6" x14ac:dyDescent="0.25">
      <c r="A88" s="62">
        <v>14</v>
      </c>
      <c r="B88" s="63" t="s">
        <v>91</v>
      </c>
      <c r="C88" s="11"/>
      <c r="D88" s="11"/>
      <c r="E88" s="11"/>
      <c r="F88" s="11"/>
    </row>
    <row r="89" spans="1:6" s="8" customFormat="1" ht="30" x14ac:dyDescent="0.25">
      <c r="A89" s="37">
        <v>14.1</v>
      </c>
      <c r="B89" s="36" t="s">
        <v>92</v>
      </c>
      <c r="C89" s="37" t="s">
        <v>55</v>
      </c>
      <c r="D89" s="37">
        <v>12</v>
      </c>
      <c r="E89" s="37"/>
      <c r="F89" s="37"/>
    </row>
    <row r="90" spans="1:6" x14ac:dyDescent="0.25">
      <c r="A90" s="24">
        <v>14.2</v>
      </c>
      <c r="B90" s="27" t="s">
        <v>93</v>
      </c>
      <c r="C90" s="24" t="s">
        <v>55</v>
      </c>
      <c r="D90" s="24">
        <v>4</v>
      </c>
      <c r="E90" s="24"/>
      <c r="F90" s="24"/>
    </row>
    <row r="91" spans="1:6" x14ac:dyDescent="0.25">
      <c r="A91" s="24">
        <v>14.3</v>
      </c>
      <c r="B91" s="27" t="s">
        <v>94</v>
      </c>
      <c r="C91" s="24" t="s">
        <v>55</v>
      </c>
      <c r="D91" s="24">
        <v>4</v>
      </c>
      <c r="E91" s="24"/>
      <c r="F91" s="24"/>
    </row>
    <row r="92" spans="1:6" x14ac:dyDescent="0.25">
      <c r="A92" s="24">
        <v>14.4</v>
      </c>
      <c r="B92" s="27" t="s">
        <v>95</v>
      </c>
      <c r="C92" s="24" t="s">
        <v>55</v>
      </c>
      <c r="D92" s="24">
        <v>12</v>
      </c>
      <c r="E92" s="24"/>
      <c r="F92" s="24"/>
    </row>
    <row r="93" spans="1:6" x14ac:dyDescent="0.25">
      <c r="A93" s="24">
        <v>14.5</v>
      </c>
      <c r="B93" s="27" t="s">
        <v>96</v>
      </c>
      <c r="C93" s="24" t="s">
        <v>55</v>
      </c>
      <c r="D93" s="24">
        <v>4</v>
      </c>
      <c r="E93" s="24"/>
      <c r="F93" s="24"/>
    </row>
    <row r="94" spans="1:6" x14ac:dyDescent="0.25">
      <c r="A94" s="11"/>
      <c r="B94" s="10"/>
      <c r="C94" s="11"/>
      <c r="D94" s="11"/>
      <c r="E94" s="11"/>
      <c r="F94" s="11"/>
    </row>
    <row r="95" spans="1:6" x14ac:dyDescent="0.25">
      <c r="A95" s="12">
        <v>15</v>
      </c>
      <c r="B95" s="22" t="s">
        <v>79</v>
      </c>
      <c r="C95" s="14"/>
      <c r="D95" s="14"/>
      <c r="E95" s="14"/>
      <c r="F95" s="14"/>
    </row>
    <row r="96" spans="1:6" ht="30" x14ac:dyDescent="0.25">
      <c r="A96" s="39">
        <v>15.1</v>
      </c>
      <c r="B96" s="9" t="s">
        <v>80</v>
      </c>
      <c r="C96" s="5" t="s">
        <v>76</v>
      </c>
      <c r="D96" s="5">
        <v>1</v>
      </c>
    </row>
    <row r="97" spans="1:6" ht="30" x14ac:dyDescent="0.25">
      <c r="A97" s="43">
        <v>15.2</v>
      </c>
      <c r="B97" s="33" t="s">
        <v>81</v>
      </c>
      <c r="C97" s="34" t="s">
        <v>76</v>
      </c>
      <c r="D97" s="34">
        <v>1</v>
      </c>
      <c r="E97" s="35"/>
      <c r="F97" s="35"/>
    </row>
  </sheetData>
  <mergeCells count="1">
    <mergeCell ref="A1:F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MEMP</dc:creator>
  <cp:lastModifiedBy>Mohamed Mafaz Shareef</cp:lastModifiedBy>
  <dcterms:created xsi:type="dcterms:W3CDTF">2015-03-15T13:55:04Z</dcterms:created>
  <dcterms:modified xsi:type="dcterms:W3CDTF">2015-03-17T13:33:25Z</dcterms:modified>
</cp:coreProperties>
</file>