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4"/>
  <workbookPr/>
  <mc:AlternateContent xmlns:mc="http://schemas.openxmlformats.org/markup-compatibility/2006">
    <mc:Choice Requires="x15">
      <x15ac:absPath xmlns:x15ac="http://schemas.microsoft.com/office/spreadsheetml/2010/11/ac" url="Z:\Procurement Policy Section\11. Procurement Plan\Consolidated Procuremetn Plan\"/>
    </mc:Choice>
  </mc:AlternateContent>
  <xr:revisionPtr revIDLastSave="0" documentId="11_9BF6E9B45E5D017C5AB9487707F08B9568138574" xr6:coauthVersionLast="47" xr6:coauthVersionMax="47" xr10:uidLastSave="{00000000-0000-0000-0000-000000000000}"/>
  <bookViews>
    <workbookView xWindow="0" yWindow="0" windowWidth="28800" windowHeight="12135" xr2:uid="{00000000-000D-0000-FFFF-FFFF00000000}"/>
  </bookViews>
  <sheets>
    <sheet name="Consultancy"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7" i="1" l="1"/>
  <c r="L236" i="1"/>
  <c r="L235" i="1"/>
  <c r="L234" i="1"/>
  <c r="L233" i="1"/>
  <c r="L232" i="1"/>
  <c r="L231" i="1"/>
  <c r="L230" i="1"/>
  <c r="L229" i="1"/>
  <c r="L228" i="1"/>
  <c r="L227" i="1"/>
  <c r="O226" i="1"/>
  <c r="P226" i="1" s="1"/>
  <c r="Q226" i="1" s="1"/>
  <c r="R226" i="1" s="1"/>
  <c r="S226" i="1" s="1"/>
  <c r="N226" i="1"/>
  <c r="L226" i="1"/>
  <c r="I225" i="1"/>
  <c r="L225" i="1" s="1"/>
  <c r="L224" i="1"/>
  <c r="L223" i="1"/>
  <c r="I223" i="1"/>
  <c r="L222" i="1"/>
  <c r="I222" i="1"/>
  <c r="F221" i="1"/>
  <c r="I220" i="1"/>
  <c r="L220" i="1" s="1"/>
  <c r="I219" i="1"/>
  <c r="I218" i="1"/>
  <c r="F217" i="1"/>
  <c r="L189" i="1"/>
  <c r="L188" i="1"/>
  <c r="K89" i="1"/>
  <c r="K88" i="1"/>
  <c r="J88" i="1"/>
  <c r="L80" i="1"/>
  <c r="L70" i="1"/>
  <c r="L69" i="1"/>
  <c r="L68" i="1"/>
  <c r="L67" i="1"/>
  <c r="L66" i="1"/>
  <c r="I66" i="1"/>
  <c r="L65" i="1"/>
  <c r="I65" i="1"/>
  <c r="L64" i="1"/>
  <c r="I64" i="1"/>
  <c r="F63" i="1"/>
  <c r="P41" i="1"/>
  <c r="R41" i="1" s="1"/>
  <c r="S41" i="1" s="1"/>
  <c r="O41" i="1"/>
  <c r="Q41" i="1" s="1"/>
  <c r="L41" i="1"/>
  <c r="R40" i="1"/>
  <c r="S40" i="1" s="1"/>
  <c r="P40" i="1"/>
  <c r="O40" i="1"/>
  <c r="Q40" i="1" s="1"/>
  <c r="L40" i="1"/>
  <c r="P39" i="1"/>
  <c r="R39" i="1" s="1"/>
  <c r="S39" i="1" s="1"/>
  <c r="O39" i="1"/>
  <c r="Q39" i="1" s="1"/>
  <c r="L39" i="1"/>
  <c r="I27" i="1"/>
  <c r="I26" i="1"/>
  <c r="L25" i="1"/>
  <c r="L24" i="1"/>
  <c r="L23" i="1"/>
  <c r="F23" i="1"/>
  <c r="L22" i="1"/>
  <c r="L21" i="1"/>
  <c r="F21" i="1"/>
  <c r="L20" i="1"/>
  <c r="F20" i="1"/>
  <c r="L19" i="1"/>
  <c r="F19" i="1"/>
  <c r="L18" i="1"/>
  <c r="F18" i="1" s="1"/>
  <c r="L17" i="1"/>
  <c r="I17" i="1"/>
  <c r="L16" i="1"/>
  <c r="I16" i="1"/>
  <c r="L15" i="1"/>
  <c r="I14" i="1"/>
  <c r="L14" i="1" s="1"/>
  <c r="I13" i="1"/>
  <c r="L13" i="1" s="1"/>
  <c r="F12" i="1"/>
  <c r="K11" i="1"/>
  <c r="L9" i="1"/>
  <c r="L8" i="1"/>
</calcChain>
</file>

<file path=xl/sharedStrings.xml><?xml version="1.0" encoding="utf-8"?>
<sst xmlns="http://schemas.openxmlformats.org/spreadsheetml/2006/main" count="2088" uniqueCount="630">
  <si>
    <t xml:space="preserve"> ANNUAL PROCUREMENT PLAN 2022</t>
  </si>
  <si>
    <t xml:space="preserve">PROCUREMENT OF CONSULTANCY SERVICES </t>
  </si>
  <si>
    <t>#</t>
  </si>
  <si>
    <t>Year</t>
  </si>
  <si>
    <t>Agency Name</t>
  </si>
  <si>
    <t>Procurement No /  (PC-Office No/2017/C-01)</t>
  </si>
  <si>
    <t>Procurement Description</t>
  </si>
  <si>
    <t>Estimated Amount with currency</t>
  </si>
  <si>
    <t>Funded Method (Domestic or Other)</t>
  </si>
  <si>
    <t>Procurement Method (QCBS,IC,Direct,if Other (Specify))</t>
  </si>
  <si>
    <t>Allocated Budget</t>
  </si>
  <si>
    <t>Planned Dates</t>
  </si>
  <si>
    <t>Remarks</t>
  </si>
  <si>
    <t>Total</t>
  </si>
  <si>
    <t>Request for Expression of Interest</t>
  </si>
  <si>
    <t>Request for Proposal (RFP) Issue</t>
  </si>
  <si>
    <t>RFP Submission</t>
  </si>
  <si>
    <t>Technical Evaluation</t>
  </si>
  <si>
    <t>Financial Proposal Opening</t>
  </si>
  <si>
    <t xml:space="preserve">Combine Evaluation </t>
  </si>
  <si>
    <t>Approval for Contract Award</t>
  </si>
  <si>
    <t>Maldives Customs Service</t>
  </si>
  <si>
    <t>PC-1008/2022/C-01</t>
  </si>
  <si>
    <t>Consultansy Service -Buildings</t>
  </si>
  <si>
    <t>DC</t>
  </si>
  <si>
    <t>NCB</t>
  </si>
  <si>
    <t>PC-1008/2022/C-02</t>
  </si>
  <si>
    <t xml:space="preserve">Other Consultansy </t>
  </si>
  <si>
    <t>National Archieves Maldives</t>
  </si>
  <si>
    <t>PC-1506/2022/C-01</t>
  </si>
  <si>
    <t>Consultancy, Translation &amp; Other Related Services</t>
  </si>
  <si>
    <t>Domestic</t>
  </si>
  <si>
    <t>National Bureau of classification</t>
  </si>
  <si>
    <t>PC-178/2022/C-01</t>
  </si>
  <si>
    <t>Website maintenance</t>
  </si>
  <si>
    <t>Domestic (National Budget)</t>
  </si>
  <si>
    <t>Direct</t>
  </si>
  <si>
    <t>-</t>
  </si>
  <si>
    <t xml:space="preserve">Maldives Clean Environment Project </t>
  </si>
  <si>
    <t>Operations Support and Capacity Building for Strengthening the Operations of Vandhoo</t>
  </si>
  <si>
    <t>DOMESTIC</t>
  </si>
  <si>
    <t>QCBS</t>
  </si>
  <si>
    <t xml:space="preserve">BUDGET NOT APPROVED ALTHOUGH COMMITMENT IS GIVEN </t>
  </si>
  <si>
    <t>MV-MEE-158433-CS-CQS</t>
  </si>
  <si>
    <t>Augmentation of Curriculum and support to BEM Course, MNU</t>
  </si>
  <si>
    <t>DONOR (WB)</t>
  </si>
  <si>
    <t>CQS</t>
  </si>
  <si>
    <t>Feb 2022</t>
  </si>
  <si>
    <t>March 2022</t>
  </si>
  <si>
    <t>April 2022</t>
  </si>
  <si>
    <t>May 2022</t>
  </si>
  <si>
    <t>MV-MEE-271265-CS-CDS</t>
  </si>
  <si>
    <t>Technical Support for Strengthening the Operations of Vandhoo</t>
  </si>
  <si>
    <t>DIRECT</t>
  </si>
  <si>
    <t>Jan 2022</t>
  </si>
  <si>
    <t>MV-MEE-223590-CS-INDV</t>
  </si>
  <si>
    <t>Socio-economic Impact Analysis for the Multi-sectoral Awareness Campaign on SUP Phase out Plan</t>
  </si>
  <si>
    <t>INDIVIDUAL</t>
  </si>
  <si>
    <t>Mar 2022</t>
  </si>
  <si>
    <t>MV-MEE-158465-CS-CQS</t>
  </si>
  <si>
    <t>Design and Works Supervision Consultancy</t>
  </si>
  <si>
    <t>Outer Island Sustainable Electricity Development Project (POISED)</t>
  </si>
  <si>
    <t>Consultancy for data collection - Rapid Seabed Habitat Survey</t>
  </si>
  <si>
    <t>DONOR FUNDED (ADB)</t>
  </si>
  <si>
    <t xml:space="preserve">Ministry of Environment and Climate change </t>
  </si>
  <si>
    <t>PC-438/2022/C-01</t>
  </si>
  <si>
    <t>Hiring PMU staff and Consultants for "Enhancing National Development through Environmentally Resilient Islands" Project (ENDhERI)</t>
  </si>
  <si>
    <t>Donor</t>
  </si>
  <si>
    <t>Procurement will be conducted on different part of the project period</t>
  </si>
  <si>
    <t>PC-438/2022/C-02</t>
  </si>
  <si>
    <t>Awarness training Programme</t>
  </si>
  <si>
    <t>GCF Grant</t>
  </si>
  <si>
    <t>10.1.2022</t>
  </si>
  <si>
    <t>1.5.4</t>
  </si>
  <si>
    <t>PC-438/2022/C-03</t>
  </si>
  <si>
    <t>Certification Courses (Labourtary technican training)</t>
  </si>
  <si>
    <t>18.1.2022</t>
  </si>
  <si>
    <t>1.6.2, 1.6.3</t>
  </si>
  <si>
    <t>PC-438/2022/C-04</t>
  </si>
  <si>
    <t xml:space="preserve">Training on ground water- Delft Course </t>
  </si>
  <si>
    <t>3.1.3</t>
  </si>
  <si>
    <t>PC-438/2022/C-05</t>
  </si>
  <si>
    <t>Water resources framework</t>
  </si>
  <si>
    <t>19.1.22</t>
  </si>
  <si>
    <t>3.3.1</t>
  </si>
  <si>
    <t>PC-438/2022/C-06</t>
  </si>
  <si>
    <t>output 4</t>
  </si>
  <si>
    <t>PC-438/2022/C-07</t>
  </si>
  <si>
    <t>Learning mangement System</t>
  </si>
  <si>
    <t>PC-438/2022/C-08</t>
  </si>
  <si>
    <t xml:space="preserve">Project Mangement </t>
  </si>
  <si>
    <t>PC-438/2022/C-09</t>
  </si>
  <si>
    <t>Project Management Design Construction Supervision 2</t>
  </si>
  <si>
    <t xml:space="preserve"> GOM/ADB </t>
  </si>
  <si>
    <t>ICB</t>
  </si>
  <si>
    <t>At contract signing stage, draft contract has been shared for ADB approval.</t>
  </si>
  <si>
    <t>PC-438/2022/C-10</t>
  </si>
  <si>
    <t>Public Awareness Consultant</t>
  </si>
  <si>
    <t>PC-438/2022/C-11</t>
  </si>
  <si>
    <t>Electric Vehicle Expert (International)</t>
  </si>
  <si>
    <t>GEF TF</t>
  </si>
  <si>
    <t>ICB/NCB</t>
  </si>
  <si>
    <t>PC-438/2022/C-12</t>
  </si>
  <si>
    <t>Urban Transport Planning Specialist (International)</t>
  </si>
  <si>
    <t>PC-438/2022/C-13</t>
  </si>
  <si>
    <t>Social and Gender Specialist (National)</t>
  </si>
  <si>
    <t>PC-438/2022/C-14</t>
  </si>
  <si>
    <t>Development of Transport Master Plan for Male Region</t>
  </si>
  <si>
    <t>PC-438/2022/C-15</t>
  </si>
  <si>
    <t>DPR for deployment of e-Buses</t>
  </si>
  <si>
    <t>PC-438/2022/C-16</t>
  </si>
  <si>
    <t>DPR for deployment of pedal assisted e-Bikes</t>
  </si>
  <si>
    <t>PC-438/2022/C-17</t>
  </si>
  <si>
    <t>DPR for e-Boat (solar powered)</t>
  </si>
  <si>
    <t>PC-438/2022/C-18</t>
  </si>
  <si>
    <t>Develop online portal for EE labelling program</t>
  </si>
  <si>
    <t>Project Budget  (LCEI) - GEF FUND</t>
  </si>
  <si>
    <t>Jan - March 2022</t>
  </si>
  <si>
    <t>PC-438/2022/C-19</t>
  </si>
  <si>
    <t xml:space="preserve">Development of a Public Awareness Campaign on Energy Efficiency Standards </t>
  </si>
  <si>
    <t>PC-438/2022/C-20</t>
  </si>
  <si>
    <t>Development of technical documents and related regulations under Chapter 6 of the Energy Act</t>
  </si>
  <si>
    <t>PC-438/2022/C-21</t>
  </si>
  <si>
    <t>Development of Code Compliance documents for Building Code to incorporate provisions of the Building Energy Efficiency Guideline</t>
  </si>
  <si>
    <t>PC-438/2022/C-22</t>
  </si>
  <si>
    <t>Consultancy Service to evaluate existing sewerage treatment plants and introduce environmentally friendly sewerage treatment options of low operational, maintenance and management cost (WSSP Action 2.1e)</t>
  </si>
  <si>
    <t>PC-438/2022/C-23</t>
  </si>
  <si>
    <t>Develop design criteria and technical specifications for sustainable flood management systems  in the islands</t>
  </si>
  <si>
    <t>PC-438/2022/C-24</t>
  </si>
  <si>
    <t>Consultancy Service for Translation of Water and Sewerage regulations</t>
  </si>
  <si>
    <t>PC-438/2022/C-25</t>
  </si>
  <si>
    <t>GEF 6: International consultants for Component 1</t>
  </si>
  <si>
    <t>USD 164,000</t>
  </si>
  <si>
    <t>Donor / GEF</t>
  </si>
  <si>
    <t>IC</t>
  </si>
  <si>
    <t>PC-438/2022/C-26</t>
  </si>
  <si>
    <t>Traininig on GHG training TNC</t>
  </si>
  <si>
    <t>Donor Funded</t>
  </si>
  <si>
    <t>January - August 2022</t>
  </si>
  <si>
    <t>PC-438/2022/C-27</t>
  </si>
  <si>
    <t>6 TNC adaptation assessments</t>
  </si>
  <si>
    <t>January - December 2022</t>
  </si>
  <si>
    <t>PC-438/2022/C-28</t>
  </si>
  <si>
    <t>ICAT project exit strategy formulation</t>
  </si>
  <si>
    <t>January- June 2022</t>
  </si>
  <si>
    <t>PC-438/2022/C-29</t>
  </si>
  <si>
    <t>PMU setup under CBIT</t>
  </si>
  <si>
    <t>May- December 2021</t>
  </si>
  <si>
    <t>PC-438/2022/C-30</t>
  </si>
  <si>
    <t>National GHG Inventory System under CBIT</t>
  </si>
  <si>
    <t>PC-438/2022/C-31</t>
  </si>
  <si>
    <t>Consultant for project concept note- TNA project</t>
  </si>
  <si>
    <t>June- December 2022</t>
  </si>
  <si>
    <t>PC-438/2022/C-32</t>
  </si>
  <si>
    <t>Hiring of Consultant for HFC Phasedown study</t>
  </si>
  <si>
    <t>15.06.2022</t>
  </si>
  <si>
    <t>PC-438/2022/C-33</t>
  </si>
  <si>
    <t>Hiring of Consultant to create concept for establishing an inventory of genetic recoures in the Maldives</t>
  </si>
  <si>
    <t>Government</t>
  </si>
  <si>
    <t xml:space="preserve"> NCB </t>
  </si>
  <si>
    <t>MVR 100,000</t>
  </si>
  <si>
    <t>PC-438/2022/C-34</t>
  </si>
  <si>
    <t>Hiring of Consultancy services for Establishing a holding facility for confiscated specimens of illegal trade</t>
  </si>
  <si>
    <t xml:space="preserve">Government </t>
  </si>
  <si>
    <t>PC-438/2022/C-35</t>
  </si>
  <si>
    <t xml:space="preserve">Hiring of consultant to develop an online system for training of environmental officers in each atoll </t>
  </si>
  <si>
    <t>MVR 150,000</t>
  </si>
  <si>
    <t>PC-438/2022/C-36</t>
  </si>
  <si>
    <t xml:space="preserve">Hiring of consultant to prepare training module for training environmental officers in each atoll </t>
  </si>
  <si>
    <t>PC-438/2022/C-37</t>
  </si>
  <si>
    <t>Hiring of consultant for Minamata Awareness Multimedia</t>
  </si>
  <si>
    <t>PC-438/2022/C-38</t>
  </si>
  <si>
    <t>Hiring of consultant to implement Greater Male' Air Quality Montoring Programme</t>
  </si>
  <si>
    <t>PC-438/2022/C-39</t>
  </si>
  <si>
    <t>Hiring of consultant for National Implementation Plan for Stockholm Convention Inventory</t>
  </si>
  <si>
    <t>PC-438/2022/C-40</t>
  </si>
  <si>
    <t>Hiring Safari (travel) for Ecological survey of Th, Dh, M, GDh and GA</t>
  </si>
  <si>
    <t xml:space="preserve"> Government </t>
  </si>
  <si>
    <t>PC-438/2022/C-41</t>
  </si>
  <si>
    <t>Hiring Staff for Ecological survey of Th, Dh, M, GDh and GA (contract basis)</t>
  </si>
  <si>
    <t>PC-438/2022/C-42</t>
  </si>
  <si>
    <t>Ari atoll ecological survey (remaining works)</t>
  </si>
  <si>
    <t>PC-438/2022/C-43</t>
  </si>
  <si>
    <t>Hiring of Consultant for KIP activities</t>
  </si>
  <si>
    <t>PC-438/2022/C-44</t>
  </si>
  <si>
    <t>Hiring of Staff for KIP activities</t>
  </si>
  <si>
    <t>PC-438/2022/C-45</t>
  </si>
  <si>
    <t>Designing of a National Solid Waste Monitoring/Tracking System</t>
  </si>
  <si>
    <t>PC-438/2022/C-46</t>
  </si>
  <si>
    <t>PC-438/2022/C-47</t>
  </si>
  <si>
    <t>PC-438/2022/C-48</t>
  </si>
  <si>
    <t>PC-438/2022/C-49</t>
  </si>
  <si>
    <t>Ministry of Fisheries Marine Resources and Agriculture</t>
  </si>
  <si>
    <t>FISH-C-1233/2021/C-01</t>
  </si>
  <si>
    <t>FIS enhancement project</t>
  </si>
  <si>
    <t>MMRI-1233/2022/C-01</t>
  </si>
  <si>
    <t>NCRM: Consultancy: Coral Database development</t>
  </si>
  <si>
    <t>Will require virements from various codes</t>
  </si>
  <si>
    <t>MMRI-1233/2022/C-02</t>
  </si>
  <si>
    <t>Restoration: staff hire</t>
  </si>
  <si>
    <t>Salary for staff. Virement to activity code required</t>
  </si>
  <si>
    <t>AGRI-PLNT-1233/2022/C-01</t>
  </si>
  <si>
    <t>Material translations for Animal health and veterinary service</t>
  </si>
  <si>
    <t>IGMH</t>
  </si>
  <si>
    <t>Back of the House - Consultancy</t>
  </si>
  <si>
    <t>Single Sourece</t>
  </si>
  <si>
    <t>137-PR/2022/W-14</t>
  </si>
  <si>
    <t>ICT Security Consultancy</t>
  </si>
  <si>
    <t>Gdh.Rathafandhoo Council</t>
  </si>
  <si>
    <t>PPR-14</t>
  </si>
  <si>
    <t>Branding of the council including development of seal and monument</t>
  </si>
  <si>
    <t>J-GOM</t>
  </si>
  <si>
    <t>PPR-15</t>
  </si>
  <si>
    <t>Council Secretariat Website Development</t>
  </si>
  <si>
    <t>Shopping</t>
  </si>
  <si>
    <t>Sh.Feevah Council</t>
  </si>
  <si>
    <t>PC-275/2022/C-01</t>
  </si>
  <si>
    <t>Conduct PFR trainings</t>
  </si>
  <si>
    <t>Credit</t>
  </si>
  <si>
    <t>Yes</t>
  </si>
  <si>
    <t>Q4</t>
  </si>
  <si>
    <t>PC-275/2022/C-02</t>
  </si>
  <si>
    <t>Conduct training on internal audit</t>
  </si>
  <si>
    <t>Q3</t>
  </si>
  <si>
    <t>PC-275/2022/C-03</t>
  </si>
  <si>
    <t>Conduct training on preparation of Financial Statement</t>
  </si>
  <si>
    <t>Q1</t>
  </si>
  <si>
    <t>PC-275/2022/C-04</t>
  </si>
  <si>
    <t>Paper to develop economic activities in the island community</t>
  </si>
  <si>
    <t>Q2</t>
  </si>
  <si>
    <t>Maldives Meteorogical Service</t>
  </si>
  <si>
    <t>Radar Tower Consultacy</t>
  </si>
  <si>
    <t>Government Budget</t>
  </si>
  <si>
    <t>February</t>
  </si>
  <si>
    <t>L.Fonadhoo Council</t>
  </si>
  <si>
    <t>Consultancy &amp; translation service</t>
  </si>
  <si>
    <t>Dosmestic</t>
  </si>
  <si>
    <t>Bidding</t>
  </si>
  <si>
    <t>Baa.Atoll Council</t>
  </si>
  <si>
    <t>(PC-Office No/2022/C-01)</t>
  </si>
  <si>
    <t>Legal Consultation</t>
  </si>
  <si>
    <t>Single Source</t>
  </si>
  <si>
    <t>K.Thulusdhoo Council</t>
  </si>
  <si>
    <t>PC-333/2022/C-01</t>
  </si>
  <si>
    <t>Ferry terminalge consultant</t>
  </si>
  <si>
    <t>D</t>
  </si>
  <si>
    <t>Feb</t>
  </si>
  <si>
    <t>feb</t>
  </si>
  <si>
    <t>Ministry of Finance</t>
  </si>
  <si>
    <t>PC/13/2022/C-01</t>
  </si>
  <si>
    <t>Management Audit of Projects</t>
  </si>
  <si>
    <t>10.02.2022</t>
  </si>
  <si>
    <t>Attorney General's Office</t>
  </si>
  <si>
    <t> </t>
  </si>
  <si>
    <t>Hiring lawyers for Legal Aid x3</t>
  </si>
  <si>
    <t>Other (Domestic)</t>
  </si>
  <si>
    <t>Hiring lawyers for Legal Aid x2</t>
  </si>
  <si>
    <t xml:space="preserve">National Intergrity Commision </t>
  </si>
  <si>
    <t>Designing Strategic plan</t>
  </si>
  <si>
    <t>Ministry of Home Affairs</t>
  </si>
  <si>
    <t>PC-10/2022/C-01</t>
  </si>
  <si>
    <t>Consultancy for ministry works and servoces (legal, media, national events etc)</t>
  </si>
  <si>
    <t>upon request throughout the year</t>
  </si>
  <si>
    <t>PC-10/2022/C-02</t>
  </si>
  <si>
    <t>Training services</t>
  </si>
  <si>
    <t>K.Maafushi Council</t>
  </si>
  <si>
    <t>PC-337/2022/C-01</t>
  </si>
  <si>
    <t>ކައުންސިލަށް ޤާނޫނީ ލަފާދިނުމަށާއި، އެހެނިހެން ލަފާތަށް ދިނުމަށާއި، އުސޫލުތައް ހަދައިދިނުމަށް ކޮންސަލްޓަންޓެއް ހޯދުން</t>
  </si>
  <si>
    <t>31.01.2022</t>
  </si>
  <si>
    <t>PC-337/2022/C-02</t>
  </si>
  <si>
    <t>ޑެވެލޮޕްމަންޓް ޕްލޭނާއި ފައިނޭންޝިއަލް ޕްލޭން ރިވިއުކުރުމަށް ބަޔަކާ ހަވާލުކުރުން</t>
  </si>
  <si>
    <t>05.08.2022</t>
  </si>
  <si>
    <t>Thaa.Atoll Council</t>
  </si>
  <si>
    <t>(IUL)/239/2022/..</t>
  </si>
  <si>
    <t>Training (trainners )</t>
  </si>
  <si>
    <t>Quality Cost based system</t>
  </si>
  <si>
    <t>March</t>
  </si>
  <si>
    <t>Voccational Trainning</t>
  </si>
  <si>
    <t>Jan</t>
  </si>
  <si>
    <t>Evry 4 months</t>
  </si>
  <si>
    <t>Auditor General's Office</t>
  </si>
  <si>
    <t>PC-7/2022/C-01</t>
  </si>
  <si>
    <t>Engineering supervision</t>
  </si>
  <si>
    <t xml:space="preserve"> - </t>
  </si>
  <si>
    <t>PC-7/2022/C-02</t>
  </si>
  <si>
    <t>Interior design of 2nd floor of Ghaazee building</t>
  </si>
  <si>
    <t>PC-7/2022/C-03</t>
  </si>
  <si>
    <t>Audit fee</t>
  </si>
  <si>
    <t>PC-7/2022/C-04</t>
  </si>
  <si>
    <t>Local counil audit</t>
  </si>
  <si>
    <t>August</t>
  </si>
  <si>
    <t>September</t>
  </si>
  <si>
    <t>Ministry of National Planning, Housing and Infrastructure</t>
  </si>
  <si>
    <t>PC-457/2022/C-01</t>
  </si>
  <si>
    <t>Legal firm hire for 1 year(40k to 50k MRV per month)</t>
  </si>
  <si>
    <t>Approximately 600,000 MVR per year</t>
  </si>
  <si>
    <t>Restricted Tendering</t>
  </si>
  <si>
    <t>MVR 600,000.00</t>
  </si>
  <si>
    <t>Legal/MNPHI</t>
  </si>
  <si>
    <t>PC-457/2022/C-02</t>
  </si>
  <si>
    <t>Land use planning regulation  ammendment &amp; formulation of regulations under Planning Act - consultancy</t>
  </si>
  <si>
    <t>MVR 200,000.00</t>
  </si>
  <si>
    <t>Urban Development</t>
  </si>
  <si>
    <t>PC-457/2022/C-03</t>
  </si>
  <si>
    <t>Male' North Harbor Redevelopment Master Plan</t>
  </si>
  <si>
    <t>MVR 2,818,005.00</t>
  </si>
  <si>
    <t>PC-457/2022/C-04</t>
  </si>
  <si>
    <t>Gulhifalhu Master Plan Design Consultancy</t>
  </si>
  <si>
    <t>MVR 5,701,545.00</t>
  </si>
  <si>
    <t>PC-457/2022/C-05</t>
  </si>
  <si>
    <t>Consultancy &amp; Translating Services</t>
  </si>
  <si>
    <t>MVR 350,000.00</t>
  </si>
  <si>
    <t>PC-457/2022/C-06</t>
  </si>
  <si>
    <t>Formulation of Rules and Regulations under the National Planning Act - Consultancy</t>
  </si>
  <si>
    <t>Planning</t>
  </si>
  <si>
    <t>PC-457/2022/C-07</t>
  </si>
  <si>
    <t>Formulation of National Development Plan - Consultancy</t>
  </si>
  <si>
    <t>Local</t>
  </si>
  <si>
    <t>MVR 300,000.00</t>
  </si>
  <si>
    <t>PC-457/2022/C-08</t>
  </si>
  <si>
    <t>GIS Intergration into National Spatial Plan Consultancy</t>
  </si>
  <si>
    <t>PC-457/2022/C-09</t>
  </si>
  <si>
    <t>Consultancy for Regional Master Plan development through NSP</t>
  </si>
  <si>
    <t>PC-457/2022/C-10</t>
  </si>
  <si>
    <t xml:space="preserve">Property Information system </t>
  </si>
  <si>
    <t>MVR 360,000.00</t>
  </si>
  <si>
    <t>PC-457/2022/C-11</t>
  </si>
  <si>
    <t>"Hiya Portal" software Developer</t>
  </si>
  <si>
    <t>PC-457/2022/C-12</t>
  </si>
  <si>
    <t>Consultancy Service on development of the Online portal for building approval and services under Construction Act [NRR]</t>
  </si>
  <si>
    <t>Other</t>
  </si>
  <si>
    <t>Funded by World Bank, currently in TOR preparation stage</t>
  </si>
  <si>
    <t>PC-457/2022/C-13</t>
  </si>
  <si>
    <t>Consultants for the Review of Construction Regulations [SAP]</t>
  </si>
  <si>
    <t>MVR 1,500,000.0</t>
  </si>
  <si>
    <t>MVR 1,800,000.0</t>
  </si>
  <si>
    <t>MVR 300,000.0</t>
  </si>
  <si>
    <t>PC-457/2022/C-14</t>
  </si>
  <si>
    <t>Review Health and Safety Regulation [SAP]</t>
  </si>
  <si>
    <t>MVR 50,000.00</t>
  </si>
  <si>
    <t>PC-457/2022/C-15</t>
  </si>
  <si>
    <t>Review Practitioner Regulation [SAP]</t>
  </si>
  <si>
    <t>PC-457/2022/C-16</t>
  </si>
  <si>
    <t>Review Academic Regulation and develop standards required to implement the regulation [SAP]</t>
  </si>
  <si>
    <t>MVR 150,000.00</t>
  </si>
  <si>
    <t>PC-457/2022/C-17</t>
  </si>
  <si>
    <t>Review Material Regulations [SAP]</t>
  </si>
  <si>
    <t>PC-457/2022/C-18</t>
  </si>
  <si>
    <t>Engineering Consultant</t>
  </si>
  <si>
    <t>MVR 500,000.00</t>
  </si>
  <si>
    <t>MVR 540,000.00</t>
  </si>
  <si>
    <t>PC-457/2022/C-19</t>
  </si>
  <si>
    <t>Consultant to develop Construction Industry Master Plan</t>
  </si>
  <si>
    <t>L. Gan Council</t>
  </si>
  <si>
    <t>PC-399/2022/C-01</t>
  </si>
  <si>
    <t>kuni mange kurumah muvahzafun tham reen kurun</t>
  </si>
  <si>
    <t>PC-399/2022/C-02</t>
  </si>
  <si>
    <t>Link road dhefaraath land Scape hadhaa belehehtun</t>
  </si>
  <si>
    <t>QCBS, Direct</t>
  </si>
  <si>
    <t>PC-399/2022/C-03</t>
  </si>
  <si>
    <t>Aniya libey faraathakah himaayah dhinumah heylun their Program hingun</t>
  </si>
  <si>
    <t>PC-399/2022/C-04</t>
  </si>
  <si>
    <t>Umurun dhuvas vee meehun, kuda kudhi eheevumah heylun their program hingun</t>
  </si>
  <si>
    <t>PC-399/2022/C-05</t>
  </si>
  <si>
    <t>jamaatheringe Record Behahataa thamreen dhinun</t>
  </si>
  <si>
    <t>PC-399/2022/C-06</t>
  </si>
  <si>
    <t>ehgamu dhuhvaa ehchiGanoonu ah heylun their kurumuge program hingun</t>
  </si>
  <si>
    <t>PC-399/2022/C-07</t>
  </si>
  <si>
    <t>Viyafaari tharahgee kurumah heylun their Program Hingun</t>
  </si>
  <si>
    <t>PC-399/2022/C-08</t>
  </si>
  <si>
    <t>Dharivarun Dhiru ulhumuge Hunaru Dhas kohdhinumah Course hingun</t>
  </si>
  <si>
    <t>PC-399/2022/C-09</t>
  </si>
  <si>
    <t>Ahulaagaa School Leader Ship Program thah Hingun</t>
  </si>
  <si>
    <t>PC-399/2022/C-10</t>
  </si>
  <si>
    <t>Eki umurufulhah life sukeem program hingun</t>
  </si>
  <si>
    <t>PC-399/2022/C-11</t>
  </si>
  <si>
    <t>Civil Education Program hingun</t>
  </si>
  <si>
    <t>PC-399/2022/C-12</t>
  </si>
  <si>
    <t>Council Dhinumaa Dhulha heyo Hashi heyo Program hingun</t>
  </si>
  <si>
    <t>PC-399/2022/C-13</t>
  </si>
  <si>
    <t>Dhunfathaa Energy Drink adi thahyari Kaana beynu kuraa meehun madhu kurun heylun their program hingun</t>
  </si>
  <si>
    <t>PC-399/2022/C-14</t>
  </si>
  <si>
    <t>Dengu aa Chicken guniya adi ehenihen hen Bodali thah fethurun madhurumah heyluntheri program hingun</t>
  </si>
  <si>
    <t>PC-399/2022/C-15</t>
  </si>
  <si>
    <t xml:space="preserve">Masthuvaa thaketheege nurahkalun mujuthamau rahkaatheri kurumuge heylun their program </t>
  </si>
  <si>
    <t>PC-399/2022/C-16</t>
  </si>
  <si>
    <t>Cochin campu thakaa kulhi varu Traning Program Hingun</t>
  </si>
  <si>
    <t>PC-399/2022/C-17</t>
  </si>
  <si>
    <t>Egro nat aa gulhugen Dhadu verin thamreeen kurun</t>
  </si>
  <si>
    <t>PC-399/2022/C-18</t>
  </si>
  <si>
    <t>Rashu fenvaruga fathuru verinkan kuri eruvumah commettee eh ekulhulavaa lun</t>
  </si>
  <si>
    <t>PC-399/2022/C-19</t>
  </si>
  <si>
    <t>PC-399/2022/C-20</t>
  </si>
  <si>
    <t>Geybisee thakah amaazu koh Gamu bahuru vaa vaahaka dhehkumah heylun their kurun</t>
  </si>
  <si>
    <t>PC-399/2022/C-21</t>
  </si>
  <si>
    <t>Rah girumah medhuveri vaa sababu hodhumah dhiraasha kurun</t>
  </si>
  <si>
    <t>PC-399/2022/C-22</t>
  </si>
  <si>
    <t>E.I.A thahyaaru koh out source koh veli nagaa rahyithunah ekasheegen vaa agehga forukoh dhinun</t>
  </si>
  <si>
    <t>PC-399/2022/C-23</t>
  </si>
  <si>
    <t>MDNC gulhigen community working group thamreen kurun</t>
  </si>
  <si>
    <t>PC-399/2022/C-24</t>
  </si>
  <si>
    <t>Karishaa thakah thahyaaru vumah gamuge muvaasalathi hidhumah dhey farathaa gulhigen rahyithunah mauloomath foru koh dhinun</t>
  </si>
  <si>
    <t>PC-399/2022/C-25</t>
  </si>
  <si>
    <t>Focas Group thakah amaazu kohgen amalee thamreen program\ eh beyvun</t>
  </si>
  <si>
    <t>PC-399/2022/C-26</t>
  </si>
  <si>
    <t>Godudhoshaa mudhah kuni ehlhumun libey gehlumun rahiythun heyluntheri kurun</t>
  </si>
  <si>
    <t>PC-399/2022/C-27</t>
  </si>
  <si>
    <t xml:space="preserve">Moosumi dhooni hifaa gonaa nukurummah rahyithun heylun theri program higun </t>
  </si>
  <si>
    <t>PC-399/2022/C-28</t>
  </si>
  <si>
    <t>dhe jinsu meehunah amaazukoh dhaairaa thakah heylun their program hingun</t>
  </si>
  <si>
    <t>PC-399/2022/C-29</t>
  </si>
  <si>
    <t>Alah ufanvaa kudhin maruvaa meehun ge reocrd belehehtumah muvahzafun thamreen kurun</t>
  </si>
  <si>
    <t>PC-399/2022/C-30</t>
  </si>
  <si>
    <t>Rashuge Thafaathu Hishaagu nagaa belehehtumah servey kurun</t>
  </si>
  <si>
    <t>PC-399/2022/C-31</t>
  </si>
  <si>
    <t>Rasmee Arusheef adi gadheemi liyun thah belehehtumah muvahzafun thamreen kurun</t>
  </si>
  <si>
    <t>PC-399/2022/C-32</t>
  </si>
  <si>
    <t>Raiyuthunah hidhumah dhinumah muvahzafun thamreen kurun</t>
  </si>
  <si>
    <t>PC-399/2022/C-33</t>
  </si>
  <si>
    <t>Zamaani Vaseelah thakah Muvahzafun thamreen kurun</t>
  </si>
  <si>
    <t>2022-2024</t>
  </si>
  <si>
    <t>Civil Service Commision</t>
  </si>
  <si>
    <t>CSC</t>
  </si>
  <si>
    <t>Viuga 2.0 Enhancement Project-Software Development</t>
  </si>
  <si>
    <t>QCBS,Direct</t>
  </si>
  <si>
    <t>June</t>
  </si>
  <si>
    <t>July</t>
  </si>
  <si>
    <t>Translation and other Cousultancy Related Works</t>
  </si>
  <si>
    <t>Jan-Dec</t>
  </si>
  <si>
    <t>Th.Hirilandhoo Council</t>
  </si>
  <si>
    <t>3.6.2.9.1.4</t>
  </si>
  <si>
    <t>ރަމަޟާން މަހުގައި ޙިފްޠުކޮށް ތަރާވީޙް ނަމާދުކުރުން</t>
  </si>
  <si>
    <t>Lh.Atoll council</t>
  </si>
  <si>
    <t>PC-Office No/2022/C-01</t>
  </si>
  <si>
    <t>Environment Plan</t>
  </si>
  <si>
    <t xml:space="preserve">              -  </t>
  </si>
  <si>
    <t>F.Nilandhoo Council</t>
  </si>
  <si>
    <t>Health Awarness Session</t>
  </si>
  <si>
    <t xml:space="preserve">Domestic </t>
  </si>
  <si>
    <t>PC-Office No/2022/C-02</t>
  </si>
  <si>
    <t>Liyela jahan dhaskohdhey thamreenu programeh hingun</t>
  </si>
  <si>
    <t xml:space="preserve"> Domestic  </t>
  </si>
  <si>
    <t xml:space="preserve"> Direct </t>
  </si>
  <si>
    <t>PC-Office No/2022/C-03</t>
  </si>
  <si>
    <t>Aitheri Massahkai dhaskohdhey thamreenu programeh hingun</t>
  </si>
  <si>
    <t>PC-Office No/2022/C-04</t>
  </si>
  <si>
    <t>Anhenunnai Khaassakoh kuru Course hingun</t>
  </si>
  <si>
    <t>PC-Office No/2022/C-05</t>
  </si>
  <si>
    <t>Ramazan mahugai Haafizeh genaun</t>
  </si>
  <si>
    <t>PC-Office No/2022/C-06</t>
  </si>
  <si>
    <t>Kaarisa thakun libeyn gehllun kudakurumah awareness programmeh hingun</t>
  </si>
  <si>
    <t>PC-Office No/2022/C-07</t>
  </si>
  <si>
    <t>Fire and Rescue Training Programmeh hingun</t>
  </si>
  <si>
    <t>PC-Office No/2022/C-08</t>
  </si>
  <si>
    <t>Swimming Training Programmeh hingun</t>
  </si>
  <si>
    <t>B.Thulhaadhoo Council</t>
  </si>
  <si>
    <t>PR/C/2022/1</t>
  </si>
  <si>
    <t>Topographic surveys and Land Use Plans (LUP) of B. Thulhaadhoo</t>
  </si>
  <si>
    <t>Family Protection Authority</t>
  </si>
  <si>
    <t>PC-450/2019/C-01</t>
  </si>
  <si>
    <t>Cosultant to carry out  the National Baseline study on family well-being and life experiences</t>
  </si>
  <si>
    <t>29.03.2022</t>
  </si>
  <si>
    <t>PC-450/2019/C-02</t>
  </si>
  <si>
    <t>Developing the new national DV policy</t>
  </si>
  <si>
    <t>27.04.2022</t>
  </si>
  <si>
    <t>PC-450/2019/C-03</t>
  </si>
  <si>
    <t>Developing the new media action plan</t>
  </si>
  <si>
    <t>25.08.2022</t>
  </si>
  <si>
    <t>N.Kendhikulhudhoo Council</t>
  </si>
  <si>
    <t>PC-286-2022-C-01</t>
  </si>
  <si>
    <t>Project Consultant</t>
  </si>
  <si>
    <t>PC-286-2022-C-02</t>
  </si>
  <si>
    <t>Legal Consultant</t>
  </si>
  <si>
    <t>PC-286-2022-C-03</t>
  </si>
  <si>
    <t>Bureau Secretary</t>
  </si>
  <si>
    <t>PC-286-2022-C-04</t>
  </si>
  <si>
    <t>Financial Consultant</t>
  </si>
  <si>
    <t>G.Dh.Hoandedhdhoo Council</t>
  </si>
  <si>
    <t>(IUL)417-CA/417/2022/2</t>
  </si>
  <si>
    <t>Reviewing and remaking of the Land Use Plan</t>
  </si>
  <si>
    <t>Council Budget</t>
  </si>
  <si>
    <t>(IUL)417-CA/417/2022/11</t>
  </si>
  <si>
    <t>Appointing a Haafiz for tharaaweeh prayer</t>
  </si>
  <si>
    <t>Housing Unit Area Mosque designing</t>
  </si>
  <si>
    <t>Redoing the interior and exterior drawings of Council new building and BOQ</t>
  </si>
  <si>
    <t>Football ground redesigning</t>
  </si>
  <si>
    <t>MAP</t>
  </si>
  <si>
    <t>PC-MAP/2022/C-01</t>
  </si>
  <si>
    <t>Consultancy Service for Development of MAP Website</t>
  </si>
  <si>
    <t>IFAD Grant</t>
  </si>
  <si>
    <t>LCS</t>
  </si>
  <si>
    <t>For the Website Development, MAP is looking for past experience in development of websites and similar things and will go the LCS method.</t>
  </si>
  <si>
    <t>PC-MAP/2022/C-02</t>
  </si>
  <si>
    <t>Consultancy Service for Development of MIS</t>
  </si>
  <si>
    <t>ICS</t>
  </si>
  <si>
    <t>For this consultancy, MAP needs to hire an experienced Expert in setting up MIS. ICS will be used for this.</t>
  </si>
  <si>
    <t>PC-MAP/2022/C-03</t>
  </si>
  <si>
    <t>Consultancy Service for Developing HAC Strategic Development Plan</t>
  </si>
  <si>
    <t>IFAD Grant
Domestic 10%</t>
  </si>
  <si>
    <t>This is a Consultancy for Hiring an Individual Consultant for developing a development plan for HAC. Individual Consultant Selection method will be used.</t>
  </si>
  <si>
    <t>PC-MAP/2022/C-04</t>
  </si>
  <si>
    <t>Consultancy Service for Policies and Legislation</t>
  </si>
  <si>
    <t>Under this consultancy Service, we may need to hire more than one consultant. The number and the constancy area are not yet decided and can only be finalized after discussions with the Ministry. The consultancy services are assumed to be fairly technical in nature as this would involve formulating new policies as well as revising existing policies and hence QCBS will be used here.</t>
  </si>
  <si>
    <t>PC-MAP/2022/C-05</t>
  </si>
  <si>
    <t>Consultancy Service for HAC Land Use Plan</t>
  </si>
  <si>
    <t>This consultancy service includes preparing the land use plan of HAC as per the outcome of HAC strategic development plan. Although the area for land use plan is not very big, the task in TOR is fairly technical in nature and hence QCBS will be used.</t>
  </si>
  <si>
    <t>PC-MAP/2022/C-06</t>
  </si>
  <si>
    <t>Consultancy Service for Development of AICT Platform</t>
  </si>
  <si>
    <t>IFAD Loan</t>
  </si>
  <si>
    <t>An AICT platform is already being developed by the Ministry through another project. To not overlap the work, project will discuss with the ministry and provide consultancy service for features more relevant to the project and for new features the project desires to be in the platform. This will mostly be a support consultancy and hence an Individual consultant will be hired through ICS method.</t>
  </si>
  <si>
    <t>PC-MAP/2022/C-07</t>
  </si>
  <si>
    <t>Consultancy Service for Development of Promotional Materials and Videos</t>
  </si>
  <si>
    <t>For this consultancy service, we will hire a consultant for a period of 1 year where consultancy service will be on need basis. Promotional materials and videos will not be very technical and most of the required information and data will be provided by PIU/MAP. Hence LCB will be used here where cost is the main factor for selection.</t>
  </si>
  <si>
    <t>PC-MAP/2022/C-08</t>
  </si>
  <si>
    <t>Consultancy Service for Review of Existing MGAP Protocols for various crops and development of Handbook</t>
  </si>
  <si>
    <t>This consultancy is very technical in nature and requires experts in the field to develop MGAP for various crops. QCBS method will be used.</t>
  </si>
  <si>
    <t>PC-MAP/2022/C-09</t>
  </si>
  <si>
    <t>Consultancy Service for Development of Food Safety and Quality requirement of Value Chain Actors</t>
  </si>
  <si>
    <t>This consultancy requires special expertise and hence QCBS will be used.</t>
  </si>
  <si>
    <t>PC-MAP/2022/C-10</t>
  </si>
  <si>
    <t>Consulatancy Service for Development of Business Skills and Management Module, Farming as a Business Module and Financial Literacy Module</t>
  </si>
  <si>
    <t>For this consultancy, MAP hope to hire a consulting firm who can provide trainings on all 4 modules. This is fairly knowledge based and hence CBS will be used.</t>
  </si>
  <si>
    <t>PC-MAP/2022/C-11</t>
  </si>
  <si>
    <t>Consultancy Service for Development of Transparent Pricing System</t>
  </si>
  <si>
    <t>PC-MAP/2022/C-12</t>
  </si>
  <si>
    <t>Consultancy Service for Thematic Studies</t>
  </si>
  <si>
    <t xml:space="preserve">The researches to be done under thematic studies is not yet decided. However, as it will be agriculture related, the field technical expertise would be required and hence QCBS method will be used. </t>
  </si>
  <si>
    <t>PC-MAP/2022/C-13</t>
  </si>
  <si>
    <t>Consultancy Service for Internal Audit</t>
  </si>
  <si>
    <t xml:space="preserve">For the Internal Audit, an Audit firm will be selected based on Consultant Qualification Selection (CQS) method. For internal audit, there are already standards set and only advantage would be in terms of firm’s qualifications and experience. </t>
  </si>
  <si>
    <t>2021/2022</t>
  </si>
  <si>
    <t>Outer Islands Harbors,Water Supply and Sewerage Facilities</t>
  </si>
  <si>
    <t>Consultancy Services for the Construction Supervision of Outer Islands Reconstruction of Harbours Project</t>
  </si>
  <si>
    <t>Loan</t>
  </si>
  <si>
    <t>Approval received from donor</t>
  </si>
  <si>
    <t>RFP evaluation to be submitted to Tender board</t>
  </si>
  <si>
    <t>Consultancy Services for the Construction Supervision of Outer Islands Water and Sewerage Facilities Project</t>
  </si>
  <si>
    <t>at RFP Issue stage</t>
  </si>
  <si>
    <t>Public Financial Management Systems Strengthening Project</t>
  </si>
  <si>
    <t>Consultancy for Harmonization of Human Resource Policies &amp; Procedures of SOE’s (National Firm)</t>
  </si>
  <si>
    <t>IDA-D2950</t>
  </si>
  <si>
    <t>Institutional Development Consultancy</t>
  </si>
  <si>
    <t>Citizen Participatory Audit</t>
  </si>
  <si>
    <t xml:space="preserve">Development of Curriculum and Training Materials for Level 1 accredited </t>
  </si>
  <si>
    <t>MM Consultant (National)</t>
  </si>
  <si>
    <t>ICT Consultant (National)</t>
  </si>
  <si>
    <t>Maldives Enhancing Employability and Resilience of Youth Project – World Bank</t>
  </si>
  <si>
    <t>MV-MOHE-168741-CS-CDS</t>
  </si>
  <si>
    <t>Consultancy to Develop e-Learning Platform</t>
  </si>
  <si>
    <t>WB Fund</t>
  </si>
  <si>
    <t>Direct Selection</t>
  </si>
  <si>
    <t xml:space="preserve">MV-MOHE-212326-CS-CDS </t>
  </si>
  <si>
    <t>Training Provider to conduct courses under Skills For Resilience Workforce program.</t>
  </si>
  <si>
    <t xml:space="preserve">MV-MOHE-198114-CS-INDV </t>
  </si>
  <si>
    <t>Consultant to provide technical support to the development of TOR for Establishing an E-Learning Platform and supervision of its development process in Maldives Polytechnic</t>
  </si>
  <si>
    <t>Individual Selection</t>
  </si>
  <si>
    <t xml:space="preserve">MV-MOHE-210152-CS-INDV </t>
  </si>
  <si>
    <t>Implementation Consultant for the Maldives Polytechnic</t>
  </si>
  <si>
    <t>MV-MOHE-210947-CS-INDV</t>
  </si>
  <si>
    <t>Consultancy Firm to Develop National Competency Standard and Instructional Materials for Waste to Wealth Program.</t>
  </si>
  <si>
    <t xml:space="preserve">MV-MOHE-210413-CS-CQS </t>
  </si>
  <si>
    <t xml:space="preserve">Develop and review Competency Standards and its supporting materials for Construction sector </t>
  </si>
  <si>
    <t>MV-MOHE-146088-CS-CQS</t>
  </si>
  <si>
    <t>Consultant to design the entrepreneurship and personal skills module development and train the trainers and roll out the module at selected pilot regions</t>
  </si>
  <si>
    <t>MV-MOHE-210931-CS-CQS</t>
  </si>
  <si>
    <t>Consultant to Develop Policy for Registration and Licensing of TVET Trainers and Workplace Assessors at TVETA and develop and conduct its Training Program.</t>
  </si>
  <si>
    <t xml:space="preserve">MV-MOHE-210414-CS-CQS </t>
  </si>
  <si>
    <t>Develop and review Competency Standards and its supporting materials for Tourism sector</t>
  </si>
  <si>
    <t xml:space="preserve">MV-MOHE-210415-CS-CQS </t>
  </si>
  <si>
    <t xml:space="preserve">Develop and review Competency Standards and its supporting materials for ICT sector </t>
  </si>
  <si>
    <t xml:space="preserve">MV-MOHE-210934-CS-INDV </t>
  </si>
  <si>
    <t>Consultant to Develop a National Apprenticeship Framework for TVETA</t>
  </si>
  <si>
    <t xml:space="preserve">MV-MOHE-210155-CS-INDV </t>
  </si>
  <si>
    <t>Consultant to develop TVET Framework and align MNQF with National Skills Development Master Plan.</t>
  </si>
  <si>
    <t xml:space="preserve">MV-MOHE-210932-CS-INDV </t>
  </si>
  <si>
    <t>Consultant to conduct survey to find out the public perception of TVETA</t>
  </si>
  <si>
    <t>MV-MOHE-210405-CS-CDS</t>
  </si>
  <si>
    <t>Training Provider to conduct courses under ‘Skills for a Resilient Workforce Program' - National Certificate III in Fitness Instruction</t>
  </si>
  <si>
    <t>MV-MOHE-241128-CS-CDS</t>
  </si>
  <si>
    <t>Training Provider for SFRW Program– National Certificate 3 in IT Technician</t>
  </si>
  <si>
    <t>MV-MOHE-210397-CS-CDS</t>
  </si>
  <si>
    <t>Training Provider to conduct courses under ‘Skills for a Resilient Workforce Program' - National Certificate III in Inventory Management</t>
  </si>
  <si>
    <t>MV-MOHE-210395-CS-CDS</t>
  </si>
  <si>
    <t>Training Provider to conduct courses under ‘Skills for a Resilient Workforce Program’ - National Certificate III in Ticketing and Reservation</t>
  </si>
  <si>
    <t>MV-MOHE-210402-CS-CDS</t>
  </si>
  <si>
    <t>Training Provider to conduct courses under ‘Skills for a Resilient Workforce Program' - National Certificate in III in Life Guarding</t>
  </si>
  <si>
    <t>MV-MOHE-210403-CS-CDS</t>
  </si>
  <si>
    <t>Training Provider to conduct courses under ‘Skills for a Resilient Workforce Program' - National Certificate in III in Sports Fishing Guiding</t>
  </si>
  <si>
    <t>MV-MOHE-241149-CS-CDS</t>
  </si>
  <si>
    <t>Training Provider for SFRW Program – National Certificate 3 in Programming</t>
  </si>
  <si>
    <t>MV-MOHE-210156-CS-CDS</t>
  </si>
  <si>
    <t>Training Provider to conduct courses under ‘Skills for a Resilient Workforce Program’ - National Certificate III in Housekeeping.</t>
  </si>
  <si>
    <t>Maldives IDA Development Policy Financing (DPF) with a catastrphe Deffered Drawdown Option</t>
  </si>
  <si>
    <t>Consultancy for code development</t>
  </si>
  <si>
    <t>Greater Male Waste to Energy Project (GMWTE)</t>
  </si>
  <si>
    <t>Preparing Outer Islands for Sustainable Energy Project (POISED)</t>
  </si>
  <si>
    <t>Maldives Clean Environment Project</t>
  </si>
  <si>
    <t>Saudi Fund for Development Affordable Housing Project</t>
  </si>
  <si>
    <t>Loan No: 763/14</t>
  </si>
  <si>
    <t>Affordable Housing Scheme Project 
(400 HU)</t>
  </si>
  <si>
    <t>International Donor Fund 
(The Saudi Fund)</t>
  </si>
  <si>
    <t>QCB / ICB</t>
  </si>
  <si>
    <t>Kulhudhuffushi City Council</t>
  </si>
  <si>
    <t>PC-266/2022/C-01</t>
  </si>
  <si>
    <t>ކައުންސިލްގެ ބިންތައް ދޫކުރުމާއި ގުޅޭ އެއްބަސްވުންތައް އެކުލަވާލުމަށް ބޭނުންވާ ޤާނޫނީ އެހީތެރިކަން</t>
  </si>
  <si>
    <t>PC-266/2022/C-02</t>
  </si>
  <si>
    <t>ވޯޓަރސެނިޓޭޝަން ޕްލޭނެއް ހެދުން</t>
  </si>
  <si>
    <t>Feb-March</t>
  </si>
  <si>
    <t>PC-266/2022/C-03</t>
  </si>
  <si>
    <t>ސިޓީލެވެލް ވޭސްޓް ޕްލޭންއެއް ތައްޔާރުކުރުން</t>
  </si>
  <si>
    <t>PC-266/2022/C-04</t>
  </si>
  <si>
    <t>މިންތީގެ ހަމަހަމަކަމަށް ހުރި ގޮންޖެހުންތައް ދެނެގަތުމަށް އެސެސްމެންޓެއް ހެދުން</t>
  </si>
  <si>
    <t>February-March</t>
  </si>
  <si>
    <t>PC-266/2022/C-05</t>
  </si>
  <si>
    <t>ކުޅުދުއްފުށީ ސިޓީގެ މާސްޓަރޕްލޭން ހެދުން</t>
  </si>
  <si>
    <t>PC-266/2022/C-06</t>
  </si>
  <si>
    <t>ކުދި އަދި މެދު ފަންތީގެ ވިޔަފާރިތަށް ކުރިއެރުވުމަށް އެކި އެކި ޕްރޮގްރާމްތައް ހިންގުން</t>
  </si>
  <si>
    <t>March / April</t>
  </si>
  <si>
    <t>PC-266/2022/C-07</t>
  </si>
  <si>
    <t>ނާޒުކުކަމާއި ޤާބިލުކަން ދެނެގަތުމުގެ ދިރާސާ ރިވިއު  ކުރުން</t>
  </si>
  <si>
    <t>April</t>
  </si>
  <si>
    <t>PC-266/2022/C-08</t>
  </si>
  <si>
    <t>ގެވެށި އަނިޔާ ހުއްޓުވުމާއި ގުޅޭގޮތުން ހިންގޭ ޕްރޮގްރާމްތައް</t>
  </si>
  <si>
    <t>PC-266/2022/C-09</t>
  </si>
  <si>
    <t>ޑިޒާސްޓަރ މެނޭޖުމެންޓު ޕްލޭން ހެދުން އަދި ތަންފީޒު ކުރުން</t>
  </si>
  <si>
    <t>PC-266/2022/C-10</t>
  </si>
  <si>
    <t>ކަނޑުފަޅު ސަރަހައްދުތައް ސާވޭކޮށް މެނޭޖުމެންޓް ޕްލޭނެއް އެކުލަވައިލުން އަދި ތަންފީޒުކުރުން</t>
  </si>
  <si>
    <t>December</t>
  </si>
  <si>
    <t>PC-266/2022/C-11</t>
  </si>
  <si>
    <t>ކަރަންޓް ބޭނުންކުރުމުގެ ޤަވައިދެއް ނުވަތަ އުސޫލޭއް ހެދުން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</si>
</sst>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3" formatCode="_(* #,##0.00_);_(* \(#,##0.00\);_(* &quot;-&quot;??_);_(@_)"/>
    <numFmt numFmtId="164" formatCode="[$-409]d\-mmm\-yyyy;@"/>
    <numFmt numFmtId="165" formatCode="0_);\(0\)"/>
    <numFmt numFmtId="166" formatCode="[$-409]d\-mmm\-yyyy"/>
    <numFmt numFmtId="167" formatCode="[$MVR]\ #,##0.00"/>
    <numFmt numFmtId="168" formatCode="[$USD]\ #,##0"/>
    <numFmt numFmtId="169" formatCode="[$-409]d\-mmm\-yy;@"/>
    <numFmt numFmtId="170" formatCode="&quot;$&quot;#,##0"/>
    <numFmt numFmtId="171" formatCode="_-* #,##0.00_-;\-* #,##0.00_-;_-* &quot;-&quot;??_-;_-@_-"/>
    <numFmt numFmtId="172" formatCode="&quot;$&quot;#,##0.00"/>
    <numFmt numFmtId="173" formatCode="&quot;MVR&quot;\ #,##0.00"/>
    <numFmt numFmtId="174" formatCode="[$$-409]#,##0"/>
    <numFmt numFmtId="175" formatCode="_([$$-409]* #,##0.00_);_([$$-409]* \(#,##0.00\);_([$$-409]* &quot;-&quot;??_);_(@_)"/>
    <numFmt numFmtId="176" formatCode="_(* #,##0_);_(* \(#,##0\);_(* &quot;-&quot;??_);_(@_)"/>
    <numFmt numFmtId="177" formatCode="_([$MVR]\ * #,##0.00_);_([$MVR]\ * \(#,##0.00\);_([$MVR]\ * &quot;-&quot;??_);_(@_)"/>
    <numFmt numFmtId="178" formatCode="[$MVR]\ #,##0.00_);\([$MVR]\ #,##0.00\)"/>
    <numFmt numFmtId="179" formatCode="[$USD]\ #,##0.00"/>
    <numFmt numFmtId="180" formatCode="_(* #,##0.000_);_(* \(#,##0.000\);_(* &quot;-&quot;??_);_(@_)"/>
    <numFmt numFmtId="181" formatCode="[$-409]mmm\-yy;@"/>
  </numFmts>
  <fonts count="25">
    <font>
      <sz val="11"/>
      <color theme="1"/>
      <name val="Calibri"/>
      <family val="2"/>
      <scheme val="minor"/>
    </font>
    <font>
      <sz val="11"/>
      <color theme="1"/>
      <name val="Calibri"/>
      <family val="2"/>
      <scheme val="minor"/>
    </font>
    <font>
      <b/>
      <sz val="11"/>
      <color theme="1"/>
      <name val="Calibri Light"/>
      <family val="2"/>
      <scheme val="major"/>
    </font>
    <font>
      <sz val="11"/>
      <color theme="1"/>
      <name val="Leelawadee UI"/>
      <family val="2"/>
    </font>
    <font>
      <sz val="11"/>
      <color theme="1"/>
      <name val="Calibri Light"/>
      <family val="2"/>
      <scheme val="major"/>
    </font>
    <font>
      <b/>
      <u/>
      <sz val="16"/>
      <color rgb="FF002060"/>
      <name val="Leelawadee UI"/>
      <family val="2"/>
    </font>
    <font>
      <b/>
      <u/>
      <sz val="18"/>
      <color rgb="FF002060"/>
      <name val="Leelawadee UI"/>
      <family val="2"/>
    </font>
    <font>
      <b/>
      <sz val="18"/>
      <color theme="1"/>
      <name val="Leelawadee UI"/>
      <family val="2"/>
    </font>
    <font>
      <b/>
      <sz val="11"/>
      <name val="Calibri Light"/>
      <family val="2"/>
      <scheme val="major"/>
    </font>
    <font>
      <b/>
      <sz val="12"/>
      <name val="Calibri Light"/>
      <family val="2"/>
      <scheme val="major"/>
    </font>
    <font>
      <sz val="11"/>
      <name val="Calibri Light"/>
      <family val="2"/>
      <scheme val="major"/>
    </font>
    <font>
      <sz val="11"/>
      <color theme="1"/>
      <name val="Arial"/>
      <family val="2"/>
    </font>
    <font>
      <b/>
      <sz val="12"/>
      <color theme="1"/>
      <name val="Calibri Light"/>
      <family val="2"/>
      <scheme val="major"/>
    </font>
    <font>
      <sz val="10"/>
      <name val="Calibri Light"/>
      <family val="2"/>
      <scheme val="major"/>
    </font>
    <font>
      <sz val="11"/>
      <color rgb="FF000000"/>
      <name val="Calibri Light"/>
      <family val="2"/>
      <scheme val="major"/>
    </font>
    <font>
      <sz val="11"/>
      <color rgb="FFFF0000"/>
      <name val="Calibri Light"/>
      <family val="2"/>
      <scheme val="major"/>
    </font>
    <font>
      <sz val="10"/>
      <color theme="1"/>
      <name val="Calibri Light"/>
      <family val="2"/>
      <scheme val="major"/>
    </font>
    <font>
      <sz val="12"/>
      <color theme="1"/>
      <name val="Calibri Light"/>
      <family val="2"/>
      <scheme val="major"/>
    </font>
    <font>
      <sz val="12"/>
      <color rgb="FF000000"/>
      <name val="Calibri Light"/>
      <family val="2"/>
      <scheme val="major"/>
    </font>
    <font>
      <sz val="12"/>
      <name val="Calibri Light"/>
      <family val="2"/>
      <scheme val="major"/>
    </font>
    <font>
      <sz val="14"/>
      <color rgb="FF000000"/>
      <name val="Calibri Light"/>
      <family val="2"/>
      <scheme val="major"/>
    </font>
    <font>
      <sz val="10"/>
      <name val="Arial"/>
      <family val="2"/>
    </font>
    <font>
      <sz val="11"/>
      <name val="Arial"/>
      <family val="2"/>
    </font>
    <font>
      <sz val="11"/>
      <color theme="1"/>
      <name val="Faruma"/>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auto="1"/>
      </left>
      <right style="thin">
        <color auto="1"/>
      </right>
      <top style="thin">
        <color auto="1"/>
      </top>
      <bottom style="hair">
        <color auto="1"/>
      </bottom>
      <diagonal/>
    </border>
    <border>
      <left/>
      <right style="hair">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s>
  <cellStyleXfs count="3">
    <xf numFmtId="0" fontId="0" fillId="0" borderId="0"/>
    <xf numFmtId="43" fontId="1" fillId="0" borderId="0" applyFont="0" applyFill="0" applyBorder="0" applyAlignment="0" applyProtection="0"/>
    <xf numFmtId="171" fontId="1" fillId="0" borderId="0" applyFont="0" applyFill="0" applyBorder="0" applyAlignment="0" applyProtection="0"/>
  </cellStyleXfs>
  <cellXfs count="246">
    <xf numFmtId="0" fontId="0" fillId="0" borderId="0" xfId="0"/>
    <xf numFmtId="0" fontId="2" fillId="2" borderId="0" xfId="0" applyFont="1" applyFill="1" applyAlignment="1">
      <alignment horizontal="center" vertical="center" wrapText="1"/>
    </xf>
    <xf numFmtId="0" fontId="3" fillId="2" borderId="0" xfId="0" applyFont="1" applyFill="1" applyAlignment="1">
      <alignment vertical="top"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43" fontId="3" fillId="2" borderId="0" xfId="1" applyFont="1" applyFill="1" applyAlignment="1">
      <alignment horizontal="left" vertical="center" wrapText="1"/>
    </xf>
    <xf numFmtId="43" fontId="3" fillId="2" borderId="0" xfId="1" applyFont="1" applyFill="1" applyAlignment="1">
      <alignment vertical="top" wrapText="1"/>
    </xf>
    <xf numFmtId="43" fontId="3" fillId="2" borderId="0" xfId="1" applyFont="1" applyFill="1" applyAlignment="1">
      <alignment horizontal="center" vertical="center" wrapText="1"/>
    </xf>
    <xf numFmtId="164"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vertical="top" wrapText="1"/>
    </xf>
    <xf numFmtId="0" fontId="2" fillId="2" borderId="0" xfId="0" applyFont="1" applyFill="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43" fontId="10" fillId="0" borderId="1" xfId="1" applyFont="1" applyFill="1" applyBorder="1" applyAlignment="1">
      <alignment horizontal="center" vertical="center" wrapText="1"/>
    </xf>
    <xf numFmtId="0" fontId="11" fillId="0" borderId="0" xfId="0" applyFont="1" applyAlignment="1">
      <alignment vertical="top" wrapText="1"/>
    </xf>
    <xf numFmtId="165" fontId="9" fillId="3" borderId="2" xfId="1"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top"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43" fontId="4" fillId="0" borderId="2" xfId="1" applyFont="1" applyFill="1" applyBorder="1" applyAlignment="1">
      <alignment horizontal="left" vertical="center" wrapText="1"/>
    </xf>
    <xf numFmtId="0" fontId="4" fillId="0" borderId="2" xfId="0" applyFont="1" applyBorder="1" applyAlignment="1">
      <alignment horizontal="center" vertical="center" wrapText="1"/>
    </xf>
    <xf numFmtId="43" fontId="4" fillId="0" borderId="2" xfId="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Border="1" applyAlignment="1">
      <alignment vertical="top" wrapText="1"/>
    </xf>
    <xf numFmtId="0" fontId="10" fillId="0" borderId="2" xfId="0" applyFont="1" applyBorder="1" applyAlignment="1">
      <alignment horizontal="center" vertical="top" wrapText="1"/>
    </xf>
    <xf numFmtId="0" fontId="10" fillId="0" borderId="2" xfId="0" applyFont="1" applyBorder="1" applyAlignment="1">
      <alignment horizontal="left" vertical="center" wrapText="1"/>
    </xf>
    <xf numFmtId="0" fontId="10" fillId="0" borderId="2" xfId="0" applyFont="1" applyBorder="1" applyAlignment="1">
      <alignment vertical="center" wrapText="1"/>
    </xf>
    <xf numFmtId="43" fontId="10" fillId="0" borderId="2" xfId="1" applyFont="1" applyFill="1" applyBorder="1" applyAlignment="1">
      <alignment horizontal="left" vertical="center" wrapText="1"/>
    </xf>
    <xf numFmtId="0" fontId="10" fillId="0" borderId="2" xfId="0" applyFont="1" applyBorder="1" applyAlignment="1">
      <alignment vertical="top" wrapText="1"/>
    </xf>
    <xf numFmtId="0" fontId="10" fillId="0" borderId="2" xfId="0" applyFont="1" applyBorder="1" applyAlignment="1">
      <alignment horizontal="center" vertical="center" wrapText="1"/>
    </xf>
    <xf numFmtId="166" fontId="4" fillId="0" borderId="2" xfId="0" applyNumberFormat="1" applyFont="1" applyBorder="1" applyAlignment="1">
      <alignment horizontal="center" vertical="center" textRotation="90" wrapText="1"/>
    </xf>
    <xf numFmtId="167" fontId="10" fillId="0" borderId="2" xfId="0" applyNumberFormat="1" applyFont="1" applyBorder="1" applyAlignment="1">
      <alignment horizontal="center" vertical="center" wrapText="1"/>
    </xf>
    <xf numFmtId="0" fontId="10" fillId="0" borderId="2" xfId="0" applyFont="1" applyBorder="1" applyAlignment="1">
      <alignment vertical="center"/>
    </xf>
    <xf numFmtId="168" fontId="10" fillId="0" borderId="2" xfId="1" applyNumberFormat="1" applyFont="1" applyFill="1" applyBorder="1" applyAlignment="1">
      <alignment horizontal="left" vertical="center" wrapText="1"/>
    </xf>
    <xf numFmtId="43" fontId="10" fillId="0" borderId="2" xfId="1" applyFont="1" applyFill="1" applyBorder="1" applyAlignment="1">
      <alignment horizontal="center" vertical="center" wrapText="1"/>
    </xf>
    <xf numFmtId="168" fontId="10" fillId="0" borderId="2" xfId="1" applyNumberFormat="1" applyFont="1" applyFill="1" applyBorder="1" applyAlignment="1">
      <alignment horizontal="center" vertical="center" wrapText="1"/>
    </xf>
    <xf numFmtId="169" fontId="10"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4" fillId="0" borderId="2" xfId="0" applyFont="1" applyBorder="1" applyAlignment="1">
      <alignment vertical="center"/>
    </xf>
    <xf numFmtId="49" fontId="10" fillId="0" borderId="2" xfId="0" applyNumberFormat="1" applyFont="1" applyBorder="1" applyAlignment="1">
      <alignment horizontal="center" vertical="center" wrapText="1"/>
    </xf>
    <xf numFmtId="169" fontId="4" fillId="0" borderId="2" xfId="0" applyNumberFormat="1" applyFont="1" applyBorder="1" applyAlignment="1">
      <alignment horizontal="center" vertical="center" wrapText="1"/>
    </xf>
    <xf numFmtId="169" fontId="4" fillId="0" borderId="7" xfId="0" applyNumberFormat="1" applyFont="1" applyBorder="1" applyAlignment="1">
      <alignment horizontal="center" vertical="center" wrapText="1"/>
    </xf>
    <xf numFmtId="169" fontId="4" fillId="0" borderId="8" xfId="0" applyNumberFormat="1" applyFont="1" applyBorder="1" applyAlignment="1">
      <alignment horizontal="center" vertical="center" wrapText="1"/>
    </xf>
    <xf numFmtId="169" fontId="4" fillId="0" borderId="9" xfId="0" applyNumberFormat="1" applyFont="1" applyBorder="1" applyAlignment="1">
      <alignment horizontal="center" vertical="center" wrapText="1"/>
    </xf>
    <xf numFmtId="170" fontId="4" fillId="0" borderId="2" xfId="0" applyNumberFormat="1" applyFont="1" applyBorder="1" applyAlignment="1">
      <alignment horizontal="left" vertical="center" wrapText="1"/>
    </xf>
    <xf numFmtId="171" fontId="14" fillId="0" borderId="2" xfId="2" applyFont="1" applyFill="1" applyBorder="1" applyAlignment="1">
      <alignment horizontal="center" vertical="center" wrapText="1"/>
    </xf>
    <xf numFmtId="170" fontId="4" fillId="0" borderId="2" xfId="0" applyNumberFormat="1" applyFont="1" applyBorder="1" applyAlignment="1">
      <alignment horizontal="center" vertical="center" wrapText="1"/>
    </xf>
    <xf numFmtId="170" fontId="4"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4" fontId="4" fillId="0" borderId="2" xfId="0" applyNumberFormat="1" applyFont="1" applyBorder="1" applyAlignment="1">
      <alignment horizontal="left" vertical="center" wrapText="1"/>
    </xf>
    <xf numFmtId="3" fontId="4" fillId="0" borderId="2" xfId="0" applyNumberFormat="1" applyFont="1" applyBorder="1" applyAlignment="1">
      <alignment horizontal="left" vertical="center" wrapText="1"/>
    </xf>
    <xf numFmtId="0" fontId="4" fillId="0" borderId="2" xfId="0" applyFont="1" applyBorder="1" applyAlignment="1">
      <alignment horizontal="center" wrapText="1"/>
    </xf>
    <xf numFmtId="43" fontId="10" fillId="0" borderId="2" xfId="1" applyFont="1" applyFill="1" applyBorder="1" applyAlignment="1">
      <alignment vertical="top" wrapText="1"/>
    </xf>
    <xf numFmtId="168" fontId="4" fillId="0" borderId="2" xfId="1" applyNumberFormat="1" applyFont="1" applyFill="1" applyBorder="1" applyAlignment="1">
      <alignment horizontal="left" vertical="center" wrapText="1"/>
    </xf>
    <xf numFmtId="43" fontId="4" fillId="0" borderId="2" xfId="1" applyFont="1" applyFill="1" applyBorder="1" applyAlignment="1">
      <alignment vertical="top" wrapText="1"/>
    </xf>
    <xf numFmtId="168" fontId="4" fillId="0" borderId="2" xfId="1" applyNumberFormat="1" applyFont="1" applyFill="1" applyBorder="1" applyAlignment="1">
      <alignment horizontal="center" vertical="center" wrapText="1"/>
    </xf>
    <xf numFmtId="172" fontId="4" fillId="0" borderId="2" xfId="0" applyNumberFormat="1" applyFont="1" applyBorder="1" applyAlignment="1">
      <alignment horizontal="left" vertical="center"/>
    </xf>
    <xf numFmtId="172" fontId="4" fillId="0" borderId="2" xfId="0" applyNumberFormat="1" applyFont="1" applyBorder="1" applyAlignment="1">
      <alignment horizontal="center" vertical="center"/>
    </xf>
    <xf numFmtId="17" fontId="4" fillId="0" borderId="2" xfId="0" applyNumberFormat="1" applyFont="1" applyBorder="1" applyAlignment="1">
      <alignment horizontal="center" vertical="center" wrapText="1"/>
    </xf>
    <xf numFmtId="0" fontId="4" fillId="0" borderId="1" xfId="0" applyFont="1" applyBorder="1" applyAlignment="1">
      <alignment vertical="top" wrapText="1"/>
    </xf>
    <xf numFmtId="43" fontId="4" fillId="0" borderId="2" xfId="1" applyFont="1" applyFill="1" applyBorder="1" applyAlignment="1">
      <alignment vertical="center" wrapText="1"/>
    </xf>
    <xf numFmtId="173" fontId="4" fillId="0" borderId="2" xfId="1"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174" fontId="14" fillId="0" borderId="2" xfId="0" applyNumberFormat="1" applyFont="1" applyBorder="1" applyAlignment="1">
      <alignment horizontal="center" vertical="center" wrapText="1"/>
    </xf>
    <xf numFmtId="168" fontId="15" fillId="0" borderId="2" xfId="1" applyNumberFormat="1" applyFont="1" applyFill="1" applyBorder="1" applyAlignment="1">
      <alignment horizontal="center" vertical="center" wrapText="1"/>
    </xf>
    <xf numFmtId="169" fontId="15" fillId="0" borderId="2" xfId="0" applyNumberFormat="1" applyFont="1" applyBorder="1" applyAlignment="1">
      <alignment horizontal="center" vertical="center" wrapText="1"/>
    </xf>
    <xf numFmtId="0" fontId="10" fillId="0" borderId="10" xfId="0" applyFont="1" applyBorder="1" applyAlignment="1">
      <alignment vertical="top" wrapText="1"/>
    </xf>
    <xf numFmtId="164" fontId="10" fillId="0" borderId="2" xfId="0" applyNumberFormat="1" applyFont="1" applyBorder="1" applyAlignment="1">
      <alignment horizontal="center" vertical="center" wrapText="1"/>
    </xf>
    <xf numFmtId="43" fontId="14" fillId="0" borderId="2" xfId="1" applyFont="1" applyFill="1" applyBorder="1" applyAlignment="1">
      <alignment vertical="center" wrapText="1"/>
    </xf>
    <xf numFmtId="43" fontId="14" fillId="0" borderId="2" xfId="1" applyFont="1" applyFill="1" applyBorder="1" applyAlignment="1">
      <alignment horizontal="center" vertical="center" wrapText="1"/>
    </xf>
    <xf numFmtId="168" fontId="14" fillId="0" borderId="2" xfId="1" applyNumberFormat="1" applyFont="1" applyFill="1" applyBorder="1" applyAlignment="1">
      <alignment horizontal="center" vertical="center" wrapText="1"/>
    </xf>
    <xf numFmtId="169" fontId="1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textRotation="90" wrapText="1"/>
    </xf>
    <xf numFmtId="168" fontId="14" fillId="0" borderId="2" xfId="1" applyNumberFormat="1" applyFont="1" applyFill="1" applyBorder="1" applyAlignment="1">
      <alignment horizontal="left" vertical="center" wrapText="1"/>
    </xf>
    <xf numFmtId="0" fontId="10" fillId="0" borderId="2" xfId="0" applyFont="1" applyBorder="1" applyAlignment="1">
      <alignment wrapText="1"/>
    </xf>
    <xf numFmtId="175" fontId="14" fillId="0" borderId="2" xfId="1" applyNumberFormat="1" applyFont="1" applyFill="1" applyBorder="1" applyAlignment="1">
      <alignment horizontal="center" vertical="center" wrapText="1"/>
    </xf>
    <xf numFmtId="176" fontId="10" fillId="0" borderId="2" xfId="1" applyNumberFormat="1" applyFont="1" applyFill="1" applyBorder="1" applyAlignment="1">
      <alignment horizontal="center" vertical="center"/>
    </xf>
    <xf numFmtId="43" fontId="15" fillId="0" borderId="2" xfId="1" applyFont="1" applyFill="1" applyBorder="1" applyAlignment="1">
      <alignment vertical="top" wrapText="1"/>
    </xf>
    <xf numFmtId="2" fontId="4" fillId="0" borderId="2" xfId="0" applyNumberFormat="1" applyFont="1" applyBorder="1" applyAlignment="1">
      <alignment horizontal="center" vertical="center" wrapText="1"/>
    </xf>
    <xf numFmtId="43" fontId="10" fillId="0" borderId="2" xfId="1" applyFont="1" applyFill="1" applyBorder="1" applyAlignment="1">
      <alignment vertical="center" wrapText="1"/>
    </xf>
    <xf numFmtId="3" fontId="4" fillId="0" borderId="2" xfId="0" applyNumberFormat="1" applyFont="1" applyBorder="1" applyAlignment="1">
      <alignment horizontal="center" vertical="center" wrapText="1"/>
    </xf>
    <xf numFmtId="0" fontId="4" fillId="0" borderId="1" xfId="0" applyFont="1" applyBorder="1" applyAlignment="1">
      <alignment horizontal="center" vertical="top" wrapText="1"/>
    </xf>
    <xf numFmtId="0" fontId="10" fillId="0" borderId="1"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textRotation="90" wrapText="1"/>
    </xf>
    <xf numFmtId="0" fontId="4" fillId="0" borderId="8" xfId="0" applyFont="1" applyBorder="1" applyAlignment="1">
      <alignment horizontal="center" vertical="top" wrapText="1"/>
    </xf>
    <xf numFmtId="0" fontId="10" fillId="0" borderId="8" xfId="0" applyFont="1" applyBorder="1" applyAlignment="1">
      <alignment horizontal="left" vertical="center" wrapText="1"/>
    </xf>
    <xf numFmtId="0" fontId="4" fillId="0" borderId="8" xfId="0" applyFont="1" applyBorder="1" applyAlignment="1">
      <alignment vertical="center" wrapText="1"/>
    </xf>
    <xf numFmtId="43" fontId="4" fillId="0" borderId="10" xfId="1" applyFont="1" applyFill="1" applyBorder="1" applyAlignment="1">
      <alignment horizontal="left" vertical="center" wrapText="1"/>
    </xf>
    <xf numFmtId="0" fontId="4" fillId="0" borderId="8" xfId="0" applyFont="1" applyBorder="1" applyAlignment="1">
      <alignment vertical="top" wrapText="1"/>
    </xf>
    <xf numFmtId="0" fontId="4" fillId="0" borderId="8" xfId="0" applyFont="1" applyBorder="1" applyAlignment="1">
      <alignment horizontal="center" vertical="center" wrapText="1"/>
    </xf>
    <xf numFmtId="43" fontId="4" fillId="0" borderId="10"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16" fillId="0" borderId="2" xfId="0" applyFont="1" applyBorder="1" applyAlignment="1">
      <alignment horizontal="center" vertical="top" wrapText="1"/>
    </xf>
    <xf numFmtId="0" fontId="16" fillId="0" borderId="2" xfId="0" applyFont="1" applyBorder="1" applyAlignment="1">
      <alignment vertical="top" wrapText="1"/>
    </xf>
    <xf numFmtId="43" fontId="10" fillId="0" borderId="1" xfId="1" applyFont="1" applyFill="1" applyBorder="1" applyAlignment="1">
      <alignment horizontal="left" vertical="center" wrapText="1"/>
    </xf>
    <xf numFmtId="177" fontId="10" fillId="0" borderId="1" xfId="1" applyNumberFormat="1" applyFont="1" applyFill="1" applyBorder="1" applyAlignment="1">
      <alignment horizontal="center" vertical="center" wrapText="1"/>
    </xf>
    <xf numFmtId="178" fontId="4" fillId="0" borderId="1" xfId="1"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0" fontId="14" fillId="0" borderId="11" xfId="0" applyFont="1" applyBorder="1" applyAlignment="1">
      <alignment wrapText="1"/>
    </xf>
    <xf numFmtId="0" fontId="10" fillId="0" borderId="11" xfId="0" applyFont="1" applyBorder="1" applyAlignment="1">
      <alignment horizontal="left" vertical="center" wrapText="1"/>
    </xf>
    <xf numFmtId="0" fontId="10" fillId="0" borderId="11" xfId="0" applyFont="1" applyBorder="1" applyAlignment="1">
      <alignment wrapText="1"/>
    </xf>
    <xf numFmtId="0" fontId="14" fillId="0" borderId="11" xfId="0" applyFont="1" applyBorder="1" applyAlignment="1">
      <alignment vertical="center" wrapText="1"/>
    </xf>
    <xf numFmtId="4" fontId="14" fillId="0" borderId="11" xfId="0" applyNumberFormat="1" applyFont="1" applyBorder="1" applyAlignment="1">
      <alignment horizontal="left" vertical="center" wrapText="1"/>
    </xf>
    <xf numFmtId="0" fontId="14" fillId="0" borderId="11" xfId="0" applyFont="1" applyBorder="1" applyAlignment="1">
      <alignment horizontal="center" vertical="center" wrapText="1"/>
    </xf>
    <xf numFmtId="4" fontId="14" fillId="0" borderId="11" xfId="0" applyNumberFormat="1" applyFont="1" applyBorder="1" applyAlignment="1">
      <alignment horizontal="center" vertical="center" wrapText="1"/>
    </xf>
    <xf numFmtId="4" fontId="8" fillId="0" borderId="11" xfId="0" applyNumberFormat="1" applyFont="1" applyBorder="1" applyAlignment="1">
      <alignment horizontal="center" vertical="center" wrapText="1"/>
    </xf>
    <xf numFmtId="0" fontId="14" fillId="0" borderId="12" xfId="0" applyFont="1" applyBorder="1" applyAlignment="1">
      <alignment wrapText="1"/>
    </xf>
    <xf numFmtId="0" fontId="10" fillId="0" borderId="12" xfId="0" applyFont="1" applyBorder="1" applyAlignment="1">
      <alignment horizontal="left" vertical="center" wrapText="1"/>
    </xf>
    <xf numFmtId="0" fontId="10" fillId="0" borderId="12" xfId="0" applyFont="1" applyBorder="1" applyAlignment="1">
      <alignment wrapText="1"/>
    </xf>
    <xf numFmtId="0" fontId="14" fillId="0" borderId="12" xfId="0" applyFont="1" applyBorder="1" applyAlignment="1">
      <alignment vertical="center" wrapText="1"/>
    </xf>
    <xf numFmtId="4" fontId="14" fillId="0" borderId="12" xfId="0" applyNumberFormat="1" applyFont="1" applyBorder="1" applyAlignment="1">
      <alignment horizontal="left" vertical="center" wrapText="1"/>
    </xf>
    <xf numFmtId="0" fontId="14" fillId="0" borderId="12" xfId="0" applyFont="1" applyBorder="1" applyAlignment="1">
      <alignment horizontal="center" vertical="center" wrapText="1"/>
    </xf>
    <xf numFmtId="4" fontId="14" fillId="0" borderId="12" xfId="0" applyNumberFormat="1" applyFont="1" applyBorder="1" applyAlignment="1">
      <alignment horizontal="center" vertical="center" wrapText="1"/>
    </xf>
    <xf numFmtId="4" fontId="8" fillId="0" borderId="12" xfId="0" applyNumberFormat="1" applyFont="1" applyBorder="1" applyAlignment="1">
      <alignment horizontal="center" vertical="center" wrapText="1"/>
    </xf>
    <xf numFmtId="0" fontId="14" fillId="0" borderId="11" xfId="0" applyFont="1" applyBorder="1" applyAlignment="1">
      <alignment horizontal="left" vertical="center" wrapText="1"/>
    </xf>
    <xf numFmtId="0" fontId="14" fillId="0" borderId="11" xfId="0" applyFont="1" applyBorder="1" applyAlignment="1">
      <alignment horizontal="center" vertical="center" textRotation="90" wrapText="1"/>
    </xf>
    <xf numFmtId="0" fontId="17"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0" fontId="17" fillId="0" borderId="13" xfId="0" applyFont="1" applyBorder="1" applyAlignment="1">
      <alignment vertical="center" wrapText="1"/>
    </xf>
    <xf numFmtId="0" fontId="17"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17" fillId="0" borderId="14" xfId="0" applyFont="1" applyBorder="1" applyAlignment="1">
      <alignment vertical="center" wrapText="1"/>
    </xf>
    <xf numFmtId="0" fontId="14" fillId="0" borderId="11" xfId="0" applyFont="1" applyBorder="1" applyAlignment="1">
      <alignment vertical="center" wrapText="1" readingOrder="2"/>
    </xf>
    <xf numFmtId="43" fontId="14" fillId="0" borderId="11" xfId="1" applyFont="1" applyFill="1" applyBorder="1" applyAlignment="1">
      <alignment horizontal="left" vertical="center" wrapText="1"/>
    </xf>
    <xf numFmtId="0" fontId="14" fillId="0" borderId="12" xfId="0" applyFont="1" applyBorder="1" applyAlignment="1">
      <alignment vertical="center" wrapText="1" readingOrder="2"/>
    </xf>
    <xf numFmtId="43" fontId="14" fillId="0" borderId="12" xfId="1" applyFont="1" applyFill="1" applyBorder="1" applyAlignment="1">
      <alignment horizontal="left" vertical="center" wrapText="1"/>
    </xf>
    <xf numFmtId="0" fontId="14" fillId="0" borderId="12" xfId="0" applyFont="1" applyBorder="1" applyAlignment="1">
      <alignment horizontal="left" vertical="center" wrapText="1"/>
    </xf>
    <xf numFmtId="4" fontId="14" fillId="0" borderId="11" xfId="0" applyNumberFormat="1" applyFont="1" applyBorder="1" applyAlignment="1">
      <alignment wrapText="1"/>
    </xf>
    <xf numFmtId="0" fontId="14" fillId="0" borderId="11" xfId="0" quotePrefix="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11" xfId="0" applyNumberFormat="1" applyFont="1" applyBorder="1" applyAlignment="1">
      <alignment wrapText="1"/>
    </xf>
    <xf numFmtId="4" fontId="14" fillId="0" borderId="12" xfId="0" applyNumberFormat="1" applyFont="1" applyBorder="1" applyAlignment="1">
      <alignment wrapText="1"/>
    </xf>
    <xf numFmtId="0" fontId="18" fillId="0" borderId="11" xfId="0" applyFont="1" applyBorder="1" applyAlignment="1">
      <alignment wrapText="1"/>
    </xf>
    <xf numFmtId="3" fontId="14" fillId="0" borderId="11" xfId="0" applyNumberFormat="1" applyFont="1" applyBorder="1" applyAlignment="1">
      <alignment horizontal="left" vertical="center" wrapText="1"/>
    </xf>
    <xf numFmtId="16" fontId="14" fillId="0" borderId="11" xfId="0" applyNumberFormat="1" applyFont="1" applyBorder="1" applyAlignment="1">
      <alignment horizontal="center" vertical="center" wrapText="1"/>
    </xf>
    <xf numFmtId="0" fontId="10" fillId="0" borderId="11" xfId="0" applyFont="1" applyBorder="1" applyAlignment="1">
      <alignment vertical="center" wrapText="1"/>
    </xf>
    <xf numFmtId="8" fontId="10" fillId="0" borderId="11" xfId="0" applyNumberFormat="1" applyFont="1" applyBorder="1" applyAlignment="1">
      <alignment horizontal="left" vertical="center" wrapText="1"/>
    </xf>
    <xf numFmtId="0" fontId="10" fillId="0" borderId="11" xfId="0" applyFont="1" applyBorder="1" applyAlignment="1">
      <alignment horizontal="center" vertical="center" wrapText="1"/>
    </xf>
    <xf numFmtId="8" fontId="10" fillId="0" borderId="11" xfId="0" applyNumberFormat="1" applyFont="1" applyBorder="1" applyAlignment="1">
      <alignment horizontal="center" vertical="center" wrapText="1"/>
    </xf>
    <xf numFmtId="0" fontId="10" fillId="0" borderId="11" xfId="0" applyFont="1" applyBorder="1" applyAlignment="1">
      <alignment horizontal="center" vertical="center" textRotation="90" wrapText="1"/>
    </xf>
    <xf numFmtId="15" fontId="10" fillId="0" borderId="11" xfId="0" applyNumberFormat="1" applyFont="1" applyBorder="1" applyAlignment="1">
      <alignment horizontal="center" vertical="center" wrapText="1"/>
    </xf>
    <xf numFmtId="0" fontId="19" fillId="0" borderId="11" xfId="0" applyFont="1" applyBorder="1" applyAlignment="1">
      <alignment wrapText="1"/>
    </xf>
    <xf numFmtId="4" fontId="10" fillId="0" borderId="11" xfId="0" applyNumberFormat="1" applyFont="1" applyBorder="1" applyAlignment="1">
      <alignment horizontal="left" vertical="center" wrapText="1"/>
    </xf>
    <xf numFmtId="0" fontId="18" fillId="0" borderId="12" xfId="0" applyFont="1" applyBorder="1" applyAlignment="1">
      <alignment wrapText="1"/>
    </xf>
    <xf numFmtId="0" fontId="10" fillId="0" borderId="12" xfId="0" applyFont="1" applyBorder="1" applyAlignment="1">
      <alignment vertical="center" wrapText="1"/>
    </xf>
    <xf numFmtId="4" fontId="10" fillId="0" borderId="12" xfId="0" applyNumberFormat="1" applyFont="1" applyBorder="1" applyAlignment="1">
      <alignment horizontal="left" vertical="center" wrapText="1"/>
    </xf>
    <xf numFmtId="0" fontId="10" fillId="0" borderId="12" xfId="0" applyFont="1" applyBorder="1" applyAlignment="1">
      <alignment horizontal="center" vertical="center" wrapText="1"/>
    </xf>
    <xf numFmtId="15" fontId="10" fillId="0" borderId="12" xfId="0" applyNumberFormat="1" applyFont="1" applyBorder="1" applyAlignment="1">
      <alignment horizontal="center" vertical="center" wrapText="1"/>
    </xf>
    <xf numFmtId="0" fontId="19" fillId="0" borderId="12" xfId="0" applyFont="1" applyBorder="1" applyAlignment="1">
      <alignment wrapText="1"/>
    </xf>
    <xf numFmtId="0" fontId="20" fillId="0" borderId="11" xfId="0" applyFont="1" applyBorder="1" applyAlignment="1">
      <alignment wrapText="1"/>
    </xf>
    <xf numFmtId="0" fontId="20" fillId="0" borderId="12" xfId="0" applyFont="1" applyBorder="1" applyAlignment="1">
      <alignment wrapText="1"/>
    </xf>
    <xf numFmtId="0" fontId="14" fillId="0" borderId="12" xfId="0" applyFont="1" applyBorder="1" applyAlignment="1">
      <alignment horizontal="center" vertical="center" textRotation="90" wrapText="1"/>
    </xf>
    <xf numFmtId="15" fontId="14" fillId="0" borderId="12" xfId="0" applyNumberFormat="1" applyFont="1" applyBorder="1" applyAlignment="1">
      <alignment horizontal="center" vertical="center" textRotation="90" wrapText="1"/>
    </xf>
    <xf numFmtId="3" fontId="14" fillId="0" borderId="12" xfId="0" applyNumberFormat="1" applyFont="1" applyBorder="1" applyAlignment="1">
      <alignment horizontal="center" vertical="center" wrapText="1"/>
    </xf>
    <xf numFmtId="15" fontId="14" fillId="0" borderId="12" xfId="0" applyNumberFormat="1" applyFont="1" applyBorder="1" applyAlignment="1">
      <alignment horizontal="center" vertical="center" wrapText="1"/>
    </xf>
    <xf numFmtId="0" fontId="20" fillId="0" borderId="15" xfId="0" applyFont="1" applyBorder="1" applyAlignment="1">
      <alignment wrapText="1"/>
    </xf>
    <xf numFmtId="0" fontId="10" fillId="0" borderId="15" xfId="0" applyFont="1" applyBorder="1" applyAlignment="1">
      <alignment horizontal="left" vertical="center" wrapText="1"/>
    </xf>
    <xf numFmtId="0" fontId="10" fillId="0" borderId="15" xfId="0" applyFont="1" applyBorder="1" applyAlignment="1">
      <alignment wrapText="1"/>
    </xf>
    <xf numFmtId="0" fontId="14" fillId="0" borderId="15" xfId="0" applyFont="1" applyBorder="1" applyAlignment="1">
      <alignment vertical="center" wrapText="1"/>
    </xf>
    <xf numFmtId="4" fontId="14" fillId="0" borderId="15" xfId="0" applyNumberFormat="1" applyFont="1" applyBorder="1" applyAlignment="1">
      <alignment horizontal="left" vertical="center" wrapText="1"/>
    </xf>
    <xf numFmtId="0" fontId="14" fillId="0" borderId="15" xfId="0" applyFont="1" applyBorder="1" applyAlignment="1">
      <alignment wrapText="1"/>
    </xf>
    <xf numFmtId="0" fontId="14" fillId="0" borderId="15" xfId="0" applyFont="1" applyBorder="1" applyAlignment="1">
      <alignment horizontal="center" vertical="center" wrapText="1"/>
    </xf>
    <xf numFmtId="4" fontId="14" fillId="0" borderId="15" xfId="0" applyNumberFormat="1" applyFont="1" applyBorder="1" applyAlignment="1">
      <alignment horizontal="center" vertical="center" wrapText="1"/>
    </xf>
    <xf numFmtId="15" fontId="14" fillId="0" borderId="11" xfId="0" applyNumberFormat="1" applyFont="1" applyBorder="1" applyAlignment="1">
      <alignment horizontal="center" vertical="center" wrapText="1"/>
    </xf>
    <xf numFmtId="179" fontId="4" fillId="0" borderId="2" xfId="0" applyNumberFormat="1" applyFont="1" applyBorder="1" applyAlignment="1">
      <alignment horizontal="left" vertical="center" wrapText="1"/>
    </xf>
    <xf numFmtId="0" fontId="4" fillId="0" borderId="2" xfId="0" applyFont="1" applyBorder="1" applyAlignment="1">
      <alignment horizontal="justify" vertical="center"/>
    </xf>
    <xf numFmtId="0" fontId="4" fillId="0" borderId="1" xfId="0" applyFont="1" applyBorder="1" applyAlignment="1">
      <alignment horizontal="left" vertical="center" wrapText="1"/>
    </xf>
    <xf numFmtId="179" fontId="4" fillId="0" borderId="1" xfId="0" applyNumberFormat="1" applyFont="1" applyBorder="1" applyAlignment="1">
      <alignment horizontal="left" vertical="center" wrapText="1"/>
    </xf>
    <xf numFmtId="177" fontId="4" fillId="0" borderId="2" xfId="0" applyNumberFormat="1" applyFont="1" applyBorder="1" applyAlignment="1">
      <alignment horizontal="center" vertical="center" wrapText="1"/>
    </xf>
    <xf numFmtId="15" fontId="14" fillId="0" borderId="2" xfId="0" applyNumberFormat="1" applyFont="1" applyBorder="1" applyAlignment="1">
      <alignment horizontal="center" vertical="center" wrapText="1"/>
    </xf>
    <xf numFmtId="0" fontId="4" fillId="0" borderId="16" xfId="0" applyFont="1" applyBorder="1" applyAlignment="1">
      <alignment horizontal="center" vertical="top" wrapText="1"/>
    </xf>
    <xf numFmtId="0" fontId="4" fillId="0" borderId="16" xfId="0" applyFont="1" applyBorder="1" applyAlignment="1">
      <alignment horizontal="left" vertical="center" wrapText="1"/>
    </xf>
    <xf numFmtId="0" fontId="4" fillId="0" borderId="16" xfId="0" applyFont="1" applyBorder="1" applyAlignment="1">
      <alignment vertical="center" wrapText="1"/>
    </xf>
    <xf numFmtId="43" fontId="4" fillId="0" borderId="16" xfId="1" applyFont="1" applyFill="1" applyBorder="1" applyAlignment="1">
      <alignment horizontal="left" vertical="center" wrapText="1"/>
    </xf>
    <xf numFmtId="0" fontId="4" fillId="0" borderId="16" xfId="0" applyFont="1" applyBorder="1" applyAlignment="1">
      <alignment vertical="top" wrapText="1"/>
    </xf>
    <xf numFmtId="0" fontId="4" fillId="0" borderId="16" xfId="0" applyFont="1" applyBorder="1" applyAlignment="1">
      <alignment horizontal="center" vertical="center" wrapText="1"/>
    </xf>
    <xf numFmtId="43" fontId="4" fillId="0" borderId="16" xfId="1" applyFont="1" applyFill="1" applyBorder="1" applyAlignment="1">
      <alignment horizontal="center" vertical="center" wrapText="1"/>
    </xf>
    <xf numFmtId="164" fontId="4" fillId="0" borderId="16" xfId="0" applyNumberFormat="1" applyFont="1" applyBorder="1" applyAlignment="1">
      <alignment horizontal="center" vertical="center" textRotation="90" wrapText="1"/>
    </xf>
    <xf numFmtId="15" fontId="14" fillId="0" borderId="17" xfId="0" applyNumberFormat="1" applyFont="1" applyBorder="1" applyAlignment="1">
      <alignment horizontal="center" vertical="center" wrapText="1"/>
    </xf>
    <xf numFmtId="164" fontId="4" fillId="0" borderId="16" xfId="0" applyNumberFormat="1" applyFont="1" applyBorder="1" applyAlignment="1">
      <alignment horizontal="center" vertical="center" wrapText="1"/>
    </xf>
    <xf numFmtId="43" fontId="4" fillId="0" borderId="1" xfId="1" applyFont="1" applyFill="1" applyBorder="1" applyAlignment="1">
      <alignment horizontal="left" vertical="center" wrapText="1"/>
    </xf>
    <xf numFmtId="43" fontId="4" fillId="0" borderId="1" xfId="1" applyFont="1" applyFill="1" applyBorder="1" applyAlignment="1">
      <alignment horizontal="center" vertical="center" wrapText="1"/>
    </xf>
    <xf numFmtId="180" fontId="4" fillId="0" borderId="2" xfId="1" applyNumberFormat="1" applyFont="1" applyFill="1" applyBorder="1" applyAlignment="1">
      <alignment horizontal="left" vertical="center" wrapText="1"/>
    </xf>
    <xf numFmtId="180" fontId="4" fillId="0" borderId="2" xfId="1" applyNumberFormat="1" applyFont="1" applyFill="1" applyBorder="1" applyAlignment="1">
      <alignment horizontal="center" vertical="center" wrapText="1"/>
    </xf>
    <xf numFmtId="43" fontId="4" fillId="0" borderId="2" xfId="0" applyNumberFormat="1" applyFont="1" applyBorder="1" applyAlignment="1">
      <alignment horizontal="left" vertical="center" wrapText="1"/>
    </xf>
    <xf numFmtId="0" fontId="16" fillId="0" borderId="18" xfId="0" applyFont="1" applyBorder="1" applyAlignment="1">
      <alignment vertical="top" wrapText="1"/>
    </xf>
    <xf numFmtId="166" fontId="4" fillId="0" borderId="2" xfId="0" applyNumberFormat="1" applyFont="1" applyBorder="1" applyAlignment="1">
      <alignment horizontal="center" vertical="center" wrapText="1"/>
    </xf>
    <xf numFmtId="0" fontId="16" fillId="0" borderId="19" xfId="0" applyFont="1" applyBorder="1" applyAlignment="1">
      <alignment vertical="top" wrapText="1"/>
    </xf>
    <xf numFmtId="0" fontId="4" fillId="0" borderId="2" xfId="0" applyFont="1" applyBorder="1" applyAlignment="1">
      <alignment horizontal="left" vertical="center"/>
    </xf>
    <xf numFmtId="0" fontId="16" fillId="0" borderId="20" xfId="0" applyFont="1" applyBorder="1" applyAlignment="1">
      <alignment vertical="top" wrapText="1"/>
    </xf>
    <xf numFmtId="0" fontId="4" fillId="0" borderId="0" xfId="0" applyFont="1" applyAlignment="1">
      <alignment vertical="top" wrapText="1"/>
    </xf>
    <xf numFmtId="0" fontId="3" fillId="0" borderId="2" xfId="0" applyFont="1" applyBorder="1" applyAlignment="1">
      <alignment vertical="top" wrapText="1"/>
    </xf>
    <xf numFmtId="0" fontId="21" fillId="2" borderId="2" xfId="0" applyFont="1" applyFill="1" applyBorder="1" applyAlignment="1">
      <alignment horizontal="center" vertical="center" wrapText="1"/>
    </xf>
    <xf numFmtId="0" fontId="22" fillId="2" borderId="2" xfId="0" applyFont="1" applyFill="1" applyBorder="1" applyAlignment="1">
      <alignment vertical="center" wrapText="1"/>
    </xf>
    <xf numFmtId="168" fontId="4" fillId="0" borderId="1" xfId="1" applyNumberFormat="1" applyFont="1" applyFill="1" applyBorder="1" applyAlignment="1">
      <alignment horizontal="left" vertical="center" wrapText="1"/>
    </xf>
    <xf numFmtId="43" fontId="4" fillId="0" borderId="1" xfId="1" applyFont="1" applyFill="1" applyBorder="1" applyAlignment="1">
      <alignment vertical="center" wrapText="1"/>
    </xf>
    <xf numFmtId="168" fontId="4" fillId="0" borderId="1" xfId="1" applyNumberFormat="1" applyFont="1" applyFill="1" applyBorder="1" applyAlignment="1">
      <alignment horizontal="center" vertical="center" wrapText="1"/>
    </xf>
    <xf numFmtId="169" fontId="4" fillId="0" borderId="1" xfId="0" applyNumberFormat="1" applyFont="1" applyBorder="1" applyAlignment="1">
      <alignment horizontal="center" vertical="center" wrapText="1"/>
    </xf>
    <xf numFmtId="0" fontId="22" fillId="2" borderId="1" xfId="0" applyFont="1" applyFill="1" applyBorder="1" applyAlignment="1">
      <alignment vertical="center" wrapText="1"/>
    </xf>
    <xf numFmtId="49" fontId="4" fillId="0" borderId="2" xfId="0" applyNumberFormat="1" applyFont="1" applyBorder="1" applyAlignment="1">
      <alignment horizontal="right" vertical="center" wrapText="1"/>
    </xf>
    <xf numFmtId="181" fontId="4" fillId="0" borderId="2" xfId="1" applyNumberFormat="1" applyFont="1" applyFill="1" applyBorder="1" applyAlignment="1">
      <alignment horizontal="center" vertical="center" wrapText="1"/>
    </xf>
    <xf numFmtId="49" fontId="23" fillId="0" borderId="2" xfId="0" applyNumberFormat="1" applyFont="1" applyBorder="1" applyAlignment="1">
      <alignment horizontal="right"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43" fontId="4" fillId="0" borderId="2" xfId="1" applyFont="1" applyBorder="1" applyAlignment="1">
      <alignment vertical="center" wrapText="1"/>
    </xf>
    <xf numFmtId="43" fontId="4" fillId="2" borderId="2" xfId="1" applyFont="1" applyFill="1" applyBorder="1" applyAlignment="1">
      <alignment horizontal="center" vertical="center" wrapText="1"/>
    </xf>
    <xf numFmtId="181" fontId="4" fillId="0" borderId="2" xfId="1" applyNumberFormat="1" applyFont="1" applyBorder="1" applyAlignment="1">
      <alignment horizontal="center" vertical="center" wrapText="1"/>
    </xf>
    <xf numFmtId="49" fontId="23" fillId="2" borderId="2" xfId="0" applyNumberFormat="1" applyFont="1" applyFill="1" applyBorder="1" applyAlignment="1">
      <alignment horizontal="right" vertical="center" wrapText="1"/>
    </xf>
    <xf numFmtId="43" fontId="4" fillId="0" borderId="2" xfId="1" applyFont="1" applyFill="1" applyBorder="1" applyAlignment="1">
      <alignment vertical="center"/>
    </xf>
    <xf numFmtId="0" fontId="17" fillId="0" borderId="2" xfId="0" applyFont="1" applyBorder="1" applyAlignment="1">
      <alignment horizontal="center" vertical="top" wrapText="1"/>
    </xf>
    <xf numFmtId="0" fontId="24" fillId="0" borderId="2" xfId="0" applyFont="1" applyBorder="1" applyAlignment="1">
      <alignment horizontal="center" vertical="top"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64" fontId="10"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43" fontId="9" fillId="3" borderId="1" xfId="1" applyFont="1" applyFill="1" applyBorder="1" applyAlignment="1">
      <alignment horizontal="center" vertical="center" wrapText="1"/>
    </xf>
    <xf numFmtId="43" fontId="9" fillId="3" borderId="6" xfId="1" applyFont="1" applyFill="1" applyBorder="1" applyAlignment="1">
      <alignment horizontal="center" vertical="center" wrapText="1"/>
    </xf>
    <xf numFmtId="43" fontId="9" fillId="3" borderId="2" xfId="1" applyFont="1" applyFill="1" applyBorder="1" applyAlignment="1">
      <alignment horizontal="center" vertical="center" wrapText="1"/>
    </xf>
    <xf numFmtId="43" fontId="9" fillId="3" borderId="3" xfId="1" applyFont="1" applyFill="1" applyBorder="1" applyAlignment="1">
      <alignment horizontal="center" vertical="center"/>
    </xf>
    <xf numFmtId="43" fontId="9" fillId="3" borderId="4" xfId="1" applyFont="1" applyFill="1" applyBorder="1" applyAlignment="1">
      <alignment horizontal="center" vertical="center"/>
    </xf>
    <xf numFmtId="43" fontId="9" fillId="3" borderId="5" xfId="1" applyFont="1" applyFill="1" applyBorder="1" applyAlignment="1">
      <alignment horizontal="center" vertical="center"/>
    </xf>
    <xf numFmtId="43" fontId="10" fillId="0" borderId="1" xfId="1" applyFont="1" applyFill="1" applyBorder="1" applyAlignment="1">
      <alignment horizontal="center" vertical="center" wrapText="1"/>
    </xf>
    <xf numFmtId="43" fontId="10" fillId="0" borderId="6" xfId="1" applyFont="1" applyFill="1" applyBorder="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43" fontId="8" fillId="3" borderId="1" xfId="1" applyFont="1" applyFill="1" applyBorder="1" applyAlignment="1">
      <alignment horizontal="center" vertical="center" wrapText="1"/>
    </xf>
    <xf numFmtId="43" fontId="8" fillId="3" borderId="6" xfId="1" applyFont="1" applyFill="1" applyBorder="1" applyAlignment="1">
      <alignment horizontal="center" vertical="center" wrapText="1"/>
    </xf>
  </cellXfs>
  <cellStyles count="3">
    <cellStyle name="Comma" xfId="1" builtinId="3"/>
    <cellStyle name="Comma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5791200</xdr:colOff>
      <xdr:row>0</xdr:row>
      <xdr:rowOff>178868</xdr:rowOff>
    </xdr:from>
    <xdr:to>
      <xdr:col>7</xdr:col>
      <xdr:colOff>829235</xdr:colOff>
      <xdr:row>1</xdr:row>
      <xdr:rowOff>200942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8343900" y="178868"/>
          <a:ext cx="829235" cy="688824"/>
        </a:xfrm>
        <a:prstGeom prst="rect">
          <a:avLst/>
        </a:prstGeom>
        <a:noFill/>
        <a:ln w="9525">
          <a:noFill/>
          <a:miter lim="800000"/>
          <a:headEnd/>
          <a:tailEnd/>
        </a:ln>
      </xdr:spPr>
    </xdr:pic>
    <xdr:clientData/>
  </xdr:twoCellAnchor>
  <xdr:oneCellAnchor>
    <xdr:from>
      <xdr:col>0</xdr:col>
      <xdr:colOff>272717</xdr:colOff>
      <xdr:row>0</xdr:row>
      <xdr:rowOff>91109</xdr:rowOff>
    </xdr:from>
    <xdr:ext cx="311496" cy="841338"/>
    <xdr:sp macro="" textlink="">
      <xdr:nvSpPr>
        <xdr:cNvPr id="3" name="TextBox 2">
          <a:extLst>
            <a:ext uri="{FF2B5EF4-FFF2-40B4-BE49-F238E27FC236}">
              <a16:creationId xmlns:a16="http://schemas.microsoft.com/office/drawing/2014/main" id="{00000000-0008-0000-0200-000003000000}"/>
            </a:ext>
          </a:extLst>
        </xdr:cNvPr>
        <xdr:cNvSpPr txBox="1"/>
      </xdr:nvSpPr>
      <xdr:spPr>
        <a:xfrm rot="16200000">
          <a:off x="7796" y="356030"/>
          <a:ext cx="841338" cy="311496"/>
        </a:xfrm>
        <a:prstGeom prst="rect">
          <a:avLst/>
        </a:prstGeom>
        <a:solidFill>
          <a:schemeClr val="accent5">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solidFill>
                <a:schemeClr val="bg1"/>
              </a:solidFill>
            </a:rPr>
            <a:t>PR-09 (c)</a:t>
          </a:r>
        </a:p>
      </xdr:txBody>
    </xdr:sp>
    <xdr:clientData/>
  </xdr:oneCellAnchor>
  <xdr:twoCellAnchor>
    <xdr:from>
      <xdr:col>1</xdr:col>
      <xdr:colOff>73934</xdr:colOff>
      <xdr:row>0</xdr:row>
      <xdr:rowOff>554935</xdr:rowOff>
    </xdr:from>
    <xdr:to>
      <xdr:col>1</xdr:col>
      <xdr:colOff>883559</xdr:colOff>
      <xdr:row>1</xdr:row>
      <xdr:rowOff>236469</xdr:rowOff>
    </xdr:to>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619125" y="554935"/>
          <a:ext cx="0" cy="348284"/>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twoCellAnchor>
    <xdr:from>
      <xdr:col>2</xdr:col>
      <xdr:colOff>56030</xdr:colOff>
      <xdr:row>0</xdr:row>
      <xdr:rowOff>67236</xdr:rowOff>
    </xdr:from>
    <xdr:to>
      <xdr:col>2</xdr:col>
      <xdr:colOff>1151406</xdr:colOff>
      <xdr:row>0</xdr:row>
      <xdr:rowOff>419661</xdr:rowOff>
    </xdr:to>
    <xdr:sp macro="" textlink="">
      <xdr:nvSpPr>
        <xdr:cNvPr id="5"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75155" y="67236"/>
          <a:ext cx="1095376" cy="352425"/>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37"/>
  <sheetViews>
    <sheetView tabSelected="1" topLeftCell="A49" zoomScaleNormal="100" workbookViewId="0">
      <selection activeCell="E58" sqref="E58"/>
    </sheetView>
  </sheetViews>
  <sheetFormatPr defaultRowHeight="16.5"/>
  <cols>
    <col min="1" max="1" width="9.28515625" style="225" customWidth="1"/>
    <col min="2" max="2" width="14.140625" style="10" hidden="1" customWidth="1"/>
    <col min="3" max="3" width="32.42578125" style="226" customWidth="1"/>
    <col min="4" max="4" width="6.42578125" style="10" hidden="1" customWidth="1"/>
    <col min="5" max="5" width="83.42578125" style="227" customWidth="1"/>
    <col min="6" max="6" width="29.140625" style="228" hidden="1" customWidth="1"/>
    <col min="7" max="7" width="16.42578125" style="10" hidden="1" customWidth="1"/>
    <col min="8" max="8" width="18.42578125" style="229" customWidth="1"/>
    <col min="9" max="12" width="16.42578125" style="229" hidden="1" customWidth="1"/>
    <col min="13" max="13" width="23.85546875" style="230" customWidth="1"/>
    <col min="14" max="14" width="16.42578125" style="230" customWidth="1"/>
    <col min="15" max="15" width="16.42578125" style="230" hidden="1" customWidth="1"/>
    <col min="16" max="16" width="16.42578125" style="230" customWidth="1"/>
    <col min="17" max="17" width="19.140625" style="229" customWidth="1"/>
    <col min="18" max="18" width="23.42578125" style="229" customWidth="1"/>
    <col min="19" max="19" width="20" style="229" customWidth="1"/>
    <col min="20" max="20" width="57.5703125" style="10" hidden="1" customWidth="1"/>
    <col min="21" max="16384" width="9.140625" style="10"/>
  </cols>
  <sheetData>
    <row r="1" spans="1:20" ht="52.5" customHeight="1">
      <c r="A1" s="1"/>
      <c r="B1" s="2"/>
      <c r="C1" s="3"/>
      <c r="D1" s="2"/>
      <c r="E1" s="4"/>
      <c r="F1" s="5"/>
      <c r="G1" s="6"/>
      <c r="H1" s="7"/>
      <c r="I1" s="7"/>
      <c r="J1" s="7"/>
      <c r="K1" s="7"/>
      <c r="L1" s="7"/>
      <c r="M1" s="8"/>
      <c r="N1" s="8"/>
      <c r="O1" s="8"/>
      <c r="P1" s="9"/>
      <c r="Q1" s="9"/>
      <c r="R1" s="9"/>
      <c r="S1" s="9"/>
      <c r="T1" s="2"/>
    </row>
    <row r="2" spans="1:20" ht="21.75" customHeight="1">
      <c r="A2" s="242"/>
      <c r="B2" s="242"/>
      <c r="C2" s="242"/>
      <c r="D2" s="242"/>
      <c r="E2" s="242"/>
      <c r="F2" s="242"/>
      <c r="G2" s="242"/>
      <c r="H2" s="242"/>
      <c r="I2" s="242"/>
      <c r="J2" s="242"/>
      <c r="K2" s="242"/>
      <c r="L2" s="242"/>
      <c r="M2" s="242"/>
      <c r="N2" s="242"/>
      <c r="O2" s="242"/>
      <c r="P2" s="242"/>
      <c r="Q2" s="242"/>
      <c r="R2" s="242"/>
      <c r="S2" s="242"/>
      <c r="T2" s="242"/>
    </row>
    <row r="3" spans="1:20" ht="26.25" customHeight="1">
      <c r="A3" s="243" t="s">
        <v>0</v>
      </c>
      <c r="B3" s="243"/>
      <c r="C3" s="243"/>
      <c r="D3" s="243"/>
      <c r="E3" s="243"/>
      <c r="F3" s="243"/>
      <c r="G3" s="243"/>
      <c r="H3" s="243"/>
      <c r="I3" s="243"/>
      <c r="J3" s="243"/>
      <c r="K3" s="243"/>
      <c r="L3" s="243"/>
      <c r="M3" s="243"/>
      <c r="N3" s="243"/>
      <c r="O3" s="243"/>
      <c r="P3" s="243"/>
      <c r="Q3" s="243"/>
      <c r="R3" s="243"/>
      <c r="S3" s="243"/>
      <c r="T3" s="243"/>
    </row>
    <row r="4" spans="1:20" ht="26.25" customHeight="1">
      <c r="A4" s="243" t="s">
        <v>1</v>
      </c>
      <c r="B4" s="243"/>
      <c r="C4" s="243"/>
      <c r="D4" s="243"/>
      <c r="E4" s="243"/>
      <c r="F4" s="243"/>
      <c r="G4" s="243"/>
      <c r="H4" s="243"/>
      <c r="I4" s="243"/>
      <c r="J4" s="243"/>
      <c r="K4" s="243"/>
      <c r="L4" s="243"/>
      <c r="M4" s="243"/>
      <c r="N4" s="243"/>
      <c r="O4" s="243"/>
      <c r="P4" s="243"/>
      <c r="Q4" s="243"/>
      <c r="R4" s="243"/>
      <c r="S4" s="243"/>
      <c r="T4" s="243"/>
    </row>
    <row r="5" spans="1:20" s="2" customFormat="1" ht="26.25">
      <c r="A5" s="11"/>
      <c r="B5" s="12"/>
      <c r="C5" s="13"/>
      <c r="D5" s="14"/>
      <c r="E5" s="4"/>
      <c r="F5" s="15"/>
      <c r="G5" s="14"/>
      <c r="H5" s="14"/>
      <c r="I5" s="14"/>
      <c r="J5" s="14"/>
      <c r="K5" s="14"/>
      <c r="L5" s="14"/>
      <c r="M5" s="14"/>
      <c r="N5" s="14"/>
      <c r="O5" s="14"/>
      <c r="P5" s="14"/>
      <c r="Q5" s="14"/>
      <c r="R5" s="14"/>
      <c r="S5" s="9"/>
    </row>
    <row r="6" spans="1:20" s="17" customFormat="1" ht="15" customHeight="1">
      <c r="A6" s="244" t="s">
        <v>2</v>
      </c>
      <c r="B6" s="234" t="s">
        <v>3</v>
      </c>
      <c r="C6" s="234" t="s">
        <v>4</v>
      </c>
      <c r="D6" s="234" t="s">
        <v>5</v>
      </c>
      <c r="E6" s="234" t="s">
        <v>6</v>
      </c>
      <c r="F6" s="234" t="s">
        <v>7</v>
      </c>
      <c r="G6" s="234" t="s">
        <v>8</v>
      </c>
      <c r="H6" s="234" t="s">
        <v>9</v>
      </c>
      <c r="I6" s="236" t="s">
        <v>10</v>
      </c>
      <c r="J6" s="236"/>
      <c r="K6" s="236"/>
      <c r="L6" s="236"/>
      <c r="M6" s="237" t="s">
        <v>11</v>
      </c>
      <c r="N6" s="238"/>
      <c r="O6" s="238"/>
      <c r="P6" s="238"/>
      <c r="Q6" s="238"/>
      <c r="R6" s="238"/>
      <c r="S6" s="239"/>
      <c r="T6" s="240" t="s">
        <v>12</v>
      </c>
    </row>
    <row r="7" spans="1:20" s="17" customFormat="1" ht="72.75" customHeight="1">
      <c r="A7" s="245"/>
      <c r="B7" s="235"/>
      <c r="C7" s="235"/>
      <c r="D7" s="235"/>
      <c r="E7" s="235"/>
      <c r="F7" s="235"/>
      <c r="G7" s="235"/>
      <c r="H7" s="235"/>
      <c r="I7" s="18">
        <v>2022</v>
      </c>
      <c r="J7" s="18">
        <v>2023</v>
      </c>
      <c r="K7" s="18">
        <v>2024</v>
      </c>
      <c r="L7" s="19" t="s">
        <v>13</v>
      </c>
      <c r="M7" s="19" t="s">
        <v>14</v>
      </c>
      <c r="N7" s="19" t="s">
        <v>15</v>
      </c>
      <c r="O7" s="19" t="s">
        <v>16</v>
      </c>
      <c r="P7" s="19" t="s">
        <v>17</v>
      </c>
      <c r="Q7" s="19" t="s">
        <v>18</v>
      </c>
      <c r="R7" s="19" t="s">
        <v>19</v>
      </c>
      <c r="S7" s="19" t="s">
        <v>20</v>
      </c>
      <c r="T7" s="241"/>
    </row>
    <row r="8" spans="1:20" ht="43.5" customHeight="1">
      <c r="A8" s="20">
        <v>1</v>
      </c>
      <c r="B8" s="21">
        <v>2022</v>
      </c>
      <c r="C8" s="22" t="s">
        <v>21</v>
      </c>
      <c r="D8" s="21" t="s">
        <v>22</v>
      </c>
      <c r="E8" s="23" t="s">
        <v>23</v>
      </c>
      <c r="F8" s="24">
        <v>100000</v>
      </c>
      <c r="G8" s="21" t="s">
        <v>24</v>
      </c>
      <c r="H8" s="25" t="s">
        <v>25</v>
      </c>
      <c r="I8" s="26">
        <v>100000</v>
      </c>
      <c r="J8" s="26">
        <v>0</v>
      </c>
      <c r="K8" s="26">
        <v>0</v>
      </c>
      <c r="L8" s="26">
        <f>SUM(I8:K8)</f>
        <v>100000</v>
      </c>
      <c r="M8" s="27"/>
      <c r="N8" s="27"/>
      <c r="O8" s="27"/>
      <c r="P8" s="27"/>
      <c r="Q8" s="25"/>
      <c r="R8" s="25"/>
      <c r="S8" s="25"/>
      <c r="T8" s="28"/>
    </row>
    <row r="9" spans="1:20" ht="43.5" customHeight="1">
      <c r="A9" s="20">
        <v>2</v>
      </c>
      <c r="B9" s="21">
        <v>2022</v>
      </c>
      <c r="C9" s="22" t="s">
        <v>21</v>
      </c>
      <c r="D9" s="21" t="s">
        <v>26</v>
      </c>
      <c r="E9" s="23" t="s">
        <v>27</v>
      </c>
      <c r="F9" s="24">
        <v>43736</v>
      </c>
      <c r="G9" s="21" t="s">
        <v>24</v>
      </c>
      <c r="H9" s="25" t="s">
        <v>25</v>
      </c>
      <c r="I9" s="26">
        <v>43736</v>
      </c>
      <c r="J9" s="26">
        <v>0</v>
      </c>
      <c r="K9" s="26">
        <v>0</v>
      </c>
      <c r="L9" s="26">
        <f>SUM(I9:K9)</f>
        <v>43736</v>
      </c>
      <c r="M9" s="27"/>
      <c r="N9" s="27"/>
      <c r="O9" s="27"/>
      <c r="P9" s="27"/>
      <c r="Q9" s="25"/>
      <c r="R9" s="25"/>
      <c r="S9" s="25"/>
      <c r="T9" s="28"/>
    </row>
    <row r="10" spans="1:20" ht="43.5" customHeight="1">
      <c r="A10" s="20">
        <v>3</v>
      </c>
      <c r="B10" s="29">
        <v>2022</v>
      </c>
      <c r="C10" s="30" t="s">
        <v>28</v>
      </c>
      <c r="D10" s="29" t="s">
        <v>29</v>
      </c>
      <c r="E10" s="31" t="s">
        <v>30</v>
      </c>
      <c r="F10" s="32">
        <v>300000</v>
      </c>
      <c r="G10" s="33" t="s">
        <v>31</v>
      </c>
      <c r="H10" s="34"/>
      <c r="I10" s="35"/>
      <c r="J10" s="35"/>
      <c r="K10" s="36">
        <v>300000</v>
      </c>
      <c r="L10" s="35"/>
      <c r="M10" s="35"/>
      <c r="N10" s="35"/>
      <c r="O10" s="35"/>
      <c r="P10" s="35"/>
      <c r="Q10" s="35"/>
      <c r="R10" s="35"/>
      <c r="S10" s="35"/>
      <c r="T10" s="33"/>
    </row>
    <row r="11" spans="1:20" ht="43.5" customHeight="1">
      <c r="A11" s="20">
        <v>4</v>
      </c>
      <c r="B11" s="21">
        <v>2022</v>
      </c>
      <c r="C11" s="30" t="s">
        <v>32</v>
      </c>
      <c r="D11" s="21" t="s">
        <v>33</v>
      </c>
      <c r="E11" s="23" t="s">
        <v>34</v>
      </c>
      <c r="F11" s="24">
        <v>2000</v>
      </c>
      <c r="G11" s="28" t="s">
        <v>35</v>
      </c>
      <c r="H11" s="25" t="s">
        <v>36</v>
      </c>
      <c r="I11" s="25"/>
      <c r="J11" s="25" t="s">
        <v>37</v>
      </c>
      <c r="K11" s="25">
        <f>2000*12</f>
        <v>24000</v>
      </c>
      <c r="L11" s="25">
        <v>24000</v>
      </c>
      <c r="M11" s="25"/>
      <c r="N11" s="25"/>
      <c r="O11" s="25"/>
      <c r="P11" s="25"/>
      <c r="Q11" s="25"/>
      <c r="R11" s="25"/>
      <c r="S11" s="25"/>
      <c r="T11" s="28"/>
    </row>
    <row r="12" spans="1:20" ht="43.5" customHeight="1">
      <c r="A12" s="20">
        <v>5</v>
      </c>
      <c r="B12" s="34">
        <v>2022</v>
      </c>
      <c r="C12" s="30" t="s">
        <v>38</v>
      </c>
      <c r="D12" s="34" t="s">
        <v>37</v>
      </c>
      <c r="E12" s="37" t="s">
        <v>39</v>
      </c>
      <c r="F12" s="38">
        <f>70000*24</f>
        <v>1680000</v>
      </c>
      <c r="G12" s="39" t="s">
        <v>40</v>
      </c>
      <c r="H12" s="39" t="s">
        <v>41</v>
      </c>
      <c r="I12" s="40"/>
      <c r="J12" s="40"/>
      <c r="K12" s="40"/>
      <c r="L12" s="40"/>
      <c r="M12" s="41"/>
      <c r="N12" s="41"/>
      <c r="O12" s="41"/>
      <c r="P12" s="25"/>
      <c r="Q12" s="25"/>
      <c r="R12" s="25"/>
      <c r="S12" s="25"/>
      <c r="T12" s="42" t="s">
        <v>42</v>
      </c>
    </row>
    <row r="13" spans="1:20" ht="43.5" customHeight="1">
      <c r="A13" s="20">
        <v>6</v>
      </c>
      <c r="B13" s="34">
        <v>2022</v>
      </c>
      <c r="C13" s="30" t="s">
        <v>38</v>
      </c>
      <c r="D13" s="34" t="s">
        <v>43</v>
      </c>
      <c r="E13" s="43" t="s">
        <v>44</v>
      </c>
      <c r="F13" s="38">
        <v>25000</v>
      </c>
      <c r="G13" s="39" t="s">
        <v>45</v>
      </c>
      <c r="H13" s="39" t="s">
        <v>46</v>
      </c>
      <c r="I13" s="40">
        <f>F13</f>
        <v>25000</v>
      </c>
      <c r="J13" s="39">
        <v>0</v>
      </c>
      <c r="K13" s="39">
        <v>0</v>
      </c>
      <c r="L13" s="40">
        <f>SUM(I13:K13)</f>
        <v>25000</v>
      </c>
      <c r="M13" s="44" t="s">
        <v>47</v>
      </c>
      <c r="N13" s="44" t="s">
        <v>48</v>
      </c>
      <c r="O13" s="44" t="s">
        <v>48</v>
      </c>
      <c r="P13" s="44" t="s">
        <v>37</v>
      </c>
      <c r="Q13" s="44" t="s">
        <v>37</v>
      </c>
      <c r="R13" s="44" t="s">
        <v>49</v>
      </c>
      <c r="S13" s="44" t="s">
        <v>50</v>
      </c>
      <c r="T13" s="31"/>
    </row>
    <row r="14" spans="1:20" ht="43.5" customHeight="1">
      <c r="A14" s="20">
        <v>7</v>
      </c>
      <c r="B14" s="34">
        <v>2022</v>
      </c>
      <c r="C14" s="30" t="s">
        <v>38</v>
      </c>
      <c r="D14" s="34" t="s">
        <v>51</v>
      </c>
      <c r="E14" s="37" t="s">
        <v>52</v>
      </c>
      <c r="F14" s="38">
        <v>75000</v>
      </c>
      <c r="G14" s="39" t="s">
        <v>45</v>
      </c>
      <c r="H14" s="34" t="s">
        <v>53</v>
      </c>
      <c r="I14" s="40">
        <f>F14</f>
        <v>75000</v>
      </c>
      <c r="J14" s="39">
        <v>0</v>
      </c>
      <c r="K14" s="39">
        <v>0</v>
      </c>
      <c r="L14" s="40">
        <f t="shared" ref="L14:L16" si="0">SUM(I14:K14)</f>
        <v>75000</v>
      </c>
      <c r="M14" s="44" t="s">
        <v>54</v>
      </c>
      <c r="N14" s="44" t="s">
        <v>37</v>
      </c>
      <c r="O14" s="44" t="s">
        <v>37</v>
      </c>
      <c r="P14" s="44" t="s">
        <v>37</v>
      </c>
      <c r="Q14" s="44" t="s">
        <v>37</v>
      </c>
      <c r="R14" s="44" t="s">
        <v>37</v>
      </c>
      <c r="S14" s="44" t="s">
        <v>54</v>
      </c>
      <c r="T14" s="31"/>
    </row>
    <row r="15" spans="1:20" ht="43.5" customHeight="1">
      <c r="A15" s="20">
        <v>8</v>
      </c>
      <c r="B15" s="34">
        <v>2022</v>
      </c>
      <c r="C15" s="30" t="s">
        <v>38</v>
      </c>
      <c r="D15" s="34" t="s">
        <v>55</v>
      </c>
      <c r="E15" s="37" t="s">
        <v>56</v>
      </c>
      <c r="F15" s="38">
        <v>8000</v>
      </c>
      <c r="G15" s="39" t="s">
        <v>45</v>
      </c>
      <c r="H15" s="34" t="s">
        <v>57</v>
      </c>
      <c r="I15" s="40">
        <v>8000</v>
      </c>
      <c r="J15" s="39">
        <v>0</v>
      </c>
      <c r="K15" s="39">
        <v>0</v>
      </c>
      <c r="L15" s="40">
        <f t="shared" si="0"/>
        <v>8000</v>
      </c>
      <c r="M15" s="44" t="s">
        <v>37</v>
      </c>
      <c r="N15" s="44" t="s">
        <v>47</v>
      </c>
      <c r="O15" s="44" t="s">
        <v>47</v>
      </c>
      <c r="P15" s="44" t="s">
        <v>37</v>
      </c>
      <c r="Q15" s="44" t="s">
        <v>37</v>
      </c>
      <c r="R15" s="44" t="s">
        <v>48</v>
      </c>
      <c r="S15" s="44" t="s">
        <v>58</v>
      </c>
      <c r="T15" s="31"/>
    </row>
    <row r="16" spans="1:20" ht="43.5" customHeight="1">
      <c r="A16" s="20">
        <v>9</v>
      </c>
      <c r="B16" s="34">
        <v>2022</v>
      </c>
      <c r="C16" s="30" t="s">
        <v>38</v>
      </c>
      <c r="D16" s="34" t="s">
        <v>59</v>
      </c>
      <c r="E16" s="37" t="s">
        <v>60</v>
      </c>
      <c r="F16" s="38">
        <v>100000</v>
      </c>
      <c r="G16" s="39" t="s">
        <v>45</v>
      </c>
      <c r="H16" s="39" t="s">
        <v>46</v>
      </c>
      <c r="I16" s="40">
        <f>F16</f>
        <v>100000</v>
      </c>
      <c r="J16" s="39">
        <v>0</v>
      </c>
      <c r="K16" s="39">
        <v>0</v>
      </c>
      <c r="L16" s="40">
        <f t="shared" si="0"/>
        <v>100000</v>
      </c>
      <c r="M16" s="44" t="s">
        <v>54</v>
      </c>
      <c r="N16" s="44" t="s">
        <v>47</v>
      </c>
      <c r="O16" s="44" t="s">
        <v>48</v>
      </c>
      <c r="P16" s="44" t="s">
        <v>37</v>
      </c>
      <c r="Q16" s="44" t="s">
        <v>37</v>
      </c>
      <c r="R16" s="44" t="s">
        <v>48</v>
      </c>
      <c r="S16" s="44" t="s">
        <v>49</v>
      </c>
      <c r="T16" s="31"/>
    </row>
    <row r="17" spans="1:20" ht="43.5" customHeight="1">
      <c r="A17" s="20">
        <v>10</v>
      </c>
      <c r="B17" s="34">
        <v>2022</v>
      </c>
      <c r="C17" s="30" t="s">
        <v>61</v>
      </c>
      <c r="D17" s="34"/>
      <c r="E17" s="37" t="s">
        <v>62</v>
      </c>
      <c r="F17" s="38">
        <v>100000</v>
      </c>
      <c r="G17" s="39" t="s">
        <v>63</v>
      </c>
      <c r="H17" s="39" t="s">
        <v>41</v>
      </c>
      <c r="I17" s="40">
        <f>F17</f>
        <v>100000</v>
      </c>
      <c r="J17" s="39">
        <v>0</v>
      </c>
      <c r="K17" s="39">
        <v>0</v>
      </c>
      <c r="L17" s="40">
        <f>SUM(I17:K17)</f>
        <v>100000</v>
      </c>
      <c r="M17" s="45">
        <v>44585</v>
      </c>
      <c r="N17" s="45">
        <v>44585</v>
      </c>
      <c r="O17" s="46">
        <v>44599</v>
      </c>
      <c r="P17" s="47"/>
      <c r="Q17" s="48"/>
      <c r="R17" s="45">
        <v>44602</v>
      </c>
      <c r="S17" s="45">
        <v>44612</v>
      </c>
      <c r="T17" s="28"/>
    </row>
    <row r="18" spans="1:20" ht="43.5" customHeight="1">
      <c r="A18" s="20">
        <v>11</v>
      </c>
      <c r="B18" s="25">
        <v>2022</v>
      </c>
      <c r="C18" s="22" t="s">
        <v>64</v>
      </c>
      <c r="D18" s="25" t="s">
        <v>65</v>
      </c>
      <c r="E18" s="23" t="s">
        <v>66</v>
      </c>
      <c r="F18" s="49">
        <f>L18</f>
        <v>702188</v>
      </c>
      <c r="G18" s="25" t="s">
        <v>67</v>
      </c>
      <c r="H18" s="50" t="s">
        <v>25</v>
      </c>
      <c r="I18" s="51">
        <v>274404</v>
      </c>
      <c r="J18" s="51">
        <v>275184</v>
      </c>
      <c r="K18" s="51">
        <v>152600</v>
      </c>
      <c r="L18" s="52">
        <f>SUM(I18:K18)</f>
        <v>702188</v>
      </c>
      <c r="M18" s="53"/>
      <c r="N18" s="45"/>
      <c r="O18" s="45"/>
      <c r="P18" s="45"/>
      <c r="Q18" s="45"/>
      <c r="R18" s="45"/>
      <c r="S18" s="45"/>
      <c r="T18" s="23" t="s">
        <v>68</v>
      </c>
    </row>
    <row r="19" spans="1:20" ht="43.5" customHeight="1">
      <c r="A19" s="20">
        <v>12</v>
      </c>
      <c r="B19" s="21">
        <v>2022</v>
      </c>
      <c r="C19" s="22" t="s">
        <v>64</v>
      </c>
      <c r="D19" s="25" t="s">
        <v>69</v>
      </c>
      <c r="E19" s="23" t="s">
        <v>70</v>
      </c>
      <c r="F19" s="54">
        <f>J19*15</f>
        <v>72000</v>
      </c>
      <c r="G19" s="28" t="s">
        <v>71</v>
      </c>
      <c r="H19" s="25" t="s">
        <v>41</v>
      </c>
      <c r="I19" s="25"/>
      <c r="J19" s="26">
        <v>4800</v>
      </c>
      <c r="K19" s="26">
        <v>5800</v>
      </c>
      <c r="L19" s="26">
        <f>(K19*15)</f>
        <v>87000</v>
      </c>
      <c r="M19" s="27"/>
      <c r="N19" s="45">
        <v>44564</v>
      </c>
      <c r="O19" s="45" t="s">
        <v>72</v>
      </c>
      <c r="P19" s="45">
        <v>44348</v>
      </c>
      <c r="Q19" s="45">
        <v>44348</v>
      </c>
      <c r="R19" s="45">
        <v>44348</v>
      </c>
      <c r="S19" s="45">
        <v>44378</v>
      </c>
      <c r="T19" s="28" t="s">
        <v>73</v>
      </c>
    </row>
    <row r="20" spans="1:20" ht="43.5" customHeight="1">
      <c r="A20" s="20">
        <v>13</v>
      </c>
      <c r="B20" s="21">
        <v>2022</v>
      </c>
      <c r="C20" s="22" t="s">
        <v>64</v>
      </c>
      <c r="D20" s="25" t="s">
        <v>74</v>
      </c>
      <c r="E20" s="23" t="s">
        <v>75</v>
      </c>
      <c r="F20" s="54">
        <f>J20*15</f>
        <v>321750</v>
      </c>
      <c r="G20" s="28" t="s">
        <v>71</v>
      </c>
      <c r="H20" s="25" t="s">
        <v>41</v>
      </c>
      <c r="I20" s="25"/>
      <c r="J20" s="26">
        <v>21450</v>
      </c>
      <c r="K20" s="26">
        <v>39239.800000000003</v>
      </c>
      <c r="L20" s="26">
        <f>K20*15</f>
        <v>588597</v>
      </c>
      <c r="M20" s="27"/>
      <c r="N20" s="45">
        <v>44570</v>
      </c>
      <c r="O20" s="45" t="s">
        <v>76</v>
      </c>
      <c r="P20" s="45">
        <v>44586</v>
      </c>
      <c r="Q20" s="45">
        <v>44579</v>
      </c>
      <c r="R20" s="45">
        <v>44586</v>
      </c>
      <c r="S20" s="45">
        <v>44593</v>
      </c>
      <c r="T20" s="28" t="s">
        <v>77</v>
      </c>
    </row>
    <row r="21" spans="1:20" ht="43.5" customHeight="1">
      <c r="A21" s="20">
        <v>14</v>
      </c>
      <c r="B21" s="21">
        <v>2022</v>
      </c>
      <c r="C21" s="22" t="s">
        <v>64</v>
      </c>
      <c r="D21" s="25" t="s">
        <v>78</v>
      </c>
      <c r="E21" s="23" t="s">
        <v>79</v>
      </c>
      <c r="F21" s="54">
        <f>4140*7*18</f>
        <v>521640</v>
      </c>
      <c r="G21" s="28" t="s">
        <v>71</v>
      </c>
      <c r="H21" s="25" t="s">
        <v>36</v>
      </c>
      <c r="I21" s="25"/>
      <c r="J21" s="26">
        <v>56000</v>
      </c>
      <c r="K21" s="26">
        <v>67100</v>
      </c>
      <c r="L21" s="26">
        <f>K21*15</f>
        <v>1006500</v>
      </c>
      <c r="M21" s="27"/>
      <c r="N21" s="45"/>
      <c r="O21" s="45"/>
      <c r="P21" s="45"/>
      <c r="Q21" s="45"/>
      <c r="R21" s="45"/>
      <c r="S21" s="45">
        <v>44562</v>
      </c>
      <c r="T21" s="28" t="s">
        <v>80</v>
      </c>
    </row>
    <row r="22" spans="1:20" ht="43.5" customHeight="1">
      <c r="A22" s="20">
        <v>15</v>
      </c>
      <c r="B22" s="21">
        <v>2022</v>
      </c>
      <c r="C22" s="22" t="s">
        <v>64</v>
      </c>
      <c r="D22" s="25" t="s">
        <v>81</v>
      </c>
      <c r="E22" s="23" t="s">
        <v>82</v>
      </c>
      <c r="F22" s="54"/>
      <c r="G22" s="28" t="s">
        <v>71</v>
      </c>
      <c r="H22" s="25" t="s">
        <v>41</v>
      </c>
      <c r="I22" s="25"/>
      <c r="J22" s="26">
        <v>20071.64</v>
      </c>
      <c r="K22" s="26">
        <v>18457.310000000001</v>
      </c>
      <c r="L22" s="26">
        <f>K22*15</f>
        <v>276859.65000000002</v>
      </c>
      <c r="M22" s="27"/>
      <c r="N22" s="45">
        <v>44571</v>
      </c>
      <c r="O22" s="45" t="s">
        <v>83</v>
      </c>
      <c r="P22" s="45">
        <v>44587</v>
      </c>
      <c r="Q22" s="45">
        <v>44580</v>
      </c>
      <c r="R22" s="45">
        <v>44567</v>
      </c>
      <c r="S22" s="45">
        <v>44593</v>
      </c>
      <c r="T22" s="28" t="s">
        <v>84</v>
      </c>
    </row>
    <row r="23" spans="1:20" ht="43.5" customHeight="1">
      <c r="A23" s="20">
        <v>16</v>
      </c>
      <c r="B23" s="21">
        <v>2022</v>
      </c>
      <c r="C23" s="22" t="s">
        <v>64</v>
      </c>
      <c r="D23" s="25" t="s">
        <v>85</v>
      </c>
      <c r="E23" s="23" t="s">
        <v>70</v>
      </c>
      <c r="F23" s="54">
        <f>J23*15</f>
        <v>450000</v>
      </c>
      <c r="G23" s="28" t="s">
        <v>71</v>
      </c>
      <c r="H23" s="25" t="s">
        <v>41</v>
      </c>
      <c r="I23" s="25"/>
      <c r="J23" s="25">
        <v>30000</v>
      </c>
      <c r="K23" s="25">
        <v>30000</v>
      </c>
      <c r="L23" s="26">
        <f t="shared" ref="L23:L25" si="1">K23*15</f>
        <v>450000</v>
      </c>
      <c r="M23" s="25"/>
      <c r="N23" s="45">
        <v>44562</v>
      </c>
      <c r="O23" s="45">
        <v>44562</v>
      </c>
      <c r="P23" s="45">
        <v>44593</v>
      </c>
      <c r="Q23" s="45">
        <v>44593</v>
      </c>
      <c r="R23" s="45">
        <v>44593</v>
      </c>
      <c r="S23" s="45">
        <v>44593</v>
      </c>
      <c r="T23" s="28" t="s">
        <v>86</v>
      </c>
    </row>
    <row r="24" spans="1:20" ht="43.5" customHeight="1">
      <c r="A24" s="20">
        <v>17</v>
      </c>
      <c r="B24" s="21">
        <v>2022</v>
      </c>
      <c r="C24" s="22" t="s">
        <v>64</v>
      </c>
      <c r="D24" s="25" t="s">
        <v>87</v>
      </c>
      <c r="E24" s="23" t="s">
        <v>88</v>
      </c>
      <c r="F24" s="55">
        <v>400000</v>
      </c>
      <c r="G24" s="28"/>
      <c r="H24" s="25" t="s">
        <v>41</v>
      </c>
      <c r="I24" s="25"/>
      <c r="J24" s="25"/>
      <c r="K24" s="25">
        <v>31500</v>
      </c>
      <c r="L24" s="26">
        <f t="shared" si="1"/>
        <v>472500</v>
      </c>
      <c r="M24" s="25"/>
      <c r="N24" s="45">
        <v>44470</v>
      </c>
      <c r="O24" s="45">
        <v>44501</v>
      </c>
      <c r="P24" s="45">
        <v>44531</v>
      </c>
      <c r="Q24" s="45">
        <v>44531</v>
      </c>
      <c r="R24" s="45">
        <v>44531</v>
      </c>
      <c r="S24" s="45">
        <v>44562</v>
      </c>
      <c r="T24" s="28" t="s">
        <v>86</v>
      </c>
    </row>
    <row r="25" spans="1:20" ht="43.5" customHeight="1">
      <c r="A25" s="20">
        <v>18</v>
      </c>
      <c r="B25" s="21">
        <v>2022</v>
      </c>
      <c r="C25" s="22" t="s">
        <v>64</v>
      </c>
      <c r="D25" s="25" t="s">
        <v>89</v>
      </c>
      <c r="E25" s="23" t="s">
        <v>90</v>
      </c>
      <c r="F25" s="22"/>
      <c r="G25" s="28"/>
      <c r="H25" s="25" t="s">
        <v>41</v>
      </c>
      <c r="I25" s="25"/>
      <c r="J25" s="25"/>
      <c r="K25" s="25">
        <v>58553.89</v>
      </c>
      <c r="L25" s="26">
        <f t="shared" si="1"/>
        <v>878308.35</v>
      </c>
      <c r="M25" s="25"/>
      <c r="N25" s="45">
        <v>44531</v>
      </c>
      <c r="O25" s="45">
        <v>44531</v>
      </c>
      <c r="P25" s="45">
        <v>44531</v>
      </c>
      <c r="Q25" s="45">
        <v>44531</v>
      </c>
      <c r="R25" s="45">
        <v>44531</v>
      </c>
      <c r="S25" s="45">
        <v>44562</v>
      </c>
      <c r="T25" s="28" t="s">
        <v>86</v>
      </c>
    </row>
    <row r="26" spans="1:20" ht="43.5" customHeight="1">
      <c r="A26" s="20">
        <v>19</v>
      </c>
      <c r="B26" s="33">
        <v>2022</v>
      </c>
      <c r="C26" s="22" t="s">
        <v>64</v>
      </c>
      <c r="D26" s="56" t="s">
        <v>91</v>
      </c>
      <c r="E26" s="31" t="s">
        <v>92</v>
      </c>
      <c r="F26" s="38">
        <v>4180000</v>
      </c>
      <c r="G26" s="57" t="s">
        <v>93</v>
      </c>
      <c r="H26" s="39" t="s">
        <v>94</v>
      </c>
      <c r="I26" s="40">
        <f>F26</f>
        <v>4180000</v>
      </c>
      <c r="J26" s="40"/>
      <c r="K26" s="40"/>
      <c r="L26" s="40"/>
      <c r="M26" s="34"/>
      <c r="N26" s="45"/>
      <c r="O26" s="45"/>
      <c r="P26" s="45"/>
      <c r="Q26" s="45"/>
      <c r="R26" s="45"/>
      <c r="S26" s="45"/>
      <c r="T26" s="33" t="s">
        <v>95</v>
      </c>
    </row>
    <row r="27" spans="1:20" ht="43.5" customHeight="1">
      <c r="A27" s="20">
        <v>20</v>
      </c>
      <c r="B27" s="28">
        <v>2022</v>
      </c>
      <c r="C27" s="22" t="s">
        <v>64</v>
      </c>
      <c r="D27" s="25" t="s">
        <v>96</v>
      </c>
      <c r="E27" s="23" t="s">
        <v>97</v>
      </c>
      <c r="F27" s="58">
        <v>530000</v>
      </c>
      <c r="G27" s="59" t="s">
        <v>93</v>
      </c>
      <c r="H27" s="26" t="s">
        <v>94</v>
      </c>
      <c r="I27" s="60">
        <f>F27</f>
        <v>530000</v>
      </c>
      <c r="J27" s="60"/>
      <c r="K27" s="60"/>
      <c r="L27" s="60"/>
      <c r="M27" s="45">
        <v>44622</v>
      </c>
      <c r="N27" s="45">
        <v>44693</v>
      </c>
      <c r="O27" s="45">
        <v>44450</v>
      </c>
      <c r="P27" s="45">
        <v>44869</v>
      </c>
      <c r="Q27" s="45">
        <v>44899</v>
      </c>
      <c r="R27" s="45"/>
      <c r="S27" s="45">
        <v>44954</v>
      </c>
      <c r="T27" s="28"/>
    </row>
    <row r="28" spans="1:20" ht="43.5" customHeight="1">
      <c r="A28" s="20">
        <v>21</v>
      </c>
      <c r="B28" s="25">
        <v>2022</v>
      </c>
      <c r="C28" s="22" t="s">
        <v>64</v>
      </c>
      <c r="D28" s="25" t="s">
        <v>98</v>
      </c>
      <c r="E28" s="43" t="s">
        <v>99</v>
      </c>
      <c r="F28" s="61">
        <v>81000</v>
      </c>
      <c r="G28" s="26" t="s">
        <v>100</v>
      </c>
      <c r="H28" s="26" t="s">
        <v>101</v>
      </c>
      <c r="I28" s="62">
        <v>81000</v>
      </c>
      <c r="J28" s="60"/>
      <c r="K28" s="60"/>
      <c r="L28" s="62">
        <v>81000</v>
      </c>
      <c r="M28" s="63">
        <v>44562</v>
      </c>
      <c r="N28" s="45"/>
      <c r="O28" s="45">
        <v>44562</v>
      </c>
      <c r="P28" s="45">
        <v>44562</v>
      </c>
      <c r="Q28" s="45">
        <v>44593</v>
      </c>
      <c r="R28" s="45">
        <v>44593</v>
      </c>
      <c r="S28" s="45">
        <v>44621</v>
      </c>
      <c r="T28" s="28"/>
    </row>
    <row r="29" spans="1:20" ht="43.5" customHeight="1">
      <c r="A29" s="20">
        <v>22</v>
      </c>
      <c r="B29" s="25">
        <v>2022</v>
      </c>
      <c r="C29" s="22" t="s">
        <v>64</v>
      </c>
      <c r="D29" s="25" t="s">
        <v>102</v>
      </c>
      <c r="E29" s="43" t="s">
        <v>103</v>
      </c>
      <c r="F29" s="61">
        <v>66000</v>
      </c>
      <c r="G29" s="26" t="s">
        <v>100</v>
      </c>
      <c r="H29" s="26" t="s">
        <v>101</v>
      </c>
      <c r="I29" s="62">
        <v>66000</v>
      </c>
      <c r="J29" s="60"/>
      <c r="K29" s="60"/>
      <c r="L29" s="62">
        <v>66000</v>
      </c>
      <c r="M29" s="63">
        <v>44562</v>
      </c>
      <c r="N29" s="45"/>
      <c r="O29" s="45">
        <v>44562</v>
      </c>
      <c r="P29" s="45">
        <v>44562</v>
      </c>
      <c r="Q29" s="45">
        <v>44593</v>
      </c>
      <c r="R29" s="45">
        <v>44593</v>
      </c>
      <c r="S29" s="45">
        <v>44621</v>
      </c>
      <c r="T29" s="28"/>
    </row>
    <row r="30" spans="1:20" ht="43.5" customHeight="1">
      <c r="A30" s="20">
        <v>23</v>
      </c>
      <c r="B30" s="25">
        <v>2022</v>
      </c>
      <c r="C30" s="22" t="s">
        <v>64</v>
      </c>
      <c r="D30" s="25" t="s">
        <v>104</v>
      </c>
      <c r="E30" s="43" t="s">
        <v>105</v>
      </c>
      <c r="F30" s="61">
        <v>32000</v>
      </c>
      <c r="G30" s="26" t="s">
        <v>100</v>
      </c>
      <c r="H30" s="26" t="s">
        <v>101</v>
      </c>
      <c r="I30" s="62">
        <v>32000</v>
      </c>
      <c r="J30" s="60"/>
      <c r="K30" s="60"/>
      <c r="L30" s="62">
        <v>32000</v>
      </c>
      <c r="M30" s="63">
        <v>44621</v>
      </c>
      <c r="N30" s="45"/>
      <c r="O30" s="45">
        <v>44621</v>
      </c>
      <c r="P30" s="45">
        <v>44621</v>
      </c>
      <c r="Q30" s="45">
        <v>44652</v>
      </c>
      <c r="R30" s="45">
        <v>44652</v>
      </c>
      <c r="S30" s="45">
        <v>44682</v>
      </c>
      <c r="T30" s="28"/>
    </row>
    <row r="31" spans="1:20" ht="43.5" customHeight="1">
      <c r="A31" s="20">
        <v>24</v>
      </c>
      <c r="B31" s="25">
        <v>2022</v>
      </c>
      <c r="C31" s="22" t="s">
        <v>64</v>
      </c>
      <c r="D31" s="25" t="s">
        <v>106</v>
      </c>
      <c r="E31" s="43" t="s">
        <v>107</v>
      </c>
      <c r="F31" s="61">
        <v>145000</v>
      </c>
      <c r="G31" s="26" t="s">
        <v>100</v>
      </c>
      <c r="H31" s="26" t="s">
        <v>101</v>
      </c>
      <c r="I31" s="62">
        <v>145000</v>
      </c>
      <c r="J31" s="60"/>
      <c r="K31" s="60"/>
      <c r="L31" s="62">
        <v>145000</v>
      </c>
      <c r="M31" s="63">
        <v>44743</v>
      </c>
      <c r="N31" s="45"/>
      <c r="O31" s="45">
        <v>44743</v>
      </c>
      <c r="P31" s="45">
        <v>44743</v>
      </c>
      <c r="Q31" s="45">
        <v>44774</v>
      </c>
      <c r="R31" s="45">
        <v>44774</v>
      </c>
      <c r="S31" s="45">
        <v>44805</v>
      </c>
      <c r="T31" s="28"/>
    </row>
    <row r="32" spans="1:20" ht="43.5" customHeight="1">
      <c r="A32" s="20">
        <v>25</v>
      </c>
      <c r="B32" s="25">
        <v>2022</v>
      </c>
      <c r="C32" s="22" t="s">
        <v>64</v>
      </c>
      <c r="D32" s="25" t="s">
        <v>108</v>
      </c>
      <c r="E32" s="43" t="s">
        <v>109</v>
      </c>
      <c r="F32" s="61">
        <v>30000</v>
      </c>
      <c r="G32" s="26" t="s">
        <v>100</v>
      </c>
      <c r="H32" s="26" t="s">
        <v>101</v>
      </c>
      <c r="I32" s="62">
        <v>30000</v>
      </c>
      <c r="J32" s="60"/>
      <c r="K32" s="60"/>
      <c r="L32" s="62">
        <v>30000</v>
      </c>
      <c r="M32" s="63">
        <v>44562</v>
      </c>
      <c r="N32" s="45"/>
      <c r="O32" s="45">
        <v>44562</v>
      </c>
      <c r="P32" s="45">
        <v>44562</v>
      </c>
      <c r="Q32" s="45">
        <v>44593</v>
      </c>
      <c r="R32" s="45">
        <v>44593</v>
      </c>
      <c r="S32" s="45">
        <v>44621</v>
      </c>
      <c r="T32" s="28"/>
    </row>
    <row r="33" spans="1:20" ht="43.5" customHeight="1">
      <c r="A33" s="20">
        <v>26</v>
      </c>
      <c r="B33" s="25">
        <v>2022</v>
      </c>
      <c r="C33" s="22" t="s">
        <v>64</v>
      </c>
      <c r="D33" s="25" t="s">
        <v>110</v>
      </c>
      <c r="E33" s="43" t="s">
        <v>111</v>
      </c>
      <c r="F33" s="61">
        <v>30000</v>
      </c>
      <c r="G33" s="26" t="s">
        <v>100</v>
      </c>
      <c r="H33" s="26" t="s">
        <v>101</v>
      </c>
      <c r="I33" s="62">
        <v>30000</v>
      </c>
      <c r="J33" s="60"/>
      <c r="K33" s="60"/>
      <c r="L33" s="62">
        <v>30000</v>
      </c>
      <c r="M33" s="63">
        <v>44562</v>
      </c>
      <c r="N33" s="45"/>
      <c r="O33" s="45">
        <v>44562</v>
      </c>
      <c r="P33" s="45">
        <v>44562</v>
      </c>
      <c r="Q33" s="45">
        <v>44593</v>
      </c>
      <c r="R33" s="45">
        <v>44593</v>
      </c>
      <c r="S33" s="45">
        <v>44621</v>
      </c>
      <c r="T33" s="28"/>
    </row>
    <row r="34" spans="1:20" ht="43.5" customHeight="1">
      <c r="A34" s="20">
        <v>27</v>
      </c>
      <c r="B34" s="25">
        <v>2022</v>
      </c>
      <c r="C34" s="22" t="s">
        <v>64</v>
      </c>
      <c r="D34" s="25" t="s">
        <v>112</v>
      </c>
      <c r="E34" s="43" t="s">
        <v>113</v>
      </c>
      <c r="F34" s="61">
        <v>70000</v>
      </c>
      <c r="G34" s="26" t="s">
        <v>100</v>
      </c>
      <c r="H34" s="26" t="s">
        <v>101</v>
      </c>
      <c r="I34" s="62">
        <v>70000</v>
      </c>
      <c r="J34" s="60"/>
      <c r="K34" s="60"/>
      <c r="L34" s="62">
        <v>70000</v>
      </c>
      <c r="M34" s="63">
        <v>44562</v>
      </c>
      <c r="N34" s="45"/>
      <c r="O34" s="45">
        <v>44562</v>
      </c>
      <c r="P34" s="45">
        <v>44562</v>
      </c>
      <c r="Q34" s="45">
        <v>44593</v>
      </c>
      <c r="R34" s="45">
        <v>44593</v>
      </c>
      <c r="S34" s="45">
        <v>44621</v>
      </c>
      <c r="T34" s="64"/>
    </row>
    <row r="35" spans="1:20" ht="43.5" customHeight="1">
      <c r="A35" s="20">
        <v>28</v>
      </c>
      <c r="B35" s="25">
        <v>2022</v>
      </c>
      <c r="C35" s="22" t="s">
        <v>64</v>
      </c>
      <c r="D35" s="25" t="s">
        <v>114</v>
      </c>
      <c r="E35" s="23" t="s">
        <v>115</v>
      </c>
      <c r="F35" s="58">
        <v>40000</v>
      </c>
      <c r="G35" s="65" t="s">
        <v>116</v>
      </c>
      <c r="H35" s="26"/>
      <c r="I35" s="60"/>
      <c r="J35" s="60"/>
      <c r="K35" s="60"/>
      <c r="L35" s="60"/>
      <c r="M35" s="232" t="s">
        <v>117</v>
      </c>
      <c r="N35" s="232"/>
      <c r="O35" s="232"/>
      <c r="P35" s="232"/>
      <c r="Q35" s="232"/>
      <c r="R35" s="232"/>
      <c r="S35" s="232"/>
      <c r="T35" s="28"/>
    </row>
    <row r="36" spans="1:20" ht="43.5" customHeight="1">
      <c r="A36" s="20">
        <v>29</v>
      </c>
      <c r="B36" s="25">
        <v>2022</v>
      </c>
      <c r="C36" s="22" t="s">
        <v>64</v>
      </c>
      <c r="D36" s="25" t="s">
        <v>118</v>
      </c>
      <c r="E36" s="23" t="s">
        <v>119</v>
      </c>
      <c r="F36" s="58">
        <v>10000</v>
      </c>
      <c r="G36" s="65" t="s">
        <v>116</v>
      </c>
      <c r="H36" s="26"/>
      <c r="I36" s="60"/>
      <c r="J36" s="60"/>
      <c r="K36" s="60"/>
      <c r="L36" s="60"/>
      <c r="M36" s="232" t="s">
        <v>117</v>
      </c>
      <c r="N36" s="232"/>
      <c r="O36" s="232"/>
      <c r="P36" s="232"/>
      <c r="Q36" s="232"/>
      <c r="R36" s="232"/>
      <c r="S36" s="232"/>
      <c r="T36" s="28"/>
    </row>
    <row r="37" spans="1:20" ht="43.5" customHeight="1">
      <c r="A37" s="20">
        <v>30</v>
      </c>
      <c r="B37" s="25">
        <v>2022</v>
      </c>
      <c r="C37" s="22" t="s">
        <v>64</v>
      </c>
      <c r="D37" s="25" t="s">
        <v>120</v>
      </c>
      <c r="E37" s="23" t="s">
        <v>121</v>
      </c>
      <c r="F37" s="58">
        <v>31524.799999999999</v>
      </c>
      <c r="G37" s="65" t="s">
        <v>116</v>
      </c>
      <c r="H37" s="26"/>
      <c r="I37" s="60"/>
      <c r="J37" s="60"/>
      <c r="K37" s="60"/>
      <c r="L37" s="60"/>
      <c r="M37" s="232" t="s">
        <v>117</v>
      </c>
      <c r="N37" s="232"/>
      <c r="O37" s="232"/>
      <c r="P37" s="232"/>
      <c r="Q37" s="232"/>
      <c r="R37" s="232"/>
      <c r="S37" s="232"/>
      <c r="T37" s="28"/>
    </row>
    <row r="38" spans="1:20" ht="43.5" customHeight="1">
      <c r="A38" s="20">
        <v>31</v>
      </c>
      <c r="B38" s="25">
        <v>2022</v>
      </c>
      <c r="C38" s="22" t="s">
        <v>64</v>
      </c>
      <c r="D38" s="25" t="s">
        <v>122</v>
      </c>
      <c r="E38" s="23" t="s">
        <v>123</v>
      </c>
      <c r="F38" s="58">
        <v>31524.799999999999</v>
      </c>
      <c r="G38" s="65" t="s">
        <v>116</v>
      </c>
      <c r="H38" s="26"/>
      <c r="I38" s="60"/>
      <c r="J38" s="60"/>
      <c r="K38" s="60"/>
      <c r="L38" s="60"/>
      <c r="M38" s="232" t="s">
        <v>117</v>
      </c>
      <c r="N38" s="232"/>
      <c r="O38" s="232"/>
      <c r="P38" s="232"/>
      <c r="Q38" s="232"/>
      <c r="R38" s="232"/>
      <c r="S38" s="232"/>
      <c r="T38" s="28"/>
    </row>
    <row r="39" spans="1:20" ht="43.5" customHeight="1">
      <c r="A39" s="20">
        <v>32</v>
      </c>
      <c r="B39" s="25">
        <v>2022</v>
      </c>
      <c r="C39" s="22" t="s">
        <v>64</v>
      </c>
      <c r="D39" s="25" t="s">
        <v>124</v>
      </c>
      <c r="E39" s="23" t="s">
        <v>125</v>
      </c>
      <c r="F39" s="24">
        <v>800000</v>
      </c>
      <c r="G39" s="65" t="s">
        <v>31</v>
      </c>
      <c r="H39" s="26" t="s">
        <v>41</v>
      </c>
      <c r="I39" s="66">
        <v>3624955</v>
      </c>
      <c r="J39" s="66">
        <v>3733704</v>
      </c>
      <c r="K39" s="66">
        <v>3845715</v>
      </c>
      <c r="L39" s="66">
        <f>SUM(I39:K39)</f>
        <v>11204374</v>
      </c>
      <c r="M39" s="45">
        <v>44593</v>
      </c>
      <c r="N39" s="45">
        <v>44593</v>
      </c>
      <c r="O39" s="45">
        <f>N39+20</f>
        <v>44613</v>
      </c>
      <c r="P39" s="45">
        <f>O39+15</f>
        <v>44628</v>
      </c>
      <c r="Q39" s="45">
        <f t="shared" ref="Q39:R41" si="2">O39</f>
        <v>44613</v>
      </c>
      <c r="R39" s="45">
        <f t="shared" si="2"/>
        <v>44628</v>
      </c>
      <c r="S39" s="45">
        <f>R39+15</f>
        <v>44643</v>
      </c>
      <c r="T39" s="28"/>
    </row>
    <row r="40" spans="1:20" ht="43.5" customHeight="1">
      <c r="A40" s="20">
        <v>33</v>
      </c>
      <c r="B40" s="25">
        <v>2022</v>
      </c>
      <c r="C40" s="22" t="s">
        <v>64</v>
      </c>
      <c r="D40" s="25" t="s">
        <v>126</v>
      </c>
      <c r="E40" s="23" t="s">
        <v>127</v>
      </c>
      <c r="F40" s="24">
        <v>800000</v>
      </c>
      <c r="G40" s="65" t="s">
        <v>31</v>
      </c>
      <c r="H40" s="26" t="s">
        <v>41</v>
      </c>
      <c r="I40" s="66">
        <v>3624955</v>
      </c>
      <c r="J40" s="66">
        <v>3733704</v>
      </c>
      <c r="K40" s="66">
        <v>3845715</v>
      </c>
      <c r="L40" s="66">
        <f>SUM(I40:K40)</f>
        <v>11204374</v>
      </c>
      <c r="M40" s="45">
        <v>44593</v>
      </c>
      <c r="N40" s="45">
        <v>44593</v>
      </c>
      <c r="O40" s="45">
        <f>N40+20</f>
        <v>44613</v>
      </c>
      <c r="P40" s="45">
        <f>O40+15</f>
        <v>44628</v>
      </c>
      <c r="Q40" s="45">
        <f t="shared" si="2"/>
        <v>44613</v>
      </c>
      <c r="R40" s="45">
        <f t="shared" si="2"/>
        <v>44628</v>
      </c>
      <c r="S40" s="45">
        <f>R40+15</f>
        <v>44643</v>
      </c>
      <c r="T40" s="28"/>
    </row>
    <row r="41" spans="1:20" ht="43.5" customHeight="1">
      <c r="A41" s="20">
        <v>34</v>
      </c>
      <c r="B41" s="25">
        <v>2022</v>
      </c>
      <c r="C41" s="22" t="s">
        <v>64</v>
      </c>
      <c r="D41" s="25" t="s">
        <v>128</v>
      </c>
      <c r="E41" s="23" t="s">
        <v>129</v>
      </c>
      <c r="F41" s="24">
        <v>79200</v>
      </c>
      <c r="G41" s="65" t="s">
        <v>31</v>
      </c>
      <c r="H41" s="26" t="s">
        <v>41</v>
      </c>
      <c r="I41" s="66">
        <v>3624955</v>
      </c>
      <c r="J41" s="66">
        <v>3733704</v>
      </c>
      <c r="K41" s="66">
        <v>3845715</v>
      </c>
      <c r="L41" s="66">
        <f>SUM(I41:K41)</f>
        <v>11204374</v>
      </c>
      <c r="M41" s="45">
        <v>44593</v>
      </c>
      <c r="N41" s="45">
        <v>44593</v>
      </c>
      <c r="O41" s="45">
        <f>N41+20</f>
        <v>44613</v>
      </c>
      <c r="P41" s="45">
        <f>O41+15</f>
        <v>44628</v>
      </c>
      <c r="Q41" s="45">
        <f t="shared" si="2"/>
        <v>44613</v>
      </c>
      <c r="R41" s="45">
        <f t="shared" si="2"/>
        <v>44628</v>
      </c>
      <c r="S41" s="45">
        <f>R41+15</f>
        <v>44643</v>
      </c>
      <c r="T41" s="28"/>
    </row>
    <row r="42" spans="1:20" ht="43.5" customHeight="1">
      <c r="A42" s="20">
        <v>35</v>
      </c>
      <c r="B42" s="67">
        <v>2022</v>
      </c>
      <c r="C42" s="22" t="s">
        <v>64</v>
      </c>
      <c r="D42" s="25" t="s">
        <v>130</v>
      </c>
      <c r="E42" s="68" t="s">
        <v>131</v>
      </c>
      <c r="F42" s="69" t="s">
        <v>132</v>
      </c>
      <c r="G42" s="68" t="s">
        <v>133</v>
      </c>
      <c r="H42" s="25" t="s">
        <v>134</v>
      </c>
      <c r="I42" s="70">
        <v>164000</v>
      </c>
      <c r="J42" s="71"/>
      <c r="K42" s="71"/>
      <c r="L42" s="71"/>
      <c r="M42" s="25"/>
      <c r="N42" s="72"/>
      <c r="O42" s="72"/>
      <c r="P42" s="72"/>
      <c r="Q42" s="72"/>
      <c r="R42" s="72"/>
      <c r="S42" s="72"/>
      <c r="T42" s="28"/>
    </row>
    <row r="43" spans="1:20" ht="43.5" customHeight="1">
      <c r="A43" s="20">
        <v>36</v>
      </c>
      <c r="B43" s="25">
        <v>2022</v>
      </c>
      <c r="C43" s="22" t="s">
        <v>64</v>
      </c>
      <c r="D43" s="25" t="s">
        <v>135</v>
      </c>
      <c r="E43" s="31" t="s">
        <v>136</v>
      </c>
      <c r="F43" s="32">
        <v>10000</v>
      </c>
      <c r="G43" s="33" t="s">
        <v>137</v>
      </c>
      <c r="H43" s="34" t="s">
        <v>134</v>
      </c>
      <c r="I43" s="39">
        <v>10000</v>
      </c>
      <c r="J43" s="39"/>
      <c r="K43" s="34"/>
      <c r="L43" s="34"/>
      <c r="M43" s="233" t="s">
        <v>138</v>
      </c>
      <c r="N43" s="233"/>
      <c r="O43" s="233"/>
      <c r="P43" s="233"/>
      <c r="Q43" s="233"/>
      <c r="R43" s="34"/>
      <c r="S43" s="34"/>
      <c r="T43" s="73"/>
    </row>
    <row r="44" spans="1:20" ht="43.5" customHeight="1">
      <c r="A44" s="20">
        <v>37</v>
      </c>
      <c r="B44" s="25">
        <v>2022</v>
      </c>
      <c r="C44" s="22" t="s">
        <v>64</v>
      </c>
      <c r="D44" s="25" t="s">
        <v>139</v>
      </c>
      <c r="E44" s="31" t="s">
        <v>140</v>
      </c>
      <c r="F44" s="32">
        <v>600000</v>
      </c>
      <c r="G44" s="33" t="s">
        <v>137</v>
      </c>
      <c r="H44" s="34" t="s">
        <v>41</v>
      </c>
      <c r="I44" s="39">
        <v>600000</v>
      </c>
      <c r="J44" s="39"/>
      <c r="K44" s="34"/>
      <c r="L44" s="34"/>
      <c r="M44" s="231" t="s">
        <v>141</v>
      </c>
      <c r="N44" s="231"/>
      <c r="O44" s="231"/>
      <c r="P44" s="231"/>
      <c r="Q44" s="231"/>
      <c r="R44" s="34"/>
      <c r="S44" s="34"/>
      <c r="T44" s="73"/>
    </row>
    <row r="45" spans="1:20" ht="43.5" customHeight="1">
      <c r="A45" s="20">
        <v>38</v>
      </c>
      <c r="B45" s="25">
        <v>2022</v>
      </c>
      <c r="C45" s="22" t="s">
        <v>64</v>
      </c>
      <c r="D45" s="25" t="s">
        <v>142</v>
      </c>
      <c r="E45" s="31" t="s">
        <v>143</v>
      </c>
      <c r="F45" s="32">
        <v>14500</v>
      </c>
      <c r="G45" s="33" t="s">
        <v>137</v>
      </c>
      <c r="H45" s="34" t="s">
        <v>41</v>
      </c>
      <c r="I45" s="39">
        <v>14500</v>
      </c>
      <c r="J45" s="39"/>
      <c r="K45" s="34"/>
      <c r="L45" s="34"/>
      <c r="M45" s="231" t="s">
        <v>144</v>
      </c>
      <c r="N45" s="231"/>
      <c r="O45" s="231"/>
      <c r="P45" s="231"/>
      <c r="Q45" s="231"/>
      <c r="R45" s="34"/>
      <c r="S45" s="34"/>
      <c r="T45" s="73"/>
    </row>
    <row r="46" spans="1:20" ht="43.5" customHeight="1">
      <c r="A46" s="20">
        <v>39</v>
      </c>
      <c r="B46" s="25">
        <v>2022</v>
      </c>
      <c r="C46" s="22" t="s">
        <v>64</v>
      </c>
      <c r="D46" s="25" t="s">
        <v>145</v>
      </c>
      <c r="E46" s="31" t="s">
        <v>146</v>
      </c>
      <c r="F46" s="32">
        <v>430000</v>
      </c>
      <c r="G46" s="33" t="s">
        <v>137</v>
      </c>
      <c r="H46" s="34" t="s">
        <v>41</v>
      </c>
      <c r="I46" s="39">
        <v>30000</v>
      </c>
      <c r="J46" s="39"/>
      <c r="K46" s="34"/>
      <c r="L46" s="34"/>
      <c r="M46" s="231" t="s">
        <v>147</v>
      </c>
      <c r="N46" s="231"/>
      <c r="O46" s="231"/>
      <c r="P46" s="231"/>
      <c r="Q46" s="231"/>
      <c r="R46" s="34"/>
      <c r="S46" s="34"/>
      <c r="T46" s="73"/>
    </row>
    <row r="47" spans="1:20" ht="43.5" customHeight="1">
      <c r="A47" s="20">
        <v>40</v>
      </c>
      <c r="B47" s="25">
        <v>2022</v>
      </c>
      <c r="C47" s="22" t="s">
        <v>64</v>
      </c>
      <c r="D47" s="25" t="s">
        <v>148</v>
      </c>
      <c r="E47" s="31" t="s">
        <v>149</v>
      </c>
      <c r="F47" s="32">
        <v>2301576.4500000002</v>
      </c>
      <c r="G47" s="33" t="s">
        <v>137</v>
      </c>
      <c r="H47" s="34" t="s">
        <v>41</v>
      </c>
      <c r="I47" s="39">
        <v>2301576.4500000002</v>
      </c>
      <c r="J47" s="39"/>
      <c r="K47" s="34"/>
      <c r="L47" s="34"/>
      <c r="M47" s="231" t="s">
        <v>141</v>
      </c>
      <c r="N47" s="231"/>
      <c r="O47" s="231"/>
      <c r="P47" s="231"/>
      <c r="Q47" s="231"/>
      <c r="R47" s="34"/>
      <c r="S47" s="34"/>
      <c r="T47" s="73"/>
    </row>
    <row r="48" spans="1:20" ht="43.5" customHeight="1">
      <c r="A48" s="20">
        <v>41</v>
      </c>
      <c r="B48" s="67">
        <v>2022</v>
      </c>
      <c r="C48" s="22" t="s">
        <v>64</v>
      </c>
      <c r="D48" s="25" t="s">
        <v>150</v>
      </c>
      <c r="E48" s="31" t="s">
        <v>151</v>
      </c>
      <c r="F48" s="32">
        <v>20000</v>
      </c>
      <c r="G48" s="33" t="s">
        <v>137</v>
      </c>
      <c r="H48" s="34" t="s">
        <v>41</v>
      </c>
      <c r="I48" s="39">
        <v>20000</v>
      </c>
      <c r="J48" s="39"/>
      <c r="K48" s="40"/>
      <c r="L48" s="40"/>
      <c r="M48" s="231" t="s">
        <v>152</v>
      </c>
      <c r="N48" s="231"/>
      <c r="O48" s="231"/>
      <c r="P48" s="231"/>
      <c r="Q48" s="231"/>
      <c r="R48" s="41"/>
      <c r="S48" s="41"/>
      <c r="T48" s="33"/>
    </row>
    <row r="49" spans="1:20" ht="43.5" customHeight="1">
      <c r="A49" s="20">
        <v>42</v>
      </c>
      <c r="B49" s="67">
        <v>2022</v>
      </c>
      <c r="C49" s="22" t="s">
        <v>64</v>
      </c>
      <c r="D49" s="25" t="s">
        <v>153</v>
      </c>
      <c r="E49" s="68" t="s">
        <v>154</v>
      </c>
      <c r="F49" s="32">
        <v>500000</v>
      </c>
      <c r="G49" s="75" t="s">
        <v>67</v>
      </c>
      <c r="H49" s="76" t="s">
        <v>25</v>
      </c>
      <c r="I49" s="77"/>
      <c r="J49" s="77"/>
      <c r="K49" s="77"/>
      <c r="L49" s="77"/>
      <c r="M49" s="78">
        <v>44682</v>
      </c>
      <c r="N49" s="78">
        <v>44696</v>
      </c>
      <c r="O49" s="78" t="s">
        <v>155</v>
      </c>
      <c r="P49" s="72"/>
      <c r="Q49" s="72"/>
      <c r="R49" s="72"/>
      <c r="S49" s="72"/>
      <c r="T49" s="28"/>
    </row>
    <row r="50" spans="1:20" ht="43.5" customHeight="1">
      <c r="A50" s="20">
        <v>43</v>
      </c>
      <c r="B50" s="67">
        <v>2022</v>
      </c>
      <c r="C50" s="22" t="s">
        <v>64</v>
      </c>
      <c r="D50" s="25" t="s">
        <v>156</v>
      </c>
      <c r="E50" s="68" t="s">
        <v>157</v>
      </c>
      <c r="F50" s="32">
        <v>100000</v>
      </c>
      <c r="G50" s="75" t="s">
        <v>158</v>
      </c>
      <c r="H50" s="34" t="s">
        <v>159</v>
      </c>
      <c r="I50" s="77" t="s">
        <v>160</v>
      </c>
      <c r="J50" s="71"/>
      <c r="K50" s="71"/>
      <c r="L50" s="71"/>
      <c r="M50" s="25"/>
      <c r="N50" s="72"/>
      <c r="O50" s="72"/>
      <c r="P50" s="72"/>
      <c r="Q50" s="72"/>
      <c r="R50" s="72"/>
      <c r="S50" s="72"/>
      <c r="T50" s="28"/>
    </row>
    <row r="51" spans="1:20" ht="43.5" customHeight="1">
      <c r="A51" s="20">
        <v>44</v>
      </c>
      <c r="B51" s="67">
        <v>2022</v>
      </c>
      <c r="C51" s="22" t="s">
        <v>64</v>
      </c>
      <c r="D51" s="25" t="s">
        <v>161</v>
      </c>
      <c r="E51" s="68" t="s">
        <v>162</v>
      </c>
      <c r="F51" s="32">
        <v>100000</v>
      </c>
      <c r="G51" s="75" t="s">
        <v>163</v>
      </c>
      <c r="H51" s="34" t="s">
        <v>159</v>
      </c>
      <c r="I51" s="77" t="s">
        <v>160</v>
      </c>
      <c r="J51" s="71"/>
      <c r="K51" s="71"/>
      <c r="L51" s="71"/>
      <c r="M51" s="72"/>
      <c r="N51" s="79"/>
      <c r="O51" s="72"/>
      <c r="P51" s="72"/>
      <c r="Q51" s="72"/>
      <c r="R51" s="72"/>
      <c r="S51" s="72"/>
      <c r="T51" s="28"/>
    </row>
    <row r="52" spans="1:20" ht="43.5" customHeight="1">
      <c r="A52" s="20">
        <v>45</v>
      </c>
      <c r="B52" s="67">
        <v>2022</v>
      </c>
      <c r="C52" s="22" t="s">
        <v>64</v>
      </c>
      <c r="D52" s="25" t="s">
        <v>164</v>
      </c>
      <c r="E52" s="68" t="s">
        <v>165</v>
      </c>
      <c r="F52" s="32">
        <v>50000</v>
      </c>
      <c r="G52" s="75" t="s">
        <v>158</v>
      </c>
      <c r="H52" s="34" t="s">
        <v>159</v>
      </c>
      <c r="I52" s="77" t="s">
        <v>166</v>
      </c>
      <c r="J52" s="71"/>
      <c r="K52" s="71"/>
      <c r="L52" s="71"/>
      <c r="M52" s="72"/>
      <c r="N52" s="79"/>
      <c r="O52" s="72"/>
      <c r="P52" s="72"/>
      <c r="Q52" s="72"/>
      <c r="R52" s="72"/>
      <c r="S52" s="72"/>
      <c r="T52" s="28"/>
    </row>
    <row r="53" spans="1:20" ht="43.5" customHeight="1">
      <c r="A53" s="20">
        <v>46</v>
      </c>
      <c r="B53" s="67">
        <v>2022</v>
      </c>
      <c r="C53" s="22" t="s">
        <v>64</v>
      </c>
      <c r="D53" s="25" t="s">
        <v>167</v>
      </c>
      <c r="E53" s="68" t="s">
        <v>168</v>
      </c>
      <c r="F53" s="32">
        <v>100000</v>
      </c>
      <c r="G53" s="75" t="s">
        <v>158</v>
      </c>
      <c r="H53" s="34" t="s">
        <v>159</v>
      </c>
      <c r="I53" s="77" t="s">
        <v>166</v>
      </c>
      <c r="J53" s="71"/>
      <c r="K53" s="71"/>
      <c r="L53" s="71"/>
      <c r="M53" s="72"/>
      <c r="N53" s="79"/>
      <c r="O53" s="72"/>
      <c r="P53" s="72"/>
      <c r="Q53" s="72"/>
      <c r="R53" s="72"/>
      <c r="S53" s="72"/>
      <c r="T53" s="28"/>
    </row>
    <row r="54" spans="1:20" ht="43.5" customHeight="1">
      <c r="A54" s="20">
        <v>47</v>
      </c>
      <c r="B54" s="67">
        <v>2022</v>
      </c>
      <c r="C54" s="22" t="s">
        <v>64</v>
      </c>
      <c r="D54" s="25" t="s">
        <v>169</v>
      </c>
      <c r="E54" s="68" t="s">
        <v>170</v>
      </c>
      <c r="F54" s="80"/>
      <c r="G54" s="75" t="s">
        <v>67</v>
      </c>
      <c r="H54" s="34" t="s">
        <v>159</v>
      </c>
      <c r="I54" s="71"/>
      <c r="J54" s="71"/>
      <c r="K54" s="71"/>
      <c r="L54" s="71"/>
      <c r="M54" s="72"/>
      <c r="N54" s="79"/>
      <c r="O54" s="72"/>
      <c r="P54" s="72"/>
      <c r="Q54" s="72"/>
      <c r="R54" s="72"/>
      <c r="S54" s="72"/>
      <c r="T54" s="28"/>
    </row>
    <row r="55" spans="1:20" ht="43.5" customHeight="1">
      <c r="A55" s="20">
        <v>48</v>
      </c>
      <c r="B55" s="67">
        <v>2022</v>
      </c>
      <c r="C55" s="22" t="s">
        <v>64</v>
      </c>
      <c r="D55" s="25" t="s">
        <v>171</v>
      </c>
      <c r="E55" s="68" t="s">
        <v>172</v>
      </c>
      <c r="F55" s="32">
        <v>500000</v>
      </c>
      <c r="G55" s="75" t="s">
        <v>31</v>
      </c>
      <c r="H55" s="34" t="s">
        <v>159</v>
      </c>
      <c r="I55" s="71"/>
      <c r="J55" s="71"/>
      <c r="K55" s="71"/>
      <c r="L55" s="71"/>
      <c r="M55" s="72"/>
      <c r="N55" s="79"/>
      <c r="O55" s="72"/>
      <c r="P55" s="72"/>
      <c r="Q55" s="72"/>
      <c r="R55" s="72"/>
      <c r="S55" s="72"/>
      <c r="T55" s="28"/>
    </row>
    <row r="56" spans="1:20" ht="43.5" customHeight="1">
      <c r="A56" s="20">
        <v>49</v>
      </c>
      <c r="B56" s="67">
        <v>2022</v>
      </c>
      <c r="C56" s="22" t="s">
        <v>64</v>
      </c>
      <c r="D56" s="25" t="s">
        <v>173</v>
      </c>
      <c r="E56" s="68" t="s">
        <v>174</v>
      </c>
      <c r="F56" s="32">
        <v>500000</v>
      </c>
      <c r="G56" s="75" t="s">
        <v>67</v>
      </c>
      <c r="H56" s="34" t="s">
        <v>159</v>
      </c>
      <c r="I56" s="71"/>
      <c r="J56" s="71"/>
      <c r="K56" s="71"/>
      <c r="L56" s="71"/>
      <c r="M56" s="72"/>
      <c r="N56" s="79"/>
      <c r="O56" s="72"/>
      <c r="P56" s="72"/>
      <c r="Q56" s="72"/>
      <c r="R56" s="72"/>
      <c r="S56" s="72"/>
      <c r="T56" s="28"/>
    </row>
    <row r="57" spans="1:20" ht="43.5" customHeight="1">
      <c r="A57" s="20">
        <v>50</v>
      </c>
      <c r="B57" s="67">
        <v>2022</v>
      </c>
      <c r="C57" s="22" t="s">
        <v>64</v>
      </c>
      <c r="D57" s="25" t="s">
        <v>175</v>
      </c>
      <c r="E57" s="31" t="s">
        <v>176</v>
      </c>
      <c r="F57" s="32">
        <v>2550000</v>
      </c>
      <c r="G57" s="81" t="s">
        <v>177</v>
      </c>
      <c r="H57" s="34" t="s">
        <v>159</v>
      </c>
      <c r="I57" s="71"/>
      <c r="J57" s="71"/>
      <c r="K57" s="71"/>
      <c r="L57" s="71"/>
      <c r="M57" s="72"/>
      <c r="N57" s="79"/>
      <c r="O57" s="72"/>
      <c r="P57" s="72"/>
      <c r="Q57" s="72"/>
      <c r="R57" s="72"/>
      <c r="S57" s="72"/>
      <c r="T57" s="28"/>
    </row>
    <row r="58" spans="1:20" ht="43.5" customHeight="1">
      <c r="A58" s="20">
        <v>51</v>
      </c>
      <c r="B58" s="67">
        <v>2022</v>
      </c>
      <c r="C58" s="22" t="s">
        <v>64</v>
      </c>
      <c r="D58" s="25" t="s">
        <v>178</v>
      </c>
      <c r="E58" s="31" t="s">
        <v>179</v>
      </c>
      <c r="F58" s="32">
        <v>500000</v>
      </c>
      <c r="G58" s="81" t="s">
        <v>177</v>
      </c>
      <c r="H58" s="34" t="s">
        <v>159</v>
      </c>
      <c r="I58" s="71"/>
      <c r="J58" s="71"/>
      <c r="K58" s="71"/>
      <c r="L58" s="71"/>
      <c r="M58" s="72"/>
      <c r="N58" s="79"/>
      <c r="O58" s="72"/>
      <c r="P58" s="72"/>
      <c r="Q58" s="72"/>
      <c r="R58" s="72"/>
      <c r="S58" s="72"/>
      <c r="T58" s="28"/>
    </row>
    <row r="59" spans="1:20" ht="43.5" customHeight="1">
      <c r="A59" s="20">
        <v>52</v>
      </c>
      <c r="B59" s="67">
        <v>2022</v>
      </c>
      <c r="C59" s="22" t="s">
        <v>64</v>
      </c>
      <c r="D59" s="25" t="s">
        <v>180</v>
      </c>
      <c r="E59" s="31" t="s">
        <v>181</v>
      </c>
      <c r="F59" s="32">
        <v>748455.4</v>
      </c>
      <c r="G59" s="81" t="s">
        <v>177</v>
      </c>
      <c r="H59" s="34" t="s">
        <v>159</v>
      </c>
      <c r="I59" s="71"/>
      <c r="J59" s="71"/>
      <c r="K59" s="71"/>
      <c r="L59" s="71"/>
      <c r="M59" s="72"/>
      <c r="N59" s="79"/>
      <c r="O59" s="72"/>
      <c r="P59" s="72"/>
      <c r="Q59" s="72"/>
      <c r="R59" s="72"/>
      <c r="S59" s="72"/>
      <c r="T59" s="28"/>
    </row>
    <row r="60" spans="1:20" ht="43.5" customHeight="1">
      <c r="A60" s="20">
        <v>53</v>
      </c>
      <c r="B60" s="67">
        <v>2022</v>
      </c>
      <c r="C60" s="22" t="s">
        <v>64</v>
      </c>
      <c r="D60" s="25" t="s">
        <v>182</v>
      </c>
      <c r="E60" s="68" t="s">
        <v>183</v>
      </c>
      <c r="F60" s="32">
        <v>750000</v>
      </c>
      <c r="G60" s="75" t="s">
        <v>67</v>
      </c>
      <c r="H60" s="76" t="s">
        <v>25</v>
      </c>
      <c r="I60" s="77"/>
      <c r="J60" s="77"/>
      <c r="K60" s="77"/>
      <c r="L60" s="77"/>
      <c r="M60" s="78">
        <v>44682</v>
      </c>
      <c r="N60" s="78">
        <v>44696</v>
      </c>
      <c r="O60" s="78" t="s">
        <v>155</v>
      </c>
      <c r="P60" s="72"/>
      <c r="Q60" s="72"/>
      <c r="R60" s="72"/>
      <c r="S60" s="72"/>
      <c r="T60" s="28"/>
    </row>
    <row r="61" spans="1:20" ht="43.5" customHeight="1">
      <c r="A61" s="20">
        <v>54</v>
      </c>
      <c r="B61" s="67">
        <v>2022</v>
      </c>
      <c r="C61" s="22" t="s">
        <v>64</v>
      </c>
      <c r="D61" s="25" t="s">
        <v>184</v>
      </c>
      <c r="E61" s="68" t="s">
        <v>185</v>
      </c>
      <c r="F61" s="32">
        <v>300000</v>
      </c>
      <c r="G61" s="75" t="s">
        <v>67</v>
      </c>
      <c r="H61" s="76"/>
      <c r="I61" s="82"/>
      <c r="J61" s="71"/>
      <c r="K61" s="71"/>
      <c r="L61" s="71"/>
      <c r="M61" s="78">
        <v>44682</v>
      </c>
      <c r="N61" s="78">
        <v>44696</v>
      </c>
      <c r="O61" s="78" t="s">
        <v>155</v>
      </c>
      <c r="P61" s="72"/>
      <c r="Q61" s="72"/>
      <c r="R61" s="72"/>
      <c r="S61" s="72"/>
      <c r="T61" s="28"/>
    </row>
    <row r="62" spans="1:20" ht="43.5" customHeight="1">
      <c r="A62" s="20">
        <v>55</v>
      </c>
      <c r="B62" s="34">
        <v>2022</v>
      </c>
      <c r="C62" s="22" t="s">
        <v>64</v>
      </c>
      <c r="D62" s="25" t="s">
        <v>186</v>
      </c>
      <c r="E62" s="43" t="s">
        <v>187</v>
      </c>
      <c r="F62" s="38">
        <v>100000</v>
      </c>
      <c r="G62" s="39" t="s">
        <v>40</v>
      </c>
      <c r="H62" s="39" t="s">
        <v>46</v>
      </c>
      <c r="I62" s="40"/>
      <c r="J62" s="39"/>
      <c r="K62" s="39"/>
      <c r="L62" s="40"/>
      <c r="M62" s="41"/>
      <c r="N62" s="41"/>
      <c r="O62" s="41"/>
      <c r="P62" s="25"/>
      <c r="Q62" s="25"/>
      <c r="R62" s="25"/>
      <c r="S62" s="25"/>
      <c r="T62" s="42" t="s">
        <v>42</v>
      </c>
    </row>
    <row r="63" spans="1:20" ht="43.5" customHeight="1">
      <c r="A63" s="20">
        <v>56</v>
      </c>
      <c r="B63" s="34">
        <v>2022</v>
      </c>
      <c r="C63" s="22" t="s">
        <v>64</v>
      </c>
      <c r="D63" s="25" t="s">
        <v>188</v>
      </c>
      <c r="E63" s="37" t="s">
        <v>39</v>
      </c>
      <c r="F63" s="38">
        <f>70000*24</f>
        <v>1680000</v>
      </c>
      <c r="G63" s="39" t="s">
        <v>40</v>
      </c>
      <c r="H63" s="39" t="s">
        <v>41</v>
      </c>
      <c r="I63" s="40"/>
      <c r="J63" s="40"/>
      <c r="K63" s="40"/>
      <c r="L63" s="40"/>
      <c r="M63" s="41"/>
      <c r="N63" s="41"/>
      <c r="O63" s="41"/>
      <c r="P63" s="25"/>
      <c r="Q63" s="25"/>
      <c r="R63" s="25"/>
      <c r="S63" s="25"/>
      <c r="T63" s="42" t="s">
        <v>42</v>
      </c>
    </row>
    <row r="64" spans="1:20" ht="43.5" customHeight="1">
      <c r="A64" s="20">
        <v>57</v>
      </c>
      <c r="B64" s="34">
        <v>2022</v>
      </c>
      <c r="C64" s="22" t="s">
        <v>64</v>
      </c>
      <c r="D64" s="25" t="s">
        <v>189</v>
      </c>
      <c r="E64" s="43" t="s">
        <v>44</v>
      </c>
      <c r="F64" s="38">
        <v>25000</v>
      </c>
      <c r="G64" s="39" t="s">
        <v>45</v>
      </c>
      <c r="H64" s="39" t="s">
        <v>46</v>
      </c>
      <c r="I64" s="40">
        <f>F64</f>
        <v>25000</v>
      </c>
      <c r="J64" s="39">
        <v>0</v>
      </c>
      <c r="K64" s="39">
        <v>0</v>
      </c>
      <c r="L64" s="40">
        <f>SUM(I64:K64)</f>
        <v>25000</v>
      </c>
      <c r="M64" s="44" t="s">
        <v>47</v>
      </c>
      <c r="N64" s="44" t="s">
        <v>48</v>
      </c>
      <c r="O64" s="44" t="s">
        <v>48</v>
      </c>
      <c r="P64" s="44" t="s">
        <v>37</v>
      </c>
      <c r="Q64" s="44" t="s">
        <v>37</v>
      </c>
      <c r="R64" s="44" t="s">
        <v>49</v>
      </c>
      <c r="S64" s="44" t="s">
        <v>50</v>
      </c>
      <c r="T64" s="31"/>
    </row>
    <row r="65" spans="1:20" ht="43.5" customHeight="1">
      <c r="A65" s="20">
        <v>58</v>
      </c>
      <c r="B65" s="34">
        <v>2022</v>
      </c>
      <c r="C65" s="22" t="s">
        <v>64</v>
      </c>
      <c r="D65" s="25" t="s">
        <v>190</v>
      </c>
      <c r="E65" s="37" t="s">
        <v>52</v>
      </c>
      <c r="F65" s="38">
        <v>75000</v>
      </c>
      <c r="G65" s="39" t="s">
        <v>45</v>
      </c>
      <c r="H65" s="34" t="s">
        <v>53</v>
      </c>
      <c r="I65" s="40">
        <f>F65</f>
        <v>75000</v>
      </c>
      <c r="J65" s="39">
        <v>0</v>
      </c>
      <c r="K65" s="39">
        <v>0</v>
      </c>
      <c r="L65" s="40">
        <f t="shared" ref="L65:L66" si="3">SUM(I65:K65)</f>
        <v>75000</v>
      </c>
      <c r="M65" s="44" t="s">
        <v>54</v>
      </c>
      <c r="N65" s="44" t="s">
        <v>37</v>
      </c>
      <c r="O65" s="44" t="s">
        <v>37</v>
      </c>
      <c r="P65" s="44" t="s">
        <v>37</v>
      </c>
      <c r="Q65" s="44" t="s">
        <v>37</v>
      </c>
      <c r="R65" s="44" t="s">
        <v>37</v>
      </c>
      <c r="S65" s="44" t="s">
        <v>54</v>
      </c>
      <c r="T65" s="31"/>
    </row>
    <row r="66" spans="1:20" ht="43.5" customHeight="1">
      <c r="A66" s="20">
        <v>59</v>
      </c>
      <c r="B66" s="34">
        <v>2022</v>
      </c>
      <c r="C66" s="22" t="s">
        <v>64</v>
      </c>
      <c r="D66" s="25" t="s">
        <v>191</v>
      </c>
      <c r="E66" s="37" t="s">
        <v>60</v>
      </c>
      <c r="F66" s="38">
        <v>100000</v>
      </c>
      <c r="G66" s="39" t="s">
        <v>45</v>
      </c>
      <c r="H66" s="39" t="s">
        <v>46</v>
      </c>
      <c r="I66" s="40">
        <f>F66</f>
        <v>100000</v>
      </c>
      <c r="J66" s="39">
        <v>0</v>
      </c>
      <c r="K66" s="39">
        <v>0</v>
      </c>
      <c r="L66" s="40">
        <f t="shared" si="3"/>
        <v>100000</v>
      </c>
      <c r="M66" s="44" t="s">
        <v>54</v>
      </c>
      <c r="N66" s="44" t="s">
        <v>47</v>
      </c>
      <c r="O66" s="44" t="s">
        <v>48</v>
      </c>
      <c r="P66" s="44" t="s">
        <v>37</v>
      </c>
      <c r="Q66" s="44" t="s">
        <v>37</v>
      </c>
      <c r="R66" s="44" t="s">
        <v>48</v>
      </c>
      <c r="S66" s="44" t="s">
        <v>49</v>
      </c>
      <c r="T66" s="31"/>
    </row>
    <row r="67" spans="1:20" ht="43.5" customHeight="1">
      <c r="A67" s="20">
        <v>60</v>
      </c>
      <c r="B67" s="25">
        <v>2022</v>
      </c>
      <c r="C67" s="30" t="s">
        <v>192</v>
      </c>
      <c r="D67" s="25" t="s">
        <v>193</v>
      </c>
      <c r="E67" s="23" t="s">
        <v>194</v>
      </c>
      <c r="F67" s="32">
        <v>460000</v>
      </c>
      <c r="G67" s="25" t="s">
        <v>31</v>
      </c>
      <c r="H67" s="25" t="s">
        <v>25</v>
      </c>
      <c r="I67" s="39">
        <v>423000</v>
      </c>
      <c r="J67" s="79"/>
      <c r="K67" s="79"/>
      <c r="L67" s="39">
        <f>I67</f>
        <v>423000</v>
      </c>
      <c r="M67" s="79"/>
      <c r="N67" s="79"/>
      <c r="O67" s="79"/>
      <c r="P67" s="79"/>
      <c r="Q67" s="79"/>
      <c r="R67" s="79"/>
      <c r="S67" s="79"/>
      <c r="T67" s="23"/>
    </row>
    <row r="68" spans="1:20" ht="43.5" customHeight="1">
      <c r="A68" s="20">
        <v>61</v>
      </c>
      <c r="B68" s="25">
        <v>2022</v>
      </c>
      <c r="C68" s="30" t="s">
        <v>192</v>
      </c>
      <c r="D68" s="25" t="s">
        <v>195</v>
      </c>
      <c r="E68" s="31" t="s">
        <v>196</v>
      </c>
      <c r="F68" s="32">
        <v>334624.65999999997</v>
      </c>
      <c r="G68" s="39" t="s">
        <v>31</v>
      </c>
      <c r="H68" s="39" t="s">
        <v>25</v>
      </c>
      <c r="I68" s="39">
        <v>334624.65999999997</v>
      </c>
      <c r="J68" s="39"/>
      <c r="K68" s="39"/>
      <c r="L68" s="39">
        <f t="shared" ref="L68:L70" si="4">I68</f>
        <v>334624.65999999997</v>
      </c>
      <c r="M68" s="74"/>
      <c r="N68" s="74"/>
      <c r="O68" s="74"/>
      <c r="P68" s="74"/>
      <c r="Q68" s="34"/>
      <c r="R68" s="34"/>
      <c r="S68" s="34"/>
      <c r="T68" s="31" t="s">
        <v>197</v>
      </c>
    </row>
    <row r="69" spans="1:20" ht="43.5" customHeight="1">
      <c r="A69" s="20">
        <v>62</v>
      </c>
      <c r="B69" s="25">
        <v>2022</v>
      </c>
      <c r="C69" s="30" t="s">
        <v>192</v>
      </c>
      <c r="D69" s="25" t="s">
        <v>198</v>
      </c>
      <c r="E69" s="31" t="s">
        <v>199</v>
      </c>
      <c r="F69" s="32">
        <v>469440</v>
      </c>
      <c r="G69" s="34" t="s">
        <v>31</v>
      </c>
      <c r="H69" s="34" t="s">
        <v>36</v>
      </c>
      <c r="I69" s="39">
        <v>469440</v>
      </c>
      <c r="J69" s="34"/>
      <c r="K69" s="34"/>
      <c r="L69" s="39">
        <f t="shared" si="4"/>
        <v>469440</v>
      </c>
      <c r="M69" s="74"/>
      <c r="N69" s="74"/>
      <c r="O69" s="74"/>
      <c r="P69" s="74"/>
      <c r="Q69" s="34"/>
      <c r="R69" s="34"/>
      <c r="S69" s="34"/>
      <c r="T69" s="31" t="s">
        <v>200</v>
      </c>
    </row>
    <row r="70" spans="1:20" ht="43.5" customHeight="1">
      <c r="A70" s="20">
        <v>63</v>
      </c>
      <c r="B70" s="25">
        <v>2022</v>
      </c>
      <c r="C70" s="30" t="s">
        <v>192</v>
      </c>
      <c r="D70" s="25" t="s">
        <v>201</v>
      </c>
      <c r="E70" s="23" t="s">
        <v>202</v>
      </c>
      <c r="F70" s="32">
        <v>25000</v>
      </c>
      <c r="G70" s="23"/>
      <c r="H70" s="25"/>
      <c r="I70" s="39">
        <v>25000</v>
      </c>
      <c r="J70" s="25"/>
      <c r="K70" s="25"/>
      <c r="L70" s="39">
        <f t="shared" si="4"/>
        <v>25000</v>
      </c>
      <c r="M70" s="27"/>
      <c r="N70" s="27"/>
      <c r="O70" s="27"/>
      <c r="P70" s="27"/>
      <c r="Q70" s="25"/>
      <c r="R70" s="25"/>
      <c r="S70" s="25"/>
      <c r="T70" s="23"/>
    </row>
    <row r="71" spans="1:20" ht="43.5" customHeight="1">
      <c r="A71" s="20">
        <v>64</v>
      </c>
      <c r="B71" s="21">
        <v>2021</v>
      </c>
      <c r="C71" s="22" t="s">
        <v>203</v>
      </c>
      <c r="D71" s="21"/>
      <c r="E71" s="23" t="s">
        <v>204</v>
      </c>
      <c r="F71" s="32">
        <v>123080.27</v>
      </c>
      <c r="G71" s="28" t="s">
        <v>31</v>
      </c>
      <c r="H71" s="25" t="s">
        <v>205</v>
      </c>
      <c r="I71" s="83">
        <v>1476963</v>
      </c>
      <c r="J71" s="79"/>
      <c r="K71" s="79"/>
      <c r="L71" s="79"/>
      <c r="M71" s="79"/>
      <c r="N71" s="79"/>
      <c r="O71" s="79"/>
      <c r="P71" s="79"/>
      <c r="Q71" s="79"/>
      <c r="R71" s="79"/>
      <c r="S71" s="79"/>
      <c r="T71" s="28"/>
    </row>
    <row r="72" spans="1:20" ht="43.5" customHeight="1">
      <c r="A72" s="20">
        <v>65</v>
      </c>
      <c r="B72" s="21">
        <v>2022</v>
      </c>
      <c r="C72" s="22" t="s">
        <v>203</v>
      </c>
      <c r="D72" s="21" t="s">
        <v>206</v>
      </c>
      <c r="E72" s="23" t="s">
        <v>207</v>
      </c>
      <c r="F72" s="24">
        <v>75000</v>
      </c>
      <c r="G72" s="28" t="s">
        <v>31</v>
      </c>
      <c r="H72" s="25" t="s">
        <v>25</v>
      </c>
      <c r="I72" s="26">
        <v>0</v>
      </c>
      <c r="J72" s="25"/>
      <c r="K72" s="25"/>
      <c r="L72" s="25"/>
      <c r="M72" s="27"/>
      <c r="N72" s="27"/>
      <c r="O72" s="27">
        <v>44637</v>
      </c>
      <c r="P72" s="27"/>
      <c r="Q72" s="25"/>
      <c r="R72" s="25"/>
      <c r="S72" s="25"/>
      <c r="T72" s="28"/>
    </row>
    <row r="73" spans="1:20" ht="43.5" customHeight="1">
      <c r="A73" s="20">
        <v>66</v>
      </c>
      <c r="B73" s="21">
        <v>2022</v>
      </c>
      <c r="C73" s="22" t="s">
        <v>208</v>
      </c>
      <c r="D73" s="21" t="s">
        <v>209</v>
      </c>
      <c r="E73" s="23" t="s">
        <v>210</v>
      </c>
      <c r="F73" s="24">
        <v>100000</v>
      </c>
      <c r="G73" s="84" t="s">
        <v>211</v>
      </c>
      <c r="H73" s="25" t="s">
        <v>25</v>
      </c>
      <c r="I73" s="85">
        <v>100000</v>
      </c>
      <c r="J73" s="79"/>
      <c r="K73" s="79"/>
      <c r="L73" s="79"/>
      <c r="M73" s="79"/>
      <c r="N73" s="79"/>
      <c r="O73" s="79"/>
      <c r="P73" s="79"/>
      <c r="Q73" s="79"/>
      <c r="R73" s="79"/>
      <c r="S73" s="79"/>
      <c r="T73" s="28"/>
    </row>
    <row r="74" spans="1:20" ht="43.5" customHeight="1">
      <c r="A74" s="20">
        <v>67</v>
      </c>
      <c r="B74" s="21">
        <v>2022</v>
      </c>
      <c r="C74" s="22" t="s">
        <v>208</v>
      </c>
      <c r="D74" s="21" t="s">
        <v>212</v>
      </c>
      <c r="E74" s="23" t="s">
        <v>213</v>
      </c>
      <c r="F74" s="24">
        <v>12500</v>
      </c>
      <c r="G74" s="28" t="s">
        <v>211</v>
      </c>
      <c r="H74" s="25" t="s">
        <v>214</v>
      </c>
      <c r="I74" s="85">
        <v>12500</v>
      </c>
      <c r="J74" s="25"/>
      <c r="K74" s="25"/>
      <c r="L74" s="25"/>
      <c r="M74" s="27"/>
      <c r="N74" s="27"/>
      <c r="O74" s="27"/>
      <c r="P74" s="27"/>
      <c r="Q74" s="25"/>
      <c r="R74" s="25"/>
      <c r="S74" s="25"/>
      <c r="T74" s="28"/>
    </row>
    <row r="75" spans="1:20" ht="43.5" customHeight="1">
      <c r="A75" s="20">
        <v>68</v>
      </c>
      <c r="B75" s="21">
        <v>2022</v>
      </c>
      <c r="C75" s="30" t="s">
        <v>215</v>
      </c>
      <c r="D75" s="21" t="s">
        <v>216</v>
      </c>
      <c r="E75" s="23" t="s">
        <v>217</v>
      </c>
      <c r="F75" s="24">
        <v>5000</v>
      </c>
      <c r="G75" s="57" t="s">
        <v>31</v>
      </c>
      <c r="H75" s="39" t="s">
        <v>218</v>
      </c>
      <c r="I75" s="25">
        <v>5000</v>
      </c>
      <c r="J75" s="79"/>
      <c r="K75" s="79"/>
      <c r="L75" s="25">
        <v>5000</v>
      </c>
      <c r="M75" s="39" t="s">
        <v>219</v>
      </c>
      <c r="N75" s="39" t="s">
        <v>219</v>
      </c>
      <c r="O75" s="39" t="s">
        <v>220</v>
      </c>
      <c r="P75" s="39" t="s">
        <v>220</v>
      </c>
      <c r="Q75" s="39" t="s">
        <v>220</v>
      </c>
      <c r="R75" s="39" t="s">
        <v>220</v>
      </c>
      <c r="S75" s="39" t="s">
        <v>220</v>
      </c>
      <c r="T75" s="28"/>
    </row>
    <row r="76" spans="1:20" ht="43.5" customHeight="1">
      <c r="A76" s="20">
        <v>69</v>
      </c>
      <c r="B76" s="25">
        <v>2022</v>
      </c>
      <c r="C76" s="30" t="s">
        <v>215</v>
      </c>
      <c r="D76" s="25" t="s">
        <v>221</v>
      </c>
      <c r="E76" s="23" t="s">
        <v>222</v>
      </c>
      <c r="F76" s="24">
        <v>6000</v>
      </c>
      <c r="G76" s="86" t="s">
        <v>31</v>
      </c>
      <c r="H76" s="39" t="s">
        <v>218</v>
      </c>
      <c r="I76" s="25">
        <v>6000</v>
      </c>
      <c r="J76" s="25"/>
      <c r="K76" s="25"/>
      <c r="L76" s="25">
        <v>6000</v>
      </c>
      <c r="M76" s="39" t="s">
        <v>219</v>
      </c>
      <c r="N76" s="39" t="s">
        <v>219</v>
      </c>
      <c r="O76" s="39" t="s">
        <v>223</v>
      </c>
      <c r="P76" s="39" t="s">
        <v>223</v>
      </c>
      <c r="Q76" s="39" t="s">
        <v>223</v>
      </c>
      <c r="R76" s="39" t="s">
        <v>223</v>
      </c>
      <c r="S76" s="39" t="s">
        <v>223</v>
      </c>
      <c r="T76" s="23"/>
    </row>
    <row r="77" spans="1:20" ht="43.5" customHeight="1">
      <c r="A77" s="20">
        <v>70</v>
      </c>
      <c r="B77" s="25">
        <v>2022</v>
      </c>
      <c r="C77" s="30" t="s">
        <v>215</v>
      </c>
      <c r="D77" s="25" t="s">
        <v>224</v>
      </c>
      <c r="E77" s="23" t="s">
        <v>225</v>
      </c>
      <c r="F77" s="55">
        <v>10000</v>
      </c>
      <c r="G77" s="86" t="s">
        <v>31</v>
      </c>
      <c r="H77" s="39" t="s">
        <v>218</v>
      </c>
      <c r="I77" s="87">
        <v>10000</v>
      </c>
      <c r="J77" s="25"/>
      <c r="K77" s="25"/>
      <c r="L77" s="87">
        <v>10000</v>
      </c>
      <c r="M77" s="39" t="s">
        <v>219</v>
      </c>
      <c r="N77" s="39" t="s">
        <v>219</v>
      </c>
      <c r="O77" s="39" t="s">
        <v>226</v>
      </c>
      <c r="P77" s="39" t="s">
        <v>226</v>
      </c>
      <c r="Q77" s="39" t="s">
        <v>226</v>
      </c>
      <c r="R77" s="39" t="s">
        <v>226</v>
      </c>
      <c r="S77" s="39" t="s">
        <v>226</v>
      </c>
      <c r="T77" s="23"/>
    </row>
    <row r="78" spans="1:20" ht="43.5" customHeight="1">
      <c r="A78" s="20">
        <v>71</v>
      </c>
      <c r="B78" s="25">
        <v>2022</v>
      </c>
      <c r="C78" s="30" t="s">
        <v>215</v>
      </c>
      <c r="D78" s="25" t="s">
        <v>227</v>
      </c>
      <c r="E78" s="23" t="s">
        <v>228</v>
      </c>
      <c r="F78" s="22">
        <v>8000</v>
      </c>
      <c r="G78" s="86" t="s">
        <v>31</v>
      </c>
      <c r="H78" s="39" t="s">
        <v>218</v>
      </c>
      <c r="I78" s="25">
        <v>8000</v>
      </c>
      <c r="J78" s="25"/>
      <c r="K78" s="25"/>
      <c r="L78" s="25">
        <v>8000</v>
      </c>
      <c r="M78" s="39" t="s">
        <v>219</v>
      </c>
      <c r="N78" s="39" t="s">
        <v>219</v>
      </c>
      <c r="O78" s="39" t="s">
        <v>229</v>
      </c>
      <c r="P78" s="39" t="s">
        <v>229</v>
      </c>
      <c r="Q78" s="39" t="s">
        <v>229</v>
      </c>
      <c r="R78" s="39" t="s">
        <v>229</v>
      </c>
      <c r="S78" s="39" t="s">
        <v>229</v>
      </c>
      <c r="T78" s="23"/>
    </row>
    <row r="79" spans="1:20" ht="43.5" customHeight="1">
      <c r="A79" s="20">
        <v>72</v>
      </c>
      <c r="B79" s="88"/>
      <c r="C79" s="89" t="s">
        <v>230</v>
      </c>
      <c r="D79" s="88"/>
      <c r="E79" s="90" t="s">
        <v>231</v>
      </c>
      <c r="F79" s="91">
        <v>15400</v>
      </c>
      <c r="G79" s="64" t="s">
        <v>232</v>
      </c>
      <c r="H79" s="92"/>
      <c r="I79" s="93"/>
      <c r="J79" s="93"/>
      <c r="K79" s="93"/>
      <c r="L79" s="93"/>
      <c r="M79" s="93"/>
      <c r="N79" s="93"/>
      <c r="O79" s="93"/>
      <c r="P79" s="93"/>
      <c r="Q79" s="93"/>
      <c r="R79" s="93"/>
      <c r="S79" s="93" t="s">
        <v>233</v>
      </c>
      <c r="T79" s="64"/>
    </row>
    <row r="80" spans="1:20" ht="43.5" customHeight="1">
      <c r="A80" s="20">
        <v>73</v>
      </c>
      <c r="B80" s="21">
        <v>2022</v>
      </c>
      <c r="C80" s="30" t="s">
        <v>234</v>
      </c>
      <c r="D80" s="21">
        <v>223016</v>
      </c>
      <c r="E80" s="23" t="s">
        <v>235</v>
      </c>
      <c r="F80" s="32">
        <v>166005</v>
      </c>
      <c r="G80" s="28" t="s">
        <v>236</v>
      </c>
      <c r="H80" s="25" t="s">
        <v>237</v>
      </c>
      <c r="I80" s="25">
        <v>166005</v>
      </c>
      <c r="J80" s="25">
        <v>174302.25</v>
      </c>
      <c r="K80" s="25">
        <v>183020.51</v>
      </c>
      <c r="L80" s="25">
        <f>SUM(I80:K80)</f>
        <v>523327.76</v>
      </c>
      <c r="M80" s="79"/>
      <c r="N80" s="79"/>
      <c r="O80" s="79"/>
      <c r="P80" s="79"/>
      <c r="Q80" s="79"/>
      <c r="R80" s="79"/>
      <c r="S80" s="79"/>
      <c r="T80" s="28"/>
    </row>
    <row r="81" spans="1:20" ht="43.5" customHeight="1">
      <c r="A81" s="20">
        <v>74</v>
      </c>
      <c r="B81" s="94">
        <v>2022</v>
      </c>
      <c r="C81" s="95" t="s">
        <v>238</v>
      </c>
      <c r="D81" s="94" t="s">
        <v>239</v>
      </c>
      <c r="E81" s="96" t="s">
        <v>240</v>
      </c>
      <c r="F81" s="97">
        <v>240000</v>
      </c>
      <c r="G81" s="98" t="s">
        <v>31</v>
      </c>
      <c r="H81" s="99" t="s">
        <v>241</v>
      </c>
      <c r="I81" s="100">
        <v>240000</v>
      </c>
      <c r="J81" s="93"/>
      <c r="K81" s="93"/>
      <c r="L81" s="93"/>
      <c r="M81" s="101"/>
      <c r="N81" s="78">
        <v>44612</v>
      </c>
      <c r="O81" s="101">
        <v>44620</v>
      </c>
      <c r="P81" s="78">
        <v>44623</v>
      </c>
      <c r="Q81" s="78">
        <v>44628</v>
      </c>
      <c r="R81" s="78">
        <v>44630</v>
      </c>
      <c r="S81" s="78">
        <v>44640</v>
      </c>
      <c r="T81" s="98"/>
    </row>
    <row r="82" spans="1:20" ht="43.5" customHeight="1">
      <c r="A82" s="20">
        <v>75</v>
      </c>
      <c r="B82" s="102"/>
      <c r="C82" s="30" t="s">
        <v>242</v>
      </c>
      <c r="D82" s="21" t="s">
        <v>243</v>
      </c>
      <c r="E82" s="23" t="s">
        <v>244</v>
      </c>
      <c r="F82" s="24">
        <v>50000</v>
      </c>
      <c r="G82" s="28" t="s">
        <v>245</v>
      </c>
      <c r="H82" s="25" t="s">
        <v>25</v>
      </c>
      <c r="I82" s="79"/>
      <c r="J82" s="79"/>
      <c r="K82" s="79"/>
      <c r="L82" s="79"/>
      <c r="M82" s="79" t="s">
        <v>246</v>
      </c>
      <c r="N82" s="79" t="s">
        <v>246</v>
      </c>
      <c r="O82" s="79" t="s">
        <v>246</v>
      </c>
      <c r="P82" s="79" t="s">
        <v>246</v>
      </c>
      <c r="Q82" s="79" t="s">
        <v>246</v>
      </c>
      <c r="R82" s="79" t="s">
        <v>247</v>
      </c>
      <c r="S82" s="79"/>
      <c r="T82" s="103"/>
    </row>
    <row r="83" spans="1:20" ht="43.5" customHeight="1">
      <c r="A83" s="20">
        <v>76</v>
      </c>
      <c r="B83" s="92">
        <v>2022</v>
      </c>
      <c r="C83" s="89" t="s">
        <v>248</v>
      </c>
      <c r="D83" s="92" t="s">
        <v>249</v>
      </c>
      <c r="E83" s="90" t="s">
        <v>250</v>
      </c>
      <c r="F83" s="104">
        <v>300000</v>
      </c>
      <c r="G83" s="16" t="s">
        <v>31</v>
      </c>
      <c r="H83" s="92" t="s">
        <v>25</v>
      </c>
      <c r="I83" s="105">
        <v>400000</v>
      </c>
      <c r="J83" s="106"/>
      <c r="K83" s="107"/>
      <c r="L83" s="106"/>
      <c r="M83" s="78">
        <v>44592</v>
      </c>
      <c r="N83" s="78">
        <v>44592</v>
      </c>
      <c r="O83" s="101" t="s">
        <v>251</v>
      </c>
      <c r="P83" s="92"/>
      <c r="Q83" s="101"/>
      <c r="R83" s="101"/>
      <c r="S83" s="101">
        <v>44616</v>
      </c>
      <c r="T83" s="90"/>
    </row>
    <row r="84" spans="1:20" ht="43.5" customHeight="1">
      <c r="A84" s="20">
        <v>77</v>
      </c>
      <c r="B84" s="108">
        <v>2022</v>
      </c>
      <c r="C84" s="109" t="s">
        <v>252</v>
      </c>
      <c r="D84" s="110" t="s">
        <v>253</v>
      </c>
      <c r="E84" s="111" t="s">
        <v>254</v>
      </c>
      <c r="F84" s="112">
        <v>720000</v>
      </c>
      <c r="G84" s="108" t="s">
        <v>31</v>
      </c>
      <c r="H84" s="113" t="s">
        <v>255</v>
      </c>
      <c r="I84" s="114">
        <v>720000</v>
      </c>
      <c r="J84" s="114">
        <v>720000</v>
      </c>
      <c r="K84" s="114">
        <v>720000</v>
      </c>
      <c r="L84" s="115">
        <v>2160000</v>
      </c>
      <c r="M84" s="113" t="s">
        <v>253</v>
      </c>
      <c r="N84" s="113" t="s">
        <v>253</v>
      </c>
      <c r="O84" s="113" t="s">
        <v>253</v>
      </c>
      <c r="P84" s="113" t="s">
        <v>253</v>
      </c>
      <c r="Q84" s="113" t="s">
        <v>253</v>
      </c>
      <c r="R84" s="113" t="s">
        <v>253</v>
      </c>
      <c r="S84" s="113" t="s">
        <v>253</v>
      </c>
      <c r="T84" s="108" t="s">
        <v>253</v>
      </c>
    </row>
    <row r="85" spans="1:20" ht="43.5" customHeight="1">
      <c r="A85" s="20">
        <v>78</v>
      </c>
      <c r="B85" s="108">
        <v>2022</v>
      </c>
      <c r="C85" s="109" t="s">
        <v>252</v>
      </c>
      <c r="D85" s="110" t="s">
        <v>253</v>
      </c>
      <c r="E85" s="111" t="s">
        <v>256</v>
      </c>
      <c r="F85" s="112">
        <v>480000</v>
      </c>
      <c r="G85" s="108" t="s">
        <v>31</v>
      </c>
      <c r="H85" s="113" t="s">
        <v>255</v>
      </c>
      <c r="I85" s="114">
        <v>480000</v>
      </c>
      <c r="J85" s="114">
        <v>480000</v>
      </c>
      <c r="K85" s="114">
        <v>480000</v>
      </c>
      <c r="L85" s="115">
        <v>1440000</v>
      </c>
      <c r="M85" s="113" t="s">
        <v>253</v>
      </c>
      <c r="N85" s="113" t="s">
        <v>253</v>
      </c>
      <c r="O85" s="113" t="s">
        <v>253</v>
      </c>
      <c r="P85" s="113" t="s">
        <v>253</v>
      </c>
      <c r="Q85" s="113" t="s">
        <v>253</v>
      </c>
      <c r="R85" s="113" t="s">
        <v>253</v>
      </c>
      <c r="S85" s="113" t="s">
        <v>253</v>
      </c>
      <c r="T85" s="108" t="s">
        <v>253</v>
      </c>
    </row>
    <row r="86" spans="1:20" ht="43.5" customHeight="1">
      <c r="A86" s="20">
        <v>79</v>
      </c>
      <c r="B86" s="116">
        <v>2022</v>
      </c>
      <c r="C86" s="117" t="s">
        <v>252</v>
      </c>
      <c r="D86" s="118" t="s">
        <v>253</v>
      </c>
      <c r="E86" s="119" t="s">
        <v>254</v>
      </c>
      <c r="F86" s="120">
        <v>720000</v>
      </c>
      <c r="G86" s="116" t="s">
        <v>31</v>
      </c>
      <c r="H86" s="121" t="s">
        <v>255</v>
      </c>
      <c r="I86" s="122">
        <v>720000</v>
      </c>
      <c r="J86" s="122">
        <v>720000</v>
      </c>
      <c r="K86" s="122">
        <v>720000</v>
      </c>
      <c r="L86" s="123">
        <v>2160000</v>
      </c>
      <c r="M86" s="121" t="s">
        <v>253</v>
      </c>
      <c r="N86" s="121" t="s">
        <v>253</v>
      </c>
      <c r="O86" s="121" t="s">
        <v>253</v>
      </c>
      <c r="P86" s="121" t="s">
        <v>253</v>
      </c>
      <c r="Q86" s="121" t="s">
        <v>253</v>
      </c>
      <c r="R86" s="121" t="s">
        <v>253</v>
      </c>
      <c r="S86" s="121" t="s">
        <v>253</v>
      </c>
      <c r="T86" s="116" t="s">
        <v>253</v>
      </c>
    </row>
    <row r="87" spans="1:20" ht="43.5" customHeight="1">
      <c r="A87" s="20">
        <v>80</v>
      </c>
      <c r="B87" s="108">
        <v>2022</v>
      </c>
      <c r="C87" s="124" t="s">
        <v>257</v>
      </c>
      <c r="D87" s="108" t="s">
        <v>253</v>
      </c>
      <c r="E87" s="111" t="s">
        <v>258</v>
      </c>
      <c r="F87" s="112">
        <v>40000</v>
      </c>
      <c r="G87" s="108" t="s">
        <v>31</v>
      </c>
      <c r="H87" s="113" t="s">
        <v>41</v>
      </c>
      <c r="I87" s="114">
        <v>40000</v>
      </c>
      <c r="J87" s="113">
        <v>0</v>
      </c>
      <c r="K87" s="113">
        <v>0</v>
      </c>
      <c r="L87" s="125" t="s">
        <v>253</v>
      </c>
      <c r="M87" s="125" t="s">
        <v>253</v>
      </c>
      <c r="N87" s="125" t="s">
        <v>253</v>
      </c>
      <c r="O87" s="125" t="s">
        <v>253</v>
      </c>
      <c r="P87" s="125" t="s">
        <v>253</v>
      </c>
      <c r="Q87" s="125" t="s">
        <v>253</v>
      </c>
      <c r="R87" s="125" t="s">
        <v>253</v>
      </c>
      <c r="S87" s="125" t="s">
        <v>253</v>
      </c>
      <c r="T87" s="108" t="s">
        <v>253</v>
      </c>
    </row>
    <row r="88" spans="1:20" ht="43.5" customHeight="1">
      <c r="A88" s="20">
        <v>81</v>
      </c>
      <c r="B88" s="126">
        <v>2022</v>
      </c>
      <c r="C88" s="30" t="s">
        <v>259</v>
      </c>
      <c r="D88" s="25" t="s">
        <v>260</v>
      </c>
      <c r="E88" s="23" t="s">
        <v>261</v>
      </c>
      <c r="F88" s="54">
        <v>2000000</v>
      </c>
      <c r="G88" s="25" t="s">
        <v>31</v>
      </c>
      <c r="H88" s="25" t="s">
        <v>41</v>
      </c>
      <c r="I88" s="127">
        <v>2000000</v>
      </c>
      <c r="J88" s="128">
        <f>I88*15/100+I88</f>
        <v>2300000</v>
      </c>
      <c r="K88" s="129">
        <f>I88*35/100+I88</f>
        <v>2700000</v>
      </c>
      <c r="L88" s="128">
        <v>2000000</v>
      </c>
      <c r="M88" s="25"/>
      <c r="N88" s="25"/>
      <c r="O88" s="25"/>
      <c r="P88" s="25"/>
      <c r="Q88" s="25" t="s">
        <v>262</v>
      </c>
      <c r="R88" s="25"/>
      <c r="S88" s="25"/>
      <c r="T88" s="130"/>
    </row>
    <row r="89" spans="1:20" ht="43.5" customHeight="1">
      <c r="A89" s="20">
        <v>82</v>
      </c>
      <c r="B89" s="131">
        <v>2022</v>
      </c>
      <c r="C89" s="89" t="s">
        <v>259</v>
      </c>
      <c r="D89" s="92" t="s">
        <v>263</v>
      </c>
      <c r="E89" s="90" t="s">
        <v>264</v>
      </c>
      <c r="F89" s="91">
        <v>650000</v>
      </c>
      <c r="G89" s="92" t="s">
        <v>31</v>
      </c>
      <c r="H89" s="92" t="s">
        <v>41</v>
      </c>
      <c r="I89" s="132">
        <v>650000</v>
      </c>
      <c r="J89" s="133">
        <v>650000</v>
      </c>
      <c r="K89" s="133">
        <f>I89*35/100+I89</f>
        <v>877500</v>
      </c>
      <c r="L89" s="133">
        <v>650000</v>
      </c>
      <c r="M89" s="134"/>
      <c r="N89" s="92"/>
      <c r="O89" s="92"/>
      <c r="P89" s="92"/>
      <c r="Q89" s="92" t="s">
        <v>262</v>
      </c>
      <c r="R89" s="92"/>
      <c r="S89" s="92"/>
      <c r="T89" s="135"/>
    </row>
    <row r="90" spans="1:20" ht="43.5" customHeight="1">
      <c r="A90" s="20">
        <v>83</v>
      </c>
      <c r="B90" s="108">
        <v>2022</v>
      </c>
      <c r="C90" s="109" t="s">
        <v>265</v>
      </c>
      <c r="D90" s="108" t="s">
        <v>266</v>
      </c>
      <c r="E90" s="136" t="s">
        <v>267</v>
      </c>
      <c r="F90" s="137">
        <v>25000</v>
      </c>
      <c r="G90" s="108" t="s">
        <v>31</v>
      </c>
      <c r="H90" s="113" t="s">
        <v>41</v>
      </c>
      <c r="I90" s="113">
        <v>25000</v>
      </c>
      <c r="J90" s="113">
        <v>26250</v>
      </c>
      <c r="K90" s="113">
        <v>27562.5</v>
      </c>
      <c r="L90" s="113">
        <v>78812.5</v>
      </c>
      <c r="M90" s="113" t="s">
        <v>268</v>
      </c>
      <c r="N90" s="125" t="s">
        <v>253</v>
      </c>
      <c r="O90" s="125" t="s">
        <v>253</v>
      </c>
      <c r="P90" s="125" t="s">
        <v>253</v>
      </c>
      <c r="Q90" s="125" t="s">
        <v>253</v>
      </c>
      <c r="R90" s="125" t="s">
        <v>253</v>
      </c>
      <c r="S90" s="125" t="s">
        <v>253</v>
      </c>
      <c r="T90" s="108" t="s">
        <v>253</v>
      </c>
    </row>
    <row r="91" spans="1:20" ht="43.5" customHeight="1">
      <c r="A91" s="20">
        <v>84</v>
      </c>
      <c r="B91" s="116">
        <v>2022</v>
      </c>
      <c r="C91" s="117" t="s">
        <v>265</v>
      </c>
      <c r="D91" s="116" t="s">
        <v>269</v>
      </c>
      <c r="E91" s="138" t="s">
        <v>270</v>
      </c>
      <c r="F91" s="139">
        <v>25000</v>
      </c>
      <c r="G91" s="116" t="s">
        <v>31</v>
      </c>
      <c r="H91" s="121" t="s">
        <v>41</v>
      </c>
      <c r="I91" s="121">
        <v>25001</v>
      </c>
      <c r="J91" s="121">
        <v>26251.05</v>
      </c>
      <c r="K91" s="121">
        <v>27563.602500000001</v>
      </c>
      <c r="L91" s="121">
        <v>78815.652499999997</v>
      </c>
      <c r="M91" s="121" t="s">
        <v>271</v>
      </c>
      <c r="N91" s="121" t="s">
        <v>253</v>
      </c>
      <c r="O91" s="121" t="s">
        <v>253</v>
      </c>
      <c r="P91" s="121" t="s">
        <v>253</v>
      </c>
      <c r="Q91" s="121" t="s">
        <v>253</v>
      </c>
      <c r="R91" s="121" t="s">
        <v>253</v>
      </c>
      <c r="S91" s="121" t="s">
        <v>253</v>
      </c>
      <c r="T91" s="116" t="s">
        <v>253</v>
      </c>
    </row>
    <row r="92" spans="1:20" ht="43.5" customHeight="1">
      <c r="A92" s="20">
        <v>85</v>
      </c>
      <c r="B92" s="108">
        <v>2022</v>
      </c>
      <c r="C92" s="124" t="s">
        <v>272</v>
      </c>
      <c r="D92" s="108" t="s">
        <v>273</v>
      </c>
      <c r="E92" s="111" t="s">
        <v>274</v>
      </c>
      <c r="F92" s="137">
        <v>140000</v>
      </c>
      <c r="G92" s="108" t="s">
        <v>31</v>
      </c>
      <c r="H92" s="113" t="s">
        <v>275</v>
      </c>
      <c r="I92" s="113">
        <v>140000</v>
      </c>
      <c r="J92" s="113">
        <v>140000</v>
      </c>
      <c r="K92" s="113">
        <v>140000</v>
      </c>
      <c r="L92" s="113">
        <v>1260000</v>
      </c>
      <c r="M92" s="113" t="s">
        <v>246</v>
      </c>
      <c r="N92" s="113" t="s">
        <v>253</v>
      </c>
      <c r="O92" s="113" t="s">
        <v>253</v>
      </c>
      <c r="P92" s="113" t="s">
        <v>253</v>
      </c>
      <c r="Q92" s="113" t="s">
        <v>253</v>
      </c>
      <c r="R92" s="113" t="s">
        <v>253</v>
      </c>
      <c r="S92" s="113" t="s">
        <v>276</v>
      </c>
      <c r="T92" s="108" t="s">
        <v>253</v>
      </c>
    </row>
    <row r="93" spans="1:20" ht="43.5" customHeight="1">
      <c r="A93" s="20">
        <v>86</v>
      </c>
      <c r="B93" s="116">
        <v>2022</v>
      </c>
      <c r="C93" s="140" t="s">
        <v>272</v>
      </c>
      <c r="D93" s="116" t="s">
        <v>273</v>
      </c>
      <c r="E93" s="119" t="s">
        <v>277</v>
      </c>
      <c r="F93" s="139">
        <v>280000</v>
      </c>
      <c r="G93" s="116" t="s">
        <v>31</v>
      </c>
      <c r="H93" s="121" t="s">
        <v>275</v>
      </c>
      <c r="I93" s="121">
        <v>280000</v>
      </c>
      <c r="J93" s="121">
        <v>280000</v>
      </c>
      <c r="K93" s="121">
        <v>280000</v>
      </c>
      <c r="L93" s="121">
        <v>840000</v>
      </c>
      <c r="M93" s="121" t="s">
        <v>278</v>
      </c>
      <c r="N93" s="121" t="s">
        <v>246</v>
      </c>
      <c r="O93" s="121" t="s">
        <v>246</v>
      </c>
      <c r="P93" s="121" t="s">
        <v>246</v>
      </c>
      <c r="Q93" s="121" t="s">
        <v>253</v>
      </c>
      <c r="R93" s="121" t="s">
        <v>276</v>
      </c>
      <c r="S93" s="121" t="s">
        <v>279</v>
      </c>
      <c r="T93" s="116" t="s">
        <v>253</v>
      </c>
    </row>
    <row r="94" spans="1:20" ht="43.5" customHeight="1">
      <c r="A94" s="20">
        <v>87</v>
      </c>
      <c r="B94" s="108">
        <v>2022</v>
      </c>
      <c r="C94" s="109" t="s">
        <v>280</v>
      </c>
      <c r="D94" s="108" t="s">
        <v>281</v>
      </c>
      <c r="E94" s="111" t="s">
        <v>282</v>
      </c>
      <c r="F94" s="124">
        <v>1</v>
      </c>
      <c r="G94" s="141">
        <v>540000</v>
      </c>
      <c r="H94" s="113" t="s">
        <v>31</v>
      </c>
      <c r="I94" s="113" t="s">
        <v>25</v>
      </c>
      <c r="J94" s="113" t="s">
        <v>283</v>
      </c>
      <c r="K94" s="142" t="s">
        <v>37</v>
      </c>
      <c r="L94" s="113" t="s">
        <v>253</v>
      </c>
      <c r="M94" s="113" t="s">
        <v>253</v>
      </c>
      <c r="N94" s="113" t="s">
        <v>253</v>
      </c>
      <c r="O94" s="143">
        <v>44602</v>
      </c>
      <c r="P94" s="78">
        <v>44620</v>
      </c>
      <c r="Q94" s="78" t="s">
        <v>253</v>
      </c>
      <c r="R94" s="78" t="s">
        <v>253</v>
      </c>
      <c r="S94" s="78">
        <v>44630</v>
      </c>
      <c r="T94" s="144">
        <v>44644</v>
      </c>
    </row>
    <row r="95" spans="1:20" ht="43.5" customHeight="1">
      <c r="A95" s="20">
        <v>88</v>
      </c>
      <c r="B95" s="108">
        <v>2022</v>
      </c>
      <c r="C95" s="109" t="s">
        <v>280</v>
      </c>
      <c r="D95" s="108" t="s">
        <v>284</v>
      </c>
      <c r="E95" s="111" t="s">
        <v>285</v>
      </c>
      <c r="F95" s="124">
        <v>1</v>
      </c>
      <c r="G95" s="141">
        <v>50000</v>
      </c>
      <c r="H95" s="113" t="s">
        <v>31</v>
      </c>
      <c r="I95" s="113" t="s">
        <v>25</v>
      </c>
      <c r="J95" s="113" t="s">
        <v>283</v>
      </c>
      <c r="K95" s="113" t="s">
        <v>253</v>
      </c>
      <c r="L95" s="113" t="s">
        <v>253</v>
      </c>
      <c r="M95" s="113" t="s">
        <v>253</v>
      </c>
      <c r="N95" s="113" t="s">
        <v>253</v>
      </c>
      <c r="O95" s="143">
        <v>44607</v>
      </c>
      <c r="P95" s="78">
        <v>44622</v>
      </c>
      <c r="Q95" s="78" t="s">
        <v>253</v>
      </c>
      <c r="R95" s="78" t="s">
        <v>253</v>
      </c>
      <c r="S95" s="78">
        <v>44630</v>
      </c>
      <c r="T95" s="144">
        <v>44644</v>
      </c>
    </row>
    <row r="96" spans="1:20" ht="43.5" customHeight="1">
      <c r="A96" s="20">
        <v>89</v>
      </c>
      <c r="B96" s="108">
        <v>2022</v>
      </c>
      <c r="C96" s="109" t="s">
        <v>280</v>
      </c>
      <c r="D96" s="108" t="s">
        <v>286</v>
      </c>
      <c r="E96" s="111" t="s">
        <v>287</v>
      </c>
      <c r="F96" s="124">
        <v>1</v>
      </c>
      <c r="G96" s="141">
        <v>80000</v>
      </c>
      <c r="H96" s="113" t="s">
        <v>31</v>
      </c>
      <c r="I96" s="113" t="s">
        <v>25</v>
      </c>
      <c r="J96" s="114">
        <v>80000</v>
      </c>
      <c r="K96" s="113" t="s">
        <v>253</v>
      </c>
      <c r="L96" s="113" t="s">
        <v>253</v>
      </c>
      <c r="M96" s="113" t="s">
        <v>253</v>
      </c>
      <c r="N96" s="113" t="s">
        <v>253</v>
      </c>
      <c r="O96" s="113" t="s">
        <v>233</v>
      </c>
      <c r="P96" s="113" t="s">
        <v>253</v>
      </c>
      <c r="Q96" s="113" t="s">
        <v>253</v>
      </c>
      <c r="R96" s="113" t="s">
        <v>253</v>
      </c>
      <c r="S96" s="113" t="s">
        <v>276</v>
      </c>
      <c r="T96" s="108" t="s">
        <v>276</v>
      </c>
    </row>
    <row r="97" spans="1:20" ht="43.5" customHeight="1">
      <c r="A97" s="20">
        <v>90</v>
      </c>
      <c r="B97" s="116">
        <v>2022</v>
      </c>
      <c r="C97" s="117" t="s">
        <v>280</v>
      </c>
      <c r="D97" s="116" t="s">
        <v>288</v>
      </c>
      <c r="E97" s="119" t="s">
        <v>289</v>
      </c>
      <c r="F97" s="140">
        <v>1</v>
      </c>
      <c r="G97" s="145">
        <v>3900000</v>
      </c>
      <c r="H97" s="121" t="s">
        <v>31</v>
      </c>
      <c r="I97" s="121" t="s">
        <v>25</v>
      </c>
      <c r="J97" s="122">
        <v>3900000</v>
      </c>
      <c r="K97" s="121" t="s">
        <v>253</v>
      </c>
      <c r="L97" s="121" t="s">
        <v>253</v>
      </c>
      <c r="M97" s="121" t="s">
        <v>253</v>
      </c>
      <c r="N97" s="121" t="s">
        <v>253</v>
      </c>
      <c r="O97" s="121" t="s">
        <v>290</v>
      </c>
      <c r="P97" s="121" t="s">
        <v>253</v>
      </c>
      <c r="Q97" s="121" t="s">
        <v>253</v>
      </c>
      <c r="R97" s="121" t="s">
        <v>253</v>
      </c>
      <c r="S97" s="121" t="s">
        <v>290</v>
      </c>
      <c r="T97" s="116" t="s">
        <v>291</v>
      </c>
    </row>
    <row r="98" spans="1:20" ht="43.5" customHeight="1">
      <c r="A98" s="20">
        <v>91</v>
      </c>
      <c r="B98" s="146">
        <v>2022</v>
      </c>
      <c r="C98" s="124" t="s">
        <v>292</v>
      </c>
      <c r="D98" s="108" t="s">
        <v>293</v>
      </c>
      <c r="E98" s="111" t="s">
        <v>294</v>
      </c>
      <c r="F98" s="124" t="s">
        <v>295</v>
      </c>
      <c r="G98" s="108" t="s">
        <v>31</v>
      </c>
      <c r="H98" s="113" t="s">
        <v>296</v>
      </c>
      <c r="I98" s="113" t="s">
        <v>297</v>
      </c>
      <c r="J98" s="125" t="s">
        <v>253</v>
      </c>
      <c r="K98" s="125" t="s">
        <v>253</v>
      </c>
      <c r="L98" s="113" t="s">
        <v>297</v>
      </c>
      <c r="M98" s="113" t="s">
        <v>253</v>
      </c>
      <c r="N98" s="113" t="s">
        <v>253</v>
      </c>
      <c r="O98" s="113" t="s">
        <v>253</v>
      </c>
      <c r="P98" s="113" t="s">
        <v>253</v>
      </c>
      <c r="Q98" s="113" t="s">
        <v>253</v>
      </c>
      <c r="R98" s="113" t="s">
        <v>253</v>
      </c>
      <c r="S98" s="113" t="s">
        <v>253</v>
      </c>
      <c r="T98" s="146" t="s">
        <v>298</v>
      </c>
    </row>
    <row r="99" spans="1:20" ht="43.5" customHeight="1">
      <c r="A99" s="20">
        <v>92</v>
      </c>
      <c r="B99" s="146">
        <v>2022</v>
      </c>
      <c r="C99" s="124" t="s">
        <v>292</v>
      </c>
      <c r="D99" s="108" t="s">
        <v>299</v>
      </c>
      <c r="E99" s="111" t="s">
        <v>300</v>
      </c>
      <c r="F99" s="112">
        <v>200000</v>
      </c>
      <c r="G99" s="108" t="s">
        <v>31</v>
      </c>
      <c r="H99" s="113" t="s">
        <v>253</v>
      </c>
      <c r="I99" s="113" t="s">
        <v>301</v>
      </c>
      <c r="J99" s="125" t="s">
        <v>253</v>
      </c>
      <c r="K99" s="125" t="s">
        <v>253</v>
      </c>
      <c r="L99" s="113" t="s">
        <v>301</v>
      </c>
      <c r="M99" s="113" t="s">
        <v>253</v>
      </c>
      <c r="N99" s="113" t="s">
        <v>253</v>
      </c>
      <c r="O99" s="113" t="s">
        <v>253</v>
      </c>
      <c r="P99" s="113" t="s">
        <v>253</v>
      </c>
      <c r="Q99" s="113" t="s">
        <v>253</v>
      </c>
      <c r="R99" s="113" t="s">
        <v>253</v>
      </c>
      <c r="S99" s="113" t="s">
        <v>253</v>
      </c>
      <c r="T99" s="146" t="s">
        <v>302</v>
      </c>
    </row>
    <row r="100" spans="1:20" ht="43.5" customHeight="1">
      <c r="A100" s="20">
        <v>93</v>
      </c>
      <c r="B100" s="146">
        <v>2022</v>
      </c>
      <c r="C100" s="124" t="s">
        <v>292</v>
      </c>
      <c r="D100" s="108" t="s">
        <v>303</v>
      </c>
      <c r="E100" s="111" t="s">
        <v>304</v>
      </c>
      <c r="F100" s="137">
        <v>2818005</v>
      </c>
      <c r="G100" s="108" t="s">
        <v>31</v>
      </c>
      <c r="H100" s="113" t="s">
        <v>253</v>
      </c>
      <c r="I100" s="113" t="s">
        <v>305</v>
      </c>
      <c r="J100" s="113" t="s">
        <v>253</v>
      </c>
      <c r="K100" s="113" t="s">
        <v>253</v>
      </c>
      <c r="L100" s="113" t="s">
        <v>305</v>
      </c>
      <c r="M100" s="113" t="s">
        <v>253</v>
      </c>
      <c r="N100" s="113" t="s">
        <v>253</v>
      </c>
      <c r="O100" s="113" t="s">
        <v>253</v>
      </c>
      <c r="P100" s="113" t="s">
        <v>253</v>
      </c>
      <c r="Q100" s="113" t="s">
        <v>253</v>
      </c>
      <c r="R100" s="113" t="s">
        <v>253</v>
      </c>
      <c r="S100" s="113" t="s">
        <v>253</v>
      </c>
      <c r="T100" s="146" t="s">
        <v>302</v>
      </c>
    </row>
    <row r="101" spans="1:20" ht="43.5" customHeight="1">
      <c r="A101" s="20">
        <v>94</v>
      </c>
      <c r="B101" s="146">
        <v>2022</v>
      </c>
      <c r="C101" s="124" t="s">
        <v>292</v>
      </c>
      <c r="D101" s="108" t="s">
        <v>306</v>
      </c>
      <c r="E101" s="111" t="s">
        <v>307</v>
      </c>
      <c r="F101" s="112">
        <v>5701545</v>
      </c>
      <c r="G101" s="108" t="s">
        <v>31</v>
      </c>
      <c r="H101" s="113" t="s">
        <v>253</v>
      </c>
      <c r="I101" s="113" t="s">
        <v>308</v>
      </c>
      <c r="J101" s="113" t="s">
        <v>253</v>
      </c>
      <c r="K101" s="113" t="s">
        <v>253</v>
      </c>
      <c r="L101" s="113" t="s">
        <v>308</v>
      </c>
      <c r="M101" s="113" t="s">
        <v>253</v>
      </c>
      <c r="N101" s="113" t="s">
        <v>253</v>
      </c>
      <c r="O101" s="113" t="s">
        <v>253</v>
      </c>
      <c r="P101" s="113" t="s">
        <v>253</v>
      </c>
      <c r="Q101" s="113" t="s">
        <v>253</v>
      </c>
      <c r="R101" s="113" t="s">
        <v>253</v>
      </c>
      <c r="S101" s="113" t="s">
        <v>253</v>
      </c>
      <c r="T101" s="146" t="s">
        <v>302</v>
      </c>
    </row>
    <row r="102" spans="1:20" ht="43.5" customHeight="1">
      <c r="A102" s="20">
        <v>95</v>
      </c>
      <c r="B102" s="146">
        <v>2022</v>
      </c>
      <c r="C102" s="124" t="s">
        <v>292</v>
      </c>
      <c r="D102" s="108" t="s">
        <v>309</v>
      </c>
      <c r="E102" s="111" t="s">
        <v>310</v>
      </c>
      <c r="F102" s="112">
        <v>350000</v>
      </c>
      <c r="G102" s="108" t="s">
        <v>31</v>
      </c>
      <c r="H102" s="113" t="s">
        <v>253</v>
      </c>
      <c r="I102" s="113" t="s">
        <v>311</v>
      </c>
      <c r="J102" s="113" t="s">
        <v>253</v>
      </c>
      <c r="K102" s="113" t="s">
        <v>253</v>
      </c>
      <c r="L102" s="113" t="s">
        <v>311</v>
      </c>
      <c r="M102" s="113" t="s">
        <v>253</v>
      </c>
      <c r="N102" s="113" t="s">
        <v>253</v>
      </c>
      <c r="O102" s="113" t="s">
        <v>253</v>
      </c>
      <c r="P102" s="113" t="s">
        <v>253</v>
      </c>
      <c r="Q102" s="113" t="s">
        <v>253</v>
      </c>
      <c r="R102" s="113" t="s">
        <v>253</v>
      </c>
      <c r="S102" s="113" t="s">
        <v>253</v>
      </c>
      <c r="T102" s="146" t="s">
        <v>302</v>
      </c>
    </row>
    <row r="103" spans="1:20" ht="43.5" customHeight="1">
      <c r="A103" s="20">
        <v>96</v>
      </c>
      <c r="B103" s="146">
        <v>2022</v>
      </c>
      <c r="C103" s="124" t="s">
        <v>292</v>
      </c>
      <c r="D103" s="108" t="s">
        <v>312</v>
      </c>
      <c r="E103" s="111" t="s">
        <v>313</v>
      </c>
      <c r="F103" s="147">
        <v>600000</v>
      </c>
      <c r="G103" s="108" t="s">
        <v>31</v>
      </c>
      <c r="H103" s="113" t="s">
        <v>134</v>
      </c>
      <c r="I103" s="113" t="s">
        <v>297</v>
      </c>
      <c r="J103" s="125" t="s">
        <v>253</v>
      </c>
      <c r="K103" s="125" t="s">
        <v>253</v>
      </c>
      <c r="L103" s="113" t="s">
        <v>297</v>
      </c>
      <c r="M103" s="148">
        <v>44887</v>
      </c>
      <c r="N103" s="148">
        <v>44887</v>
      </c>
      <c r="O103" s="148">
        <v>44887</v>
      </c>
      <c r="P103" s="148">
        <v>44887</v>
      </c>
      <c r="Q103" s="148">
        <v>44917</v>
      </c>
      <c r="R103" s="148">
        <v>44917</v>
      </c>
      <c r="S103" s="148">
        <v>44917</v>
      </c>
      <c r="T103" s="146" t="s">
        <v>314</v>
      </c>
    </row>
    <row r="104" spans="1:20" ht="43.5" customHeight="1">
      <c r="A104" s="20">
        <v>97</v>
      </c>
      <c r="B104" s="146">
        <v>2022</v>
      </c>
      <c r="C104" s="124" t="s">
        <v>292</v>
      </c>
      <c r="D104" s="108" t="s">
        <v>315</v>
      </c>
      <c r="E104" s="111" t="s">
        <v>316</v>
      </c>
      <c r="F104" s="147">
        <v>300000</v>
      </c>
      <c r="G104" s="108" t="s">
        <v>31</v>
      </c>
      <c r="H104" s="113" t="s">
        <v>317</v>
      </c>
      <c r="I104" s="113" t="s">
        <v>318</v>
      </c>
      <c r="J104" s="125" t="s">
        <v>253</v>
      </c>
      <c r="K104" s="125" t="s">
        <v>253</v>
      </c>
      <c r="L104" s="113" t="s">
        <v>318</v>
      </c>
      <c r="M104" s="148">
        <v>44642</v>
      </c>
      <c r="N104" s="148">
        <v>44642</v>
      </c>
      <c r="O104" s="148">
        <v>44642</v>
      </c>
      <c r="P104" s="148">
        <v>44642</v>
      </c>
      <c r="Q104" s="148">
        <v>44642</v>
      </c>
      <c r="R104" s="148">
        <v>44673</v>
      </c>
      <c r="S104" s="148">
        <v>44673</v>
      </c>
      <c r="T104" s="146" t="s">
        <v>314</v>
      </c>
    </row>
    <row r="105" spans="1:20" ht="43.5" customHeight="1">
      <c r="A105" s="20">
        <v>98</v>
      </c>
      <c r="B105" s="146">
        <v>2022</v>
      </c>
      <c r="C105" s="124" t="s">
        <v>292</v>
      </c>
      <c r="D105" s="108" t="s">
        <v>319</v>
      </c>
      <c r="E105" s="111" t="s">
        <v>320</v>
      </c>
      <c r="F105" s="147">
        <v>600000</v>
      </c>
      <c r="G105" s="108" t="s">
        <v>31</v>
      </c>
      <c r="H105" s="113" t="s">
        <v>134</v>
      </c>
      <c r="I105" s="113" t="s">
        <v>297</v>
      </c>
      <c r="J105" s="125" t="s">
        <v>253</v>
      </c>
      <c r="K105" s="125" t="s">
        <v>253</v>
      </c>
      <c r="L105" s="113" t="s">
        <v>297</v>
      </c>
      <c r="M105" s="148">
        <v>44703</v>
      </c>
      <c r="N105" s="148">
        <v>44703</v>
      </c>
      <c r="O105" s="148">
        <v>44703</v>
      </c>
      <c r="P105" s="148">
        <v>44703</v>
      </c>
      <c r="Q105" s="148">
        <v>44734</v>
      </c>
      <c r="R105" s="148">
        <v>44734</v>
      </c>
      <c r="S105" s="148">
        <v>44734</v>
      </c>
      <c r="T105" s="146" t="s">
        <v>314</v>
      </c>
    </row>
    <row r="106" spans="1:20" ht="43.5" customHeight="1">
      <c r="A106" s="20">
        <v>99</v>
      </c>
      <c r="B106" s="146">
        <v>2022</v>
      </c>
      <c r="C106" s="124" t="s">
        <v>292</v>
      </c>
      <c r="D106" s="108" t="s">
        <v>321</v>
      </c>
      <c r="E106" s="111" t="s">
        <v>322</v>
      </c>
      <c r="F106" s="147">
        <v>600000</v>
      </c>
      <c r="G106" s="108" t="s">
        <v>31</v>
      </c>
      <c r="H106" s="113" t="s">
        <v>134</v>
      </c>
      <c r="I106" s="113" t="s">
        <v>297</v>
      </c>
      <c r="J106" s="125" t="s">
        <v>253</v>
      </c>
      <c r="K106" s="125" t="s">
        <v>253</v>
      </c>
      <c r="L106" s="113" t="s">
        <v>297</v>
      </c>
      <c r="M106" s="148">
        <v>44795</v>
      </c>
      <c r="N106" s="148">
        <v>44795</v>
      </c>
      <c r="O106" s="148">
        <v>44795</v>
      </c>
      <c r="P106" s="148">
        <v>44795</v>
      </c>
      <c r="Q106" s="148">
        <v>44826</v>
      </c>
      <c r="R106" s="148">
        <v>44826</v>
      </c>
      <c r="S106" s="148">
        <v>44826</v>
      </c>
      <c r="T106" s="146" t="s">
        <v>314</v>
      </c>
    </row>
    <row r="107" spans="1:20" ht="43.5" customHeight="1">
      <c r="A107" s="20">
        <v>100</v>
      </c>
      <c r="B107" s="146">
        <v>2022</v>
      </c>
      <c r="C107" s="124" t="s">
        <v>292</v>
      </c>
      <c r="D107" s="108" t="s">
        <v>323</v>
      </c>
      <c r="E107" s="111" t="s">
        <v>324</v>
      </c>
      <c r="F107" s="112">
        <v>360000</v>
      </c>
      <c r="G107" s="108" t="s">
        <v>31</v>
      </c>
      <c r="H107" s="113" t="s">
        <v>253</v>
      </c>
      <c r="I107" s="113" t="s">
        <v>325</v>
      </c>
      <c r="J107" s="125" t="s">
        <v>253</v>
      </c>
      <c r="K107" s="125" t="s">
        <v>253</v>
      </c>
      <c r="L107" s="113" t="s">
        <v>325</v>
      </c>
      <c r="M107" s="125" t="s">
        <v>253</v>
      </c>
      <c r="N107" s="125" t="s">
        <v>253</v>
      </c>
      <c r="O107" s="125" t="s">
        <v>253</v>
      </c>
      <c r="P107" s="125" t="s">
        <v>253</v>
      </c>
      <c r="Q107" s="125" t="s">
        <v>253</v>
      </c>
      <c r="R107" s="125" t="s">
        <v>253</v>
      </c>
      <c r="S107" s="125" t="s">
        <v>253</v>
      </c>
      <c r="T107" s="146" t="s">
        <v>253</v>
      </c>
    </row>
    <row r="108" spans="1:20" ht="43.5" customHeight="1">
      <c r="A108" s="20">
        <v>101</v>
      </c>
      <c r="B108" s="146">
        <v>2022</v>
      </c>
      <c r="C108" s="124" t="s">
        <v>292</v>
      </c>
      <c r="D108" s="108" t="s">
        <v>326</v>
      </c>
      <c r="E108" s="111" t="s">
        <v>327</v>
      </c>
      <c r="F108" s="112">
        <v>360000</v>
      </c>
      <c r="G108" s="108" t="s">
        <v>31</v>
      </c>
      <c r="H108" s="113" t="s">
        <v>253</v>
      </c>
      <c r="I108" s="113" t="s">
        <v>325</v>
      </c>
      <c r="J108" s="125" t="s">
        <v>253</v>
      </c>
      <c r="K108" s="125" t="s">
        <v>253</v>
      </c>
      <c r="L108" s="113" t="s">
        <v>325</v>
      </c>
      <c r="M108" s="125" t="s">
        <v>253</v>
      </c>
      <c r="N108" s="125" t="s">
        <v>253</v>
      </c>
      <c r="O108" s="125" t="s">
        <v>253</v>
      </c>
      <c r="P108" s="125" t="s">
        <v>253</v>
      </c>
      <c r="Q108" s="125" t="s">
        <v>253</v>
      </c>
      <c r="R108" s="125" t="s">
        <v>253</v>
      </c>
      <c r="S108" s="125" t="s">
        <v>253</v>
      </c>
      <c r="T108" s="146" t="s">
        <v>253</v>
      </c>
    </row>
    <row r="109" spans="1:20" ht="43.5" customHeight="1">
      <c r="A109" s="20">
        <v>102</v>
      </c>
      <c r="B109" s="146">
        <v>2022</v>
      </c>
      <c r="C109" s="124" t="s">
        <v>292</v>
      </c>
      <c r="D109" s="108" t="s">
        <v>328</v>
      </c>
      <c r="E109" s="149" t="s">
        <v>329</v>
      </c>
      <c r="F109" s="150">
        <v>100000</v>
      </c>
      <c r="G109" s="110" t="s">
        <v>330</v>
      </c>
      <c r="H109" s="151" t="s">
        <v>134</v>
      </c>
      <c r="I109" s="152">
        <v>25000</v>
      </c>
      <c r="J109" s="152">
        <v>75000</v>
      </c>
      <c r="K109" s="153" t="s">
        <v>253</v>
      </c>
      <c r="L109" s="153" t="s">
        <v>253</v>
      </c>
      <c r="M109" s="154">
        <v>44682</v>
      </c>
      <c r="N109" s="154">
        <v>44696</v>
      </c>
      <c r="O109" s="154">
        <v>44713</v>
      </c>
      <c r="P109" s="154">
        <v>44722</v>
      </c>
      <c r="Q109" s="154">
        <v>44743</v>
      </c>
      <c r="R109" s="154">
        <v>44747</v>
      </c>
      <c r="S109" s="154">
        <v>44762</v>
      </c>
      <c r="T109" s="155" t="s">
        <v>331</v>
      </c>
    </row>
    <row r="110" spans="1:20" ht="43.5" customHeight="1">
      <c r="A110" s="20">
        <v>103</v>
      </c>
      <c r="B110" s="146">
        <v>2022</v>
      </c>
      <c r="C110" s="124" t="s">
        <v>292</v>
      </c>
      <c r="D110" s="108" t="s">
        <v>332</v>
      </c>
      <c r="E110" s="149" t="s">
        <v>333</v>
      </c>
      <c r="F110" s="156">
        <v>3600000</v>
      </c>
      <c r="G110" s="110" t="s">
        <v>31</v>
      </c>
      <c r="H110" s="151" t="s">
        <v>41</v>
      </c>
      <c r="I110" s="151" t="s">
        <v>334</v>
      </c>
      <c r="J110" s="151" t="s">
        <v>335</v>
      </c>
      <c r="K110" s="151" t="s">
        <v>336</v>
      </c>
      <c r="L110" s="153" t="s">
        <v>253</v>
      </c>
      <c r="M110" s="151" t="s">
        <v>253</v>
      </c>
      <c r="N110" s="154">
        <v>44621</v>
      </c>
      <c r="O110" s="154">
        <v>44642</v>
      </c>
      <c r="P110" s="154">
        <v>44650</v>
      </c>
      <c r="Q110" s="151" t="s">
        <v>253</v>
      </c>
      <c r="R110" s="151" t="s">
        <v>253</v>
      </c>
      <c r="S110" s="154">
        <v>44661</v>
      </c>
      <c r="T110" s="155" t="s">
        <v>253</v>
      </c>
    </row>
    <row r="111" spans="1:20" ht="43.5" customHeight="1">
      <c r="A111" s="20">
        <v>104</v>
      </c>
      <c r="B111" s="146">
        <v>2022</v>
      </c>
      <c r="C111" s="124" t="s">
        <v>292</v>
      </c>
      <c r="D111" s="108" t="s">
        <v>337</v>
      </c>
      <c r="E111" s="149" t="s">
        <v>338</v>
      </c>
      <c r="F111" s="156">
        <v>50000</v>
      </c>
      <c r="G111" s="110" t="s">
        <v>31</v>
      </c>
      <c r="H111" s="151" t="s">
        <v>41</v>
      </c>
      <c r="I111" s="151" t="s">
        <v>339</v>
      </c>
      <c r="J111" s="151" t="s">
        <v>253</v>
      </c>
      <c r="K111" s="153" t="s">
        <v>253</v>
      </c>
      <c r="L111" s="153" t="s">
        <v>253</v>
      </c>
      <c r="M111" s="151" t="s">
        <v>253</v>
      </c>
      <c r="N111" s="154">
        <v>44621</v>
      </c>
      <c r="O111" s="154">
        <v>44642</v>
      </c>
      <c r="P111" s="154">
        <v>44650</v>
      </c>
      <c r="Q111" s="151" t="s">
        <v>253</v>
      </c>
      <c r="R111" s="151" t="s">
        <v>253</v>
      </c>
      <c r="S111" s="154">
        <v>44661</v>
      </c>
      <c r="T111" s="155" t="s">
        <v>253</v>
      </c>
    </row>
    <row r="112" spans="1:20" ht="43.5" customHeight="1">
      <c r="A112" s="20">
        <v>105</v>
      </c>
      <c r="B112" s="146">
        <v>2022</v>
      </c>
      <c r="C112" s="124" t="s">
        <v>292</v>
      </c>
      <c r="D112" s="108" t="s">
        <v>340</v>
      </c>
      <c r="E112" s="149" t="s">
        <v>341</v>
      </c>
      <c r="F112" s="156">
        <v>50000</v>
      </c>
      <c r="G112" s="110" t="s">
        <v>31</v>
      </c>
      <c r="H112" s="151" t="s">
        <v>41</v>
      </c>
      <c r="I112" s="151" t="s">
        <v>339</v>
      </c>
      <c r="J112" s="151" t="s">
        <v>253</v>
      </c>
      <c r="K112" s="153" t="s">
        <v>253</v>
      </c>
      <c r="L112" s="153" t="s">
        <v>253</v>
      </c>
      <c r="M112" s="151" t="s">
        <v>253</v>
      </c>
      <c r="N112" s="154">
        <v>44621</v>
      </c>
      <c r="O112" s="154">
        <v>44642</v>
      </c>
      <c r="P112" s="154">
        <v>44650</v>
      </c>
      <c r="Q112" s="151" t="s">
        <v>253</v>
      </c>
      <c r="R112" s="151" t="s">
        <v>253</v>
      </c>
      <c r="S112" s="154">
        <v>44661</v>
      </c>
      <c r="T112" s="155" t="s">
        <v>253</v>
      </c>
    </row>
    <row r="113" spans="1:20" ht="43.5" customHeight="1">
      <c r="A113" s="20">
        <v>106</v>
      </c>
      <c r="B113" s="146">
        <v>2022</v>
      </c>
      <c r="C113" s="124" t="s">
        <v>292</v>
      </c>
      <c r="D113" s="108" t="s">
        <v>342</v>
      </c>
      <c r="E113" s="149" t="s">
        <v>343</v>
      </c>
      <c r="F113" s="156">
        <v>150000</v>
      </c>
      <c r="G113" s="110" t="s">
        <v>31</v>
      </c>
      <c r="H113" s="151" t="s">
        <v>41</v>
      </c>
      <c r="I113" s="151" t="s">
        <v>344</v>
      </c>
      <c r="J113" s="151" t="s">
        <v>253</v>
      </c>
      <c r="K113" s="153" t="s">
        <v>253</v>
      </c>
      <c r="L113" s="153" t="s">
        <v>253</v>
      </c>
      <c r="M113" s="151" t="s">
        <v>253</v>
      </c>
      <c r="N113" s="154">
        <v>44621</v>
      </c>
      <c r="O113" s="154">
        <v>44642</v>
      </c>
      <c r="P113" s="154">
        <v>44650</v>
      </c>
      <c r="Q113" s="151" t="s">
        <v>253</v>
      </c>
      <c r="R113" s="151" t="s">
        <v>253</v>
      </c>
      <c r="S113" s="154">
        <v>44661</v>
      </c>
      <c r="T113" s="155" t="s">
        <v>253</v>
      </c>
    </row>
    <row r="114" spans="1:20" ht="43.5" customHeight="1">
      <c r="A114" s="20">
        <v>107</v>
      </c>
      <c r="B114" s="146">
        <v>2022</v>
      </c>
      <c r="C114" s="124" t="s">
        <v>292</v>
      </c>
      <c r="D114" s="108" t="s">
        <v>345</v>
      </c>
      <c r="E114" s="149" t="s">
        <v>346</v>
      </c>
      <c r="F114" s="156">
        <v>150000</v>
      </c>
      <c r="G114" s="110" t="s">
        <v>31</v>
      </c>
      <c r="H114" s="151" t="s">
        <v>41</v>
      </c>
      <c r="I114" s="151" t="s">
        <v>344</v>
      </c>
      <c r="J114" s="151" t="s">
        <v>253</v>
      </c>
      <c r="K114" s="153" t="s">
        <v>253</v>
      </c>
      <c r="L114" s="153" t="s">
        <v>253</v>
      </c>
      <c r="M114" s="151" t="s">
        <v>253</v>
      </c>
      <c r="N114" s="154">
        <v>44743</v>
      </c>
      <c r="O114" s="154">
        <v>44764</v>
      </c>
      <c r="P114" s="154">
        <v>44772</v>
      </c>
      <c r="Q114" s="151" t="s">
        <v>253</v>
      </c>
      <c r="R114" s="151" t="s">
        <v>253</v>
      </c>
      <c r="S114" s="154">
        <v>44783</v>
      </c>
      <c r="T114" s="155" t="s">
        <v>253</v>
      </c>
    </row>
    <row r="115" spans="1:20" ht="43.5" customHeight="1">
      <c r="A115" s="20">
        <v>108</v>
      </c>
      <c r="B115" s="146">
        <v>2022</v>
      </c>
      <c r="C115" s="124" t="s">
        <v>292</v>
      </c>
      <c r="D115" s="108" t="s">
        <v>347</v>
      </c>
      <c r="E115" s="149" t="s">
        <v>348</v>
      </c>
      <c r="F115" s="156">
        <v>540000</v>
      </c>
      <c r="G115" s="110" t="s">
        <v>31</v>
      </c>
      <c r="H115" s="151" t="s">
        <v>41</v>
      </c>
      <c r="I115" s="151" t="s">
        <v>349</v>
      </c>
      <c r="J115" s="151" t="s">
        <v>350</v>
      </c>
      <c r="K115" s="151" t="s">
        <v>350</v>
      </c>
      <c r="L115" s="151" t="s">
        <v>350</v>
      </c>
      <c r="M115" s="154">
        <v>44621</v>
      </c>
      <c r="N115" s="151" t="s">
        <v>253</v>
      </c>
      <c r="O115" s="154">
        <v>44640</v>
      </c>
      <c r="P115" s="151" t="s">
        <v>253</v>
      </c>
      <c r="Q115" s="151" t="s">
        <v>253</v>
      </c>
      <c r="R115" s="154">
        <v>44648</v>
      </c>
      <c r="S115" s="154">
        <v>44661</v>
      </c>
      <c r="T115" s="155" t="s">
        <v>253</v>
      </c>
    </row>
    <row r="116" spans="1:20" ht="43.5" customHeight="1">
      <c r="A116" s="20">
        <v>109</v>
      </c>
      <c r="B116" s="157">
        <v>2022</v>
      </c>
      <c r="C116" s="140" t="s">
        <v>292</v>
      </c>
      <c r="D116" s="116" t="s">
        <v>351</v>
      </c>
      <c r="E116" s="158" t="s">
        <v>352</v>
      </c>
      <c r="F116" s="159">
        <v>300000</v>
      </c>
      <c r="G116" s="118" t="s">
        <v>31</v>
      </c>
      <c r="H116" s="160" t="s">
        <v>41</v>
      </c>
      <c r="I116" s="160" t="s">
        <v>318</v>
      </c>
      <c r="J116" s="160" t="s">
        <v>253</v>
      </c>
      <c r="K116" s="160" t="s">
        <v>253</v>
      </c>
      <c r="L116" s="160" t="s">
        <v>253</v>
      </c>
      <c r="M116" s="161">
        <v>44621</v>
      </c>
      <c r="N116" s="160" t="s">
        <v>253</v>
      </c>
      <c r="O116" s="161">
        <v>44640</v>
      </c>
      <c r="P116" s="160" t="s">
        <v>253</v>
      </c>
      <c r="Q116" s="160" t="s">
        <v>253</v>
      </c>
      <c r="R116" s="161">
        <v>44648</v>
      </c>
      <c r="S116" s="161">
        <v>44661</v>
      </c>
      <c r="T116" s="162" t="s">
        <v>253</v>
      </c>
    </row>
    <row r="117" spans="1:20" ht="43.5" customHeight="1">
      <c r="A117" s="20">
        <v>110</v>
      </c>
      <c r="B117" s="163">
        <v>2022</v>
      </c>
      <c r="C117" s="124" t="s">
        <v>353</v>
      </c>
      <c r="D117" s="108" t="s">
        <v>354</v>
      </c>
      <c r="E117" s="111" t="s">
        <v>355</v>
      </c>
      <c r="F117" s="137">
        <v>50000</v>
      </c>
      <c r="G117" s="108" t="s">
        <v>31</v>
      </c>
      <c r="H117" s="113" t="s">
        <v>36</v>
      </c>
      <c r="I117" s="113">
        <v>50000</v>
      </c>
      <c r="J117" s="113" t="s">
        <v>253</v>
      </c>
      <c r="K117" s="113" t="s">
        <v>253</v>
      </c>
      <c r="L117" s="113">
        <v>50000</v>
      </c>
      <c r="M117" s="113" t="s">
        <v>253</v>
      </c>
      <c r="N117" s="113" t="s">
        <v>253</v>
      </c>
      <c r="O117" s="113" t="s">
        <v>253</v>
      </c>
      <c r="P117" s="113" t="s">
        <v>253</v>
      </c>
      <c r="Q117" s="113" t="s">
        <v>253</v>
      </c>
      <c r="R117" s="113" t="s">
        <v>253</v>
      </c>
      <c r="S117" s="113" t="s">
        <v>253</v>
      </c>
      <c r="T117" s="163" t="s">
        <v>253</v>
      </c>
    </row>
    <row r="118" spans="1:20" ht="43.5" customHeight="1">
      <c r="A118" s="20">
        <v>111</v>
      </c>
      <c r="B118" s="163">
        <v>2022</v>
      </c>
      <c r="C118" s="124" t="s">
        <v>353</v>
      </c>
      <c r="D118" s="108" t="s">
        <v>356</v>
      </c>
      <c r="E118" s="111" t="s">
        <v>357</v>
      </c>
      <c r="F118" s="137">
        <v>100000</v>
      </c>
      <c r="G118" s="108" t="s">
        <v>31</v>
      </c>
      <c r="H118" s="113" t="s">
        <v>358</v>
      </c>
      <c r="I118" s="113">
        <v>100000</v>
      </c>
      <c r="J118" s="113" t="s">
        <v>253</v>
      </c>
      <c r="K118" s="113" t="s">
        <v>253</v>
      </c>
      <c r="L118" s="113">
        <v>100000</v>
      </c>
      <c r="M118" s="113" t="s">
        <v>253</v>
      </c>
      <c r="N118" s="113" t="s">
        <v>253</v>
      </c>
      <c r="O118" s="113" t="s">
        <v>253</v>
      </c>
      <c r="P118" s="113" t="s">
        <v>253</v>
      </c>
      <c r="Q118" s="113" t="s">
        <v>253</v>
      </c>
      <c r="R118" s="113" t="s">
        <v>253</v>
      </c>
      <c r="S118" s="113" t="s">
        <v>253</v>
      </c>
      <c r="T118" s="163" t="s">
        <v>253</v>
      </c>
    </row>
    <row r="119" spans="1:20" ht="43.5" customHeight="1">
      <c r="A119" s="20">
        <v>112</v>
      </c>
      <c r="B119" s="163">
        <v>2022</v>
      </c>
      <c r="C119" s="124" t="s">
        <v>353</v>
      </c>
      <c r="D119" s="108" t="s">
        <v>359</v>
      </c>
      <c r="E119" s="111" t="s">
        <v>360</v>
      </c>
      <c r="F119" s="137">
        <v>10000</v>
      </c>
      <c r="G119" s="108" t="s">
        <v>31</v>
      </c>
      <c r="H119" s="113" t="s">
        <v>36</v>
      </c>
      <c r="I119" s="113">
        <v>10000</v>
      </c>
      <c r="J119" s="113">
        <v>10000</v>
      </c>
      <c r="K119" s="113">
        <v>10000</v>
      </c>
      <c r="L119" s="113">
        <v>30000</v>
      </c>
      <c r="M119" s="113" t="s">
        <v>253</v>
      </c>
      <c r="N119" s="113" t="s">
        <v>253</v>
      </c>
      <c r="O119" s="113" t="s">
        <v>253</v>
      </c>
      <c r="P119" s="113" t="s">
        <v>253</v>
      </c>
      <c r="Q119" s="113" t="s">
        <v>253</v>
      </c>
      <c r="R119" s="113" t="s">
        <v>253</v>
      </c>
      <c r="S119" s="113" t="s">
        <v>253</v>
      </c>
      <c r="T119" s="163" t="s">
        <v>253</v>
      </c>
    </row>
    <row r="120" spans="1:20" ht="43.5" customHeight="1">
      <c r="A120" s="20">
        <v>113</v>
      </c>
      <c r="B120" s="163">
        <v>2022</v>
      </c>
      <c r="C120" s="124" t="s">
        <v>353</v>
      </c>
      <c r="D120" s="108" t="s">
        <v>361</v>
      </c>
      <c r="E120" s="111" t="s">
        <v>362</v>
      </c>
      <c r="F120" s="137">
        <v>10000</v>
      </c>
      <c r="G120" s="108" t="s">
        <v>31</v>
      </c>
      <c r="H120" s="113" t="s">
        <v>36</v>
      </c>
      <c r="I120" s="113">
        <v>10000</v>
      </c>
      <c r="J120" s="113">
        <v>10000</v>
      </c>
      <c r="K120" s="113">
        <v>10000</v>
      </c>
      <c r="L120" s="113">
        <v>30000</v>
      </c>
      <c r="M120" s="113" t="s">
        <v>253</v>
      </c>
      <c r="N120" s="113" t="s">
        <v>253</v>
      </c>
      <c r="O120" s="113" t="s">
        <v>253</v>
      </c>
      <c r="P120" s="113" t="s">
        <v>253</v>
      </c>
      <c r="Q120" s="113" t="s">
        <v>253</v>
      </c>
      <c r="R120" s="113" t="s">
        <v>253</v>
      </c>
      <c r="S120" s="113" t="s">
        <v>253</v>
      </c>
      <c r="T120" s="163" t="s">
        <v>253</v>
      </c>
    </row>
    <row r="121" spans="1:20" ht="43.5" customHeight="1">
      <c r="A121" s="20">
        <v>114</v>
      </c>
      <c r="B121" s="163">
        <v>2022</v>
      </c>
      <c r="C121" s="124" t="s">
        <v>353</v>
      </c>
      <c r="D121" s="108" t="s">
        <v>363</v>
      </c>
      <c r="E121" s="111" t="s">
        <v>364</v>
      </c>
      <c r="F121" s="137">
        <v>1500</v>
      </c>
      <c r="G121" s="108" t="s">
        <v>31</v>
      </c>
      <c r="H121" s="113" t="s">
        <v>36</v>
      </c>
      <c r="I121" s="113">
        <v>1500</v>
      </c>
      <c r="J121" s="113">
        <v>1500</v>
      </c>
      <c r="K121" s="113">
        <v>1500</v>
      </c>
      <c r="L121" s="113">
        <v>4500</v>
      </c>
      <c r="M121" s="113" t="s">
        <v>253</v>
      </c>
      <c r="N121" s="113" t="s">
        <v>253</v>
      </c>
      <c r="O121" s="113" t="s">
        <v>253</v>
      </c>
      <c r="P121" s="113" t="s">
        <v>253</v>
      </c>
      <c r="Q121" s="113" t="s">
        <v>253</v>
      </c>
      <c r="R121" s="113" t="s">
        <v>253</v>
      </c>
      <c r="S121" s="113" t="s">
        <v>253</v>
      </c>
      <c r="T121" s="163" t="s">
        <v>253</v>
      </c>
    </row>
    <row r="122" spans="1:20" ht="43.5" customHeight="1">
      <c r="A122" s="20">
        <v>115</v>
      </c>
      <c r="B122" s="163">
        <v>2022</v>
      </c>
      <c r="C122" s="124" t="s">
        <v>353</v>
      </c>
      <c r="D122" s="108" t="s">
        <v>365</v>
      </c>
      <c r="E122" s="111" t="s">
        <v>366</v>
      </c>
      <c r="F122" s="137">
        <v>10000</v>
      </c>
      <c r="G122" s="108" t="s">
        <v>31</v>
      </c>
      <c r="H122" s="113" t="s">
        <v>36</v>
      </c>
      <c r="I122" s="113">
        <v>10000</v>
      </c>
      <c r="J122" s="113">
        <v>10000</v>
      </c>
      <c r="K122" s="113">
        <v>10000</v>
      </c>
      <c r="L122" s="113">
        <v>30000</v>
      </c>
      <c r="M122" s="113" t="s">
        <v>253</v>
      </c>
      <c r="N122" s="113" t="s">
        <v>253</v>
      </c>
      <c r="O122" s="113" t="s">
        <v>253</v>
      </c>
      <c r="P122" s="113" t="s">
        <v>253</v>
      </c>
      <c r="Q122" s="113" t="s">
        <v>253</v>
      </c>
      <c r="R122" s="113" t="s">
        <v>253</v>
      </c>
      <c r="S122" s="113" t="s">
        <v>253</v>
      </c>
      <c r="T122" s="163" t="s">
        <v>253</v>
      </c>
    </row>
    <row r="123" spans="1:20" ht="43.5" customHeight="1">
      <c r="A123" s="20">
        <v>116</v>
      </c>
      <c r="B123" s="163">
        <v>2022</v>
      </c>
      <c r="C123" s="124" t="s">
        <v>353</v>
      </c>
      <c r="D123" s="108" t="s">
        <v>367</v>
      </c>
      <c r="E123" s="111" t="s">
        <v>368</v>
      </c>
      <c r="F123" s="137">
        <v>10000</v>
      </c>
      <c r="G123" s="108" t="s">
        <v>31</v>
      </c>
      <c r="H123" s="113" t="s">
        <v>36</v>
      </c>
      <c r="I123" s="113">
        <v>10000</v>
      </c>
      <c r="J123" s="113">
        <v>10000</v>
      </c>
      <c r="K123" s="113">
        <v>10000</v>
      </c>
      <c r="L123" s="113">
        <v>30000</v>
      </c>
      <c r="M123" s="113" t="s">
        <v>253</v>
      </c>
      <c r="N123" s="113" t="s">
        <v>253</v>
      </c>
      <c r="O123" s="113" t="s">
        <v>253</v>
      </c>
      <c r="P123" s="113" t="s">
        <v>253</v>
      </c>
      <c r="Q123" s="113" t="s">
        <v>253</v>
      </c>
      <c r="R123" s="113" t="s">
        <v>253</v>
      </c>
      <c r="S123" s="113" t="s">
        <v>253</v>
      </c>
      <c r="T123" s="163" t="s">
        <v>253</v>
      </c>
    </row>
    <row r="124" spans="1:20" ht="43.5" customHeight="1">
      <c r="A124" s="20">
        <v>117</v>
      </c>
      <c r="B124" s="163">
        <v>2022</v>
      </c>
      <c r="C124" s="124" t="s">
        <v>353</v>
      </c>
      <c r="D124" s="108" t="s">
        <v>369</v>
      </c>
      <c r="E124" s="111" t="s">
        <v>370</v>
      </c>
      <c r="F124" s="137">
        <v>10000</v>
      </c>
      <c r="G124" s="108" t="s">
        <v>31</v>
      </c>
      <c r="H124" s="113" t="s">
        <v>36</v>
      </c>
      <c r="I124" s="113">
        <v>5000</v>
      </c>
      <c r="J124" s="113">
        <v>10000</v>
      </c>
      <c r="K124" s="113">
        <v>10000</v>
      </c>
      <c r="L124" s="113">
        <v>25000</v>
      </c>
      <c r="M124" s="113" t="s">
        <v>253</v>
      </c>
      <c r="N124" s="113" t="s">
        <v>253</v>
      </c>
      <c r="O124" s="113" t="s">
        <v>253</v>
      </c>
      <c r="P124" s="113" t="s">
        <v>253</v>
      </c>
      <c r="Q124" s="113" t="s">
        <v>253</v>
      </c>
      <c r="R124" s="113" t="s">
        <v>253</v>
      </c>
      <c r="S124" s="113" t="s">
        <v>253</v>
      </c>
      <c r="T124" s="163" t="s">
        <v>253</v>
      </c>
    </row>
    <row r="125" spans="1:20" ht="43.5" customHeight="1">
      <c r="A125" s="20">
        <v>118</v>
      </c>
      <c r="B125" s="163">
        <v>2022</v>
      </c>
      <c r="C125" s="124" t="s">
        <v>353</v>
      </c>
      <c r="D125" s="108" t="s">
        <v>371</v>
      </c>
      <c r="E125" s="111" t="s">
        <v>372</v>
      </c>
      <c r="F125" s="137">
        <v>10000</v>
      </c>
      <c r="G125" s="108" t="s">
        <v>31</v>
      </c>
      <c r="H125" s="113" t="s">
        <v>36</v>
      </c>
      <c r="I125" s="113">
        <v>10000</v>
      </c>
      <c r="J125" s="113">
        <v>10000</v>
      </c>
      <c r="K125" s="113">
        <v>10000</v>
      </c>
      <c r="L125" s="113">
        <v>30000</v>
      </c>
      <c r="M125" s="113" t="s">
        <v>253</v>
      </c>
      <c r="N125" s="113" t="s">
        <v>253</v>
      </c>
      <c r="O125" s="113" t="s">
        <v>253</v>
      </c>
      <c r="P125" s="113" t="s">
        <v>253</v>
      </c>
      <c r="Q125" s="113" t="s">
        <v>253</v>
      </c>
      <c r="R125" s="113" t="s">
        <v>253</v>
      </c>
      <c r="S125" s="113" t="s">
        <v>253</v>
      </c>
      <c r="T125" s="163" t="s">
        <v>253</v>
      </c>
    </row>
    <row r="126" spans="1:20" ht="43.5" customHeight="1">
      <c r="A126" s="20">
        <v>119</v>
      </c>
      <c r="B126" s="163">
        <v>2022</v>
      </c>
      <c r="C126" s="124" t="s">
        <v>353</v>
      </c>
      <c r="D126" s="108" t="s">
        <v>373</v>
      </c>
      <c r="E126" s="111" t="s">
        <v>374</v>
      </c>
      <c r="F126" s="137">
        <v>10000</v>
      </c>
      <c r="G126" s="108" t="s">
        <v>31</v>
      </c>
      <c r="H126" s="113" t="s">
        <v>36</v>
      </c>
      <c r="I126" s="113">
        <v>10000</v>
      </c>
      <c r="J126" s="113">
        <v>10000</v>
      </c>
      <c r="K126" s="113">
        <v>10000</v>
      </c>
      <c r="L126" s="113">
        <v>30000</v>
      </c>
      <c r="M126" s="113" t="s">
        <v>253</v>
      </c>
      <c r="N126" s="113" t="s">
        <v>253</v>
      </c>
      <c r="O126" s="113" t="s">
        <v>253</v>
      </c>
      <c r="P126" s="113" t="s">
        <v>253</v>
      </c>
      <c r="Q126" s="113" t="s">
        <v>253</v>
      </c>
      <c r="R126" s="113" t="s">
        <v>253</v>
      </c>
      <c r="S126" s="113" t="s">
        <v>253</v>
      </c>
      <c r="T126" s="163" t="s">
        <v>253</v>
      </c>
    </row>
    <row r="127" spans="1:20" ht="43.5" customHeight="1">
      <c r="A127" s="20">
        <v>120</v>
      </c>
      <c r="B127" s="163">
        <v>2022</v>
      </c>
      <c r="C127" s="124" t="s">
        <v>353</v>
      </c>
      <c r="D127" s="108" t="s">
        <v>375</v>
      </c>
      <c r="E127" s="111" t="s">
        <v>376</v>
      </c>
      <c r="F127" s="137">
        <v>10000</v>
      </c>
      <c r="G127" s="108" t="s">
        <v>31</v>
      </c>
      <c r="H127" s="113" t="s">
        <v>36</v>
      </c>
      <c r="I127" s="113">
        <v>10000</v>
      </c>
      <c r="J127" s="113">
        <v>10000</v>
      </c>
      <c r="K127" s="113">
        <v>10000</v>
      </c>
      <c r="L127" s="113">
        <v>30000</v>
      </c>
      <c r="M127" s="113" t="s">
        <v>253</v>
      </c>
      <c r="N127" s="113" t="s">
        <v>253</v>
      </c>
      <c r="O127" s="113" t="s">
        <v>253</v>
      </c>
      <c r="P127" s="113" t="s">
        <v>253</v>
      </c>
      <c r="Q127" s="113" t="s">
        <v>253</v>
      </c>
      <c r="R127" s="113" t="s">
        <v>253</v>
      </c>
      <c r="S127" s="113" t="s">
        <v>253</v>
      </c>
      <c r="T127" s="163" t="s">
        <v>253</v>
      </c>
    </row>
    <row r="128" spans="1:20" ht="43.5" customHeight="1">
      <c r="A128" s="20">
        <v>121</v>
      </c>
      <c r="B128" s="163">
        <v>2022</v>
      </c>
      <c r="C128" s="124" t="s">
        <v>353</v>
      </c>
      <c r="D128" s="108" t="s">
        <v>377</v>
      </c>
      <c r="E128" s="111" t="s">
        <v>378</v>
      </c>
      <c r="F128" s="137">
        <v>50000</v>
      </c>
      <c r="G128" s="108" t="s">
        <v>31</v>
      </c>
      <c r="H128" s="113" t="s">
        <v>36</v>
      </c>
      <c r="I128" s="113">
        <v>50000</v>
      </c>
      <c r="J128" s="113">
        <v>50000</v>
      </c>
      <c r="K128" s="113">
        <v>50000</v>
      </c>
      <c r="L128" s="113">
        <v>1500000</v>
      </c>
      <c r="M128" s="113" t="s">
        <v>253</v>
      </c>
      <c r="N128" s="113" t="s">
        <v>253</v>
      </c>
      <c r="O128" s="113" t="s">
        <v>253</v>
      </c>
      <c r="P128" s="113" t="s">
        <v>253</v>
      </c>
      <c r="Q128" s="113" t="s">
        <v>253</v>
      </c>
      <c r="R128" s="113" t="s">
        <v>253</v>
      </c>
      <c r="S128" s="113" t="s">
        <v>253</v>
      </c>
      <c r="T128" s="163" t="s">
        <v>253</v>
      </c>
    </row>
    <row r="129" spans="1:20" ht="43.5" customHeight="1">
      <c r="A129" s="20">
        <v>122</v>
      </c>
      <c r="B129" s="163">
        <v>2022</v>
      </c>
      <c r="C129" s="124" t="s">
        <v>353</v>
      </c>
      <c r="D129" s="108" t="s">
        <v>379</v>
      </c>
      <c r="E129" s="111" t="s">
        <v>380</v>
      </c>
      <c r="F129" s="137">
        <v>10000</v>
      </c>
      <c r="G129" s="108" t="s">
        <v>31</v>
      </c>
      <c r="H129" s="113" t="s">
        <v>36</v>
      </c>
      <c r="I129" s="113">
        <v>10000</v>
      </c>
      <c r="J129" s="113">
        <v>10000</v>
      </c>
      <c r="K129" s="113">
        <v>10000</v>
      </c>
      <c r="L129" s="113">
        <v>30000</v>
      </c>
      <c r="M129" s="113" t="s">
        <v>253</v>
      </c>
      <c r="N129" s="113" t="s">
        <v>253</v>
      </c>
      <c r="O129" s="113" t="s">
        <v>253</v>
      </c>
      <c r="P129" s="113" t="s">
        <v>253</v>
      </c>
      <c r="Q129" s="113" t="s">
        <v>253</v>
      </c>
      <c r="R129" s="113" t="s">
        <v>253</v>
      </c>
      <c r="S129" s="113" t="s">
        <v>253</v>
      </c>
      <c r="T129" s="163" t="s">
        <v>253</v>
      </c>
    </row>
    <row r="130" spans="1:20" ht="43.5" customHeight="1">
      <c r="A130" s="20">
        <v>123</v>
      </c>
      <c r="B130" s="163">
        <v>2022</v>
      </c>
      <c r="C130" s="124" t="s">
        <v>353</v>
      </c>
      <c r="D130" s="108" t="s">
        <v>381</v>
      </c>
      <c r="E130" s="111" t="s">
        <v>382</v>
      </c>
      <c r="F130" s="137">
        <v>10000</v>
      </c>
      <c r="G130" s="108" t="s">
        <v>31</v>
      </c>
      <c r="H130" s="113" t="s">
        <v>36</v>
      </c>
      <c r="I130" s="113">
        <v>10000</v>
      </c>
      <c r="J130" s="113">
        <v>10000</v>
      </c>
      <c r="K130" s="113">
        <v>10000</v>
      </c>
      <c r="L130" s="113">
        <v>30000</v>
      </c>
      <c r="M130" s="113" t="s">
        <v>253</v>
      </c>
      <c r="N130" s="113" t="s">
        <v>253</v>
      </c>
      <c r="O130" s="113" t="s">
        <v>253</v>
      </c>
      <c r="P130" s="113" t="s">
        <v>253</v>
      </c>
      <c r="Q130" s="113" t="s">
        <v>253</v>
      </c>
      <c r="R130" s="113" t="s">
        <v>253</v>
      </c>
      <c r="S130" s="113" t="s">
        <v>253</v>
      </c>
      <c r="T130" s="163" t="s">
        <v>253</v>
      </c>
    </row>
    <row r="131" spans="1:20" ht="43.5" customHeight="1">
      <c r="A131" s="20">
        <v>124</v>
      </c>
      <c r="B131" s="163">
        <v>2022</v>
      </c>
      <c r="C131" s="124" t="s">
        <v>353</v>
      </c>
      <c r="D131" s="108" t="s">
        <v>383</v>
      </c>
      <c r="E131" s="111" t="s">
        <v>384</v>
      </c>
      <c r="F131" s="137">
        <v>10000</v>
      </c>
      <c r="G131" s="108" t="s">
        <v>31</v>
      </c>
      <c r="H131" s="113" t="s">
        <v>36</v>
      </c>
      <c r="I131" s="113">
        <v>10000</v>
      </c>
      <c r="J131" s="113">
        <v>10000</v>
      </c>
      <c r="K131" s="113">
        <v>10000</v>
      </c>
      <c r="L131" s="113">
        <v>30000</v>
      </c>
      <c r="M131" s="113" t="s">
        <v>253</v>
      </c>
      <c r="N131" s="113" t="s">
        <v>253</v>
      </c>
      <c r="O131" s="113" t="s">
        <v>253</v>
      </c>
      <c r="P131" s="113" t="s">
        <v>253</v>
      </c>
      <c r="Q131" s="113" t="s">
        <v>253</v>
      </c>
      <c r="R131" s="113" t="s">
        <v>253</v>
      </c>
      <c r="S131" s="113" t="s">
        <v>253</v>
      </c>
      <c r="T131" s="163" t="s">
        <v>253</v>
      </c>
    </row>
    <row r="132" spans="1:20" ht="43.5" customHeight="1">
      <c r="A132" s="20">
        <v>125</v>
      </c>
      <c r="B132" s="163">
        <v>2022</v>
      </c>
      <c r="C132" s="124" t="s">
        <v>353</v>
      </c>
      <c r="D132" s="108" t="s">
        <v>385</v>
      </c>
      <c r="E132" s="111" t="s">
        <v>386</v>
      </c>
      <c r="F132" s="137">
        <v>10000</v>
      </c>
      <c r="G132" s="108" t="s">
        <v>31</v>
      </c>
      <c r="H132" s="113" t="s">
        <v>36</v>
      </c>
      <c r="I132" s="113">
        <v>10000</v>
      </c>
      <c r="J132" s="113">
        <v>20000</v>
      </c>
      <c r="K132" s="113">
        <v>20000</v>
      </c>
      <c r="L132" s="113">
        <v>50000</v>
      </c>
      <c r="M132" s="113" t="s">
        <v>253</v>
      </c>
      <c r="N132" s="113" t="s">
        <v>253</v>
      </c>
      <c r="O132" s="113" t="s">
        <v>253</v>
      </c>
      <c r="P132" s="113" t="s">
        <v>253</v>
      </c>
      <c r="Q132" s="113" t="s">
        <v>253</v>
      </c>
      <c r="R132" s="113" t="s">
        <v>253</v>
      </c>
      <c r="S132" s="113" t="s">
        <v>253</v>
      </c>
      <c r="T132" s="163" t="s">
        <v>253</v>
      </c>
    </row>
    <row r="133" spans="1:20" ht="43.5" customHeight="1">
      <c r="A133" s="20">
        <v>126</v>
      </c>
      <c r="B133" s="163">
        <v>2022</v>
      </c>
      <c r="C133" s="124" t="s">
        <v>353</v>
      </c>
      <c r="D133" s="108" t="s">
        <v>387</v>
      </c>
      <c r="E133" s="111" t="s">
        <v>388</v>
      </c>
      <c r="F133" s="137">
        <v>10000</v>
      </c>
      <c r="G133" s="108" t="s">
        <v>31</v>
      </c>
      <c r="H133" s="113" t="s">
        <v>36</v>
      </c>
      <c r="I133" s="113">
        <v>10000</v>
      </c>
      <c r="J133" s="113">
        <v>10000</v>
      </c>
      <c r="K133" s="113">
        <v>10000</v>
      </c>
      <c r="L133" s="113">
        <v>30000</v>
      </c>
      <c r="M133" s="113" t="s">
        <v>253</v>
      </c>
      <c r="N133" s="113" t="s">
        <v>253</v>
      </c>
      <c r="O133" s="113" t="s">
        <v>253</v>
      </c>
      <c r="P133" s="113" t="s">
        <v>253</v>
      </c>
      <c r="Q133" s="113" t="s">
        <v>253</v>
      </c>
      <c r="R133" s="113" t="s">
        <v>253</v>
      </c>
      <c r="S133" s="113" t="s">
        <v>253</v>
      </c>
      <c r="T133" s="163" t="s">
        <v>253</v>
      </c>
    </row>
    <row r="134" spans="1:20" ht="43.5" customHeight="1">
      <c r="A134" s="20">
        <v>127</v>
      </c>
      <c r="B134" s="163">
        <v>2022</v>
      </c>
      <c r="C134" s="124" t="s">
        <v>353</v>
      </c>
      <c r="D134" s="108" t="s">
        <v>389</v>
      </c>
      <c r="E134" s="111" t="s">
        <v>390</v>
      </c>
      <c r="F134" s="137">
        <v>50000</v>
      </c>
      <c r="G134" s="108" t="s">
        <v>31</v>
      </c>
      <c r="H134" s="113" t="s">
        <v>358</v>
      </c>
      <c r="I134" s="113">
        <v>50000</v>
      </c>
      <c r="J134" s="113">
        <v>50000</v>
      </c>
      <c r="K134" s="113">
        <v>50000</v>
      </c>
      <c r="L134" s="113">
        <v>150000</v>
      </c>
      <c r="M134" s="113" t="s">
        <v>253</v>
      </c>
      <c r="N134" s="113" t="s">
        <v>253</v>
      </c>
      <c r="O134" s="113" t="s">
        <v>253</v>
      </c>
      <c r="P134" s="113" t="s">
        <v>253</v>
      </c>
      <c r="Q134" s="113" t="s">
        <v>253</v>
      </c>
      <c r="R134" s="113" t="s">
        <v>253</v>
      </c>
      <c r="S134" s="113" t="s">
        <v>253</v>
      </c>
      <c r="T134" s="163" t="s">
        <v>253</v>
      </c>
    </row>
    <row r="135" spans="1:20" ht="43.5" customHeight="1">
      <c r="A135" s="20">
        <v>128</v>
      </c>
      <c r="B135" s="163">
        <v>2022</v>
      </c>
      <c r="C135" s="124" t="s">
        <v>353</v>
      </c>
      <c r="D135" s="108" t="s">
        <v>391</v>
      </c>
      <c r="E135" s="111" t="s">
        <v>368</v>
      </c>
      <c r="F135" s="137">
        <v>10000</v>
      </c>
      <c r="G135" s="108" t="s">
        <v>31</v>
      </c>
      <c r="H135" s="113" t="s">
        <v>36</v>
      </c>
      <c r="I135" s="113">
        <v>10000</v>
      </c>
      <c r="J135" s="113">
        <v>10000</v>
      </c>
      <c r="K135" s="113">
        <v>10000</v>
      </c>
      <c r="L135" s="113">
        <v>30000</v>
      </c>
      <c r="M135" s="113" t="s">
        <v>253</v>
      </c>
      <c r="N135" s="113" t="s">
        <v>253</v>
      </c>
      <c r="O135" s="113" t="s">
        <v>253</v>
      </c>
      <c r="P135" s="113" t="s">
        <v>253</v>
      </c>
      <c r="Q135" s="113" t="s">
        <v>253</v>
      </c>
      <c r="R135" s="113" t="s">
        <v>253</v>
      </c>
      <c r="S135" s="113" t="s">
        <v>253</v>
      </c>
      <c r="T135" s="163" t="s">
        <v>253</v>
      </c>
    </row>
    <row r="136" spans="1:20" ht="43.5" customHeight="1">
      <c r="A136" s="20">
        <v>129</v>
      </c>
      <c r="B136" s="163">
        <v>2022</v>
      </c>
      <c r="C136" s="124" t="s">
        <v>353</v>
      </c>
      <c r="D136" s="108" t="s">
        <v>392</v>
      </c>
      <c r="E136" s="111" t="s">
        <v>393</v>
      </c>
      <c r="F136" s="137">
        <v>10000</v>
      </c>
      <c r="G136" s="108" t="s">
        <v>31</v>
      </c>
      <c r="H136" s="113" t="s">
        <v>36</v>
      </c>
      <c r="I136" s="113">
        <v>10000</v>
      </c>
      <c r="J136" s="113" t="s">
        <v>253</v>
      </c>
      <c r="K136" s="113">
        <v>10000</v>
      </c>
      <c r="L136" s="113">
        <v>20000</v>
      </c>
      <c r="M136" s="113" t="s">
        <v>253</v>
      </c>
      <c r="N136" s="113" t="s">
        <v>253</v>
      </c>
      <c r="O136" s="113" t="s">
        <v>253</v>
      </c>
      <c r="P136" s="113" t="s">
        <v>253</v>
      </c>
      <c r="Q136" s="113" t="s">
        <v>253</v>
      </c>
      <c r="R136" s="113" t="s">
        <v>253</v>
      </c>
      <c r="S136" s="113" t="s">
        <v>253</v>
      </c>
      <c r="T136" s="163" t="s">
        <v>253</v>
      </c>
    </row>
    <row r="137" spans="1:20" ht="43.5" customHeight="1">
      <c r="A137" s="20">
        <v>130</v>
      </c>
      <c r="B137" s="163">
        <v>2022</v>
      </c>
      <c r="C137" s="124" t="s">
        <v>353</v>
      </c>
      <c r="D137" s="108" t="s">
        <v>394</v>
      </c>
      <c r="E137" s="111" t="s">
        <v>395</v>
      </c>
      <c r="F137" s="137">
        <v>30000</v>
      </c>
      <c r="G137" s="108" t="s">
        <v>31</v>
      </c>
      <c r="H137" s="113" t="s">
        <v>358</v>
      </c>
      <c r="I137" s="113">
        <v>30000</v>
      </c>
      <c r="J137" s="113" t="s">
        <v>253</v>
      </c>
      <c r="K137" s="113" t="s">
        <v>253</v>
      </c>
      <c r="L137" s="113">
        <v>30000</v>
      </c>
      <c r="M137" s="113" t="s">
        <v>253</v>
      </c>
      <c r="N137" s="113" t="s">
        <v>253</v>
      </c>
      <c r="O137" s="113" t="s">
        <v>253</v>
      </c>
      <c r="P137" s="113" t="s">
        <v>253</v>
      </c>
      <c r="Q137" s="113" t="s">
        <v>253</v>
      </c>
      <c r="R137" s="113" t="s">
        <v>253</v>
      </c>
      <c r="S137" s="113" t="s">
        <v>253</v>
      </c>
      <c r="T137" s="163" t="s">
        <v>253</v>
      </c>
    </row>
    <row r="138" spans="1:20" ht="43.5" customHeight="1">
      <c r="A138" s="20">
        <v>131</v>
      </c>
      <c r="B138" s="163">
        <v>2022</v>
      </c>
      <c r="C138" s="124" t="s">
        <v>353</v>
      </c>
      <c r="D138" s="108" t="s">
        <v>396</v>
      </c>
      <c r="E138" s="111" t="s">
        <v>397</v>
      </c>
      <c r="F138" s="137">
        <v>30000</v>
      </c>
      <c r="G138" s="108" t="s">
        <v>31</v>
      </c>
      <c r="H138" s="113" t="s">
        <v>358</v>
      </c>
      <c r="I138" s="113">
        <v>30000</v>
      </c>
      <c r="J138" s="113">
        <v>30000</v>
      </c>
      <c r="K138" s="113" t="s">
        <v>253</v>
      </c>
      <c r="L138" s="113">
        <v>60000</v>
      </c>
      <c r="M138" s="113" t="s">
        <v>253</v>
      </c>
      <c r="N138" s="113" t="s">
        <v>253</v>
      </c>
      <c r="O138" s="113" t="s">
        <v>253</v>
      </c>
      <c r="P138" s="113" t="s">
        <v>253</v>
      </c>
      <c r="Q138" s="113" t="s">
        <v>253</v>
      </c>
      <c r="R138" s="113" t="s">
        <v>253</v>
      </c>
      <c r="S138" s="113" t="s">
        <v>253</v>
      </c>
      <c r="T138" s="163" t="s">
        <v>253</v>
      </c>
    </row>
    <row r="139" spans="1:20" ht="43.5" customHeight="1">
      <c r="A139" s="20">
        <v>132</v>
      </c>
      <c r="B139" s="163">
        <v>2022</v>
      </c>
      <c r="C139" s="124" t="s">
        <v>353</v>
      </c>
      <c r="D139" s="108" t="s">
        <v>398</v>
      </c>
      <c r="E139" s="111" t="s">
        <v>399</v>
      </c>
      <c r="F139" s="137">
        <v>10000</v>
      </c>
      <c r="G139" s="108" t="s">
        <v>31</v>
      </c>
      <c r="H139" s="113" t="s">
        <v>36</v>
      </c>
      <c r="I139" s="113">
        <v>10000</v>
      </c>
      <c r="J139" s="113">
        <v>10000</v>
      </c>
      <c r="K139" s="113">
        <v>10000</v>
      </c>
      <c r="L139" s="113">
        <v>30000</v>
      </c>
      <c r="M139" s="113" t="s">
        <v>253</v>
      </c>
      <c r="N139" s="113" t="s">
        <v>253</v>
      </c>
      <c r="O139" s="113" t="s">
        <v>253</v>
      </c>
      <c r="P139" s="113" t="s">
        <v>253</v>
      </c>
      <c r="Q139" s="113" t="s">
        <v>253</v>
      </c>
      <c r="R139" s="113" t="s">
        <v>253</v>
      </c>
      <c r="S139" s="113" t="s">
        <v>253</v>
      </c>
      <c r="T139" s="163" t="s">
        <v>253</v>
      </c>
    </row>
    <row r="140" spans="1:20" ht="43.5" customHeight="1">
      <c r="A140" s="20">
        <v>133</v>
      </c>
      <c r="B140" s="163">
        <v>2022</v>
      </c>
      <c r="C140" s="124" t="s">
        <v>353</v>
      </c>
      <c r="D140" s="108" t="s">
        <v>400</v>
      </c>
      <c r="E140" s="111" t="s">
        <v>401</v>
      </c>
      <c r="F140" s="137">
        <v>25000</v>
      </c>
      <c r="G140" s="108" t="s">
        <v>31</v>
      </c>
      <c r="H140" s="113" t="s">
        <v>36</v>
      </c>
      <c r="I140" s="113">
        <v>25000</v>
      </c>
      <c r="J140" s="113" t="s">
        <v>253</v>
      </c>
      <c r="K140" s="113">
        <v>25000</v>
      </c>
      <c r="L140" s="113">
        <v>50000</v>
      </c>
      <c r="M140" s="113" t="s">
        <v>253</v>
      </c>
      <c r="N140" s="113" t="s">
        <v>253</v>
      </c>
      <c r="O140" s="113" t="s">
        <v>253</v>
      </c>
      <c r="P140" s="113" t="s">
        <v>253</v>
      </c>
      <c r="Q140" s="113" t="s">
        <v>253</v>
      </c>
      <c r="R140" s="113" t="s">
        <v>253</v>
      </c>
      <c r="S140" s="113" t="s">
        <v>253</v>
      </c>
      <c r="T140" s="163" t="s">
        <v>253</v>
      </c>
    </row>
    <row r="141" spans="1:20" ht="43.5" customHeight="1">
      <c r="A141" s="20">
        <v>134</v>
      </c>
      <c r="B141" s="163">
        <v>2022</v>
      </c>
      <c r="C141" s="124" t="s">
        <v>353</v>
      </c>
      <c r="D141" s="108" t="s">
        <v>402</v>
      </c>
      <c r="E141" s="111" t="s">
        <v>403</v>
      </c>
      <c r="F141" s="137">
        <v>5000</v>
      </c>
      <c r="G141" s="108" t="s">
        <v>31</v>
      </c>
      <c r="H141" s="113" t="s">
        <v>36</v>
      </c>
      <c r="I141" s="113">
        <v>5000</v>
      </c>
      <c r="J141" s="113">
        <v>5000</v>
      </c>
      <c r="K141" s="113">
        <v>5000</v>
      </c>
      <c r="L141" s="113">
        <v>15000</v>
      </c>
      <c r="M141" s="113" t="s">
        <v>253</v>
      </c>
      <c r="N141" s="113" t="s">
        <v>253</v>
      </c>
      <c r="O141" s="113" t="s">
        <v>253</v>
      </c>
      <c r="P141" s="113" t="s">
        <v>253</v>
      </c>
      <c r="Q141" s="113" t="s">
        <v>253</v>
      </c>
      <c r="R141" s="113" t="s">
        <v>253</v>
      </c>
      <c r="S141" s="113" t="s">
        <v>253</v>
      </c>
      <c r="T141" s="163" t="s">
        <v>253</v>
      </c>
    </row>
    <row r="142" spans="1:20" ht="43.5" customHeight="1">
      <c r="A142" s="20">
        <v>135</v>
      </c>
      <c r="B142" s="163">
        <v>2022</v>
      </c>
      <c r="C142" s="124" t="s">
        <v>353</v>
      </c>
      <c r="D142" s="108" t="s">
        <v>404</v>
      </c>
      <c r="E142" s="111" t="s">
        <v>405</v>
      </c>
      <c r="F142" s="137">
        <v>10000</v>
      </c>
      <c r="G142" s="108" t="s">
        <v>31</v>
      </c>
      <c r="H142" s="113" t="s">
        <v>36</v>
      </c>
      <c r="I142" s="113">
        <v>10000</v>
      </c>
      <c r="J142" s="113" t="s">
        <v>253</v>
      </c>
      <c r="K142" s="113" t="s">
        <v>253</v>
      </c>
      <c r="L142" s="113">
        <v>10000</v>
      </c>
      <c r="M142" s="113" t="s">
        <v>253</v>
      </c>
      <c r="N142" s="113" t="s">
        <v>253</v>
      </c>
      <c r="O142" s="113" t="s">
        <v>253</v>
      </c>
      <c r="P142" s="113" t="s">
        <v>253</v>
      </c>
      <c r="Q142" s="113" t="s">
        <v>253</v>
      </c>
      <c r="R142" s="113" t="s">
        <v>253</v>
      </c>
      <c r="S142" s="113" t="s">
        <v>253</v>
      </c>
      <c r="T142" s="163" t="s">
        <v>253</v>
      </c>
    </row>
    <row r="143" spans="1:20" ht="43.5" customHeight="1">
      <c r="A143" s="20">
        <v>136</v>
      </c>
      <c r="B143" s="163">
        <v>2022</v>
      </c>
      <c r="C143" s="124" t="s">
        <v>353</v>
      </c>
      <c r="D143" s="108" t="s">
        <v>406</v>
      </c>
      <c r="E143" s="111" t="s">
        <v>407</v>
      </c>
      <c r="F143" s="137">
        <v>10000</v>
      </c>
      <c r="G143" s="108" t="s">
        <v>31</v>
      </c>
      <c r="H143" s="113" t="s">
        <v>36</v>
      </c>
      <c r="I143" s="113">
        <v>10000</v>
      </c>
      <c r="J143" s="113" t="s">
        <v>253</v>
      </c>
      <c r="K143" s="113" t="s">
        <v>253</v>
      </c>
      <c r="L143" s="113">
        <v>10000</v>
      </c>
      <c r="M143" s="113" t="s">
        <v>253</v>
      </c>
      <c r="N143" s="113" t="s">
        <v>253</v>
      </c>
      <c r="O143" s="113" t="s">
        <v>253</v>
      </c>
      <c r="P143" s="113" t="s">
        <v>253</v>
      </c>
      <c r="Q143" s="113" t="s">
        <v>253</v>
      </c>
      <c r="R143" s="113" t="s">
        <v>253</v>
      </c>
      <c r="S143" s="113" t="s">
        <v>253</v>
      </c>
      <c r="T143" s="163" t="s">
        <v>253</v>
      </c>
    </row>
    <row r="144" spans="1:20" ht="43.5" customHeight="1">
      <c r="A144" s="20">
        <v>137</v>
      </c>
      <c r="B144" s="163">
        <v>2022</v>
      </c>
      <c r="C144" s="124" t="s">
        <v>353</v>
      </c>
      <c r="D144" s="108" t="s">
        <v>408</v>
      </c>
      <c r="E144" s="111" t="s">
        <v>409</v>
      </c>
      <c r="F144" s="137">
        <v>10000</v>
      </c>
      <c r="G144" s="108" t="s">
        <v>31</v>
      </c>
      <c r="H144" s="113" t="s">
        <v>36</v>
      </c>
      <c r="I144" s="113">
        <v>10000</v>
      </c>
      <c r="J144" s="113">
        <v>10000</v>
      </c>
      <c r="K144" s="113">
        <v>10000</v>
      </c>
      <c r="L144" s="113">
        <v>30000</v>
      </c>
      <c r="M144" s="113" t="s">
        <v>253</v>
      </c>
      <c r="N144" s="113" t="s">
        <v>253</v>
      </c>
      <c r="O144" s="113" t="s">
        <v>253</v>
      </c>
      <c r="P144" s="113" t="s">
        <v>253</v>
      </c>
      <c r="Q144" s="113" t="s">
        <v>253</v>
      </c>
      <c r="R144" s="113" t="s">
        <v>253</v>
      </c>
      <c r="S144" s="113" t="s">
        <v>253</v>
      </c>
      <c r="T144" s="163" t="s">
        <v>253</v>
      </c>
    </row>
    <row r="145" spans="1:20" ht="43.5" customHeight="1">
      <c r="A145" s="20">
        <v>138</v>
      </c>
      <c r="B145" s="163">
        <v>2022</v>
      </c>
      <c r="C145" s="124" t="s">
        <v>353</v>
      </c>
      <c r="D145" s="108" t="s">
        <v>410</v>
      </c>
      <c r="E145" s="111" t="s">
        <v>411</v>
      </c>
      <c r="F145" s="137">
        <v>10000</v>
      </c>
      <c r="G145" s="108" t="s">
        <v>31</v>
      </c>
      <c r="H145" s="113" t="s">
        <v>36</v>
      </c>
      <c r="I145" s="113">
        <v>10000</v>
      </c>
      <c r="J145" s="113">
        <v>10000</v>
      </c>
      <c r="K145" s="113">
        <v>10000</v>
      </c>
      <c r="L145" s="113">
        <v>30000</v>
      </c>
      <c r="M145" s="113" t="s">
        <v>253</v>
      </c>
      <c r="N145" s="113" t="s">
        <v>253</v>
      </c>
      <c r="O145" s="113" t="s">
        <v>253</v>
      </c>
      <c r="P145" s="113" t="s">
        <v>253</v>
      </c>
      <c r="Q145" s="113" t="s">
        <v>253</v>
      </c>
      <c r="R145" s="113" t="s">
        <v>253</v>
      </c>
      <c r="S145" s="113" t="s">
        <v>253</v>
      </c>
      <c r="T145" s="163" t="s">
        <v>253</v>
      </c>
    </row>
    <row r="146" spans="1:20" ht="43.5" customHeight="1">
      <c r="A146" s="20">
        <v>139</v>
      </c>
      <c r="B146" s="163">
        <v>2022</v>
      </c>
      <c r="C146" s="124" t="s">
        <v>353</v>
      </c>
      <c r="D146" s="108" t="s">
        <v>412</v>
      </c>
      <c r="E146" s="111" t="s">
        <v>413</v>
      </c>
      <c r="F146" s="137">
        <v>60000</v>
      </c>
      <c r="G146" s="108" t="s">
        <v>31</v>
      </c>
      <c r="H146" s="113" t="s">
        <v>36</v>
      </c>
      <c r="I146" s="113">
        <v>60000</v>
      </c>
      <c r="J146" s="113" t="s">
        <v>253</v>
      </c>
      <c r="K146" s="113">
        <v>60000</v>
      </c>
      <c r="L146" s="113">
        <v>120000</v>
      </c>
      <c r="M146" s="113" t="s">
        <v>253</v>
      </c>
      <c r="N146" s="113" t="s">
        <v>253</v>
      </c>
      <c r="O146" s="113" t="s">
        <v>253</v>
      </c>
      <c r="P146" s="113" t="s">
        <v>253</v>
      </c>
      <c r="Q146" s="113" t="s">
        <v>253</v>
      </c>
      <c r="R146" s="113" t="s">
        <v>253</v>
      </c>
      <c r="S146" s="113" t="s">
        <v>253</v>
      </c>
      <c r="T146" s="163" t="s">
        <v>253</v>
      </c>
    </row>
    <row r="147" spans="1:20" ht="43.5" customHeight="1">
      <c r="A147" s="20">
        <v>140</v>
      </c>
      <c r="B147" s="163">
        <v>2022</v>
      </c>
      <c r="C147" s="124" t="s">
        <v>353</v>
      </c>
      <c r="D147" s="108" t="s">
        <v>414</v>
      </c>
      <c r="E147" s="111" t="s">
        <v>415</v>
      </c>
      <c r="F147" s="137">
        <v>10000</v>
      </c>
      <c r="G147" s="108" t="s">
        <v>31</v>
      </c>
      <c r="H147" s="113" t="s">
        <v>36</v>
      </c>
      <c r="I147" s="113">
        <v>10000</v>
      </c>
      <c r="J147" s="113">
        <v>10000</v>
      </c>
      <c r="K147" s="113">
        <v>10000</v>
      </c>
      <c r="L147" s="113">
        <v>30000</v>
      </c>
      <c r="M147" s="113" t="s">
        <v>253</v>
      </c>
      <c r="N147" s="113" t="s">
        <v>253</v>
      </c>
      <c r="O147" s="113" t="s">
        <v>253</v>
      </c>
      <c r="P147" s="113" t="s">
        <v>253</v>
      </c>
      <c r="Q147" s="113" t="s">
        <v>253</v>
      </c>
      <c r="R147" s="113" t="s">
        <v>253</v>
      </c>
      <c r="S147" s="113" t="s">
        <v>253</v>
      </c>
      <c r="T147" s="163" t="s">
        <v>253</v>
      </c>
    </row>
    <row r="148" spans="1:20" ht="43.5" customHeight="1">
      <c r="A148" s="20">
        <v>141</v>
      </c>
      <c r="B148" s="163">
        <v>2022</v>
      </c>
      <c r="C148" s="124" t="s">
        <v>353</v>
      </c>
      <c r="D148" s="108" t="s">
        <v>416</v>
      </c>
      <c r="E148" s="111" t="s">
        <v>417</v>
      </c>
      <c r="F148" s="137">
        <v>15000</v>
      </c>
      <c r="G148" s="108" t="s">
        <v>31</v>
      </c>
      <c r="H148" s="113" t="s">
        <v>36</v>
      </c>
      <c r="I148" s="113">
        <v>15000</v>
      </c>
      <c r="J148" s="113">
        <v>15000</v>
      </c>
      <c r="K148" s="113">
        <v>15000</v>
      </c>
      <c r="L148" s="113">
        <v>45000</v>
      </c>
      <c r="M148" s="113" t="s">
        <v>253</v>
      </c>
      <c r="N148" s="113" t="s">
        <v>253</v>
      </c>
      <c r="O148" s="113" t="s">
        <v>253</v>
      </c>
      <c r="P148" s="113" t="s">
        <v>253</v>
      </c>
      <c r="Q148" s="113" t="s">
        <v>253</v>
      </c>
      <c r="R148" s="113" t="s">
        <v>253</v>
      </c>
      <c r="S148" s="113" t="s">
        <v>253</v>
      </c>
      <c r="T148" s="163" t="s">
        <v>253</v>
      </c>
    </row>
    <row r="149" spans="1:20" ht="43.5" customHeight="1">
      <c r="A149" s="20">
        <v>142</v>
      </c>
      <c r="B149" s="164">
        <v>2022</v>
      </c>
      <c r="C149" s="140" t="s">
        <v>353</v>
      </c>
      <c r="D149" s="116" t="s">
        <v>418</v>
      </c>
      <c r="E149" s="119" t="s">
        <v>419</v>
      </c>
      <c r="F149" s="139">
        <v>15000</v>
      </c>
      <c r="G149" s="116" t="s">
        <v>31</v>
      </c>
      <c r="H149" s="121" t="s">
        <v>36</v>
      </c>
      <c r="I149" s="121">
        <v>15000</v>
      </c>
      <c r="J149" s="121" t="s">
        <v>253</v>
      </c>
      <c r="K149" s="121">
        <v>20000</v>
      </c>
      <c r="L149" s="121">
        <v>35000</v>
      </c>
      <c r="M149" s="121" t="s">
        <v>253</v>
      </c>
      <c r="N149" s="121" t="s">
        <v>253</v>
      </c>
      <c r="O149" s="121" t="s">
        <v>253</v>
      </c>
      <c r="P149" s="121" t="s">
        <v>253</v>
      </c>
      <c r="Q149" s="121" t="s">
        <v>253</v>
      </c>
      <c r="R149" s="121" t="s">
        <v>253</v>
      </c>
      <c r="S149" s="121" t="s">
        <v>253</v>
      </c>
      <c r="T149" s="164" t="s">
        <v>253</v>
      </c>
    </row>
    <row r="150" spans="1:20" ht="43.5" customHeight="1">
      <c r="A150" s="20">
        <v>143</v>
      </c>
      <c r="B150" s="163" t="s">
        <v>420</v>
      </c>
      <c r="C150" s="124" t="s">
        <v>421</v>
      </c>
      <c r="D150" s="108" t="s">
        <v>422</v>
      </c>
      <c r="E150" s="111" t="s">
        <v>423</v>
      </c>
      <c r="F150" s="112">
        <v>2023647</v>
      </c>
      <c r="G150" s="108" t="s">
        <v>253</v>
      </c>
      <c r="H150" s="113" t="s">
        <v>424</v>
      </c>
      <c r="I150" s="114">
        <v>1500000</v>
      </c>
      <c r="J150" s="114">
        <v>257954</v>
      </c>
      <c r="K150" s="114">
        <v>265693</v>
      </c>
      <c r="L150" s="114">
        <v>2023647</v>
      </c>
      <c r="M150" s="113" t="s">
        <v>425</v>
      </c>
      <c r="N150" s="113" t="s">
        <v>425</v>
      </c>
      <c r="O150" s="113" t="s">
        <v>425</v>
      </c>
      <c r="P150" s="113" t="s">
        <v>425</v>
      </c>
      <c r="Q150" s="113" t="s">
        <v>425</v>
      </c>
      <c r="R150" s="113" t="s">
        <v>426</v>
      </c>
      <c r="S150" s="113" t="s">
        <v>426</v>
      </c>
      <c r="T150" s="163" t="s">
        <v>253</v>
      </c>
    </row>
    <row r="151" spans="1:20" ht="43.5" customHeight="1">
      <c r="A151" s="20">
        <v>144</v>
      </c>
      <c r="B151" s="164" t="s">
        <v>420</v>
      </c>
      <c r="C151" s="140" t="s">
        <v>421</v>
      </c>
      <c r="D151" s="116" t="s">
        <v>422</v>
      </c>
      <c r="E151" s="119" t="s">
        <v>427</v>
      </c>
      <c r="F151" s="120">
        <v>1499087</v>
      </c>
      <c r="G151" s="116" t="s">
        <v>253</v>
      </c>
      <c r="H151" s="121" t="s">
        <v>424</v>
      </c>
      <c r="I151" s="122">
        <v>485000</v>
      </c>
      <c r="J151" s="122">
        <v>499550</v>
      </c>
      <c r="K151" s="122">
        <v>514537</v>
      </c>
      <c r="L151" s="122">
        <v>1499087</v>
      </c>
      <c r="M151" s="121" t="s">
        <v>428</v>
      </c>
      <c r="N151" s="121" t="s">
        <v>428</v>
      </c>
      <c r="O151" s="121" t="s">
        <v>428</v>
      </c>
      <c r="P151" s="121" t="s">
        <v>428</v>
      </c>
      <c r="Q151" s="121" t="s">
        <v>428</v>
      </c>
      <c r="R151" s="121" t="s">
        <v>428</v>
      </c>
      <c r="S151" s="121" t="s">
        <v>428</v>
      </c>
      <c r="T151" s="164" t="s">
        <v>253</v>
      </c>
    </row>
    <row r="152" spans="1:20" ht="43.5" customHeight="1">
      <c r="A152" s="20">
        <v>145</v>
      </c>
      <c r="B152" s="164">
        <v>2022</v>
      </c>
      <c r="C152" s="117" t="s">
        <v>429</v>
      </c>
      <c r="D152" s="116" t="s">
        <v>430</v>
      </c>
      <c r="E152" s="138" t="s">
        <v>431</v>
      </c>
      <c r="F152" s="140">
        <v>60000</v>
      </c>
      <c r="G152" s="116" t="s">
        <v>31</v>
      </c>
      <c r="H152" s="121" t="s">
        <v>41</v>
      </c>
      <c r="I152" s="165">
        <v>60000</v>
      </c>
      <c r="J152" s="165" t="s">
        <v>253</v>
      </c>
      <c r="K152" s="165" t="s">
        <v>253</v>
      </c>
      <c r="L152" s="165" t="s">
        <v>253</v>
      </c>
      <c r="M152" s="166">
        <v>44621</v>
      </c>
      <c r="N152" s="166">
        <v>44628</v>
      </c>
      <c r="O152" s="166">
        <v>44630</v>
      </c>
      <c r="P152" s="166">
        <v>44633</v>
      </c>
      <c r="Q152" s="165" t="s">
        <v>253</v>
      </c>
      <c r="R152" s="165" t="s">
        <v>253</v>
      </c>
      <c r="S152" s="165" t="s">
        <v>253</v>
      </c>
      <c r="T152" s="164" t="s">
        <v>253</v>
      </c>
    </row>
    <row r="153" spans="1:20" ht="43.5" customHeight="1">
      <c r="A153" s="20">
        <v>146</v>
      </c>
      <c r="B153" s="164">
        <v>2022</v>
      </c>
      <c r="C153" s="140" t="s">
        <v>432</v>
      </c>
      <c r="D153" s="116" t="s">
        <v>433</v>
      </c>
      <c r="E153" s="119" t="s">
        <v>434</v>
      </c>
      <c r="F153" s="140">
        <v>80000</v>
      </c>
      <c r="G153" s="116" t="s">
        <v>31</v>
      </c>
      <c r="H153" s="121" t="s">
        <v>25</v>
      </c>
      <c r="I153" s="167">
        <v>80000</v>
      </c>
      <c r="J153" s="121" t="s">
        <v>435</v>
      </c>
      <c r="K153" s="121" t="s">
        <v>435</v>
      </c>
      <c r="L153" s="167">
        <v>80000</v>
      </c>
      <c r="M153" s="168">
        <v>44666</v>
      </c>
      <c r="N153" s="168">
        <v>44691</v>
      </c>
      <c r="O153" s="168">
        <v>44710</v>
      </c>
      <c r="P153" s="168">
        <v>44725</v>
      </c>
      <c r="Q153" s="168">
        <v>44737</v>
      </c>
      <c r="R153" s="168">
        <v>44757</v>
      </c>
      <c r="S153" s="168">
        <v>44776</v>
      </c>
      <c r="T153" s="164" t="s">
        <v>253</v>
      </c>
    </row>
    <row r="154" spans="1:20" ht="43.5" customHeight="1">
      <c r="A154" s="20">
        <v>147</v>
      </c>
      <c r="B154" s="146">
        <v>2022</v>
      </c>
      <c r="C154" s="124" t="s">
        <v>436</v>
      </c>
      <c r="D154" s="108" t="s">
        <v>433</v>
      </c>
      <c r="E154" s="111" t="s">
        <v>437</v>
      </c>
      <c r="F154" s="112">
        <v>10000</v>
      </c>
      <c r="G154" s="108" t="s">
        <v>438</v>
      </c>
      <c r="H154" s="113" t="s">
        <v>36</v>
      </c>
      <c r="I154" s="114">
        <v>10000</v>
      </c>
      <c r="J154" s="113" t="s">
        <v>253</v>
      </c>
      <c r="K154" s="113" t="s">
        <v>253</v>
      </c>
      <c r="L154" s="114">
        <v>10000</v>
      </c>
      <c r="M154" s="113" t="s">
        <v>253</v>
      </c>
      <c r="N154" s="113" t="s">
        <v>253</v>
      </c>
      <c r="O154" s="113" t="s">
        <v>253</v>
      </c>
      <c r="P154" s="113" t="s">
        <v>253</v>
      </c>
      <c r="Q154" s="113" t="s">
        <v>253</v>
      </c>
      <c r="R154" s="113" t="s">
        <v>253</v>
      </c>
      <c r="S154" s="113" t="s">
        <v>253</v>
      </c>
      <c r="T154" s="146" t="s">
        <v>253</v>
      </c>
    </row>
    <row r="155" spans="1:20" ht="43.5" customHeight="1">
      <c r="A155" s="20">
        <v>148</v>
      </c>
      <c r="B155" s="146">
        <v>2022</v>
      </c>
      <c r="C155" s="124" t="s">
        <v>436</v>
      </c>
      <c r="D155" s="108" t="s">
        <v>439</v>
      </c>
      <c r="E155" s="111" t="s">
        <v>440</v>
      </c>
      <c r="F155" s="112">
        <v>20000</v>
      </c>
      <c r="G155" s="108" t="s">
        <v>441</v>
      </c>
      <c r="H155" s="113" t="s">
        <v>442</v>
      </c>
      <c r="I155" s="114">
        <v>20000</v>
      </c>
      <c r="J155" s="113" t="s">
        <v>253</v>
      </c>
      <c r="K155" s="113" t="s">
        <v>253</v>
      </c>
      <c r="L155" s="114">
        <v>20000</v>
      </c>
      <c r="M155" s="113" t="s">
        <v>253</v>
      </c>
      <c r="N155" s="113" t="s">
        <v>253</v>
      </c>
      <c r="O155" s="113" t="s">
        <v>253</v>
      </c>
      <c r="P155" s="113" t="s">
        <v>253</v>
      </c>
      <c r="Q155" s="113" t="s">
        <v>253</v>
      </c>
      <c r="R155" s="113" t="s">
        <v>253</v>
      </c>
      <c r="S155" s="113" t="s">
        <v>253</v>
      </c>
      <c r="T155" s="146" t="s">
        <v>253</v>
      </c>
    </row>
    <row r="156" spans="1:20" ht="43.5" customHeight="1">
      <c r="A156" s="20">
        <v>149</v>
      </c>
      <c r="B156" s="146">
        <v>2022</v>
      </c>
      <c r="C156" s="124" t="s">
        <v>436</v>
      </c>
      <c r="D156" s="108" t="s">
        <v>443</v>
      </c>
      <c r="E156" s="111" t="s">
        <v>444</v>
      </c>
      <c r="F156" s="112">
        <v>20000</v>
      </c>
      <c r="G156" s="108" t="s">
        <v>441</v>
      </c>
      <c r="H156" s="113" t="s">
        <v>442</v>
      </c>
      <c r="I156" s="114">
        <v>20000</v>
      </c>
      <c r="J156" s="113" t="s">
        <v>253</v>
      </c>
      <c r="K156" s="113" t="s">
        <v>253</v>
      </c>
      <c r="L156" s="114">
        <v>20000</v>
      </c>
      <c r="M156" s="113" t="s">
        <v>253</v>
      </c>
      <c r="N156" s="113" t="s">
        <v>253</v>
      </c>
      <c r="O156" s="113" t="s">
        <v>253</v>
      </c>
      <c r="P156" s="113" t="s">
        <v>253</v>
      </c>
      <c r="Q156" s="113" t="s">
        <v>253</v>
      </c>
      <c r="R156" s="113" t="s">
        <v>253</v>
      </c>
      <c r="S156" s="113" t="s">
        <v>253</v>
      </c>
      <c r="T156" s="146" t="s">
        <v>253</v>
      </c>
    </row>
    <row r="157" spans="1:20" ht="43.5" customHeight="1">
      <c r="A157" s="20">
        <v>150</v>
      </c>
      <c r="B157" s="146">
        <v>2022</v>
      </c>
      <c r="C157" s="124" t="s">
        <v>436</v>
      </c>
      <c r="D157" s="108" t="s">
        <v>445</v>
      </c>
      <c r="E157" s="111" t="s">
        <v>446</v>
      </c>
      <c r="F157" s="112">
        <v>21000</v>
      </c>
      <c r="G157" s="108" t="s">
        <v>441</v>
      </c>
      <c r="H157" s="113" t="s">
        <v>442</v>
      </c>
      <c r="I157" s="114">
        <v>21000</v>
      </c>
      <c r="J157" s="113" t="s">
        <v>253</v>
      </c>
      <c r="K157" s="113" t="s">
        <v>253</v>
      </c>
      <c r="L157" s="114">
        <v>21000</v>
      </c>
      <c r="M157" s="113" t="s">
        <v>253</v>
      </c>
      <c r="N157" s="113" t="s">
        <v>253</v>
      </c>
      <c r="O157" s="113" t="s">
        <v>253</v>
      </c>
      <c r="P157" s="113" t="s">
        <v>253</v>
      </c>
      <c r="Q157" s="113" t="s">
        <v>253</v>
      </c>
      <c r="R157" s="113" t="s">
        <v>253</v>
      </c>
      <c r="S157" s="113" t="s">
        <v>253</v>
      </c>
      <c r="T157" s="146" t="s">
        <v>253</v>
      </c>
    </row>
    <row r="158" spans="1:20" ht="43.5" customHeight="1">
      <c r="A158" s="20">
        <v>151</v>
      </c>
      <c r="B158" s="146">
        <v>2022</v>
      </c>
      <c r="C158" s="124" t="s">
        <v>436</v>
      </c>
      <c r="D158" s="108" t="s">
        <v>447</v>
      </c>
      <c r="E158" s="111" t="s">
        <v>448</v>
      </c>
      <c r="F158" s="112">
        <v>30000</v>
      </c>
      <c r="G158" s="108" t="s">
        <v>441</v>
      </c>
      <c r="H158" s="113" t="s">
        <v>442</v>
      </c>
      <c r="I158" s="114">
        <v>30000</v>
      </c>
      <c r="J158" s="113" t="s">
        <v>253</v>
      </c>
      <c r="K158" s="113" t="s">
        <v>253</v>
      </c>
      <c r="L158" s="114">
        <v>30000</v>
      </c>
      <c r="M158" s="113" t="s">
        <v>253</v>
      </c>
      <c r="N158" s="113" t="s">
        <v>253</v>
      </c>
      <c r="O158" s="113" t="s">
        <v>253</v>
      </c>
      <c r="P158" s="113" t="s">
        <v>253</v>
      </c>
      <c r="Q158" s="113" t="s">
        <v>253</v>
      </c>
      <c r="R158" s="113" t="s">
        <v>253</v>
      </c>
      <c r="S158" s="113" t="s">
        <v>253</v>
      </c>
      <c r="T158" s="146" t="s">
        <v>253</v>
      </c>
    </row>
    <row r="159" spans="1:20" ht="43.5" customHeight="1">
      <c r="A159" s="20">
        <v>152</v>
      </c>
      <c r="B159" s="146">
        <v>2022</v>
      </c>
      <c r="C159" s="124" t="s">
        <v>436</v>
      </c>
      <c r="D159" s="108" t="s">
        <v>449</v>
      </c>
      <c r="E159" s="111" t="s">
        <v>450</v>
      </c>
      <c r="F159" s="112">
        <v>5000</v>
      </c>
      <c r="G159" s="108" t="s">
        <v>441</v>
      </c>
      <c r="H159" s="113" t="s">
        <v>442</v>
      </c>
      <c r="I159" s="114">
        <v>5000</v>
      </c>
      <c r="J159" s="113" t="s">
        <v>253</v>
      </c>
      <c r="K159" s="113" t="s">
        <v>253</v>
      </c>
      <c r="L159" s="114">
        <v>5000</v>
      </c>
      <c r="M159" s="113" t="s">
        <v>253</v>
      </c>
      <c r="N159" s="113" t="s">
        <v>253</v>
      </c>
      <c r="O159" s="113" t="s">
        <v>253</v>
      </c>
      <c r="P159" s="113" t="s">
        <v>253</v>
      </c>
      <c r="Q159" s="113" t="s">
        <v>253</v>
      </c>
      <c r="R159" s="113" t="s">
        <v>253</v>
      </c>
      <c r="S159" s="113" t="s">
        <v>253</v>
      </c>
      <c r="T159" s="146" t="s">
        <v>253</v>
      </c>
    </row>
    <row r="160" spans="1:20" ht="43.5" customHeight="1">
      <c r="A160" s="20">
        <v>153</v>
      </c>
      <c r="B160" s="146">
        <v>2022</v>
      </c>
      <c r="C160" s="124" t="s">
        <v>436</v>
      </c>
      <c r="D160" s="108" t="s">
        <v>451</v>
      </c>
      <c r="E160" s="111" t="s">
        <v>452</v>
      </c>
      <c r="F160" s="112">
        <v>10000</v>
      </c>
      <c r="G160" s="108" t="s">
        <v>441</v>
      </c>
      <c r="H160" s="113" t="s">
        <v>442</v>
      </c>
      <c r="I160" s="114">
        <v>10000</v>
      </c>
      <c r="J160" s="113" t="s">
        <v>253</v>
      </c>
      <c r="K160" s="113" t="s">
        <v>253</v>
      </c>
      <c r="L160" s="114">
        <v>10000</v>
      </c>
      <c r="M160" s="113" t="s">
        <v>253</v>
      </c>
      <c r="N160" s="113" t="s">
        <v>253</v>
      </c>
      <c r="O160" s="113" t="s">
        <v>253</v>
      </c>
      <c r="P160" s="113" t="s">
        <v>253</v>
      </c>
      <c r="Q160" s="113" t="s">
        <v>253</v>
      </c>
      <c r="R160" s="113" t="s">
        <v>253</v>
      </c>
      <c r="S160" s="113" t="s">
        <v>253</v>
      </c>
      <c r="T160" s="146" t="s">
        <v>253</v>
      </c>
    </row>
    <row r="161" spans="1:20" ht="43.5" customHeight="1">
      <c r="A161" s="20">
        <v>154</v>
      </c>
      <c r="B161" s="146">
        <v>2022</v>
      </c>
      <c r="C161" s="124" t="s">
        <v>436</v>
      </c>
      <c r="D161" s="108" t="s">
        <v>453</v>
      </c>
      <c r="E161" s="111" t="s">
        <v>454</v>
      </c>
      <c r="F161" s="112">
        <v>10000</v>
      </c>
      <c r="G161" s="108" t="s">
        <v>441</v>
      </c>
      <c r="H161" s="113" t="s">
        <v>442</v>
      </c>
      <c r="I161" s="114">
        <v>10000</v>
      </c>
      <c r="J161" s="113" t="s">
        <v>253</v>
      </c>
      <c r="K161" s="113" t="s">
        <v>253</v>
      </c>
      <c r="L161" s="114">
        <v>10000</v>
      </c>
      <c r="M161" s="113" t="s">
        <v>253</v>
      </c>
      <c r="N161" s="113" t="s">
        <v>253</v>
      </c>
      <c r="O161" s="113" t="s">
        <v>253</v>
      </c>
      <c r="P161" s="113" t="s">
        <v>253</v>
      </c>
      <c r="Q161" s="113" t="s">
        <v>253</v>
      </c>
      <c r="R161" s="113" t="s">
        <v>253</v>
      </c>
      <c r="S161" s="113" t="s">
        <v>253</v>
      </c>
      <c r="T161" s="146" t="s">
        <v>253</v>
      </c>
    </row>
    <row r="162" spans="1:20" ht="43.5" customHeight="1">
      <c r="A162" s="20">
        <v>155</v>
      </c>
      <c r="B162" s="169">
        <v>2022</v>
      </c>
      <c r="C162" s="170" t="s">
        <v>455</v>
      </c>
      <c r="D162" s="171" t="s">
        <v>456</v>
      </c>
      <c r="E162" s="172" t="s">
        <v>457</v>
      </c>
      <c r="F162" s="173">
        <v>107500</v>
      </c>
      <c r="G162" s="174" t="s">
        <v>31</v>
      </c>
      <c r="H162" s="175" t="s">
        <v>25</v>
      </c>
      <c r="I162" s="176">
        <v>107500</v>
      </c>
      <c r="J162" s="175" t="s">
        <v>253</v>
      </c>
      <c r="K162" s="175" t="s">
        <v>253</v>
      </c>
      <c r="L162" s="176">
        <v>107500</v>
      </c>
      <c r="M162" s="168">
        <v>44588</v>
      </c>
      <c r="N162" s="175" t="s">
        <v>253</v>
      </c>
      <c r="O162" s="175" t="s">
        <v>253</v>
      </c>
      <c r="P162" s="175" t="s">
        <v>253</v>
      </c>
      <c r="Q162" s="168">
        <v>44608</v>
      </c>
      <c r="R162" s="168">
        <v>44612</v>
      </c>
      <c r="S162" s="168">
        <v>44564</v>
      </c>
      <c r="T162" s="169" t="s">
        <v>253</v>
      </c>
    </row>
    <row r="163" spans="1:20" ht="43.5" customHeight="1">
      <c r="A163" s="20">
        <v>156</v>
      </c>
      <c r="B163" s="108">
        <v>2022</v>
      </c>
      <c r="C163" s="124" t="s">
        <v>458</v>
      </c>
      <c r="D163" s="108" t="s">
        <v>459</v>
      </c>
      <c r="E163" s="111" t="s">
        <v>460</v>
      </c>
      <c r="F163" s="137">
        <v>500000</v>
      </c>
      <c r="G163" s="108" t="s">
        <v>31</v>
      </c>
      <c r="H163" s="113" t="s">
        <v>25</v>
      </c>
      <c r="I163" s="114">
        <v>500000</v>
      </c>
      <c r="J163" s="113" t="s">
        <v>253</v>
      </c>
      <c r="K163" s="113" t="s">
        <v>253</v>
      </c>
      <c r="L163" s="113" t="s">
        <v>253</v>
      </c>
      <c r="M163" s="113" t="s">
        <v>253</v>
      </c>
      <c r="N163" s="168">
        <v>44635</v>
      </c>
      <c r="O163" s="168" t="s">
        <v>461</v>
      </c>
      <c r="P163" s="168" t="s">
        <v>253</v>
      </c>
      <c r="Q163" s="168">
        <v>44629</v>
      </c>
      <c r="R163" s="113" t="s">
        <v>253</v>
      </c>
      <c r="S163" s="113" t="s">
        <v>253</v>
      </c>
      <c r="T163" s="108" t="s">
        <v>253</v>
      </c>
    </row>
    <row r="164" spans="1:20" ht="43.5" customHeight="1">
      <c r="A164" s="20">
        <v>157</v>
      </c>
      <c r="B164" s="108">
        <v>2022</v>
      </c>
      <c r="C164" s="124" t="s">
        <v>458</v>
      </c>
      <c r="D164" s="108" t="s">
        <v>462</v>
      </c>
      <c r="E164" s="111" t="s">
        <v>463</v>
      </c>
      <c r="F164" s="137">
        <v>150000</v>
      </c>
      <c r="G164" s="108" t="s">
        <v>31</v>
      </c>
      <c r="H164" s="113" t="s">
        <v>25</v>
      </c>
      <c r="I164" s="114">
        <v>50000</v>
      </c>
      <c r="J164" s="113" t="s">
        <v>253</v>
      </c>
      <c r="K164" s="113" t="s">
        <v>253</v>
      </c>
      <c r="L164" s="113" t="s">
        <v>253</v>
      </c>
      <c r="M164" s="113" t="s">
        <v>253</v>
      </c>
      <c r="N164" s="168">
        <v>44665</v>
      </c>
      <c r="O164" s="168" t="s">
        <v>464</v>
      </c>
      <c r="P164" s="168" t="s">
        <v>253</v>
      </c>
      <c r="Q164" s="168">
        <v>44678</v>
      </c>
      <c r="R164" s="113" t="s">
        <v>253</v>
      </c>
      <c r="S164" s="113" t="s">
        <v>253</v>
      </c>
      <c r="T164" s="108" t="s">
        <v>253</v>
      </c>
    </row>
    <row r="165" spans="1:20" ht="43.5" customHeight="1">
      <c r="A165" s="20">
        <v>158</v>
      </c>
      <c r="B165" s="116">
        <v>2022</v>
      </c>
      <c r="C165" s="140" t="s">
        <v>458</v>
      </c>
      <c r="D165" s="116" t="s">
        <v>465</v>
      </c>
      <c r="E165" s="119" t="s">
        <v>466</v>
      </c>
      <c r="F165" s="139">
        <v>20000</v>
      </c>
      <c r="G165" s="116" t="s">
        <v>31</v>
      </c>
      <c r="H165" s="121" t="s">
        <v>25</v>
      </c>
      <c r="I165" s="122">
        <v>20000</v>
      </c>
      <c r="J165" s="121" t="s">
        <v>253</v>
      </c>
      <c r="K165" s="121" t="s">
        <v>253</v>
      </c>
      <c r="L165" s="121" t="s">
        <v>253</v>
      </c>
      <c r="M165" s="121" t="s">
        <v>253</v>
      </c>
      <c r="N165" s="168">
        <v>44696</v>
      </c>
      <c r="O165" s="168" t="s">
        <v>467</v>
      </c>
      <c r="P165" s="168" t="s">
        <v>253</v>
      </c>
      <c r="Q165" s="168" t="s">
        <v>253</v>
      </c>
      <c r="R165" s="121" t="s">
        <v>253</v>
      </c>
      <c r="S165" s="121" t="s">
        <v>253</v>
      </c>
      <c r="T165" s="116" t="s">
        <v>253</v>
      </c>
    </row>
    <row r="166" spans="1:20" ht="43.5" customHeight="1">
      <c r="A166" s="20">
        <v>159</v>
      </c>
      <c r="B166" s="146">
        <v>2022</v>
      </c>
      <c r="C166" s="124" t="s">
        <v>468</v>
      </c>
      <c r="D166" s="108" t="s">
        <v>469</v>
      </c>
      <c r="E166" s="111" t="s">
        <v>470</v>
      </c>
      <c r="F166" s="137">
        <v>240000</v>
      </c>
      <c r="G166" s="108" t="s">
        <v>31</v>
      </c>
      <c r="H166" s="113" t="s">
        <v>41</v>
      </c>
      <c r="I166" s="114">
        <v>240000</v>
      </c>
      <c r="J166" s="114">
        <v>240000</v>
      </c>
      <c r="K166" s="114">
        <v>240000</v>
      </c>
      <c r="L166" s="114">
        <v>720000</v>
      </c>
      <c r="M166" s="177">
        <v>44594</v>
      </c>
      <c r="N166" s="177">
        <v>44604</v>
      </c>
      <c r="O166" s="177">
        <v>44611</v>
      </c>
      <c r="P166" s="177">
        <v>44616</v>
      </c>
      <c r="Q166" s="177">
        <v>44619</v>
      </c>
      <c r="R166" s="177">
        <v>44621</v>
      </c>
      <c r="S166" s="177">
        <v>44623</v>
      </c>
      <c r="T166" s="146" t="s">
        <v>253</v>
      </c>
    </row>
    <row r="167" spans="1:20" ht="43.5" customHeight="1">
      <c r="A167" s="20">
        <v>160</v>
      </c>
      <c r="B167" s="146">
        <v>2022</v>
      </c>
      <c r="C167" s="124" t="s">
        <v>468</v>
      </c>
      <c r="D167" s="108" t="s">
        <v>471</v>
      </c>
      <c r="E167" s="111" t="s">
        <v>472</v>
      </c>
      <c r="F167" s="112">
        <v>240000</v>
      </c>
      <c r="G167" s="108" t="s">
        <v>31</v>
      </c>
      <c r="H167" s="113" t="s">
        <v>41</v>
      </c>
      <c r="I167" s="114">
        <v>240000</v>
      </c>
      <c r="J167" s="114">
        <v>240000</v>
      </c>
      <c r="K167" s="114">
        <v>240000</v>
      </c>
      <c r="L167" s="114">
        <v>720000</v>
      </c>
      <c r="M167" s="177">
        <v>44686</v>
      </c>
      <c r="N167" s="177">
        <v>44696</v>
      </c>
      <c r="O167" s="177">
        <v>44703</v>
      </c>
      <c r="P167" s="177">
        <v>44708</v>
      </c>
      <c r="Q167" s="177">
        <v>44711</v>
      </c>
      <c r="R167" s="177">
        <v>44713</v>
      </c>
      <c r="S167" s="177">
        <v>44715</v>
      </c>
      <c r="T167" s="146" t="s">
        <v>253</v>
      </c>
    </row>
    <row r="168" spans="1:20" ht="43.5" customHeight="1">
      <c r="A168" s="20">
        <v>161</v>
      </c>
      <c r="B168" s="146">
        <v>2022</v>
      </c>
      <c r="C168" s="124" t="s">
        <v>468</v>
      </c>
      <c r="D168" s="108" t="s">
        <v>473</v>
      </c>
      <c r="E168" s="111" t="s">
        <v>474</v>
      </c>
      <c r="F168" s="112">
        <v>120000</v>
      </c>
      <c r="G168" s="108" t="s">
        <v>31</v>
      </c>
      <c r="H168" s="113" t="s">
        <v>41</v>
      </c>
      <c r="I168" s="114">
        <v>120000</v>
      </c>
      <c r="J168" s="114">
        <v>120000</v>
      </c>
      <c r="K168" s="114">
        <v>120000</v>
      </c>
      <c r="L168" s="114">
        <v>360000</v>
      </c>
      <c r="M168" s="177">
        <v>44620</v>
      </c>
      <c r="N168" s="177">
        <v>44630</v>
      </c>
      <c r="O168" s="177">
        <v>44637</v>
      </c>
      <c r="P168" s="177">
        <v>44642</v>
      </c>
      <c r="Q168" s="177">
        <v>44645</v>
      </c>
      <c r="R168" s="177">
        <v>44647</v>
      </c>
      <c r="S168" s="177">
        <v>44649</v>
      </c>
      <c r="T168" s="146" t="s">
        <v>253</v>
      </c>
    </row>
    <row r="169" spans="1:20" ht="43.5" customHeight="1">
      <c r="A169" s="20">
        <v>162</v>
      </c>
      <c r="B169" s="157">
        <v>2022</v>
      </c>
      <c r="C169" s="140" t="s">
        <v>468</v>
      </c>
      <c r="D169" s="116" t="s">
        <v>475</v>
      </c>
      <c r="E169" s="119" t="s">
        <v>476</v>
      </c>
      <c r="F169" s="120">
        <v>240000</v>
      </c>
      <c r="G169" s="116" t="s">
        <v>31</v>
      </c>
      <c r="H169" s="121" t="s">
        <v>41</v>
      </c>
      <c r="I169" s="122">
        <v>240000</v>
      </c>
      <c r="J169" s="122">
        <v>240000</v>
      </c>
      <c r="K169" s="122">
        <v>240000</v>
      </c>
      <c r="L169" s="122">
        <v>720000</v>
      </c>
      <c r="M169" s="168">
        <v>44607</v>
      </c>
      <c r="N169" s="168">
        <v>44617</v>
      </c>
      <c r="O169" s="168">
        <v>44624</v>
      </c>
      <c r="P169" s="168">
        <v>44629</v>
      </c>
      <c r="Q169" s="168">
        <v>44632</v>
      </c>
      <c r="R169" s="168">
        <v>44634</v>
      </c>
      <c r="S169" s="168">
        <v>44636</v>
      </c>
      <c r="T169" s="157" t="s">
        <v>253</v>
      </c>
    </row>
    <row r="170" spans="1:20" ht="43.5" customHeight="1">
      <c r="A170" s="20">
        <v>163</v>
      </c>
      <c r="B170" s="108">
        <v>2022</v>
      </c>
      <c r="C170" s="124" t="s">
        <v>477</v>
      </c>
      <c r="D170" s="108" t="s">
        <v>478</v>
      </c>
      <c r="E170" s="111" t="s">
        <v>479</v>
      </c>
      <c r="F170" s="124" t="s">
        <v>253</v>
      </c>
      <c r="G170" s="108" t="s">
        <v>480</v>
      </c>
      <c r="H170" s="113" t="s">
        <v>36</v>
      </c>
      <c r="I170" s="113" t="s">
        <v>253</v>
      </c>
      <c r="J170" s="113" t="s">
        <v>253</v>
      </c>
      <c r="K170" s="113" t="s">
        <v>253</v>
      </c>
      <c r="L170" s="113" t="s">
        <v>253</v>
      </c>
      <c r="M170" s="113" t="s">
        <v>253</v>
      </c>
      <c r="N170" s="113" t="s">
        <v>253</v>
      </c>
      <c r="O170" s="113" t="s">
        <v>253</v>
      </c>
      <c r="P170" s="113" t="s">
        <v>253</v>
      </c>
      <c r="Q170" s="113" t="s">
        <v>253</v>
      </c>
      <c r="R170" s="113" t="s">
        <v>253</v>
      </c>
      <c r="S170" s="113" t="s">
        <v>253</v>
      </c>
      <c r="T170" s="108" t="s">
        <v>253</v>
      </c>
    </row>
    <row r="171" spans="1:20" ht="43.5" customHeight="1">
      <c r="A171" s="20">
        <v>164</v>
      </c>
      <c r="B171" s="108">
        <v>2022</v>
      </c>
      <c r="C171" s="124" t="s">
        <v>477</v>
      </c>
      <c r="D171" s="108" t="s">
        <v>481</v>
      </c>
      <c r="E171" s="111" t="s">
        <v>482</v>
      </c>
      <c r="F171" s="124" t="s">
        <v>253</v>
      </c>
      <c r="G171" s="108" t="s">
        <v>480</v>
      </c>
      <c r="H171" s="113" t="s">
        <v>36</v>
      </c>
      <c r="I171" s="113" t="s">
        <v>253</v>
      </c>
      <c r="J171" s="113" t="s">
        <v>253</v>
      </c>
      <c r="K171" s="113" t="s">
        <v>253</v>
      </c>
      <c r="L171" s="113" t="s">
        <v>253</v>
      </c>
      <c r="M171" s="113" t="s">
        <v>253</v>
      </c>
      <c r="N171" s="113" t="s">
        <v>253</v>
      </c>
      <c r="O171" s="113" t="s">
        <v>253</v>
      </c>
      <c r="P171" s="113" t="s">
        <v>253</v>
      </c>
      <c r="Q171" s="113" t="s">
        <v>253</v>
      </c>
      <c r="R171" s="113" t="s">
        <v>253</v>
      </c>
      <c r="S171" s="113" t="s">
        <v>253</v>
      </c>
      <c r="T171" s="108" t="s">
        <v>253</v>
      </c>
    </row>
    <row r="172" spans="1:20" ht="43.5" customHeight="1">
      <c r="A172" s="20">
        <v>165</v>
      </c>
      <c r="B172" s="108">
        <v>2022</v>
      </c>
      <c r="C172" s="124" t="s">
        <v>477</v>
      </c>
      <c r="D172" s="108" t="s">
        <v>253</v>
      </c>
      <c r="E172" s="111" t="s">
        <v>483</v>
      </c>
      <c r="F172" s="124" t="s">
        <v>253</v>
      </c>
      <c r="G172" s="108" t="s">
        <v>480</v>
      </c>
      <c r="H172" s="113" t="s">
        <v>36</v>
      </c>
      <c r="I172" s="113" t="s">
        <v>253</v>
      </c>
      <c r="J172" s="113" t="s">
        <v>253</v>
      </c>
      <c r="K172" s="113" t="s">
        <v>253</v>
      </c>
      <c r="L172" s="113" t="s">
        <v>253</v>
      </c>
      <c r="M172" s="113" t="s">
        <v>253</v>
      </c>
      <c r="N172" s="113" t="s">
        <v>253</v>
      </c>
      <c r="O172" s="113" t="s">
        <v>253</v>
      </c>
      <c r="P172" s="113" t="s">
        <v>253</v>
      </c>
      <c r="Q172" s="113" t="s">
        <v>253</v>
      </c>
      <c r="R172" s="113" t="s">
        <v>253</v>
      </c>
      <c r="S172" s="113" t="s">
        <v>253</v>
      </c>
      <c r="T172" s="108" t="s">
        <v>253</v>
      </c>
    </row>
    <row r="173" spans="1:20" ht="43.5" customHeight="1">
      <c r="A173" s="20">
        <v>166</v>
      </c>
      <c r="B173" s="108">
        <v>2022</v>
      </c>
      <c r="C173" s="124" t="s">
        <v>477</v>
      </c>
      <c r="D173" s="108" t="s">
        <v>253</v>
      </c>
      <c r="E173" s="111" t="s">
        <v>484</v>
      </c>
      <c r="F173" s="124" t="s">
        <v>253</v>
      </c>
      <c r="G173" s="108" t="s">
        <v>480</v>
      </c>
      <c r="H173" s="113" t="s">
        <v>36</v>
      </c>
      <c r="I173" s="113" t="s">
        <v>253</v>
      </c>
      <c r="J173" s="113" t="s">
        <v>253</v>
      </c>
      <c r="K173" s="113" t="s">
        <v>253</v>
      </c>
      <c r="L173" s="113" t="s">
        <v>253</v>
      </c>
      <c r="M173" s="113" t="s">
        <v>253</v>
      </c>
      <c r="N173" s="113" t="s">
        <v>253</v>
      </c>
      <c r="O173" s="113" t="s">
        <v>253</v>
      </c>
      <c r="P173" s="113" t="s">
        <v>253</v>
      </c>
      <c r="Q173" s="113" t="s">
        <v>253</v>
      </c>
      <c r="R173" s="113" t="s">
        <v>253</v>
      </c>
      <c r="S173" s="113" t="s">
        <v>253</v>
      </c>
      <c r="T173" s="108" t="s">
        <v>253</v>
      </c>
    </row>
    <row r="174" spans="1:20" ht="43.5" customHeight="1">
      <c r="A174" s="20">
        <v>167</v>
      </c>
      <c r="B174" s="116">
        <v>2022</v>
      </c>
      <c r="C174" s="140" t="s">
        <v>477</v>
      </c>
      <c r="D174" s="116" t="s">
        <v>253</v>
      </c>
      <c r="E174" s="119" t="s">
        <v>485</v>
      </c>
      <c r="F174" s="140" t="s">
        <v>253</v>
      </c>
      <c r="G174" s="116" t="s">
        <v>480</v>
      </c>
      <c r="H174" s="121" t="s">
        <v>36</v>
      </c>
      <c r="I174" s="121" t="s">
        <v>253</v>
      </c>
      <c r="J174" s="121" t="s">
        <v>253</v>
      </c>
      <c r="K174" s="121" t="s">
        <v>253</v>
      </c>
      <c r="L174" s="121" t="s">
        <v>253</v>
      </c>
      <c r="M174" s="121" t="s">
        <v>253</v>
      </c>
      <c r="N174" s="121" t="s">
        <v>253</v>
      </c>
      <c r="O174" s="121" t="s">
        <v>253</v>
      </c>
      <c r="P174" s="121" t="s">
        <v>253</v>
      </c>
      <c r="Q174" s="121" t="s">
        <v>253</v>
      </c>
      <c r="R174" s="121" t="s">
        <v>253</v>
      </c>
      <c r="S174" s="121" t="s">
        <v>253</v>
      </c>
      <c r="T174" s="116" t="s">
        <v>253</v>
      </c>
    </row>
    <row r="175" spans="1:20" ht="43.5" customHeight="1">
      <c r="A175" s="20">
        <v>168</v>
      </c>
      <c r="B175" s="21">
        <v>2022</v>
      </c>
      <c r="C175" s="22" t="s">
        <v>486</v>
      </c>
      <c r="D175" s="21" t="s">
        <v>487</v>
      </c>
      <c r="E175" s="23" t="s">
        <v>488</v>
      </c>
      <c r="F175" s="178">
        <v>2500</v>
      </c>
      <c r="G175" s="28" t="s">
        <v>489</v>
      </c>
      <c r="H175" s="25" t="s">
        <v>490</v>
      </c>
      <c r="I175" s="25"/>
      <c r="J175" s="25"/>
      <c r="K175" s="25"/>
      <c r="L175" s="25"/>
      <c r="M175" s="168">
        <v>44581</v>
      </c>
      <c r="N175" s="168">
        <v>44620</v>
      </c>
      <c r="O175" s="168">
        <v>44648</v>
      </c>
      <c r="P175" s="168">
        <v>44651</v>
      </c>
      <c r="Q175" s="168">
        <v>44657</v>
      </c>
      <c r="R175" s="168">
        <v>44724</v>
      </c>
      <c r="S175" s="168">
        <v>44671</v>
      </c>
      <c r="T175" s="28" t="s">
        <v>491</v>
      </c>
    </row>
    <row r="176" spans="1:20" ht="43.5" customHeight="1">
      <c r="A176" s="20">
        <v>169</v>
      </c>
      <c r="B176" s="21">
        <v>2022</v>
      </c>
      <c r="C176" s="22" t="s">
        <v>486</v>
      </c>
      <c r="D176" s="21" t="s">
        <v>492</v>
      </c>
      <c r="E176" s="23" t="s">
        <v>493</v>
      </c>
      <c r="F176" s="178">
        <v>10000</v>
      </c>
      <c r="G176" s="28" t="s">
        <v>489</v>
      </c>
      <c r="H176" s="25" t="s">
        <v>494</v>
      </c>
      <c r="I176" s="25"/>
      <c r="J176" s="25"/>
      <c r="K176" s="25"/>
      <c r="L176" s="25"/>
      <c r="M176" s="168">
        <v>44584</v>
      </c>
      <c r="N176" s="168">
        <v>44623</v>
      </c>
      <c r="O176" s="168">
        <v>44644</v>
      </c>
      <c r="P176" s="168" t="s">
        <v>37</v>
      </c>
      <c r="Q176" s="168" t="s">
        <v>37</v>
      </c>
      <c r="R176" s="168">
        <v>44659</v>
      </c>
      <c r="S176" s="168">
        <v>44665</v>
      </c>
      <c r="T176" s="28" t="s">
        <v>495</v>
      </c>
    </row>
    <row r="177" spans="1:20" ht="43.5" customHeight="1">
      <c r="A177" s="20">
        <v>170</v>
      </c>
      <c r="B177" s="21">
        <v>2022</v>
      </c>
      <c r="C177" s="22" t="s">
        <v>486</v>
      </c>
      <c r="D177" s="21" t="s">
        <v>496</v>
      </c>
      <c r="E177" s="23" t="s">
        <v>497</v>
      </c>
      <c r="F177" s="178">
        <v>28573.279999999999</v>
      </c>
      <c r="G177" s="28" t="s">
        <v>498</v>
      </c>
      <c r="H177" s="25" t="s">
        <v>494</v>
      </c>
      <c r="I177" s="25"/>
      <c r="J177" s="25"/>
      <c r="K177" s="25"/>
      <c r="L177" s="25"/>
      <c r="M177" s="168">
        <v>44584</v>
      </c>
      <c r="N177" s="168">
        <v>44622</v>
      </c>
      <c r="O177" s="168">
        <v>44644</v>
      </c>
      <c r="P177" s="168" t="s">
        <v>37</v>
      </c>
      <c r="Q177" s="168" t="s">
        <v>37</v>
      </c>
      <c r="R177" s="168">
        <v>44658</v>
      </c>
      <c r="S177" s="168">
        <v>44665</v>
      </c>
      <c r="T177" s="28" t="s">
        <v>499</v>
      </c>
    </row>
    <row r="178" spans="1:20" ht="43.5" customHeight="1">
      <c r="A178" s="20">
        <v>171</v>
      </c>
      <c r="B178" s="21">
        <v>2022</v>
      </c>
      <c r="C178" s="22" t="s">
        <v>486</v>
      </c>
      <c r="D178" s="21" t="s">
        <v>500</v>
      </c>
      <c r="E178" s="23" t="s">
        <v>501</v>
      </c>
      <c r="F178" s="178">
        <v>30000</v>
      </c>
      <c r="G178" s="28" t="s">
        <v>489</v>
      </c>
      <c r="H178" s="25" t="s">
        <v>41</v>
      </c>
      <c r="I178" s="25"/>
      <c r="J178" s="25"/>
      <c r="K178" s="25"/>
      <c r="L178" s="25"/>
      <c r="M178" s="168">
        <v>44595</v>
      </c>
      <c r="N178" s="168">
        <v>44629</v>
      </c>
      <c r="O178" s="168">
        <v>44657</v>
      </c>
      <c r="P178" s="168">
        <v>44671</v>
      </c>
      <c r="Q178" s="168">
        <v>44678</v>
      </c>
      <c r="R178" s="168">
        <v>44685</v>
      </c>
      <c r="S178" s="168">
        <v>44693</v>
      </c>
      <c r="T178" s="28" t="s">
        <v>502</v>
      </c>
    </row>
    <row r="179" spans="1:20" ht="43.5" customHeight="1">
      <c r="A179" s="20">
        <v>172</v>
      </c>
      <c r="B179" s="21">
        <v>2022</v>
      </c>
      <c r="C179" s="22" t="s">
        <v>486</v>
      </c>
      <c r="D179" s="21" t="s">
        <v>503</v>
      </c>
      <c r="E179" s="23" t="s">
        <v>504</v>
      </c>
      <c r="F179" s="178">
        <v>11573.28</v>
      </c>
      <c r="G179" s="28" t="s">
        <v>498</v>
      </c>
      <c r="H179" s="25" t="s">
        <v>41</v>
      </c>
      <c r="I179" s="25"/>
      <c r="J179" s="25"/>
      <c r="K179" s="25"/>
      <c r="L179" s="25"/>
      <c r="M179" s="168">
        <v>44602</v>
      </c>
      <c r="N179" s="168">
        <v>44635</v>
      </c>
      <c r="O179" s="168">
        <v>44665</v>
      </c>
      <c r="P179" s="168">
        <v>44677</v>
      </c>
      <c r="Q179" s="168">
        <v>44684</v>
      </c>
      <c r="R179" s="168">
        <v>44693</v>
      </c>
      <c r="S179" s="168">
        <v>44703</v>
      </c>
      <c r="T179" s="28" t="s">
        <v>505</v>
      </c>
    </row>
    <row r="180" spans="1:20" ht="43.5" customHeight="1">
      <c r="A180" s="20">
        <v>173</v>
      </c>
      <c r="B180" s="21">
        <v>2022</v>
      </c>
      <c r="C180" s="22" t="s">
        <v>486</v>
      </c>
      <c r="D180" s="21" t="s">
        <v>506</v>
      </c>
      <c r="E180" s="23" t="s">
        <v>507</v>
      </c>
      <c r="F180" s="178">
        <v>20000</v>
      </c>
      <c r="G180" s="28" t="s">
        <v>508</v>
      </c>
      <c r="H180" s="25" t="s">
        <v>494</v>
      </c>
      <c r="I180" s="25"/>
      <c r="J180" s="25"/>
      <c r="K180" s="25"/>
      <c r="L180" s="25"/>
      <c r="M180" s="168">
        <v>44612</v>
      </c>
      <c r="N180" s="168">
        <v>44651</v>
      </c>
      <c r="O180" s="168">
        <v>44672</v>
      </c>
      <c r="P180" s="168" t="s">
        <v>37</v>
      </c>
      <c r="Q180" s="168" t="s">
        <v>37</v>
      </c>
      <c r="R180" s="168">
        <v>44685</v>
      </c>
      <c r="S180" s="168">
        <v>44693</v>
      </c>
      <c r="T180" s="28" t="s">
        <v>509</v>
      </c>
    </row>
    <row r="181" spans="1:20" ht="43.5" customHeight="1">
      <c r="A181" s="20">
        <v>174</v>
      </c>
      <c r="B181" s="21">
        <v>2022</v>
      </c>
      <c r="C181" s="22" t="s">
        <v>486</v>
      </c>
      <c r="D181" s="21" t="s">
        <v>510</v>
      </c>
      <c r="E181" s="23" t="s">
        <v>511</v>
      </c>
      <c r="F181" s="178">
        <v>4000</v>
      </c>
      <c r="G181" s="28" t="s">
        <v>498</v>
      </c>
      <c r="H181" s="25" t="s">
        <v>490</v>
      </c>
      <c r="I181" s="25"/>
      <c r="J181" s="25"/>
      <c r="K181" s="25"/>
      <c r="L181" s="25"/>
      <c r="M181" s="168">
        <v>44623</v>
      </c>
      <c r="N181" s="168">
        <v>44662</v>
      </c>
      <c r="O181" s="168">
        <v>44692</v>
      </c>
      <c r="P181" s="168">
        <v>44706</v>
      </c>
      <c r="Q181" s="168">
        <v>44713</v>
      </c>
      <c r="R181" s="168">
        <v>44720</v>
      </c>
      <c r="S181" s="168">
        <v>44728</v>
      </c>
      <c r="T181" s="28" t="s">
        <v>512</v>
      </c>
    </row>
    <row r="182" spans="1:20" ht="43.5" customHeight="1">
      <c r="A182" s="20">
        <v>175</v>
      </c>
      <c r="B182" s="21">
        <v>2022</v>
      </c>
      <c r="C182" s="22" t="s">
        <v>486</v>
      </c>
      <c r="D182" s="21" t="s">
        <v>513</v>
      </c>
      <c r="E182" s="23" t="s">
        <v>514</v>
      </c>
      <c r="F182" s="178">
        <v>12000</v>
      </c>
      <c r="G182" s="28" t="s">
        <v>508</v>
      </c>
      <c r="H182" s="25" t="s">
        <v>41</v>
      </c>
      <c r="I182" s="25"/>
      <c r="J182" s="25"/>
      <c r="K182" s="25"/>
      <c r="L182" s="25"/>
      <c r="M182" s="168">
        <v>44629</v>
      </c>
      <c r="N182" s="168">
        <v>44663</v>
      </c>
      <c r="O182" s="168">
        <v>44691</v>
      </c>
      <c r="P182" s="168">
        <v>44704</v>
      </c>
      <c r="Q182" s="168">
        <v>44707</v>
      </c>
      <c r="R182" s="168">
        <v>44719</v>
      </c>
      <c r="S182" s="168">
        <v>44728</v>
      </c>
      <c r="T182" s="179" t="s">
        <v>515</v>
      </c>
    </row>
    <row r="183" spans="1:20" ht="43.5" customHeight="1">
      <c r="A183" s="20">
        <v>176</v>
      </c>
      <c r="B183" s="21">
        <v>2022</v>
      </c>
      <c r="C183" s="22" t="s">
        <v>486</v>
      </c>
      <c r="D183" s="21" t="s">
        <v>516</v>
      </c>
      <c r="E183" s="23" t="s">
        <v>517</v>
      </c>
      <c r="F183" s="178">
        <v>4000</v>
      </c>
      <c r="G183" s="28" t="s">
        <v>508</v>
      </c>
      <c r="H183" s="25" t="s">
        <v>41</v>
      </c>
      <c r="I183" s="25"/>
      <c r="J183" s="25"/>
      <c r="K183" s="25"/>
      <c r="L183" s="25"/>
      <c r="M183" s="168">
        <v>44636</v>
      </c>
      <c r="N183" s="168">
        <v>44670</v>
      </c>
      <c r="O183" s="168">
        <v>44698</v>
      </c>
      <c r="P183" s="168">
        <v>44706</v>
      </c>
      <c r="Q183" s="168">
        <v>44712</v>
      </c>
      <c r="R183" s="168">
        <v>44695</v>
      </c>
      <c r="S183" s="168">
        <v>44735</v>
      </c>
      <c r="T183" s="179" t="s">
        <v>518</v>
      </c>
    </row>
    <row r="184" spans="1:20" ht="43.5" customHeight="1">
      <c r="A184" s="20">
        <v>177</v>
      </c>
      <c r="B184" s="21">
        <v>2022</v>
      </c>
      <c r="C184" s="22" t="s">
        <v>486</v>
      </c>
      <c r="D184" s="21" t="s">
        <v>519</v>
      </c>
      <c r="E184" s="23" t="s">
        <v>520</v>
      </c>
      <c r="F184" s="178">
        <v>12000</v>
      </c>
      <c r="G184" s="28" t="s">
        <v>508</v>
      </c>
      <c r="H184" s="25" t="s">
        <v>46</v>
      </c>
      <c r="I184" s="25"/>
      <c r="J184" s="25"/>
      <c r="K184" s="25"/>
      <c r="L184" s="25"/>
      <c r="M184" s="168">
        <v>44672</v>
      </c>
      <c r="N184" s="168">
        <v>44712</v>
      </c>
      <c r="O184" s="168">
        <v>44734</v>
      </c>
      <c r="P184" s="168" t="s">
        <v>37</v>
      </c>
      <c r="Q184" s="168" t="s">
        <v>37</v>
      </c>
      <c r="R184" s="168">
        <v>44741</v>
      </c>
      <c r="S184" s="168">
        <v>44752</v>
      </c>
      <c r="T184" s="179" t="s">
        <v>521</v>
      </c>
    </row>
    <row r="185" spans="1:20" ht="43.5" customHeight="1">
      <c r="A185" s="20">
        <v>178</v>
      </c>
      <c r="B185" s="21">
        <v>2022</v>
      </c>
      <c r="C185" s="22" t="s">
        <v>486</v>
      </c>
      <c r="D185" s="21" t="s">
        <v>522</v>
      </c>
      <c r="E185" s="23" t="s">
        <v>523</v>
      </c>
      <c r="F185" s="178">
        <v>6000</v>
      </c>
      <c r="G185" s="28" t="s">
        <v>508</v>
      </c>
      <c r="H185" s="25" t="s">
        <v>41</v>
      </c>
      <c r="I185" s="25"/>
      <c r="J185" s="25"/>
      <c r="K185" s="25"/>
      <c r="L185" s="25"/>
      <c r="M185" s="168">
        <v>44712</v>
      </c>
      <c r="N185" s="168">
        <v>44746</v>
      </c>
      <c r="O185" s="168">
        <v>44774</v>
      </c>
      <c r="P185" s="168">
        <v>44781</v>
      </c>
      <c r="Q185" s="168">
        <v>44788</v>
      </c>
      <c r="R185" s="168">
        <v>44795</v>
      </c>
      <c r="S185" s="168">
        <v>44806</v>
      </c>
      <c r="T185" s="179" t="s">
        <v>518</v>
      </c>
    </row>
    <row r="186" spans="1:20" ht="43.5" customHeight="1">
      <c r="A186" s="20">
        <v>179</v>
      </c>
      <c r="B186" s="21">
        <v>2022</v>
      </c>
      <c r="C186" s="22" t="s">
        <v>486</v>
      </c>
      <c r="D186" s="21" t="s">
        <v>524</v>
      </c>
      <c r="E186" s="23" t="s">
        <v>525</v>
      </c>
      <c r="F186" s="178">
        <v>1500</v>
      </c>
      <c r="G186" s="28" t="s">
        <v>489</v>
      </c>
      <c r="H186" s="25" t="s">
        <v>41</v>
      </c>
      <c r="I186" s="25"/>
      <c r="J186" s="25"/>
      <c r="K186" s="25"/>
      <c r="L186" s="25"/>
      <c r="M186" s="168">
        <v>44777</v>
      </c>
      <c r="N186" s="168">
        <v>44811</v>
      </c>
      <c r="O186" s="168">
        <v>44839</v>
      </c>
      <c r="P186" s="168">
        <v>44846</v>
      </c>
      <c r="Q186" s="168">
        <v>44853</v>
      </c>
      <c r="R186" s="168">
        <v>44860</v>
      </c>
      <c r="S186" s="168">
        <v>44871</v>
      </c>
      <c r="T186" s="179" t="s">
        <v>526</v>
      </c>
    </row>
    <row r="187" spans="1:20" ht="43.5" customHeight="1">
      <c r="A187" s="20">
        <v>180</v>
      </c>
      <c r="B187" s="88">
        <v>2022</v>
      </c>
      <c r="C187" s="180" t="s">
        <v>486</v>
      </c>
      <c r="D187" s="88" t="s">
        <v>527</v>
      </c>
      <c r="E187" s="90" t="s">
        <v>528</v>
      </c>
      <c r="F187" s="181">
        <v>3000</v>
      </c>
      <c r="G187" s="64" t="s">
        <v>31</v>
      </c>
      <c r="H187" s="92" t="s">
        <v>46</v>
      </c>
      <c r="I187" s="92"/>
      <c r="J187" s="92"/>
      <c r="K187" s="92"/>
      <c r="L187" s="92"/>
      <c r="M187" s="168">
        <v>44866</v>
      </c>
      <c r="N187" s="168">
        <v>44887</v>
      </c>
      <c r="O187" s="168">
        <v>44915</v>
      </c>
      <c r="P187" s="168" t="s">
        <v>37</v>
      </c>
      <c r="Q187" s="168" t="s">
        <v>37</v>
      </c>
      <c r="R187" s="168">
        <v>44922</v>
      </c>
      <c r="S187" s="168">
        <v>44934</v>
      </c>
      <c r="T187" s="28" t="s">
        <v>529</v>
      </c>
    </row>
    <row r="188" spans="1:20" ht="43.5" customHeight="1">
      <c r="A188" s="20">
        <v>181</v>
      </c>
      <c r="B188" s="21" t="s">
        <v>530</v>
      </c>
      <c r="C188" s="22" t="s">
        <v>531</v>
      </c>
      <c r="D188" s="21"/>
      <c r="E188" s="23" t="s">
        <v>532</v>
      </c>
      <c r="F188" s="24">
        <v>8948997</v>
      </c>
      <c r="G188" s="28" t="s">
        <v>533</v>
      </c>
      <c r="H188" s="25"/>
      <c r="I188" s="182">
        <v>0</v>
      </c>
      <c r="J188" s="182">
        <v>5965998</v>
      </c>
      <c r="K188" s="182">
        <v>2982999</v>
      </c>
      <c r="L188" s="182">
        <f>I188+J188+K188</f>
        <v>8948997</v>
      </c>
      <c r="M188" s="27" t="s">
        <v>534</v>
      </c>
      <c r="N188" s="183">
        <v>44470</v>
      </c>
      <c r="O188" s="183">
        <v>44514</v>
      </c>
      <c r="P188" s="183">
        <v>44525</v>
      </c>
      <c r="Q188" s="183">
        <v>44531</v>
      </c>
      <c r="R188" s="183">
        <v>44535</v>
      </c>
      <c r="S188" s="183">
        <v>44607</v>
      </c>
      <c r="T188" s="28" t="s">
        <v>535</v>
      </c>
    </row>
    <row r="189" spans="1:20" ht="43.5" customHeight="1">
      <c r="A189" s="20">
        <v>182</v>
      </c>
      <c r="B189" s="21" t="s">
        <v>530</v>
      </c>
      <c r="C189" s="22" t="s">
        <v>531</v>
      </c>
      <c r="D189" s="21"/>
      <c r="E189" s="23" t="s">
        <v>536</v>
      </c>
      <c r="F189" s="24">
        <v>26846991</v>
      </c>
      <c r="G189" s="28" t="s">
        <v>533</v>
      </c>
      <c r="H189" s="25"/>
      <c r="I189" s="182">
        <v>0</v>
      </c>
      <c r="J189" s="182">
        <v>14542120.130000001</v>
      </c>
      <c r="K189" s="182">
        <v>12304870.880000001</v>
      </c>
      <c r="L189" s="182">
        <f>I189+J189+K189</f>
        <v>26846991.010000002</v>
      </c>
      <c r="M189" s="27" t="s">
        <v>534</v>
      </c>
      <c r="N189" s="183">
        <v>44586</v>
      </c>
      <c r="O189" s="183">
        <v>44617</v>
      </c>
      <c r="P189" s="183">
        <v>44621</v>
      </c>
      <c r="Q189" s="183">
        <v>44625</v>
      </c>
      <c r="R189" s="183">
        <v>44630</v>
      </c>
      <c r="S189" s="183">
        <v>44651</v>
      </c>
      <c r="T189" s="28" t="s">
        <v>537</v>
      </c>
    </row>
    <row r="190" spans="1:20" ht="43.5" customHeight="1">
      <c r="A190" s="20">
        <v>183</v>
      </c>
      <c r="B190" s="184">
        <v>2022</v>
      </c>
      <c r="C190" s="185" t="s">
        <v>538</v>
      </c>
      <c r="D190" s="184"/>
      <c r="E190" s="186" t="s">
        <v>539</v>
      </c>
      <c r="F190" s="187">
        <v>10000</v>
      </c>
      <c r="G190" s="188" t="s">
        <v>540</v>
      </c>
      <c r="H190" s="189" t="s">
        <v>46</v>
      </c>
      <c r="I190" s="190">
        <v>10000</v>
      </c>
      <c r="J190" s="191"/>
      <c r="K190" s="191"/>
      <c r="L190" s="191"/>
      <c r="M190" s="192">
        <v>44591</v>
      </c>
      <c r="N190" s="193" t="s">
        <v>37</v>
      </c>
      <c r="O190" s="193">
        <v>44620</v>
      </c>
      <c r="P190" s="192">
        <v>44625</v>
      </c>
      <c r="Q190" s="192"/>
      <c r="R190" s="192">
        <v>44640</v>
      </c>
      <c r="S190" s="192">
        <v>44648</v>
      </c>
      <c r="T190" s="28"/>
    </row>
    <row r="191" spans="1:20" ht="43.5" customHeight="1">
      <c r="A191" s="20">
        <v>184</v>
      </c>
      <c r="B191" s="21">
        <v>2022</v>
      </c>
      <c r="C191" s="185" t="s">
        <v>538</v>
      </c>
      <c r="D191" s="21"/>
      <c r="E191" s="23" t="s">
        <v>541</v>
      </c>
      <c r="F191" s="24">
        <v>200000</v>
      </c>
      <c r="G191" s="28" t="s">
        <v>540</v>
      </c>
      <c r="H191" s="25" t="s">
        <v>46</v>
      </c>
      <c r="I191" s="26">
        <v>200000</v>
      </c>
      <c r="J191" s="25"/>
      <c r="K191" s="25"/>
      <c r="L191" s="25"/>
      <c r="M191" s="168">
        <v>44591</v>
      </c>
      <c r="N191" s="27"/>
      <c r="O191" s="27">
        <v>44620</v>
      </c>
      <c r="P191" s="168">
        <v>44625</v>
      </c>
      <c r="Q191" s="168"/>
      <c r="R191" s="168">
        <v>44640</v>
      </c>
      <c r="S191" s="168">
        <v>44648</v>
      </c>
      <c r="T191" s="28"/>
    </row>
    <row r="192" spans="1:20" ht="43.5" customHeight="1">
      <c r="A192" s="20">
        <v>185</v>
      </c>
      <c r="B192" s="21">
        <v>2022</v>
      </c>
      <c r="C192" s="185" t="s">
        <v>538</v>
      </c>
      <c r="D192" s="21"/>
      <c r="E192" s="23" t="s">
        <v>542</v>
      </c>
      <c r="F192" s="24">
        <v>100000</v>
      </c>
      <c r="G192" s="28" t="s">
        <v>540</v>
      </c>
      <c r="H192" s="25" t="s">
        <v>53</v>
      </c>
      <c r="I192" s="26">
        <v>100000</v>
      </c>
      <c r="J192" s="25"/>
      <c r="K192" s="25"/>
      <c r="L192" s="25"/>
      <c r="M192" s="168"/>
      <c r="N192" s="27"/>
      <c r="O192" s="27"/>
      <c r="P192" s="168"/>
      <c r="Q192" s="168"/>
      <c r="R192" s="168"/>
      <c r="S192" s="168">
        <v>44602</v>
      </c>
      <c r="T192" s="28"/>
    </row>
    <row r="193" spans="1:20" ht="43.5" customHeight="1">
      <c r="A193" s="20">
        <v>186</v>
      </c>
      <c r="B193" s="88">
        <v>2022</v>
      </c>
      <c r="C193" s="185" t="s">
        <v>538</v>
      </c>
      <c r="D193" s="88"/>
      <c r="E193" s="90" t="s">
        <v>543</v>
      </c>
      <c r="F193" s="194">
        <v>120000</v>
      </c>
      <c r="G193" s="64" t="s">
        <v>540</v>
      </c>
      <c r="H193" s="92" t="s">
        <v>53</v>
      </c>
      <c r="I193" s="195">
        <v>120000</v>
      </c>
      <c r="J193" s="92"/>
      <c r="K193" s="92"/>
      <c r="L193" s="92"/>
      <c r="M193" s="168"/>
      <c r="N193" s="101"/>
      <c r="O193" s="101"/>
      <c r="P193" s="168"/>
      <c r="Q193" s="168"/>
      <c r="R193" s="168"/>
      <c r="S193" s="168">
        <v>44602</v>
      </c>
      <c r="T193" s="28"/>
    </row>
    <row r="194" spans="1:20" ht="43.5" customHeight="1">
      <c r="A194" s="20">
        <v>187</v>
      </c>
      <c r="B194" s="21">
        <v>2022</v>
      </c>
      <c r="C194" s="185" t="s">
        <v>538</v>
      </c>
      <c r="D194" s="21"/>
      <c r="E194" s="23" t="s">
        <v>544</v>
      </c>
      <c r="F194" s="196">
        <v>12000</v>
      </c>
      <c r="G194" s="28" t="s">
        <v>31</v>
      </c>
      <c r="H194" s="25" t="s">
        <v>494</v>
      </c>
      <c r="I194" s="197">
        <v>12000</v>
      </c>
      <c r="J194" s="25"/>
      <c r="K194" s="25"/>
      <c r="L194" s="25"/>
      <c r="M194" s="183">
        <v>44591</v>
      </c>
      <c r="N194" s="27"/>
      <c r="O194" s="27">
        <v>44607</v>
      </c>
      <c r="P194" s="183"/>
      <c r="Q194" s="183"/>
      <c r="R194" s="183">
        <v>44617</v>
      </c>
      <c r="S194" s="183">
        <v>44625</v>
      </c>
      <c r="T194" s="28"/>
    </row>
    <row r="195" spans="1:20" ht="43.5" customHeight="1">
      <c r="A195" s="20">
        <v>188</v>
      </c>
      <c r="B195" s="21">
        <v>2022</v>
      </c>
      <c r="C195" s="185" t="s">
        <v>538</v>
      </c>
      <c r="D195" s="21"/>
      <c r="E195" s="23" t="s">
        <v>545</v>
      </c>
      <c r="F195" s="196">
        <v>12000</v>
      </c>
      <c r="G195" s="28" t="s">
        <v>31</v>
      </c>
      <c r="H195" s="25" t="s">
        <v>494</v>
      </c>
      <c r="I195" s="197">
        <v>12000</v>
      </c>
      <c r="J195" s="25"/>
      <c r="K195" s="25"/>
      <c r="L195" s="25"/>
      <c r="M195" s="183">
        <v>44591</v>
      </c>
      <c r="N195" s="27"/>
      <c r="O195" s="27">
        <v>44607</v>
      </c>
      <c r="P195" s="183"/>
      <c r="Q195" s="183"/>
      <c r="R195" s="183">
        <v>44617</v>
      </c>
      <c r="S195" s="183">
        <v>44625</v>
      </c>
      <c r="T195" s="28"/>
    </row>
    <row r="196" spans="1:20" ht="43.5" customHeight="1">
      <c r="A196" s="20">
        <v>189</v>
      </c>
      <c r="B196" s="102">
        <v>2022</v>
      </c>
      <c r="C196" s="22" t="s">
        <v>546</v>
      </c>
      <c r="D196" s="22" t="s">
        <v>547</v>
      </c>
      <c r="E196" s="23" t="s">
        <v>548</v>
      </c>
      <c r="F196" s="198">
        <v>50000</v>
      </c>
      <c r="G196" s="28" t="s">
        <v>549</v>
      </c>
      <c r="H196" s="25" t="s">
        <v>550</v>
      </c>
      <c r="I196" s="25"/>
      <c r="J196" s="25"/>
      <c r="K196" s="25"/>
      <c r="L196" s="25"/>
      <c r="M196" s="25"/>
      <c r="N196" s="25"/>
      <c r="O196" s="25"/>
      <c r="P196" s="25"/>
      <c r="Q196" s="25"/>
      <c r="R196" s="25"/>
      <c r="S196" s="25"/>
      <c r="T196" s="199"/>
    </row>
    <row r="197" spans="1:20" ht="43.5" customHeight="1">
      <c r="A197" s="20">
        <v>190</v>
      </c>
      <c r="B197" s="102">
        <v>2022</v>
      </c>
      <c r="C197" s="22" t="s">
        <v>546</v>
      </c>
      <c r="D197" s="22" t="s">
        <v>551</v>
      </c>
      <c r="E197" s="23" t="s">
        <v>552</v>
      </c>
      <c r="F197" s="198">
        <v>205000</v>
      </c>
      <c r="G197" s="28" t="s">
        <v>549</v>
      </c>
      <c r="H197" s="25" t="s">
        <v>550</v>
      </c>
      <c r="I197" s="25"/>
      <c r="J197" s="25"/>
      <c r="K197" s="25"/>
      <c r="L197" s="25"/>
      <c r="M197" s="200"/>
      <c r="N197" s="200"/>
      <c r="O197" s="200"/>
      <c r="P197" s="200"/>
      <c r="Q197" s="25"/>
      <c r="R197" s="25"/>
      <c r="S197" s="25"/>
      <c r="T197" s="201"/>
    </row>
    <row r="198" spans="1:20" ht="43.5" customHeight="1">
      <c r="A198" s="20">
        <v>191</v>
      </c>
      <c r="B198" s="102">
        <v>2022</v>
      </c>
      <c r="C198" s="22" t="s">
        <v>546</v>
      </c>
      <c r="D198" s="22" t="s">
        <v>553</v>
      </c>
      <c r="E198" s="23" t="s">
        <v>554</v>
      </c>
      <c r="F198" s="198">
        <v>45000</v>
      </c>
      <c r="G198" s="28" t="s">
        <v>549</v>
      </c>
      <c r="H198" s="25" t="s">
        <v>555</v>
      </c>
      <c r="I198" s="25"/>
      <c r="J198" s="25"/>
      <c r="K198" s="25"/>
      <c r="L198" s="25"/>
      <c r="M198" s="200"/>
      <c r="N198" s="200"/>
      <c r="O198" s="200"/>
      <c r="P198" s="200"/>
      <c r="Q198" s="25"/>
      <c r="R198" s="25"/>
      <c r="S198" s="25"/>
      <c r="T198" s="201"/>
    </row>
    <row r="199" spans="1:20" ht="43.5" customHeight="1">
      <c r="A199" s="20">
        <v>192</v>
      </c>
      <c r="B199" s="102">
        <v>2022</v>
      </c>
      <c r="C199" s="22" t="s">
        <v>546</v>
      </c>
      <c r="D199" s="22" t="s">
        <v>556</v>
      </c>
      <c r="E199" s="23" t="s">
        <v>557</v>
      </c>
      <c r="F199" s="198">
        <v>50000</v>
      </c>
      <c r="G199" s="28" t="s">
        <v>549</v>
      </c>
      <c r="H199" s="25" t="s">
        <v>555</v>
      </c>
      <c r="I199" s="25"/>
      <c r="J199" s="25"/>
      <c r="K199" s="25"/>
      <c r="L199" s="25"/>
      <c r="M199" s="200"/>
      <c r="N199" s="200"/>
      <c r="O199" s="200"/>
      <c r="P199" s="200"/>
      <c r="Q199" s="25"/>
      <c r="R199" s="25"/>
      <c r="S199" s="25"/>
      <c r="T199" s="201"/>
    </row>
    <row r="200" spans="1:20" ht="43.5" customHeight="1">
      <c r="A200" s="20">
        <v>193</v>
      </c>
      <c r="B200" s="102">
        <v>2022</v>
      </c>
      <c r="C200" s="22" t="s">
        <v>546</v>
      </c>
      <c r="D200" s="202" t="s">
        <v>558</v>
      </c>
      <c r="E200" s="23" t="s">
        <v>559</v>
      </c>
      <c r="F200" s="54">
        <v>65000</v>
      </c>
      <c r="G200" s="28" t="s">
        <v>549</v>
      </c>
      <c r="H200" s="25" t="s">
        <v>555</v>
      </c>
      <c r="I200" s="25"/>
      <c r="J200" s="25"/>
      <c r="K200" s="25"/>
      <c r="L200" s="25"/>
      <c r="M200" s="200"/>
      <c r="N200" s="200"/>
      <c r="O200" s="200"/>
      <c r="P200" s="200"/>
      <c r="Q200" s="25"/>
      <c r="R200" s="25"/>
      <c r="S200" s="25"/>
      <c r="T200" s="201"/>
    </row>
    <row r="201" spans="1:20" ht="43.5" customHeight="1">
      <c r="A201" s="20">
        <v>194</v>
      </c>
      <c r="B201" s="102">
        <v>2022</v>
      </c>
      <c r="C201" s="22" t="s">
        <v>546</v>
      </c>
      <c r="D201" s="202" t="s">
        <v>560</v>
      </c>
      <c r="E201" s="23" t="s">
        <v>561</v>
      </c>
      <c r="F201" s="54">
        <v>140000</v>
      </c>
      <c r="G201" s="28" t="s">
        <v>549</v>
      </c>
      <c r="H201" s="25" t="s">
        <v>550</v>
      </c>
      <c r="I201" s="25"/>
      <c r="J201" s="25"/>
      <c r="K201" s="25"/>
      <c r="L201" s="25"/>
      <c r="M201" s="200"/>
      <c r="N201" s="200"/>
      <c r="O201" s="200"/>
      <c r="P201" s="200"/>
      <c r="Q201" s="25"/>
      <c r="R201" s="25"/>
      <c r="S201" s="25"/>
      <c r="T201" s="201"/>
    </row>
    <row r="202" spans="1:20" ht="43.5" customHeight="1">
      <c r="A202" s="20">
        <v>195</v>
      </c>
      <c r="B202" s="102">
        <v>2022</v>
      </c>
      <c r="C202" s="22" t="s">
        <v>546</v>
      </c>
      <c r="D202" s="202" t="s">
        <v>562</v>
      </c>
      <c r="E202" s="23" t="s">
        <v>563</v>
      </c>
      <c r="F202" s="54">
        <v>199688</v>
      </c>
      <c r="G202" s="28" t="s">
        <v>549</v>
      </c>
      <c r="H202" s="25" t="s">
        <v>550</v>
      </c>
      <c r="I202" s="25"/>
      <c r="J202" s="25"/>
      <c r="K202" s="25"/>
      <c r="L202" s="25"/>
      <c r="M202" s="200"/>
      <c r="N202" s="200"/>
      <c r="O202" s="200"/>
      <c r="P202" s="200"/>
      <c r="Q202" s="25"/>
      <c r="R202" s="25"/>
      <c r="S202" s="25"/>
      <c r="T202" s="201"/>
    </row>
    <row r="203" spans="1:20" ht="43.5" customHeight="1">
      <c r="A203" s="20">
        <v>196</v>
      </c>
      <c r="B203" s="102">
        <v>2022</v>
      </c>
      <c r="C203" s="22" t="s">
        <v>546</v>
      </c>
      <c r="D203" s="202" t="s">
        <v>564</v>
      </c>
      <c r="E203" s="23" t="s">
        <v>565</v>
      </c>
      <c r="F203" s="54">
        <v>60000</v>
      </c>
      <c r="G203" s="28" t="s">
        <v>549</v>
      </c>
      <c r="H203" s="25" t="s">
        <v>550</v>
      </c>
      <c r="I203" s="25"/>
      <c r="J203" s="25"/>
      <c r="K203" s="25"/>
      <c r="L203" s="25"/>
      <c r="M203" s="200"/>
      <c r="N203" s="200"/>
      <c r="O203" s="200"/>
      <c r="P203" s="200"/>
      <c r="Q203" s="25"/>
      <c r="R203" s="25"/>
      <c r="S203" s="25"/>
      <c r="T203" s="201"/>
    </row>
    <row r="204" spans="1:20" ht="43.5" customHeight="1">
      <c r="A204" s="20">
        <v>197</v>
      </c>
      <c r="B204" s="102">
        <v>2022</v>
      </c>
      <c r="C204" s="22" t="s">
        <v>546</v>
      </c>
      <c r="D204" s="202" t="s">
        <v>566</v>
      </c>
      <c r="E204" s="23" t="s">
        <v>567</v>
      </c>
      <c r="F204" s="54">
        <v>160000</v>
      </c>
      <c r="G204" s="28" t="s">
        <v>549</v>
      </c>
      <c r="H204" s="25" t="s">
        <v>550</v>
      </c>
      <c r="I204" s="25"/>
      <c r="J204" s="25"/>
      <c r="K204" s="25"/>
      <c r="L204" s="25"/>
      <c r="M204" s="200"/>
      <c r="N204" s="200"/>
      <c r="O204" s="200"/>
      <c r="P204" s="200"/>
      <c r="Q204" s="25"/>
      <c r="R204" s="25"/>
      <c r="S204" s="25"/>
      <c r="T204" s="201"/>
    </row>
    <row r="205" spans="1:20" ht="43.5" customHeight="1">
      <c r="A205" s="20">
        <v>198</v>
      </c>
      <c r="B205" s="102">
        <v>2022</v>
      </c>
      <c r="C205" s="22" t="s">
        <v>546</v>
      </c>
      <c r="D205" s="202" t="s">
        <v>568</v>
      </c>
      <c r="E205" s="23" t="s">
        <v>569</v>
      </c>
      <c r="F205" s="54">
        <v>170000</v>
      </c>
      <c r="G205" s="28" t="s">
        <v>549</v>
      </c>
      <c r="H205" s="25" t="s">
        <v>550</v>
      </c>
      <c r="I205" s="25"/>
      <c r="J205" s="25"/>
      <c r="K205" s="25"/>
      <c r="L205" s="25"/>
      <c r="M205" s="200"/>
      <c r="N205" s="200"/>
      <c r="O205" s="200"/>
      <c r="P205" s="200"/>
      <c r="Q205" s="25"/>
      <c r="R205" s="25"/>
      <c r="S205" s="25"/>
      <c r="T205" s="201"/>
    </row>
    <row r="206" spans="1:20" ht="43.5" customHeight="1">
      <c r="A206" s="20">
        <v>199</v>
      </c>
      <c r="B206" s="102">
        <v>2022</v>
      </c>
      <c r="C206" s="22" t="s">
        <v>546</v>
      </c>
      <c r="D206" s="202" t="s">
        <v>570</v>
      </c>
      <c r="E206" s="23" t="s">
        <v>571</v>
      </c>
      <c r="F206" s="54">
        <v>12000</v>
      </c>
      <c r="G206" s="28" t="s">
        <v>549</v>
      </c>
      <c r="H206" s="25" t="s">
        <v>555</v>
      </c>
      <c r="I206" s="25"/>
      <c r="J206" s="25"/>
      <c r="K206" s="25"/>
      <c r="L206" s="25"/>
      <c r="M206" s="200"/>
      <c r="N206" s="200"/>
      <c r="O206" s="200"/>
      <c r="P206" s="200"/>
      <c r="Q206" s="25"/>
      <c r="R206" s="25"/>
      <c r="S206" s="25"/>
      <c r="T206" s="201"/>
    </row>
    <row r="207" spans="1:20" ht="43.5" customHeight="1">
      <c r="A207" s="20">
        <v>200</v>
      </c>
      <c r="B207" s="102">
        <v>2022</v>
      </c>
      <c r="C207" s="22" t="s">
        <v>546</v>
      </c>
      <c r="D207" s="202" t="s">
        <v>572</v>
      </c>
      <c r="E207" s="23" t="s">
        <v>573</v>
      </c>
      <c r="F207" s="54">
        <v>50000</v>
      </c>
      <c r="G207" s="28" t="s">
        <v>549</v>
      </c>
      <c r="H207" s="25" t="s">
        <v>555</v>
      </c>
      <c r="I207" s="25"/>
      <c r="J207" s="25"/>
      <c r="K207" s="25"/>
      <c r="L207" s="25"/>
      <c r="M207" s="200"/>
      <c r="N207" s="200"/>
      <c r="O207" s="200"/>
      <c r="P207" s="200"/>
      <c r="Q207" s="25"/>
      <c r="R207" s="25"/>
      <c r="S207" s="25"/>
      <c r="T207" s="201"/>
    </row>
    <row r="208" spans="1:20" ht="43.5" customHeight="1">
      <c r="A208" s="20">
        <v>201</v>
      </c>
      <c r="B208" s="102">
        <v>2022</v>
      </c>
      <c r="C208" s="22" t="s">
        <v>546</v>
      </c>
      <c r="D208" s="202" t="s">
        <v>574</v>
      </c>
      <c r="E208" s="23" t="s">
        <v>575</v>
      </c>
      <c r="F208" s="54">
        <v>25000</v>
      </c>
      <c r="G208" s="28" t="s">
        <v>549</v>
      </c>
      <c r="H208" s="25" t="s">
        <v>555</v>
      </c>
      <c r="I208" s="25"/>
      <c r="J208" s="25"/>
      <c r="K208" s="25"/>
      <c r="L208" s="25"/>
      <c r="M208" s="200"/>
      <c r="N208" s="200"/>
      <c r="O208" s="200"/>
      <c r="P208" s="200"/>
      <c r="Q208" s="25"/>
      <c r="R208" s="25"/>
      <c r="S208" s="25"/>
      <c r="T208" s="201"/>
    </row>
    <row r="209" spans="1:20" ht="43.5" customHeight="1">
      <c r="A209" s="20">
        <v>202</v>
      </c>
      <c r="B209" s="102">
        <v>2022</v>
      </c>
      <c r="C209" s="22" t="s">
        <v>546</v>
      </c>
      <c r="D209" s="202" t="s">
        <v>576</v>
      </c>
      <c r="E209" s="23" t="s">
        <v>577</v>
      </c>
      <c r="F209" s="54">
        <v>52000</v>
      </c>
      <c r="G209" s="28" t="s">
        <v>549</v>
      </c>
      <c r="H209" s="25" t="s">
        <v>550</v>
      </c>
      <c r="I209" s="25"/>
      <c r="J209" s="25"/>
      <c r="K209" s="25"/>
      <c r="L209" s="25"/>
      <c r="M209" s="200"/>
      <c r="N209" s="200"/>
      <c r="O209" s="200"/>
      <c r="P209" s="200"/>
      <c r="Q209" s="25"/>
      <c r="R209" s="25"/>
      <c r="S209" s="25"/>
      <c r="T209" s="201"/>
    </row>
    <row r="210" spans="1:20" ht="43.5" customHeight="1">
      <c r="A210" s="20">
        <v>203</v>
      </c>
      <c r="B210" s="102">
        <v>2022</v>
      </c>
      <c r="C210" s="22" t="s">
        <v>546</v>
      </c>
      <c r="D210" s="202" t="s">
        <v>578</v>
      </c>
      <c r="E210" s="23" t="s">
        <v>579</v>
      </c>
      <c r="F210" s="54">
        <v>64200</v>
      </c>
      <c r="G210" s="28" t="s">
        <v>549</v>
      </c>
      <c r="H210" s="25" t="s">
        <v>550</v>
      </c>
      <c r="I210" s="25"/>
      <c r="J210" s="25"/>
      <c r="K210" s="25"/>
      <c r="L210" s="25"/>
      <c r="M210" s="200"/>
      <c r="N210" s="200"/>
      <c r="O210" s="200"/>
      <c r="P210" s="200"/>
      <c r="Q210" s="25"/>
      <c r="R210" s="25"/>
      <c r="S210" s="25"/>
      <c r="T210" s="201"/>
    </row>
    <row r="211" spans="1:20" ht="43.5" customHeight="1">
      <c r="A211" s="20">
        <v>204</v>
      </c>
      <c r="B211" s="102">
        <v>2022</v>
      </c>
      <c r="C211" s="22" t="s">
        <v>546</v>
      </c>
      <c r="D211" s="202" t="s">
        <v>580</v>
      </c>
      <c r="E211" s="23" t="s">
        <v>581</v>
      </c>
      <c r="F211" s="54">
        <v>52000</v>
      </c>
      <c r="G211" s="28" t="s">
        <v>549</v>
      </c>
      <c r="H211" s="25" t="s">
        <v>550</v>
      </c>
      <c r="I211" s="25"/>
      <c r="J211" s="25"/>
      <c r="K211" s="25"/>
      <c r="L211" s="25"/>
      <c r="M211" s="200"/>
      <c r="N211" s="200"/>
      <c r="O211" s="200"/>
      <c r="P211" s="200"/>
      <c r="Q211" s="25"/>
      <c r="R211" s="25"/>
      <c r="S211" s="25"/>
      <c r="T211" s="201"/>
    </row>
    <row r="212" spans="1:20" ht="43.5" customHeight="1">
      <c r="A212" s="20">
        <v>205</v>
      </c>
      <c r="B212" s="102">
        <v>2022</v>
      </c>
      <c r="C212" s="22" t="s">
        <v>546</v>
      </c>
      <c r="D212" s="202" t="s">
        <v>582</v>
      </c>
      <c r="E212" s="23" t="s">
        <v>583</v>
      </c>
      <c r="F212" s="54">
        <v>52000</v>
      </c>
      <c r="G212" s="28" t="s">
        <v>549</v>
      </c>
      <c r="H212" s="25" t="s">
        <v>550</v>
      </c>
      <c r="I212" s="25"/>
      <c r="J212" s="25"/>
      <c r="K212" s="25"/>
      <c r="L212" s="25"/>
      <c r="M212" s="200"/>
      <c r="N212" s="200"/>
      <c r="O212" s="200"/>
      <c r="P212" s="200"/>
      <c r="Q212" s="25"/>
      <c r="R212" s="25"/>
      <c r="S212" s="25"/>
      <c r="T212" s="201"/>
    </row>
    <row r="213" spans="1:20" ht="43.5" customHeight="1">
      <c r="A213" s="20">
        <v>206</v>
      </c>
      <c r="B213" s="102">
        <v>2022</v>
      </c>
      <c r="C213" s="22" t="s">
        <v>546</v>
      </c>
      <c r="D213" s="202" t="s">
        <v>584</v>
      </c>
      <c r="E213" s="23" t="s">
        <v>585</v>
      </c>
      <c r="F213" s="54">
        <v>52000</v>
      </c>
      <c r="G213" s="28" t="s">
        <v>549</v>
      </c>
      <c r="H213" s="25" t="s">
        <v>550</v>
      </c>
      <c r="I213" s="25"/>
      <c r="J213" s="25"/>
      <c r="K213" s="25"/>
      <c r="L213" s="25"/>
      <c r="M213" s="200"/>
      <c r="N213" s="200"/>
      <c r="O213" s="200"/>
      <c r="P213" s="200"/>
      <c r="Q213" s="25"/>
      <c r="R213" s="25"/>
      <c r="S213" s="25"/>
      <c r="T213" s="201"/>
    </row>
    <row r="214" spans="1:20" ht="43.5" customHeight="1">
      <c r="A214" s="20">
        <v>207</v>
      </c>
      <c r="B214" s="102">
        <v>2022</v>
      </c>
      <c r="C214" s="22" t="s">
        <v>546</v>
      </c>
      <c r="D214" s="202" t="s">
        <v>586</v>
      </c>
      <c r="E214" s="23" t="s">
        <v>587</v>
      </c>
      <c r="F214" s="54">
        <v>52000</v>
      </c>
      <c r="G214" s="28" t="s">
        <v>549</v>
      </c>
      <c r="H214" s="25" t="s">
        <v>550</v>
      </c>
      <c r="I214" s="25"/>
      <c r="J214" s="25"/>
      <c r="K214" s="25"/>
      <c r="L214" s="25"/>
      <c r="M214" s="200"/>
      <c r="N214" s="200"/>
      <c r="O214" s="200"/>
      <c r="P214" s="200"/>
      <c r="Q214" s="25"/>
      <c r="R214" s="25"/>
      <c r="S214" s="25"/>
      <c r="T214" s="201"/>
    </row>
    <row r="215" spans="1:20" ht="43.5" customHeight="1">
      <c r="A215" s="20">
        <v>208</v>
      </c>
      <c r="B215" s="102">
        <v>2022</v>
      </c>
      <c r="C215" s="22" t="s">
        <v>546</v>
      </c>
      <c r="D215" s="202" t="s">
        <v>588</v>
      </c>
      <c r="E215" s="23" t="s">
        <v>589</v>
      </c>
      <c r="F215" s="54">
        <v>64200</v>
      </c>
      <c r="G215" s="28" t="s">
        <v>549</v>
      </c>
      <c r="H215" s="25" t="s">
        <v>550</v>
      </c>
      <c r="I215" s="25"/>
      <c r="J215" s="25"/>
      <c r="K215" s="25"/>
      <c r="L215" s="25"/>
      <c r="M215" s="200"/>
      <c r="N215" s="200"/>
      <c r="O215" s="200"/>
      <c r="P215" s="200"/>
      <c r="Q215" s="25"/>
      <c r="R215" s="25"/>
      <c r="S215" s="25"/>
      <c r="T215" s="201"/>
    </row>
    <row r="216" spans="1:20" ht="43.5" customHeight="1">
      <c r="A216" s="20">
        <v>209</v>
      </c>
      <c r="B216" s="102">
        <v>2022</v>
      </c>
      <c r="C216" s="22" t="s">
        <v>546</v>
      </c>
      <c r="D216" s="202" t="s">
        <v>590</v>
      </c>
      <c r="E216" s="23" t="s">
        <v>591</v>
      </c>
      <c r="F216" s="54">
        <v>52000</v>
      </c>
      <c r="G216" s="28" t="s">
        <v>549</v>
      </c>
      <c r="H216" s="25" t="s">
        <v>550</v>
      </c>
      <c r="I216" s="25"/>
      <c r="J216" s="25"/>
      <c r="K216" s="25"/>
      <c r="L216" s="25"/>
      <c r="M216" s="200"/>
      <c r="N216" s="200"/>
      <c r="O216" s="200"/>
      <c r="P216" s="200"/>
      <c r="Q216" s="25"/>
      <c r="R216" s="25"/>
      <c r="S216" s="25"/>
      <c r="T216" s="203"/>
    </row>
    <row r="217" spans="1:20" ht="67.5" customHeight="1">
      <c r="A217" s="20">
        <v>210</v>
      </c>
      <c r="B217" s="21">
        <v>2022</v>
      </c>
      <c r="C217" s="22" t="s">
        <v>592</v>
      </c>
      <c r="D217" s="28" t="s">
        <v>593</v>
      </c>
      <c r="E217" s="23" t="s">
        <v>593</v>
      </c>
      <c r="F217" s="24">
        <f>24000*12*5</f>
        <v>1440000</v>
      </c>
      <c r="G217" s="28"/>
      <c r="H217" s="26" t="s">
        <v>31</v>
      </c>
      <c r="I217" s="26">
        <v>1000000</v>
      </c>
      <c r="J217" s="26">
        <v>1000000</v>
      </c>
      <c r="K217" s="26">
        <v>3000000</v>
      </c>
      <c r="L217" s="79">
        <v>44592</v>
      </c>
      <c r="M217" s="79">
        <v>44602</v>
      </c>
      <c r="N217" s="79">
        <v>44612</v>
      </c>
      <c r="O217" s="79">
        <v>44617</v>
      </c>
      <c r="P217" s="79">
        <v>44620</v>
      </c>
      <c r="Q217" s="79">
        <v>44623</v>
      </c>
      <c r="R217" s="79">
        <v>44628</v>
      </c>
      <c r="S217" s="25"/>
      <c r="T217" s="204"/>
    </row>
    <row r="218" spans="1:20" ht="43.5" customHeight="1">
      <c r="A218" s="20">
        <v>211</v>
      </c>
      <c r="B218" s="25">
        <v>2022</v>
      </c>
      <c r="C218" s="22" t="s">
        <v>594</v>
      </c>
      <c r="D218" s="25"/>
      <c r="E218" s="23" t="s">
        <v>92</v>
      </c>
      <c r="F218" s="58">
        <v>4180000</v>
      </c>
      <c r="G218" s="65" t="s">
        <v>93</v>
      </c>
      <c r="H218" s="26" t="s">
        <v>94</v>
      </c>
      <c r="I218" s="60">
        <f>F218</f>
        <v>4180000</v>
      </c>
      <c r="J218" s="60"/>
      <c r="K218" s="60"/>
      <c r="L218" s="60"/>
      <c r="M218" s="25"/>
      <c r="N218" s="45"/>
      <c r="O218" s="45"/>
      <c r="P218" s="45"/>
      <c r="Q218" s="45"/>
      <c r="R218" s="45"/>
      <c r="S218" s="45"/>
      <c r="T218" s="28" t="s">
        <v>95</v>
      </c>
    </row>
    <row r="219" spans="1:20" ht="43.5" customHeight="1">
      <c r="A219" s="20">
        <v>212</v>
      </c>
      <c r="B219" s="25">
        <v>2022</v>
      </c>
      <c r="C219" s="22" t="s">
        <v>594</v>
      </c>
      <c r="D219" s="25"/>
      <c r="E219" s="23" t="s">
        <v>97</v>
      </c>
      <c r="F219" s="58">
        <v>530000</v>
      </c>
      <c r="G219" s="65" t="s">
        <v>93</v>
      </c>
      <c r="H219" s="26" t="s">
        <v>94</v>
      </c>
      <c r="I219" s="60">
        <f>F219</f>
        <v>530000</v>
      </c>
      <c r="J219" s="60"/>
      <c r="K219" s="60"/>
      <c r="L219" s="60"/>
      <c r="M219" s="45">
        <v>44622</v>
      </c>
      <c r="N219" s="45">
        <v>44693</v>
      </c>
      <c r="O219" s="45">
        <v>44450</v>
      </c>
      <c r="P219" s="45">
        <v>44869</v>
      </c>
      <c r="Q219" s="45">
        <v>44899</v>
      </c>
      <c r="R219" s="45"/>
      <c r="S219" s="45">
        <v>44954</v>
      </c>
      <c r="T219" s="28"/>
    </row>
    <row r="220" spans="1:20" ht="39" customHeight="1">
      <c r="A220" s="20">
        <v>213</v>
      </c>
      <c r="B220" s="25">
        <v>2022</v>
      </c>
      <c r="C220" s="22" t="s">
        <v>595</v>
      </c>
      <c r="D220" s="25"/>
      <c r="E220" s="23" t="s">
        <v>62</v>
      </c>
      <c r="F220" s="58">
        <v>100000</v>
      </c>
      <c r="G220" s="65" t="s">
        <v>63</v>
      </c>
      <c r="H220" s="26" t="s">
        <v>41</v>
      </c>
      <c r="I220" s="60">
        <f>F220</f>
        <v>100000</v>
      </c>
      <c r="J220" s="60">
        <v>0</v>
      </c>
      <c r="K220" s="60">
        <v>0</v>
      </c>
      <c r="L220" s="60">
        <f>SUM(I220:K220)</f>
        <v>100000</v>
      </c>
      <c r="M220" s="45">
        <v>44585</v>
      </c>
      <c r="N220" s="45">
        <v>44585</v>
      </c>
      <c r="O220" s="45">
        <v>44599</v>
      </c>
      <c r="P220" s="45"/>
      <c r="Q220" s="45"/>
      <c r="R220" s="45">
        <v>44602</v>
      </c>
      <c r="S220" s="45">
        <v>44612</v>
      </c>
      <c r="T220" s="205"/>
    </row>
    <row r="221" spans="1:20" ht="39" customHeight="1">
      <c r="A221" s="20">
        <v>214</v>
      </c>
      <c r="B221" s="25">
        <v>2022</v>
      </c>
      <c r="C221" s="22" t="s">
        <v>596</v>
      </c>
      <c r="D221" s="25" t="s">
        <v>37</v>
      </c>
      <c r="E221" s="23" t="s">
        <v>39</v>
      </c>
      <c r="F221" s="58">
        <f>70000*24</f>
        <v>1680000</v>
      </c>
      <c r="G221" s="65" t="s">
        <v>40</v>
      </c>
      <c r="H221" s="26" t="s">
        <v>41</v>
      </c>
      <c r="I221" s="60"/>
      <c r="J221" s="60"/>
      <c r="K221" s="60"/>
      <c r="L221" s="60"/>
      <c r="M221" s="45"/>
      <c r="N221" s="45"/>
      <c r="O221" s="45"/>
      <c r="P221" s="45"/>
      <c r="Q221" s="45"/>
      <c r="R221" s="45"/>
      <c r="S221" s="45"/>
      <c r="T221" s="206" t="s">
        <v>42</v>
      </c>
    </row>
    <row r="222" spans="1:20" ht="39" customHeight="1">
      <c r="A222" s="20">
        <v>215</v>
      </c>
      <c r="B222" s="25">
        <v>2022</v>
      </c>
      <c r="C222" s="22" t="s">
        <v>596</v>
      </c>
      <c r="D222" s="25" t="s">
        <v>43</v>
      </c>
      <c r="E222" s="23" t="s">
        <v>44</v>
      </c>
      <c r="F222" s="58">
        <v>25000</v>
      </c>
      <c r="G222" s="65" t="s">
        <v>45</v>
      </c>
      <c r="H222" s="26" t="s">
        <v>46</v>
      </c>
      <c r="I222" s="60">
        <f>F222</f>
        <v>25000</v>
      </c>
      <c r="J222" s="60">
        <v>0</v>
      </c>
      <c r="K222" s="60">
        <v>0</v>
      </c>
      <c r="L222" s="60">
        <f>SUM(I222:K222)</f>
        <v>25000</v>
      </c>
      <c r="M222" s="45" t="s">
        <v>47</v>
      </c>
      <c r="N222" s="45" t="s">
        <v>48</v>
      </c>
      <c r="O222" s="45" t="s">
        <v>48</v>
      </c>
      <c r="P222" s="45" t="s">
        <v>37</v>
      </c>
      <c r="Q222" s="45" t="s">
        <v>37</v>
      </c>
      <c r="R222" s="45" t="s">
        <v>49</v>
      </c>
      <c r="S222" s="45" t="s">
        <v>50</v>
      </c>
      <c r="T222" s="207"/>
    </row>
    <row r="223" spans="1:20" ht="39" customHeight="1">
      <c r="A223" s="20">
        <v>216</v>
      </c>
      <c r="B223" s="25">
        <v>2022</v>
      </c>
      <c r="C223" s="22" t="s">
        <v>596</v>
      </c>
      <c r="D223" s="25" t="s">
        <v>51</v>
      </c>
      <c r="E223" s="23" t="s">
        <v>52</v>
      </c>
      <c r="F223" s="58">
        <v>75000</v>
      </c>
      <c r="G223" s="65" t="s">
        <v>45</v>
      </c>
      <c r="H223" s="26" t="s">
        <v>53</v>
      </c>
      <c r="I223" s="60">
        <f>F223</f>
        <v>75000</v>
      </c>
      <c r="J223" s="60">
        <v>0</v>
      </c>
      <c r="K223" s="60">
        <v>0</v>
      </c>
      <c r="L223" s="60">
        <f t="shared" ref="L223:L225" si="5">SUM(I223:K223)</f>
        <v>75000</v>
      </c>
      <c r="M223" s="45" t="s">
        <v>54</v>
      </c>
      <c r="N223" s="45" t="s">
        <v>37</v>
      </c>
      <c r="O223" s="45" t="s">
        <v>37</v>
      </c>
      <c r="P223" s="45" t="s">
        <v>37</v>
      </c>
      <c r="Q223" s="45" t="s">
        <v>37</v>
      </c>
      <c r="R223" s="45" t="s">
        <v>37</v>
      </c>
      <c r="S223" s="45" t="s">
        <v>54</v>
      </c>
      <c r="T223" s="207"/>
    </row>
    <row r="224" spans="1:20" ht="39" customHeight="1">
      <c r="A224" s="20">
        <v>217</v>
      </c>
      <c r="B224" s="25">
        <v>2022</v>
      </c>
      <c r="C224" s="22" t="s">
        <v>596</v>
      </c>
      <c r="D224" s="25" t="s">
        <v>55</v>
      </c>
      <c r="E224" s="23" t="s">
        <v>56</v>
      </c>
      <c r="F224" s="58">
        <v>8000</v>
      </c>
      <c r="G224" s="65" t="s">
        <v>45</v>
      </c>
      <c r="H224" s="26" t="s">
        <v>57</v>
      </c>
      <c r="I224" s="60">
        <v>8000</v>
      </c>
      <c r="J224" s="60">
        <v>0</v>
      </c>
      <c r="K224" s="60">
        <v>0</v>
      </c>
      <c r="L224" s="60">
        <f t="shared" si="5"/>
        <v>8000</v>
      </c>
      <c r="M224" s="45" t="s">
        <v>37</v>
      </c>
      <c r="N224" s="45" t="s">
        <v>47</v>
      </c>
      <c r="O224" s="45" t="s">
        <v>47</v>
      </c>
      <c r="P224" s="45" t="s">
        <v>37</v>
      </c>
      <c r="Q224" s="45" t="s">
        <v>37</v>
      </c>
      <c r="R224" s="45" t="s">
        <v>48</v>
      </c>
      <c r="S224" s="45" t="s">
        <v>58</v>
      </c>
      <c r="T224" s="207"/>
    </row>
    <row r="225" spans="1:20" ht="39" customHeight="1">
      <c r="A225" s="20">
        <v>218</v>
      </c>
      <c r="B225" s="92">
        <v>2022</v>
      </c>
      <c r="C225" s="180" t="s">
        <v>596</v>
      </c>
      <c r="D225" s="92" t="s">
        <v>59</v>
      </c>
      <c r="E225" s="90" t="s">
        <v>60</v>
      </c>
      <c r="F225" s="208">
        <v>100000</v>
      </c>
      <c r="G225" s="209" t="s">
        <v>45</v>
      </c>
      <c r="H225" s="195" t="s">
        <v>46</v>
      </c>
      <c r="I225" s="210">
        <f>F225</f>
        <v>100000</v>
      </c>
      <c r="J225" s="210">
        <v>0</v>
      </c>
      <c r="K225" s="210">
        <v>0</v>
      </c>
      <c r="L225" s="210">
        <f t="shared" si="5"/>
        <v>100000</v>
      </c>
      <c r="M225" s="211" t="s">
        <v>54</v>
      </c>
      <c r="N225" s="211" t="s">
        <v>47</v>
      </c>
      <c r="O225" s="211" t="s">
        <v>48</v>
      </c>
      <c r="P225" s="211" t="s">
        <v>37</v>
      </c>
      <c r="Q225" s="211" t="s">
        <v>37</v>
      </c>
      <c r="R225" s="211" t="s">
        <v>48</v>
      </c>
      <c r="S225" s="211" t="s">
        <v>49</v>
      </c>
      <c r="T225" s="212"/>
    </row>
    <row r="226" spans="1:20" s="205" customFormat="1" ht="37.5" customHeight="1">
      <c r="A226" s="20">
        <v>219</v>
      </c>
      <c r="B226" s="25">
        <v>2022</v>
      </c>
      <c r="C226" s="22" t="s">
        <v>597</v>
      </c>
      <c r="D226" s="25" t="s">
        <v>598</v>
      </c>
      <c r="E226" s="23" t="s">
        <v>599</v>
      </c>
      <c r="F226" s="58">
        <v>62256.800000000003</v>
      </c>
      <c r="G226" s="65" t="s">
        <v>600</v>
      </c>
      <c r="H226" s="26" t="s">
        <v>601</v>
      </c>
      <c r="I226" s="60">
        <v>18158.240000000002</v>
      </c>
      <c r="J226" s="60">
        <v>31128.400000000001</v>
      </c>
      <c r="K226" s="60">
        <v>20752.27</v>
      </c>
      <c r="L226" s="60">
        <f>SUM(I226:K226)</f>
        <v>70038.91</v>
      </c>
      <c r="M226" s="45">
        <v>44652</v>
      </c>
      <c r="N226" s="45">
        <f>M226+14</f>
        <v>44666</v>
      </c>
      <c r="O226" s="45">
        <f>N226+14</f>
        <v>44680</v>
      </c>
      <c r="P226" s="45">
        <f>O226+7</f>
        <v>44687</v>
      </c>
      <c r="Q226" s="45">
        <f>P226+7</f>
        <v>44694</v>
      </c>
      <c r="R226" s="45">
        <f>Q226+7</f>
        <v>44701</v>
      </c>
      <c r="S226" s="45">
        <f>R226+7</f>
        <v>44708</v>
      </c>
      <c r="T226" s="207"/>
    </row>
    <row r="227" spans="1:20" s="205" customFormat="1" ht="37.5" customHeight="1">
      <c r="A227" s="20">
        <v>220</v>
      </c>
      <c r="B227" s="25">
        <v>2022</v>
      </c>
      <c r="C227" s="30" t="s">
        <v>602</v>
      </c>
      <c r="D227" s="25" t="s">
        <v>603</v>
      </c>
      <c r="E227" s="213" t="s">
        <v>604</v>
      </c>
      <c r="F227" s="65">
        <v>35000</v>
      </c>
      <c r="G227" s="26" t="s">
        <v>31</v>
      </c>
      <c r="H227" s="26" t="s">
        <v>41</v>
      </c>
      <c r="I227" s="26">
        <v>30000</v>
      </c>
      <c r="J227" s="65"/>
      <c r="K227" s="65"/>
      <c r="L227" s="65">
        <f t="shared" ref="L227:L235" si="6">SUM(I227:K227)</f>
        <v>30000</v>
      </c>
      <c r="M227" s="214" t="s">
        <v>233</v>
      </c>
      <c r="N227" s="65"/>
      <c r="O227" s="65"/>
      <c r="P227" s="65"/>
      <c r="Q227" s="21"/>
      <c r="R227" s="25"/>
      <c r="S227" s="25"/>
      <c r="T227" s="215"/>
    </row>
    <row r="228" spans="1:20" s="205" customFormat="1" ht="37.5" customHeight="1">
      <c r="A228" s="20">
        <v>221</v>
      </c>
      <c r="B228" s="216">
        <v>2022</v>
      </c>
      <c r="C228" s="30" t="s">
        <v>602</v>
      </c>
      <c r="D228" s="25" t="s">
        <v>605</v>
      </c>
      <c r="E228" s="217" t="s">
        <v>606</v>
      </c>
      <c r="F228" s="218">
        <v>150000</v>
      </c>
      <c r="G228" s="26" t="s">
        <v>31</v>
      </c>
      <c r="H228" s="26" t="s">
        <v>41</v>
      </c>
      <c r="I228" s="219">
        <v>150000</v>
      </c>
      <c r="J228" s="218"/>
      <c r="K228" s="218"/>
      <c r="L228" s="218">
        <f t="shared" si="6"/>
        <v>150000</v>
      </c>
      <c r="M228" s="220" t="s">
        <v>607</v>
      </c>
      <c r="N228" s="218"/>
      <c r="O228" s="218"/>
      <c r="P228" s="218"/>
      <c r="Q228" s="21"/>
      <c r="R228" s="216"/>
      <c r="S228" s="25"/>
      <c r="T228" s="221"/>
    </row>
    <row r="229" spans="1:20" s="205" customFormat="1" ht="37.5" customHeight="1">
      <c r="A229" s="20">
        <v>222</v>
      </c>
      <c r="B229" s="216">
        <v>2022</v>
      </c>
      <c r="C229" s="30" t="s">
        <v>602</v>
      </c>
      <c r="D229" s="25" t="s">
        <v>608</v>
      </c>
      <c r="E229" s="217" t="s">
        <v>609</v>
      </c>
      <c r="F229" s="218">
        <v>350000</v>
      </c>
      <c r="G229" s="26" t="s">
        <v>31</v>
      </c>
      <c r="H229" s="26" t="s">
        <v>41</v>
      </c>
      <c r="I229" s="219">
        <v>350000</v>
      </c>
      <c r="J229" s="218"/>
      <c r="K229" s="218"/>
      <c r="L229" s="218">
        <f t="shared" si="6"/>
        <v>350000</v>
      </c>
      <c r="M229" s="220" t="s">
        <v>607</v>
      </c>
      <c r="N229" s="218"/>
      <c r="O229" s="218"/>
      <c r="P229" s="218"/>
      <c r="Q229" s="21"/>
      <c r="R229" s="216"/>
      <c r="S229" s="25"/>
      <c r="T229" s="221"/>
    </row>
    <row r="230" spans="1:20" s="205" customFormat="1" ht="37.5" customHeight="1">
      <c r="A230" s="20">
        <v>223</v>
      </c>
      <c r="B230" s="216">
        <v>2022</v>
      </c>
      <c r="C230" s="30" t="s">
        <v>602</v>
      </c>
      <c r="D230" s="25" t="s">
        <v>610</v>
      </c>
      <c r="E230" s="217" t="s">
        <v>611</v>
      </c>
      <c r="F230" s="218">
        <v>15000</v>
      </c>
      <c r="G230" s="26" t="s">
        <v>31</v>
      </c>
      <c r="H230" s="26" t="s">
        <v>41</v>
      </c>
      <c r="I230" s="219">
        <v>15000</v>
      </c>
      <c r="J230" s="218"/>
      <c r="K230" s="218"/>
      <c r="L230" s="218">
        <f>SUM(I230:K230)</f>
        <v>15000</v>
      </c>
      <c r="M230" s="220" t="s">
        <v>612</v>
      </c>
      <c r="N230" s="218"/>
      <c r="O230" s="218"/>
      <c r="P230" s="218"/>
      <c r="Q230" s="21"/>
      <c r="R230" s="216"/>
      <c r="S230" s="25"/>
      <c r="T230" s="221"/>
    </row>
    <row r="231" spans="1:20" s="205" customFormat="1" ht="37.5" customHeight="1">
      <c r="A231" s="20">
        <v>224</v>
      </c>
      <c r="B231" s="216">
        <v>2022</v>
      </c>
      <c r="C231" s="30" t="s">
        <v>602</v>
      </c>
      <c r="D231" s="25" t="s">
        <v>613</v>
      </c>
      <c r="E231" s="217" t="s">
        <v>614</v>
      </c>
      <c r="F231" s="218">
        <v>500000</v>
      </c>
      <c r="G231" s="26" t="s">
        <v>31</v>
      </c>
      <c r="H231" s="26" t="s">
        <v>41</v>
      </c>
      <c r="I231" s="219">
        <v>500000</v>
      </c>
      <c r="J231" s="218"/>
      <c r="K231" s="218"/>
      <c r="L231" s="218">
        <f t="shared" si="6"/>
        <v>500000</v>
      </c>
      <c r="M231" s="220" t="s">
        <v>276</v>
      </c>
      <c r="N231" s="218"/>
      <c r="O231" s="218"/>
      <c r="P231" s="218"/>
      <c r="Q231" s="21"/>
      <c r="R231" s="216"/>
      <c r="S231" s="25"/>
      <c r="T231" s="221"/>
    </row>
    <row r="232" spans="1:20" s="205" customFormat="1" ht="37.5" customHeight="1">
      <c r="A232" s="20">
        <v>225</v>
      </c>
      <c r="B232" s="216">
        <v>2022</v>
      </c>
      <c r="C232" s="30" t="s">
        <v>602</v>
      </c>
      <c r="D232" s="25" t="s">
        <v>615</v>
      </c>
      <c r="E232" s="217" t="s">
        <v>616</v>
      </c>
      <c r="F232" s="218">
        <v>10000</v>
      </c>
      <c r="G232" s="26" t="s">
        <v>31</v>
      </c>
      <c r="H232" s="26" t="s">
        <v>41</v>
      </c>
      <c r="I232" s="219">
        <v>10000</v>
      </c>
      <c r="J232" s="218"/>
      <c r="K232" s="218"/>
      <c r="L232" s="218">
        <f>SUM(I232:K232)</f>
        <v>10000</v>
      </c>
      <c r="M232" s="220" t="s">
        <v>617</v>
      </c>
      <c r="N232" s="218"/>
      <c r="O232" s="218"/>
      <c r="P232" s="218"/>
      <c r="Q232" s="21"/>
      <c r="R232" s="216"/>
      <c r="S232" s="25"/>
      <c r="T232" s="221"/>
    </row>
    <row r="233" spans="1:20" s="205" customFormat="1" ht="37.5" customHeight="1">
      <c r="A233" s="20">
        <v>226</v>
      </c>
      <c r="B233" s="216">
        <v>2022</v>
      </c>
      <c r="C233" s="30" t="s">
        <v>602</v>
      </c>
      <c r="D233" s="25" t="s">
        <v>618</v>
      </c>
      <c r="E233" s="217" t="s">
        <v>619</v>
      </c>
      <c r="F233" s="218">
        <v>50000</v>
      </c>
      <c r="G233" s="26" t="s">
        <v>31</v>
      </c>
      <c r="H233" s="26" t="s">
        <v>41</v>
      </c>
      <c r="I233" s="219">
        <v>50000</v>
      </c>
      <c r="J233" s="218"/>
      <c r="K233" s="218"/>
      <c r="L233" s="218">
        <f t="shared" si="6"/>
        <v>50000</v>
      </c>
      <c r="M233" s="220" t="s">
        <v>620</v>
      </c>
      <c r="N233" s="218"/>
      <c r="O233" s="218"/>
      <c r="P233" s="218"/>
      <c r="Q233" s="21"/>
      <c r="R233" s="216"/>
      <c r="S233" s="25"/>
      <c r="T233" s="221"/>
    </row>
    <row r="234" spans="1:20" s="205" customFormat="1" ht="37.5" customHeight="1">
      <c r="A234" s="20">
        <v>227</v>
      </c>
      <c r="B234" s="216">
        <v>2022</v>
      </c>
      <c r="C234" s="30" t="s">
        <v>602</v>
      </c>
      <c r="D234" s="25" t="s">
        <v>621</v>
      </c>
      <c r="E234" s="217" t="s">
        <v>622</v>
      </c>
      <c r="F234" s="218">
        <v>21000</v>
      </c>
      <c r="G234" s="26" t="s">
        <v>31</v>
      </c>
      <c r="H234" s="26" t="s">
        <v>41</v>
      </c>
      <c r="I234" s="219">
        <v>21000</v>
      </c>
      <c r="J234" s="218"/>
      <c r="K234" s="218"/>
      <c r="L234" s="218">
        <f t="shared" si="6"/>
        <v>21000</v>
      </c>
      <c r="M234" s="220" t="s">
        <v>620</v>
      </c>
      <c r="N234" s="218"/>
      <c r="O234" s="218"/>
      <c r="P234" s="218"/>
      <c r="Q234" s="21"/>
      <c r="R234" s="216"/>
      <c r="S234" s="25"/>
      <c r="T234" s="221"/>
    </row>
    <row r="235" spans="1:20" s="205" customFormat="1" ht="37.5" customHeight="1">
      <c r="A235" s="20">
        <v>228</v>
      </c>
      <c r="B235" s="216">
        <v>2022</v>
      </c>
      <c r="C235" s="30" t="s">
        <v>602</v>
      </c>
      <c r="D235" s="25" t="s">
        <v>623</v>
      </c>
      <c r="E235" s="217" t="s">
        <v>624</v>
      </c>
      <c r="F235" s="218">
        <v>30000</v>
      </c>
      <c r="G235" s="26" t="s">
        <v>31</v>
      </c>
      <c r="H235" s="26" t="s">
        <v>41</v>
      </c>
      <c r="I235" s="219">
        <v>30000</v>
      </c>
      <c r="J235" s="218"/>
      <c r="K235" s="218"/>
      <c r="L235" s="218">
        <f t="shared" si="6"/>
        <v>30000</v>
      </c>
      <c r="M235" s="220" t="s">
        <v>620</v>
      </c>
      <c r="N235" s="218"/>
      <c r="O235" s="218"/>
      <c r="P235" s="218"/>
      <c r="Q235" s="21"/>
      <c r="R235" s="216"/>
      <c r="S235" s="25"/>
      <c r="T235" s="221"/>
    </row>
    <row r="236" spans="1:20" s="205" customFormat="1" ht="37.5" customHeight="1">
      <c r="A236" s="20">
        <v>229</v>
      </c>
      <c r="B236" s="216">
        <v>2022</v>
      </c>
      <c r="C236" s="30" t="s">
        <v>602</v>
      </c>
      <c r="D236" s="25" t="s">
        <v>625</v>
      </c>
      <c r="E236" s="217" t="s">
        <v>626</v>
      </c>
      <c r="F236" s="218">
        <v>30000</v>
      </c>
      <c r="G236" s="26" t="s">
        <v>31</v>
      </c>
      <c r="H236" s="26" t="s">
        <v>41</v>
      </c>
      <c r="I236" s="219">
        <v>30000</v>
      </c>
      <c r="J236" s="218"/>
      <c r="K236" s="218"/>
      <c r="L236" s="218">
        <f>SUM(I236:K236)</f>
        <v>30000</v>
      </c>
      <c r="M236" s="220" t="s">
        <v>627</v>
      </c>
      <c r="N236" s="218"/>
      <c r="O236" s="218"/>
      <c r="P236" s="218"/>
      <c r="Q236" s="21"/>
      <c r="R236" s="216"/>
      <c r="S236" s="25"/>
      <c r="T236" s="221"/>
    </row>
    <row r="237" spans="1:20" s="205" customFormat="1" ht="37.5" customHeight="1">
      <c r="A237" s="20">
        <v>230</v>
      </c>
      <c r="B237" s="216">
        <v>2022</v>
      </c>
      <c r="C237" s="30" t="s">
        <v>602</v>
      </c>
      <c r="D237" s="25" t="s">
        <v>628</v>
      </c>
      <c r="E237" s="213" t="s">
        <v>629</v>
      </c>
      <c r="F237" s="222">
        <v>35000</v>
      </c>
      <c r="G237" s="26" t="s">
        <v>31</v>
      </c>
      <c r="H237" s="26" t="s">
        <v>41</v>
      </c>
      <c r="I237" s="219">
        <v>35000</v>
      </c>
      <c r="J237" s="222"/>
      <c r="K237" s="222"/>
      <c r="L237" s="222">
        <f>SUM(I237:K237)</f>
        <v>35000</v>
      </c>
      <c r="M237" s="220">
        <v>44642</v>
      </c>
      <c r="N237" s="65"/>
      <c r="O237" s="65"/>
      <c r="P237" s="65"/>
      <c r="Q237" s="223"/>
      <c r="R237" s="223"/>
      <c r="S237" s="223"/>
      <c r="T237" s="224"/>
    </row>
  </sheetData>
  <mergeCells count="24">
    <mergeCell ref="M36:S36"/>
    <mergeCell ref="A2:T2"/>
    <mergeCell ref="A3:T3"/>
    <mergeCell ref="A4:T4"/>
    <mergeCell ref="A6:A7"/>
    <mergeCell ref="B6:B7"/>
    <mergeCell ref="C6:C7"/>
    <mergeCell ref="D6:D7"/>
    <mergeCell ref="E6:E7"/>
    <mergeCell ref="F6:F7"/>
    <mergeCell ref="G6:G7"/>
    <mergeCell ref="H6:H7"/>
    <mergeCell ref="I6:L6"/>
    <mergeCell ref="M6:S6"/>
    <mergeCell ref="T6:T7"/>
    <mergeCell ref="M35:S35"/>
    <mergeCell ref="M47:Q47"/>
    <mergeCell ref="M48:Q48"/>
    <mergeCell ref="M37:S37"/>
    <mergeCell ref="M38:S38"/>
    <mergeCell ref="M43:Q43"/>
    <mergeCell ref="M44:Q44"/>
    <mergeCell ref="M45:Q45"/>
    <mergeCell ref="M46:Q46"/>
  </mergeCells>
  <pageMargins left="0.7" right="0.7" top="0.75" bottom="0.75" header="0.3" footer="0.3"/>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Aminath Irasha</dc:creator>
  <cp:keywords/>
  <dc:description/>
  <cp:lastModifiedBy>Aminath Irasha</cp:lastModifiedBy>
  <cp:revision/>
  <dcterms:created xsi:type="dcterms:W3CDTF">2022-08-10T05:31:29Z</dcterms:created>
  <dcterms:modified xsi:type="dcterms:W3CDTF">2022-08-10T05:53:55Z</dcterms:modified>
  <cp:category/>
  <cp:contentStatus/>
</cp:coreProperties>
</file>