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21 - Ministry of Defense\"/>
    </mc:Choice>
  </mc:AlternateContent>
  <xr:revisionPtr revIDLastSave="0" documentId="13_ncr:1_{B029AB5D-1DB3-4EDD-A0DA-D9D90858AB1B}" xr6:coauthVersionLast="36" xr6:coauthVersionMax="36" xr10:uidLastSave="{00000000-0000-0000-0000-000000000000}"/>
  <bookViews>
    <workbookView xWindow="0" yWindow="0" windowWidth="28800" windowHeight="12435" activeTab="2" xr2:uid="{00000000-000D-0000-FFFF-FFFF00000000}"/>
  </bookViews>
  <sheets>
    <sheet name="BA_Budget" sheetId="1" r:id="rId1"/>
    <sheet name="PSIP" sheetId="2" r:id="rId2"/>
    <sheet name="NPI-Programs" sheetId="3" r:id="rId3"/>
  </sheets>
  <definedNames>
    <definedName name="_xlnm._FilterDatabase" localSheetId="2" hidden="1">'NPI-Programs'!$A$2:$XEO$5</definedName>
    <definedName name="_xlnm._FilterDatabase" localSheetId="1" hidden="1">PSIP!$A$2:$P$3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A3" i="3"/>
  <c r="C3" i="3"/>
  <c r="C2" i="2" l="1"/>
  <c r="B2" i="2"/>
  <c r="A2" i="2"/>
  <c r="F245" i="1" l="1"/>
  <c r="F34" i="1" s="1"/>
  <c r="B245" i="1"/>
  <c r="B34" i="1" s="1"/>
  <c r="E245" i="1"/>
  <c r="D245" i="1"/>
  <c r="C245" i="1"/>
  <c r="C236" i="1"/>
  <c r="C33" i="1" s="1"/>
  <c r="F236" i="1"/>
  <c r="F33" i="1" s="1"/>
  <c r="D236" i="1"/>
  <c r="D33" i="1" s="1"/>
  <c r="B236" i="1"/>
  <c r="B33" i="1" s="1"/>
  <c r="E236" i="1"/>
  <c r="D230" i="1"/>
  <c r="D32" i="1" s="1"/>
  <c r="E230" i="1"/>
  <c r="E32" i="1" s="1"/>
  <c r="C230" i="1"/>
  <c r="C32" i="1" s="1"/>
  <c r="F230" i="1"/>
  <c r="B230" i="1"/>
  <c r="F215" i="1"/>
  <c r="F31" i="1" s="1"/>
  <c r="B215" i="1"/>
  <c r="B31" i="1" s="1"/>
  <c r="E215" i="1"/>
  <c r="E31" i="1" s="1"/>
  <c r="C215" i="1"/>
  <c r="C31" i="1" s="1"/>
  <c r="D215" i="1"/>
  <c r="E212" i="1"/>
  <c r="E30" i="1" s="1"/>
  <c r="C212" i="1"/>
  <c r="C30" i="1" s="1"/>
  <c r="F212" i="1"/>
  <c r="F30" i="1" s="1"/>
  <c r="D212" i="1"/>
  <c r="D30" i="1" s="1"/>
  <c r="B212" i="1"/>
  <c r="E209" i="1"/>
  <c r="E29" i="1" s="1"/>
  <c r="C209" i="1"/>
  <c r="C29" i="1" s="1"/>
  <c r="F209" i="1"/>
  <c r="D209" i="1"/>
  <c r="B209" i="1"/>
  <c r="E205" i="1"/>
  <c r="E28" i="1" s="1"/>
  <c r="F205" i="1"/>
  <c r="F28" i="1" s="1"/>
  <c r="D205" i="1"/>
  <c r="D28" i="1" s="1"/>
  <c r="B205" i="1"/>
  <c r="B28" i="1" s="1"/>
  <c r="C205" i="1"/>
  <c r="C28" i="1" s="1"/>
  <c r="E200" i="1"/>
  <c r="E25" i="1" s="1"/>
  <c r="F200" i="1"/>
  <c r="F25" i="1" s="1"/>
  <c r="D200" i="1"/>
  <c r="D25" i="1" s="1"/>
  <c r="B200" i="1"/>
  <c r="B25" i="1" s="1"/>
  <c r="C200" i="1"/>
  <c r="E175" i="1"/>
  <c r="E24" i="1" s="1"/>
  <c r="F175" i="1"/>
  <c r="F24" i="1" s="1"/>
  <c r="D175" i="1"/>
  <c r="D24" i="1" s="1"/>
  <c r="B175" i="1"/>
  <c r="B24" i="1" s="1"/>
  <c r="C175" i="1"/>
  <c r="C24" i="1" s="1"/>
  <c r="F169" i="1"/>
  <c r="F23" i="1" s="1"/>
  <c r="B169" i="1"/>
  <c r="B23" i="1" s="1"/>
  <c r="E169" i="1"/>
  <c r="E23" i="1" s="1"/>
  <c r="C169" i="1"/>
  <c r="C23" i="1" s="1"/>
  <c r="D169" i="1"/>
  <c r="D150" i="1"/>
  <c r="D22" i="1" s="1"/>
  <c r="E150" i="1"/>
  <c r="E22" i="1" s="1"/>
  <c r="C150" i="1"/>
  <c r="C22" i="1" s="1"/>
  <c r="F150" i="1"/>
  <c r="B150" i="1"/>
  <c r="C142" i="1"/>
  <c r="C21" i="1" s="1"/>
  <c r="F142" i="1"/>
  <c r="F21" i="1" s="1"/>
  <c r="D142" i="1"/>
  <c r="D21" i="1" s="1"/>
  <c r="B142" i="1"/>
  <c r="B21" i="1" s="1"/>
  <c r="E142" i="1"/>
  <c r="E21" i="1" s="1"/>
  <c r="E135" i="1"/>
  <c r="E20" i="1" s="1"/>
  <c r="F135" i="1"/>
  <c r="F20" i="1" s="1"/>
  <c r="D135" i="1"/>
  <c r="D20" i="1" s="1"/>
  <c r="B135" i="1"/>
  <c r="B20" i="1" s="1"/>
  <c r="C135" i="1"/>
  <c r="D107" i="1"/>
  <c r="D19" i="1" s="1"/>
  <c r="E107" i="1"/>
  <c r="E19" i="1" s="1"/>
  <c r="C107" i="1"/>
  <c r="C19" i="1" s="1"/>
  <c r="F107" i="1"/>
  <c r="B107" i="1"/>
  <c r="E93" i="1"/>
  <c r="E18" i="1" s="1"/>
  <c r="F93" i="1"/>
  <c r="F18" i="1" s="1"/>
  <c r="D93" i="1"/>
  <c r="D18" i="1" s="1"/>
  <c r="B93" i="1"/>
  <c r="B18" i="1" s="1"/>
  <c r="C93" i="1"/>
  <c r="D85" i="1"/>
  <c r="D17" i="1" s="1"/>
  <c r="E85" i="1"/>
  <c r="E17" i="1" s="1"/>
  <c r="C85" i="1"/>
  <c r="C17" i="1" s="1"/>
  <c r="F85" i="1"/>
  <c r="B85" i="1"/>
  <c r="B17" i="1" s="1"/>
  <c r="F78" i="1"/>
  <c r="F16" i="1" s="1"/>
  <c r="B78" i="1"/>
  <c r="B16" i="1" s="1"/>
  <c r="E78" i="1"/>
  <c r="E16" i="1" s="1"/>
  <c r="C78" i="1"/>
  <c r="C16" i="1" s="1"/>
  <c r="D78" i="1"/>
  <c r="C44" i="1"/>
  <c r="C38" i="1" s="1"/>
  <c r="F44" i="1"/>
  <c r="F38" i="1" s="1"/>
  <c r="D44" i="1"/>
  <c r="D38" i="1" s="1"/>
  <c r="B44" i="1"/>
  <c r="B38" i="1" s="1"/>
  <c r="E44" i="1"/>
  <c r="F40" i="1"/>
  <c r="F37" i="1" s="1"/>
  <c r="B40" i="1"/>
  <c r="B37" i="1" s="1"/>
  <c r="B36" i="1" s="1"/>
  <c r="B15" i="1" s="1"/>
  <c r="E40" i="1"/>
  <c r="E37" i="1" s="1"/>
  <c r="C40" i="1"/>
  <c r="C37" i="1" s="1"/>
  <c r="C36" i="1" s="1"/>
  <c r="C15" i="1" s="1"/>
  <c r="D40" i="1"/>
  <c r="D37" i="1" s="1"/>
  <c r="D36" i="1" s="1"/>
  <c r="D15" i="1" s="1"/>
  <c r="D14" i="1" s="1"/>
  <c r="D10" i="1" s="1"/>
  <c r="E38" i="1"/>
  <c r="E34" i="1"/>
  <c r="D34" i="1"/>
  <c r="C34" i="1"/>
  <c r="E33" i="1"/>
  <c r="F32" i="1"/>
  <c r="B32" i="1"/>
  <c r="D31" i="1"/>
  <c r="B30" i="1"/>
  <c r="F29" i="1"/>
  <c r="D29" i="1"/>
  <c r="B29" i="1"/>
  <c r="C25" i="1"/>
  <c r="D23" i="1"/>
  <c r="F22" i="1"/>
  <c r="B22" i="1"/>
  <c r="C20" i="1"/>
  <c r="F19" i="1"/>
  <c r="B19" i="1"/>
  <c r="C18" i="1"/>
  <c r="F17" i="1"/>
  <c r="D16" i="1"/>
  <c r="B27" i="1" l="1"/>
  <c r="B11" i="1" s="1"/>
  <c r="D27" i="1"/>
  <c r="D11" i="1" s="1"/>
  <c r="F27" i="1"/>
  <c r="F11" i="1" s="1"/>
  <c r="F36" i="1"/>
  <c r="F15" i="1" s="1"/>
  <c r="F14" i="1" s="1"/>
  <c r="F10" i="1" s="1"/>
  <c r="F12" i="1" s="1"/>
  <c r="E27" i="1"/>
  <c r="E11" i="1" s="1"/>
  <c r="E36" i="1"/>
  <c r="E15" i="1" s="1"/>
  <c r="E14" i="1" s="1"/>
  <c r="E10" i="1" s="1"/>
  <c r="E12" i="1" s="1"/>
  <c r="B14" i="1"/>
  <c r="B10" i="1" s="1"/>
  <c r="B12" i="1" s="1"/>
  <c r="C27" i="1"/>
  <c r="C11" i="1" s="1"/>
  <c r="D12" i="1"/>
  <c r="C14" i="1"/>
  <c r="C10" i="1" s="1"/>
  <c r="C12" i="1" s="1"/>
</calcChain>
</file>

<file path=xl/sharedStrings.xml><?xml version="1.0" encoding="utf-8"?>
<sst xmlns="http://schemas.openxmlformats.org/spreadsheetml/2006/main" count="267" uniqueCount="238">
  <si>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</si>
  <si>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</si>
  <si>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</si>
  <si>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</si>
  <si>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</si>
  <si>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</si>
  <si>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</si>
  <si>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</si>
  <si>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</si>
  <si>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</si>
  <si>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</si>
  <si>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</si>
  <si>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</si>
  <si>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</si>
  <si>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</si>
  <si>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</si>
  <si>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</si>
  <si>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</si>
  <si>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</si>
  <si>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</si>
  <si>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</si>
  <si>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</si>
  <si>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</si>
  <si>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</si>
  <si>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</si>
  <si>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</si>
  <si>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</si>
  <si>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</si>
  <si>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</si>
  <si>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</si>
  <si>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</si>
  <si>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</si>
  <si>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</si>
  <si>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</si>
  <si>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</si>
  <si>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</si>
  <si>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</si>
  <si>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</si>
  <si>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</si>
  <si>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</si>
  <si>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</si>
  <si>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</si>
  <si>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</si>
  <si>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</si>
  <si>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</si>
  <si>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</si>
  <si>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</si>
  <si>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</si>
  <si>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</si>
  <si>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</si>
  <si>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</si>
  <si>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</si>
  <si>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</si>
  <si>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</si>
  <si>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</si>
  <si>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</si>
  <si>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</si>
  <si>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</si>
  <si>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</si>
  <si>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</si>
  <si>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</si>
  <si>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</si>
  <si>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</si>
  <si>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</si>
  <si>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</si>
  <si>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</si>
  <si>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</si>
  <si>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</si>
  <si>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</si>
  <si>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</si>
  <si>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</si>
  <si>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</si>
  <si>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</si>
  <si>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</si>
  <si>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</si>
  <si>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</si>
  <si>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</si>
  <si>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</si>
  <si>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</si>
  <si>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</si>
  <si>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</si>
  <si>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</si>
  <si>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</si>
  <si>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</si>
  <si>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</si>
  <si>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</si>
  <si>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</si>
  <si>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</si>
  <si>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</si>
  <si>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</si>
  <si>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</si>
  <si>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</si>
  <si>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</si>
  <si>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</si>
  <si>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</si>
  <si>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</si>
  <si>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</si>
  <si>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</si>
  <si>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</si>
  <si>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</si>
  <si>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</si>
  <si>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</si>
  <si>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</si>
  <si>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</si>
  <si>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</si>
  <si>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</si>
  <si>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</si>
  <si>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</si>
  <si>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</si>
  <si>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</si>
  <si>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</si>
  <si>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</si>
  <si>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</si>
  <si>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</si>
  <si>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</si>
  <si>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</si>
  <si>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</si>
  <si>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</si>
  <si>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</si>
  <si>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</si>
  <si>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</si>
  <si>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</si>
  <si>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</si>
  <si>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</si>
  <si>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</si>
  <si>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</si>
  <si>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</si>
  <si>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</si>
  <si>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</si>
  <si>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</si>
  <si>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</si>
  <si>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</si>
  <si>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</si>
  <si>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</si>
  <si>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</si>
  <si>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</si>
  <si>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</si>
  <si>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</si>
  <si>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</si>
  <si>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</si>
  <si>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</si>
  <si>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</si>
  <si>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</si>
  <si>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</si>
  <si>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</si>
  <si>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</si>
  <si>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</si>
  <si>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</si>
  <si>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</si>
  <si>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</si>
  <si>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</si>
  <si>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</si>
  <si>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</si>
  <si>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</si>
  <si>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</si>
  <si>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</si>
  <si>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</si>
  <si>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</si>
  <si>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</si>
  <si>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</si>
  <si>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</si>
  <si>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</si>
  <si>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</si>
  <si>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</si>
  <si>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</si>
  <si>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</si>
  <si>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</si>
  <si>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</si>
  <si>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</si>
  <si>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</si>
  <si>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</si>
  <si>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</si>
  <si>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</si>
  <si>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</si>
  <si>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</si>
  <si>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</si>
  <si>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</si>
  <si>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</si>
  <si>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</si>
  <si>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</si>
  <si>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</si>
  <si>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</si>
  <si>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</si>
  <si>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</si>
  <si>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</si>
  <si>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</si>
  <si>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</si>
  <si>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</si>
  <si>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</si>
  <si>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</si>
  <si>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</si>
  <si>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</si>
  <si>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</si>
  <si>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</si>
  <si>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</si>
  <si>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</si>
  <si>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</si>
  <si>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</si>
  <si>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</si>
  <si>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</si>
  <si>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</si>
  <si>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</si>
  <si>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</si>
  <si>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</si>
  <si>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</si>
  <si>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</si>
  <si>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</si>
  <si>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</si>
  <si>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</si>
  <si>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</si>
  <si>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</si>
  <si>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މިނިސްޓްރީ އޮފް ޑިފެންސް</t>
  </si>
  <si>
    <t>ސްޓެޓަސް</t>
  </si>
  <si>
    <t>ރަށް</t>
  </si>
  <si>
    <t>ނަން</t>
  </si>
  <si>
    <t>ކޯޑު</t>
  </si>
  <si>
    <t xml:space="preserve">ބއ </t>
  </si>
  <si>
    <t>ފަންޑް</t>
  </si>
  <si>
    <t>ބާވަތް</t>
  </si>
  <si>
    <t>ފަންޑު</t>
  </si>
  <si>
    <t>ޖީއެލް</t>
  </si>
  <si>
    <t>ކޯފޮގް</t>
  </si>
  <si>
    <t>ކޯފޮގް ނަން</t>
  </si>
  <si>
    <t>އަތޮޅު</t>
  </si>
  <si>
    <t>ދާއިރާ</t>
  </si>
  <si>
    <t>އަލަށްފަށާ</t>
  </si>
  <si>
    <t>ޑޮމެސްޓިކް</t>
  </si>
  <si>
    <t>P-GOM</t>
  </si>
  <si>
    <t>ކ</t>
  </si>
  <si>
    <t>މާލެ ސިޓީ</t>
  </si>
  <si>
    <t>މާލެ ސިޓީ ދާއިރާތައް</t>
  </si>
  <si>
    <t>ޖޮއިންޓް އިންޓަރ އޭޖެންސީ އޮޕަރޭޝަން ސެންޓަރ</t>
  </si>
  <si>
    <t>P-NSC006-001</t>
  </si>
  <si>
    <t>ޤައުމީ ސަލާމަތް</t>
  </si>
  <si>
    <t>މިލިޓަރީ ޑިފެންސް</t>
  </si>
  <si>
    <t>ޖީއެލްކޯޑު</t>
  </si>
  <si>
    <t>ޖުމްލަ</t>
  </si>
  <si>
    <t>އެންޓި-ޓްރެފިކިންގ އިން ޕަރސަންސް އޮފީސް ޤާއިމްކުރުން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</si>
</sst>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5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sz val="12"/>
      <color theme="1"/>
      <name val="Roboto Condensed"/>
      <family val="2"/>
    </font>
    <font>
      <b/>
      <sz val="14"/>
      <color theme="1"/>
      <name val="Roboto Condensed"/>
    </font>
    <font>
      <sz val="14"/>
      <color theme="1"/>
      <name val="Mv Eamaan XP"/>
    </font>
    <font>
      <b/>
      <sz val="10"/>
      <color theme="1" tint="0.34998626667073579"/>
      <name val="Roboto Condensed"/>
    </font>
    <font>
      <sz val="10"/>
      <color theme="1" tint="0.34998626667073579"/>
      <name val="Mv Eamaan XP"/>
      <family val="3"/>
    </font>
    <font>
      <sz val="11"/>
      <color theme="1" tint="0.34998626667073579"/>
      <name val="Calibri"/>
      <family val="2"/>
      <scheme val="minor"/>
    </font>
    <font>
      <b/>
      <sz val="10"/>
      <color theme="0"/>
      <name val="Roboto Condensed"/>
    </font>
    <font>
      <sz val="10"/>
      <color theme="0"/>
      <name val="Mv Eamaan XP"/>
      <family val="3"/>
    </font>
    <font>
      <b/>
      <sz val="10"/>
      <color theme="1"/>
      <name val="Roboto Condensed"/>
    </font>
    <font>
      <sz val="10"/>
      <color theme="1"/>
      <name val="Mv Eamaan XP"/>
      <family val="3"/>
    </font>
    <font>
      <b/>
      <sz val="10"/>
      <color theme="1"/>
      <name val="Faruma"/>
    </font>
    <font>
      <sz val="10"/>
      <color theme="1" tint="0.34998626667073579"/>
      <name val="Roboto Condensed"/>
    </font>
    <font>
      <sz val="10"/>
      <color theme="1" tint="0.34998626667073579"/>
      <name val="Faruma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AF3FA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3"/>
      </top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23" fillId="3" borderId="0" xfId="5" applyNumberFormat="1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right" vertical="center" indent="1"/>
    </xf>
    <xf numFmtId="0" fontId="0" fillId="0" borderId="0" xfId="0" applyAlignment="1">
      <alignment horizontal="right" vertical="center"/>
    </xf>
    <xf numFmtId="165" fontId="18" fillId="0" borderId="19" xfId="5" applyNumberFormat="1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9" xfId="0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165" fontId="0" fillId="0" borderId="16" xfId="5" applyNumberFormat="1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0" fillId="0" borderId="16" xfId="0" applyFill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17" fillId="0" borderId="16" xfId="0" applyFont="1" applyBorder="1" applyAlignment="1">
      <alignment horizontal="right" vertical="center" indent="1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/>
    </xf>
    <xf numFmtId="165" fontId="25" fillId="0" borderId="20" xfId="6" applyNumberFormat="1" applyFont="1" applyFill="1" applyBorder="1" applyAlignment="1">
      <alignment horizontal="right" vertical="center"/>
    </xf>
    <xf numFmtId="1" fontId="25" fillId="0" borderId="20" xfId="6" applyNumberFormat="1" applyFont="1" applyFill="1" applyBorder="1" applyAlignment="1">
      <alignment horizontal="center" vertical="center"/>
    </xf>
    <xf numFmtId="0" fontId="26" fillId="0" borderId="20" xfId="1" applyFont="1" applyFill="1" applyBorder="1"/>
    <xf numFmtId="165" fontId="27" fillId="0" borderId="0" xfId="6" applyNumberFormat="1" applyFont="1" applyFill="1" applyBorder="1"/>
    <xf numFmtId="0" fontId="27" fillId="0" borderId="0" xfId="1" applyFont="1" applyFill="1" applyBorder="1"/>
    <xf numFmtId="0" fontId="28" fillId="4" borderId="0" xfId="1" applyFont="1" applyFill="1" applyBorder="1" applyAlignment="1">
      <alignment horizontal="center" vertical="center" wrapText="1"/>
    </xf>
    <xf numFmtId="1" fontId="29" fillId="4" borderId="0" xfId="1" applyNumberFormat="1" applyFont="1" applyFill="1" applyBorder="1" applyAlignment="1">
      <alignment horizontal="right" vertical="center"/>
    </xf>
    <xf numFmtId="0" fontId="29" fillId="4" borderId="0" xfId="1" applyFont="1" applyFill="1" applyBorder="1" applyAlignment="1">
      <alignment horizontal="center" vertical="center"/>
    </xf>
    <xf numFmtId="165" fontId="30" fillId="5" borderId="0" xfId="6" applyNumberFormat="1" applyFont="1" applyFill="1" applyBorder="1" applyAlignment="1">
      <alignment horizontal="center" vertical="center" wrapText="1"/>
    </xf>
    <xf numFmtId="1" fontId="31" fillId="5" borderId="0" xfId="1" applyNumberFormat="1" applyFont="1" applyFill="1" applyBorder="1" applyAlignment="1">
      <alignment horizontal="right" vertical="center"/>
    </xf>
    <xf numFmtId="0" fontId="31" fillId="5" borderId="0" xfId="1" applyFont="1" applyFill="1" applyBorder="1" applyAlignment="1">
      <alignment horizontal="center" vertical="center"/>
    </xf>
    <xf numFmtId="165" fontId="30" fillId="6" borderId="0" xfId="6" applyNumberFormat="1" applyFont="1" applyFill="1" applyBorder="1" applyAlignment="1">
      <alignment horizontal="center" vertical="center"/>
    </xf>
    <xf numFmtId="1" fontId="30" fillId="6" borderId="0" xfId="6" applyNumberFormat="1" applyFont="1" applyFill="1" applyBorder="1" applyAlignment="1">
      <alignment horizontal="center" vertical="center"/>
    </xf>
    <xf numFmtId="0" fontId="32" fillId="6" borderId="0" xfId="1" applyFont="1" applyFill="1" applyBorder="1" applyAlignment="1">
      <alignment horizontal="right" vertical="center"/>
    </xf>
    <xf numFmtId="0" fontId="27" fillId="0" borderId="0" xfId="6" applyNumberFormat="1" applyFont="1" applyFill="1" applyBorder="1"/>
    <xf numFmtId="165" fontId="27" fillId="0" borderId="0" xfId="1" applyNumberFormat="1" applyFont="1" applyFill="1" applyBorder="1"/>
    <xf numFmtId="165" fontId="33" fillId="0" borderId="9" xfId="6" applyNumberFormat="1" applyFont="1" applyFill="1" applyBorder="1" applyAlignment="1">
      <alignment horizontal="center" vertical="center"/>
    </xf>
    <xf numFmtId="1" fontId="34" fillId="0" borderId="9" xfId="6" applyNumberFormat="1" applyFont="1" applyFill="1" applyBorder="1" applyAlignment="1">
      <alignment horizontal="right" vertical="center"/>
    </xf>
    <xf numFmtId="1" fontId="33" fillId="0" borderId="9" xfId="1" applyNumberFormat="1" applyFont="1" applyFill="1" applyBorder="1" applyAlignment="1">
      <alignment horizontal="center" vertical="center"/>
    </xf>
    <xf numFmtId="0" fontId="1" fillId="0" borderId="0" xfId="1" applyFill="1" applyBorder="1"/>
    <xf numFmtId="165" fontId="0" fillId="0" borderId="0" xfId="6" applyNumberFormat="1" applyFont="1" applyFill="1" applyBorder="1"/>
    <xf numFmtId="1" fontId="1" fillId="0" borderId="0" xfId="1" applyNumberFormat="1" applyFill="1" applyBorder="1" applyAlignment="1">
      <alignment horizontal="center"/>
    </xf>
  </cellXfs>
  <cellStyles count="7">
    <cellStyle name="Comma" xfId="5" builtinId="3"/>
    <cellStyle name="Comma 2" xfId="4" xr:uid="{00000000-0005-0000-0000-000000000000}"/>
    <cellStyle name="Comma 3" xfId="3" xr:uid="{00000000-0005-0000-0000-000001000000}"/>
    <cellStyle name="Comma 4" xfId="6" xr:uid="{B1062913-65C5-4D92-B85C-85CA3A062E77}"/>
    <cellStyle name="Normal" xfId="0" builtinId="0"/>
    <cellStyle name="Normal 2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499984740745262"/>
    <pageSetUpPr fitToPage="1"/>
  </sheetPr>
  <dimension ref="A1:J247"/>
  <sheetViews>
    <sheetView showGridLines="0" zoomScale="85" zoomScaleNormal="85" zoomScaleSheetLayoutView="100" workbookViewId="0">
      <selection activeCell="P10" sqref="P10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1012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13157920</v>
      </c>
      <c r="C10" s="17">
        <f t="shared" si="0"/>
        <v>13101679</v>
      </c>
      <c r="D10" s="17">
        <f t="shared" si="0"/>
        <v>13051274</v>
      </c>
      <c r="E10" s="17">
        <f t="shared" si="0"/>
        <v>11088197</v>
      </c>
      <c r="F10" s="17">
        <f>F14</f>
        <v>11696172</v>
      </c>
      <c r="G10" s="18" t="s">
        <v>18</v>
      </c>
    </row>
    <row r="11" spans="1:10" ht="22.5" customHeight="1" thickBot="1">
      <c r="B11" s="19">
        <f t="shared" ref="B11:E11" si="1">B27</f>
        <v>755040</v>
      </c>
      <c r="C11" s="19">
        <f t="shared" si="1"/>
        <v>686400</v>
      </c>
      <c r="D11" s="19">
        <f t="shared" si="1"/>
        <v>624000</v>
      </c>
      <c r="E11" s="19">
        <f t="shared" si="1"/>
        <v>108113</v>
      </c>
      <c r="F11" s="19">
        <f>F27</f>
        <v>549834</v>
      </c>
      <c r="G11" s="20" t="s">
        <v>19</v>
      </c>
      <c r="J11"/>
    </row>
    <row r="12" spans="1:10" ht="22.5" customHeight="1" thickBot="1">
      <c r="B12" s="21">
        <f t="shared" ref="B12:E12" si="2">SUM(B10:B11)</f>
        <v>13912960</v>
      </c>
      <c r="C12" s="21">
        <f t="shared" si="2"/>
        <v>13788079</v>
      </c>
      <c r="D12" s="21">
        <f t="shared" si="2"/>
        <v>13675274</v>
      </c>
      <c r="E12" s="21">
        <f t="shared" si="2"/>
        <v>11196310</v>
      </c>
      <c r="F12" s="21">
        <f>SUM(F10:F11)</f>
        <v>12246006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13157920</v>
      </c>
      <c r="C14" s="21">
        <f t="shared" si="3"/>
        <v>13101679</v>
      </c>
      <c r="D14" s="21">
        <f t="shared" si="3"/>
        <v>13051274</v>
      </c>
      <c r="E14" s="21">
        <f t="shared" si="3"/>
        <v>11088197</v>
      </c>
      <c r="F14" s="21">
        <f>SUM(F15:F25)</f>
        <v>11696172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10844200</v>
      </c>
      <c r="C15" s="27">
        <f t="shared" si="4"/>
        <v>10844200</v>
      </c>
      <c r="D15" s="27">
        <f t="shared" si="4"/>
        <v>10844200</v>
      </c>
      <c r="E15" s="27">
        <f t="shared" si="4"/>
        <v>9533613</v>
      </c>
      <c r="F15" s="27">
        <f t="shared" si="4"/>
        <v>9535955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446801</v>
      </c>
      <c r="C16" s="28">
        <f t="shared" si="5"/>
        <v>446801</v>
      </c>
      <c r="D16" s="28">
        <f t="shared" si="5"/>
        <v>446801</v>
      </c>
      <c r="E16" s="28">
        <f t="shared" si="5"/>
        <v>371397</v>
      </c>
      <c r="F16" s="28">
        <f>F78</f>
        <v>372754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161092</v>
      </c>
      <c r="C17" s="28">
        <f t="shared" si="6"/>
        <v>156400</v>
      </c>
      <c r="D17" s="28">
        <f t="shared" si="6"/>
        <v>151844</v>
      </c>
      <c r="E17" s="28">
        <f t="shared" si="6"/>
        <v>51147</v>
      </c>
      <c r="F17" s="28">
        <f>F85</f>
        <v>597814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339607</v>
      </c>
      <c r="C18" s="28">
        <f t="shared" si="7"/>
        <v>329714</v>
      </c>
      <c r="D18" s="28">
        <f t="shared" si="7"/>
        <v>320110</v>
      </c>
      <c r="E18" s="28">
        <f t="shared" si="7"/>
        <v>193971</v>
      </c>
      <c r="F18" s="28">
        <f>F93</f>
        <v>255106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613673</v>
      </c>
      <c r="C19" s="28">
        <f t="shared" si="8"/>
        <v>595799</v>
      </c>
      <c r="D19" s="28">
        <f t="shared" si="8"/>
        <v>578444</v>
      </c>
      <c r="E19" s="28">
        <f t="shared" si="8"/>
        <v>344757</v>
      </c>
      <c r="F19" s="28">
        <f>F107</f>
        <v>346532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47741</v>
      </c>
      <c r="C21" s="28">
        <f t="shared" si="10"/>
        <v>46350</v>
      </c>
      <c r="D21" s="28">
        <f t="shared" si="10"/>
        <v>45000</v>
      </c>
      <c r="E21" s="28">
        <f t="shared" si="10"/>
        <v>6898</v>
      </c>
      <c r="F21" s="28">
        <f>F142</f>
        <v>19041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118581</v>
      </c>
      <c r="C22" s="28">
        <f t="shared" si="11"/>
        <v>107800</v>
      </c>
      <c r="D22" s="28">
        <f t="shared" si="11"/>
        <v>98000</v>
      </c>
      <c r="E22" s="28">
        <f t="shared" si="11"/>
        <v>34923</v>
      </c>
      <c r="F22" s="28">
        <f>F150</f>
        <v>31950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586225</v>
      </c>
      <c r="C24" s="28">
        <f t="shared" si="13"/>
        <v>574615</v>
      </c>
      <c r="D24" s="28">
        <f t="shared" si="13"/>
        <v>566875</v>
      </c>
      <c r="E24" s="28">
        <f t="shared" si="13"/>
        <v>551491</v>
      </c>
      <c r="F24" s="28">
        <f>F175</f>
        <v>537020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755040</v>
      </c>
      <c r="C27" s="21">
        <f>SUM(C28:C34)</f>
        <v>686400</v>
      </c>
      <c r="D27" s="21">
        <f>SUM(D28:D34)</f>
        <v>624000</v>
      </c>
      <c r="E27" s="21">
        <f>SUM(E28:E34)</f>
        <v>108113</v>
      </c>
      <c r="F27" s="21">
        <f>SUM(F28:F34)</f>
        <v>549834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755040</v>
      </c>
      <c r="C31" s="28">
        <f t="shared" si="18"/>
        <v>686400</v>
      </c>
      <c r="D31" s="28">
        <f t="shared" si="18"/>
        <v>624000</v>
      </c>
      <c r="E31" s="28">
        <f t="shared" si="18"/>
        <v>108113</v>
      </c>
      <c r="F31" s="28">
        <f>F215</f>
        <v>549834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10844200</v>
      </c>
      <c r="C36" s="21">
        <f t="shared" si="22"/>
        <v>10844200</v>
      </c>
      <c r="D36" s="21">
        <f t="shared" si="22"/>
        <v>10844200</v>
      </c>
      <c r="E36" s="21">
        <f t="shared" si="22"/>
        <v>9533613</v>
      </c>
      <c r="F36" s="21">
        <f>SUM(F37:F38)</f>
        <v>9535955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6167463</v>
      </c>
      <c r="C37" s="31">
        <f t="shared" si="23"/>
        <v>6167463</v>
      </c>
      <c r="D37" s="31">
        <f t="shared" si="23"/>
        <v>6167463</v>
      </c>
      <c r="E37" s="31">
        <f t="shared" si="23"/>
        <v>5423521</v>
      </c>
      <c r="F37" s="31">
        <f>F40</f>
        <v>5470617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4676737</v>
      </c>
      <c r="C38" s="28">
        <f t="shared" si="24"/>
        <v>4676737</v>
      </c>
      <c r="D38" s="28">
        <f t="shared" si="24"/>
        <v>4676737</v>
      </c>
      <c r="E38" s="28">
        <f t="shared" si="24"/>
        <v>4110092</v>
      </c>
      <c r="F38" s="28">
        <f>F44</f>
        <v>4065338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6167463</v>
      </c>
      <c r="C40" s="21">
        <f t="shared" si="25"/>
        <v>6167463</v>
      </c>
      <c r="D40" s="21">
        <f t="shared" si="25"/>
        <v>6167463</v>
      </c>
      <c r="E40" s="21">
        <f t="shared" si="25"/>
        <v>5423521</v>
      </c>
      <c r="F40" s="21">
        <f>SUM(F41:F42)</f>
        <v>5470617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5952060</v>
      </c>
      <c r="C41" s="31">
        <v>5952060</v>
      </c>
      <c r="D41" s="31">
        <v>5952060</v>
      </c>
      <c r="E41" s="31">
        <v>5306972</v>
      </c>
      <c r="F41" s="31">
        <v>5327415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215403</v>
      </c>
      <c r="C42" s="28">
        <v>215403</v>
      </c>
      <c r="D42" s="28">
        <v>215403</v>
      </c>
      <c r="E42" s="28">
        <v>116549</v>
      </c>
      <c r="F42" s="28">
        <v>143202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4676737</v>
      </c>
      <c r="C44" s="21">
        <f t="shared" si="26"/>
        <v>4676737</v>
      </c>
      <c r="D44" s="21">
        <f t="shared" si="26"/>
        <v>4676737</v>
      </c>
      <c r="E44" s="21">
        <f t="shared" si="26"/>
        <v>4110092</v>
      </c>
      <c r="F44" s="21">
        <f>SUM(F45:F76)</f>
        <v>4065338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171000</v>
      </c>
      <c r="C48" s="28">
        <v>171000</v>
      </c>
      <c r="D48" s="28">
        <v>171000</v>
      </c>
      <c r="E48" s="28">
        <v>156000</v>
      </c>
      <c r="F48" s="28">
        <v>155700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78000</v>
      </c>
      <c r="C52" s="28">
        <v>78000</v>
      </c>
      <c r="D52" s="28">
        <v>78000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93960</v>
      </c>
      <c r="C53" s="28">
        <v>93960</v>
      </c>
      <c r="D53" s="28">
        <v>93960</v>
      </c>
      <c r="E53" s="28">
        <v>35360</v>
      </c>
      <c r="F53" s="28">
        <v>48060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40000</v>
      </c>
      <c r="C56" s="28">
        <v>40000</v>
      </c>
      <c r="D56" s="28">
        <v>40000</v>
      </c>
      <c r="E56" s="28">
        <v>22667</v>
      </c>
      <c r="F56" s="28">
        <v>26212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984000</v>
      </c>
      <c r="C57" s="28">
        <v>984000</v>
      </c>
      <c r="D57" s="28">
        <v>984000</v>
      </c>
      <c r="E57" s="28">
        <v>778667</v>
      </c>
      <c r="F57" s="28">
        <v>648199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17956</v>
      </c>
      <c r="F60" s="28">
        <v>11020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1507821</v>
      </c>
      <c r="C66" s="28">
        <v>1507821</v>
      </c>
      <c r="D66" s="28">
        <v>1507821</v>
      </c>
      <c r="E66" s="28">
        <v>1424392</v>
      </c>
      <c r="F66" s="28">
        <v>1461329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84600</v>
      </c>
      <c r="C67" s="28">
        <v>84600</v>
      </c>
      <c r="D67" s="28">
        <v>84600</v>
      </c>
      <c r="E67" s="28">
        <v>66600</v>
      </c>
      <c r="F67" s="28">
        <v>62576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1130400</v>
      </c>
      <c r="C70" s="28">
        <v>1130400</v>
      </c>
      <c r="D70" s="28">
        <v>1130400</v>
      </c>
      <c r="E70" s="28">
        <v>1067844</v>
      </c>
      <c r="F70" s="28">
        <v>1090583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380400</v>
      </c>
      <c r="C74" s="28">
        <v>380400</v>
      </c>
      <c r="D74" s="28">
        <v>380400</v>
      </c>
      <c r="E74" s="28">
        <v>353573</v>
      </c>
      <c r="F74" s="28">
        <v>355103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206556</v>
      </c>
      <c r="C75" s="28">
        <v>206556</v>
      </c>
      <c r="D75" s="28">
        <v>206556</v>
      </c>
      <c r="E75" s="28">
        <v>187033</v>
      </c>
      <c r="F75" s="28">
        <v>206556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446801</v>
      </c>
      <c r="C78" s="21">
        <f>SUM(C79:C83)</f>
        <v>446801</v>
      </c>
      <c r="D78" s="21">
        <f>SUM(D79:D83)</f>
        <v>446801</v>
      </c>
      <c r="E78" s="21">
        <f>SUM(E79:E83)</f>
        <v>371397</v>
      </c>
      <c r="F78" s="21">
        <f>SUM(F79:F83)</f>
        <v>372754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446801</v>
      </c>
      <c r="C83" s="28">
        <v>446801</v>
      </c>
      <c r="D83" s="28">
        <v>446801</v>
      </c>
      <c r="E83" s="28">
        <v>371397</v>
      </c>
      <c r="F83" s="28">
        <v>372754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161092</v>
      </c>
      <c r="C85" s="21">
        <f t="shared" si="27"/>
        <v>156400</v>
      </c>
      <c r="D85" s="21">
        <f t="shared" si="27"/>
        <v>151844</v>
      </c>
      <c r="E85" s="21">
        <f t="shared" si="27"/>
        <v>51147</v>
      </c>
      <c r="F85" s="21">
        <f>SUM(F86:F91)</f>
        <v>597814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5305</v>
      </c>
      <c r="C86" s="31">
        <v>5150</v>
      </c>
      <c r="D86" s="31">
        <v>5000</v>
      </c>
      <c r="E86" s="31">
        <v>875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584</v>
      </c>
      <c r="C87" s="28">
        <v>567</v>
      </c>
      <c r="D87" s="28">
        <v>550</v>
      </c>
      <c r="E87" s="28">
        <v>53</v>
      </c>
      <c r="F87" s="28">
        <v>520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31827</v>
      </c>
      <c r="C88" s="28">
        <v>30900</v>
      </c>
      <c r="D88" s="28">
        <v>30000</v>
      </c>
      <c r="E88" s="28">
        <v>45067</v>
      </c>
      <c r="F88" s="28">
        <v>97153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123164</v>
      </c>
      <c r="C89" s="28">
        <v>119577</v>
      </c>
      <c r="D89" s="28">
        <v>116094</v>
      </c>
      <c r="E89" s="28">
        <v>5082</v>
      </c>
      <c r="F89" s="28">
        <v>500101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212</v>
      </c>
      <c r="C91" s="28">
        <v>206</v>
      </c>
      <c r="D91" s="28">
        <v>200</v>
      </c>
      <c r="E91" s="28">
        <v>70</v>
      </c>
      <c r="F91" s="28">
        <v>40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339607</v>
      </c>
      <c r="C93" s="21">
        <f t="shared" si="28"/>
        <v>329714</v>
      </c>
      <c r="D93" s="21">
        <f t="shared" si="28"/>
        <v>320110</v>
      </c>
      <c r="E93" s="21">
        <f t="shared" si="28"/>
        <v>193971</v>
      </c>
      <c r="F93" s="21">
        <f>SUM(F94:F105)</f>
        <v>255106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265225</v>
      </c>
      <c r="C94" s="31">
        <v>257500</v>
      </c>
      <c r="D94" s="31">
        <v>250000</v>
      </c>
      <c r="E94" s="31">
        <v>151407</v>
      </c>
      <c r="F94" s="31">
        <v>210333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22757</v>
      </c>
      <c r="C95" s="28">
        <v>22094</v>
      </c>
      <c r="D95" s="28">
        <v>21450</v>
      </c>
      <c r="E95" s="28">
        <v>11185</v>
      </c>
      <c r="F95" s="28">
        <v>20836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637</v>
      </c>
      <c r="C96" s="28">
        <v>618</v>
      </c>
      <c r="D96" s="28">
        <v>600</v>
      </c>
      <c r="E96" s="28">
        <v>445</v>
      </c>
      <c r="F96" s="28">
        <v>30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2122</v>
      </c>
      <c r="C98" s="28">
        <v>2060</v>
      </c>
      <c r="D98" s="28">
        <v>2000</v>
      </c>
      <c r="E98" s="28">
        <v>1600</v>
      </c>
      <c r="F98" s="28">
        <v>6472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37132</v>
      </c>
      <c r="C101" s="28">
        <v>36050</v>
      </c>
      <c r="D101" s="28">
        <v>35000</v>
      </c>
      <c r="E101" s="28">
        <v>23297</v>
      </c>
      <c r="F101" s="28">
        <v>13109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1093</v>
      </c>
      <c r="C102" s="28">
        <v>1061</v>
      </c>
      <c r="D102" s="28">
        <v>1030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1093</v>
      </c>
      <c r="C103" s="28">
        <v>1061</v>
      </c>
      <c r="D103" s="28">
        <v>1030</v>
      </c>
      <c r="E103" s="28">
        <v>0</v>
      </c>
      <c r="F103" s="28">
        <v>822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9548</v>
      </c>
      <c r="C105" s="28">
        <v>9270</v>
      </c>
      <c r="D105" s="28">
        <v>9000</v>
      </c>
      <c r="E105" s="28">
        <v>6037</v>
      </c>
      <c r="F105" s="28">
        <v>3504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613673</v>
      </c>
      <c r="C107" s="21">
        <f t="shared" si="29"/>
        <v>595799</v>
      </c>
      <c r="D107" s="21">
        <f t="shared" si="29"/>
        <v>578444</v>
      </c>
      <c r="E107" s="21">
        <f t="shared" si="29"/>
        <v>344757</v>
      </c>
      <c r="F107" s="21">
        <f>SUM(F108:F133)</f>
        <v>346532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71012</v>
      </c>
      <c r="C108" s="31">
        <v>68944</v>
      </c>
      <c r="D108" s="31">
        <v>66936</v>
      </c>
      <c r="E108" s="31">
        <v>50000</v>
      </c>
      <c r="F108" s="31">
        <v>35662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0</v>
      </c>
      <c r="C109" s="28">
        <v>0</v>
      </c>
      <c r="D109" s="28">
        <v>0</v>
      </c>
      <c r="E109" s="28">
        <v>0</v>
      </c>
      <c r="F109" s="28">
        <v>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0</v>
      </c>
      <c r="C110" s="28">
        <v>0</v>
      </c>
      <c r="D110" s="28">
        <v>0</v>
      </c>
      <c r="E110" s="28">
        <v>0</v>
      </c>
      <c r="F110" s="28">
        <v>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242121</v>
      </c>
      <c r="C111" s="28">
        <v>235069</v>
      </c>
      <c r="D111" s="28">
        <v>228222</v>
      </c>
      <c r="E111" s="28">
        <v>108222</v>
      </c>
      <c r="F111" s="28">
        <v>99937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0</v>
      </c>
      <c r="C115" s="28">
        <v>0</v>
      </c>
      <c r="D115" s="28">
        <v>0</v>
      </c>
      <c r="E115" s="28">
        <v>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1095</v>
      </c>
      <c r="C116" s="28">
        <v>1063</v>
      </c>
      <c r="D116" s="28">
        <v>1032</v>
      </c>
      <c r="E116" s="28">
        <v>1000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10949</v>
      </c>
      <c r="C117" s="28">
        <v>10630</v>
      </c>
      <c r="D117" s="28">
        <v>10320</v>
      </c>
      <c r="E117" s="28">
        <v>10000</v>
      </c>
      <c r="F117" s="28">
        <v>7749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637</v>
      </c>
      <c r="C118" s="28">
        <v>618</v>
      </c>
      <c r="D118" s="28">
        <v>600</v>
      </c>
      <c r="E118" s="28">
        <v>500</v>
      </c>
      <c r="F118" s="28">
        <v>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5464</v>
      </c>
      <c r="C119" s="28">
        <v>5305</v>
      </c>
      <c r="D119" s="28">
        <v>5150</v>
      </c>
      <c r="E119" s="28">
        <v>432</v>
      </c>
      <c r="F119" s="28">
        <v>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106620</v>
      </c>
      <c r="C124" s="28">
        <v>103515</v>
      </c>
      <c r="D124" s="28">
        <v>100500</v>
      </c>
      <c r="E124" s="28">
        <v>6411</v>
      </c>
      <c r="F124" s="28">
        <v>82310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159437</v>
      </c>
      <c r="C126" s="28">
        <v>154793</v>
      </c>
      <c r="D126" s="28">
        <v>150284</v>
      </c>
      <c r="E126" s="28">
        <v>144871</v>
      </c>
      <c r="F126" s="28">
        <v>108527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921</v>
      </c>
      <c r="F131" s="28">
        <v>8956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5729</v>
      </c>
      <c r="C132" s="28">
        <v>5562</v>
      </c>
      <c r="D132" s="28">
        <v>5400</v>
      </c>
      <c r="E132" s="28">
        <v>5400</v>
      </c>
      <c r="F132" s="28">
        <v>925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10609</v>
      </c>
      <c r="C133" s="28">
        <v>10300</v>
      </c>
      <c r="D133" s="28">
        <v>10000</v>
      </c>
      <c r="E133" s="28">
        <v>17000</v>
      </c>
      <c r="F133" s="28">
        <v>2466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47741</v>
      </c>
      <c r="C142" s="21">
        <f t="shared" si="31"/>
        <v>46350</v>
      </c>
      <c r="D142" s="21">
        <f t="shared" si="31"/>
        <v>45000</v>
      </c>
      <c r="E142" s="21">
        <f t="shared" si="31"/>
        <v>6898</v>
      </c>
      <c r="F142" s="21">
        <f>SUM(F143:F148)</f>
        <v>19041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15914</v>
      </c>
      <c r="C144" s="28">
        <v>15450</v>
      </c>
      <c r="D144" s="28">
        <v>15000</v>
      </c>
      <c r="E144" s="28">
        <v>4599</v>
      </c>
      <c r="F144" s="28">
        <v>19041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31827</v>
      </c>
      <c r="C146" s="28">
        <v>30900</v>
      </c>
      <c r="D146" s="28">
        <v>30000</v>
      </c>
      <c r="E146" s="28">
        <v>2299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118581</v>
      </c>
      <c r="C150" s="21">
        <f>SUM(C151:C167)</f>
        <v>107800</v>
      </c>
      <c r="D150" s="21">
        <f>SUM(D151:D167)</f>
        <v>98000</v>
      </c>
      <c r="E150" s="21">
        <f>SUM(E151:E167)</f>
        <v>34923</v>
      </c>
      <c r="F150" s="21">
        <f>SUM(F151:F167)</f>
        <v>31950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62315</v>
      </c>
      <c r="C152" s="28">
        <v>56650</v>
      </c>
      <c r="D152" s="28">
        <v>51500</v>
      </c>
      <c r="E152" s="28">
        <v>8368</v>
      </c>
      <c r="F152" s="28">
        <v>22536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24926</v>
      </c>
      <c r="C160" s="28">
        <v>22660</v>
      </c>
      <c r="D160" s="28">
        <v>20600</v>
      </c>
      <c r="E160" s="28">
        <v>14455</v>
      </c>
      <c r="F160" s="28">
        <v>7510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6232</v>
      </c>
      <c r="C164" s="28">
        <v>5665</v>
      </c>
      <c r="D164" s="28">
        <v>5150</v>
      </c>
      <c r="E164" s="28">
        <v>2100</v>
      </c>
      <c r="F164" s="28">
        <v>1200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25108</v>
      </c>
      <c r="C166" s="28">
        <v>22825</v>
      </c>
      <c r="D166" s="28">
        <v>20750</v>
      </c>
      <c r="E166" s="28">
        <v>10000</v>
      </c>
      <c r="F166" s="28">
        <v>704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586225</v>
      </c>
      <c r="C175" s="21">
        <f t="shared" si="33"/>
        <v>574615</v>
      </c>
      <c r="D175" s="21">
        <f t="shared" si="33"/>
        <v>566875</v>
      </c>
      <c r="E175" s="21">
        <f t="shared" si="33"/>
        <v>551491</v>
      </c>
      <c r="F175" s="21">
        <f>SUM(F176:F198)</f>
        <v>537020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58050</v>
      </c>
      <c r="C180" s="28">
        <v>46440</v>
      </c>
      <c r="D180" s="28">
        <v>38700</v>
      </c>
      <c r="E180" s="28">
        <v>38700</v>
      </c>
      <c r="F180" s="28">
        <v>38700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528175</v>
      </c>
      <c r="C182" s="28">
        <v>528175</v>
      </c>
      <c r="D182" s="28">
        <v>528175</v>
      </c>
      <c r="E182" s="28">
        <v>512791</v>
      </c>
      <c r="F182" s="28">
        <v>498320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755040</v>
      </c>
      <c r="C215" s="21">
        <f>SUM(C216:C228)</f>
        <v>686400</v>
      </c>
      <c r="D215" s="21">
        <f>SUM(D216:D228)</f>
        <v>624000</v>
      </c>
      <c r="E215" s="21">
        <f>SUM(E216:E228)</f>
        <v>108113</v>
      </c>
      <c r="F215" s="21">
        <f>SUM(F216:F228)</f>
        <v>549834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123420</v>
      </c>
      <c r="C216" s="31">
        <v>112200</v>
      </c>
      <c r="D216" s="31">
        <v>102000</v>
      </c>
      <c r="E216" s="31">
        <v>3750</v>
      </c>
      <c r="F216" s="31">
        <v>65326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130075</v>
      </c>
      <c r="C217" s="28">
        <v>118250</v>
      </c>
      <c r="D217" s="28">
        <v>107500</v>
      </c>
      <c r="E217" s="28">
        <v>52088</v>
      </c>
      <c r="F217" s="28">
        <v>103150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2245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19360</v>
      </c>
      <c r="C221" s="28">
        <v>17600</v>
      </c>
      <c r="D221" s="28">
        <v>16000</v>
      </c>
      <c r="E221" s="28">
        <v>2610</v>
      </c>
      <c r="F221" s="28">
        <v>9929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482185</v>
      </c>
      <c r="C223" s="28">
        <v>438350</v>
      </c>
      <c r="D223" s="28">
        <v>398500</v>
      </c>
      <c r="E223" s="28">
        <v>49665</v>
      </c>
      <c r="F223" s="28">
        <v>369184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BB3F6-E3D6-480F-8C97-96FA745C5113}">
  <sheetPr>
    <tabColor theme="8" tint="0.79998168889431442"/>
  </sheetPr>
  <dimension ref="A1:P3"/>
  <sheetViews>
    <sheetView showGridLines="0" zoomScale="85" zoomScaleNormal="85" workbookViewId="0">
      <pane ySplit="2" topLeftCell="A3" activePane="bottomLeft" state="frozen"/>
      <selection pane="bottomLeft" activeCell="N5" sqref="N5"/>
    </sheetView>
  </sheetViews>
  <sheetFormatPr defaultRowHeight="26.25" customHeight="1"/>
  <cols>
    <col min="1" max="2" width="15.25" style="48" bestFit="1" customWidth="1"/>
    <col min="3" max="3" width="14.25" style="48" bestFit="1" customWidth="1"/>
    <col min="4" max="4" width="11.625" style="37" customWidth="1"/>
    <col min="5" max="5" width="15.375" style="37" customWidth="1"/>
    <col min="6" max="6" width="51.25" style="49" customWidth="1"/>
    <col min="7" max="7" width="13.125" style="37" customWidth="1"/>
    <col min="8" max="9" width="9" style="37"/>
    <col min="10" max="10" width="16.75" style="37" customWidth="1"/>
    <col min="11" max="11" width="9" style="50"/>
    <col min="12" max="13" width="9" style="37"/>
    <col min="14" max="14" width="22.75" style="37" customWidth="1"/>
    <col min="15" max="16" width="9" style="37" customWidth="1"/>
    <col min="17" max="16384" width="9" style="37"/>
  </cols>
  <sheetData>
    <row r="1" spans="1:16" ht="26.25" customHeight="1" thickBot="1">
      <c r="A1" s="34">
        <v>2023</v>
      </c>
      <c r="B1" s="34">
        <v>2022</v>
      </c>
      <c r="C1" s="34">
        <v>2021</v>
      </c>
      <c r="D1" s="35" t="s">
        <v>212</v>
      </c>
      <c r="E1" s="35" t="s">
        <v>213</v>
      </c>
      <c r="F1" s="36" t="s">
        <v>214</v>
      </c>
      <c r="G1" s="35" t="s">
        <v>215</v>
      </c>
      <c r="H1" s="35" t="s">
        <v>216</v>
      </c>
      <c r="I1" s="35" t="s">
        <v>217</v>
      </c>
      <c r="J1" s="35" t="s">
        <v>218</v>
      </c>
      <c r="K1" s="35" t="s">
        <v>219</v>
      </c>
      <c r="L1" s="35" t="s">
        <v>220</v>
      </c>
      <c r="M1" s="35" t="s">
        <v>221</v>
      </c>
      <c r="N1" s="35" t="s">
        <v>222</v>
      </c>
      <c r="O1" s="35" t="s">
        <v>223</v>
      </c>
      <c r="P1" s="35" t="s">
        <v>224</v>
      </c>
    </row>
    <row r="2" spans="1:16" ht="26.25" customHeight="1" thickBot="1">
      <c r="A2" s="38">
        <f>SUBTOTAL(9,A3:A3)</f>
        <v>0</v>
      </c>
      <c r="B2" s="38">
        <f>SUBTOTAL(9,B3:B3)</f>
        <v>5000000</v>
      </c>
      <c r="C2" s="38">
        <f>SUBTOTAL(9,C3:C3)</f>
        <v>10000000</v>
      </c>
      <c r="D2" s="39"/>
      <c r="E2" s="39"/>
      <c r="F2" s="40"/>
      <c r="G2" s="39"/>
      <c r="H2" s="39"/>
      <c r="I2" s="39"/>
      <c r="J2" s="39"/>
      <c r="K2" s="41"/>
      <c r="L2" s="39"/>
      <c r="M2" s="39"/>
      <c r="N2" s="39"/>
      <c r="O2" s="39"/>
      <c r="P2" s="39"/>
    </row>
    <row r="3" spans="1:16" ht="26.25" customHeight="1">
      <c r="A3" s="42">
        <v>0</v>
      </c>
      <c r="B3" s="42">
        <v>5000000</v>
      </c>
      <c r="C3" s="42">
        <v>10000000</v>
      </c>
      <c r="D3" s="43" t="s">
        <v>225</v>
      </c>
      <c r="E3" s="43" t="s">
        <v>229</v>
      </c>
      <c r="F3" s="47" t="s">
        <v>231</v>
      </c>
      <c r="G3" s="44" t="s">
        <v>232</v>
      </c>
      <c r="H3" s="45">
        <v>1012</v>
      </c>
      <c r="I3" s="43" t="s">
        <v>226</v>
      </c>
      <c r="J3" s="43" t="s">
        <v>233</v>
      </c>
      <c r="K3" s="46" t="s">
        <v>227</v>
      </c>
      <c r="L3" s="45">
        <v>421003</v>
      </c>
      <c r="M3" s="45">
        <v>7021</v>
      </c>
      <c r="N3" s="43" t="s">
        <v>234</v>
      </c>
      <c r="O3" s="43" t="s">
        <v>228</v>
      </c>
      <c r="P3" s="43" t="s">
        <v>230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74259-DB8E-4223-B157-4F10B18EAE24}">
  <sheetPr>
    <tabColor theme="8" tint="0.79998168889431442"/>
  </sheetPr>
  <dimension ref="A1:H5"/>
  <sheetViews>
    <sheetView showGridLines="0" tabSelected="1" zoomScale="130" zoomScaleNormal="130" workbookViewId="0">
      <pane ySplit="2" topLeftCell="A3" activePane="bottomLeft" state="frozen"/>
      <selection pane="bottomLeft" activeCell="C18" sqref="C18"/>
    </sheetView>
  </sheetViews>
  <sheetFormatPr defaultColWidth="8" defaultRowHeight="15.75"/>
  <cols>
    <col min="1" max="2" width="11.875" style="70" bestFit="1" customWidth="1"/>
    <col min="3" max="3" width="12.625" style="70" bestFit="1" customWidth="1"/>
    <col min="4" max="4" width="49.125" style="72" customWidth="1"/>
    <col min="5" max="5" width="10.25" style="70" customWidth="1"/>
    <col min="6" max="6" width="4.75" style="71" bestFit="1" customWidth="1"/>
    <col min="7" max="7" width="14.25" style="71" bestFit="1" customWidth="1"/>
    <col min="8" max="8" width="10.75" style="70" bestFit="1" customWidth="1"/>
    <col min="9" max="16384" width="8" style="70"/>
  </cols>
  <sheetData>
    <row r="1" spans="1:8" s="55" customFormat="1" ht="20.25" customHeight="1">
      <c r="A1" s="51"/>
      <c r="B1" s="51"/>
      <c r="C1" s="51"/>
      <c r="D1" s="52"/>
      <c r="E1" s="53"/>
      <c r="F1" s="54"/>
      <c r="G1" s="54"/>
    </row>
    <row r="2" spans="1:8" s="55" customFormat="1" ht="18.75" customHeight="1">
      <c r="A2" s="56">
        <v>2023</v>
      </c>
      <c r="B2" s="56">
        <v>2022</v>
      </c>
      <c r="C2" s="56">
        <v>2021</v>
      </c>
      <c r="D2" s="57" t="s">
        <v>235</v>
      </c>
      <c r="E2" s="58" t="s">
        <v>214</v>
      </c>
      <c r="F2" s="54"/>
      <c r="G2" s="54"/>
    </row>
    <row r="3" spans="1:8" s="55" customFormat="1" ht="18.75" customHeight="1">
      <c r="A3" s="59">
        <f t="shared" ref="A3:B3" si="0">A4</f>
        <v>1993100</v>
      </c>
      <c r="B3" s="59">
        <f t="shared" si="0"/>
        <v>1993100</v>
      </c>
      <c r="C3" s="59">
        <f>C4</f>
        <v>1993100</v>
      </c>
      <c r="D3" s="60" t="s">
        <v>236</v>
      </c>
      <c r="E3" s="61"/>
      <c r="F3" s="54"/>
      <c r="G3" s="54"/>
    </row>
    <row r="4" spans="1:8" s="55" customFormat="1" ht="18.75" customHeight="1">
      <c r="A4" s="62">
        <v>1993100</v>
      </c>
      <c r="B4" s="62">
        <v>1993100</v>
      </c>
      <c r="C4" s="62">
        <v>1993100</v>
      </c>
      <c r="D4" s="63"/>
      <c r="E4" s="64" t="s">
        <v>237</v>
      </c>
      <c r="F4" s="65"/>
      <c r="G4" s="54"/>
      <c r="H4" s="66"/>
    </row>
    <row r="5" spans="1:8" s="55" customFormat="1" ht="19.5" customHeight="1">
      <c r="A5" s="67">
        <v>0</v>
      </c>
      <c r="B5" s="67">
        <v>0</v>
      </c>
      <c r="C5" s="67">
        <v>0</v>
      </c>
      <c r="D5" s="68"/>
      <c r="E5" s="69"/>
      <c r="F5" s="65"/>
      <c r="G5" s="5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BA_Budget</vt:lpstr>
      <vt:lpstr>PSIP</vt:lpstr>
      <vt:lpstr>NPI-Programs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dcterms:created xsi:type="dcterms:W3CDTF">2020-12-01T08:18:52Z</dcterms:created>
  <dcterms:modified xsi:type="dcterms:W3CDTF">2020-12-02T11:27:05Z</dcterms:modified>
</cp:coreProperties>
</file>