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S02 - People's Majlis\"/>
    </mc:Choice>
  </mc:AlternateContent>
  <xr:revisionPtr revIDLastSave="0" documentId="13_ncr:1_{63CB7786-8C6E-4376-8F25-8B1BB3D8C51A}" xr6:coauthVersionLast="36" xr6:coauthVersionMax="36" xr10:uidLastSave="{00000000-0000-0000-0000-000000000000}"/>
  <bookViews>
    <workbookView xWindow="0" yWindow="0" windowWidth="28800" windowHeight="12435" activeTab="2" xr2:uid="{00000000-000D-0000-FFFF-FFFF00000000}"/>
  </bookViews>
  <sheets>
    <sheet name="BA_Budget" sheetId="1" r:id="rId1"/>
    <sheet name="PSIP" sheetId="2" r:id="rId2"/>
    <sheet name="NPI-Programs" sheetId="3" r:id="rId3"/>
  </sheets>
  <definedNames>
    <definedName name="_xlnm._FilterDatabase" localSheetId="2" hidden="1">'NPI-Programs'!$A$2:$XEO$6</definedName>
    <definedName name="_xlnm._FilterDatabase" localSheetId="1" hidden="1">PSIP!$A$2:$P$3</definedName>
    <definedName name="_xlnm.Print_Area" localSheetId="0">BA_Budget!$B$1:$H$247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  <c r="A3" i="3"/>
  <c r="C3" i="3"/>
  <c r="C2" i="2" l="1"/>
  <c r="B2" i="2"/>
  <c r="A2" i="2"/>
  <c r="E245" i="1" l="1"/>
  <c r="E34" i="1" s="1"/>
  <c r="B245" i="1"/>
  <c r="B34" i="1" s="1"/>
  <c r="F245" i="1"/>
  <c r="D245" i="1"/>
  <c r="C245" i="1"/>
  <c r="F236" i="1"/>
  <c r="F33" i="1" s="1"/>
  <c r="E236" i="1"/>
  <c r="E33" i="1" s="1"/>
  <c r="D236" i="1"/>
  <c r="D33" i="1" s="1"/>
  <c r="B236" i="1"/>
  <c r="B33" i="1" s="1"/>
  <c r="C236" i="1"/>
  <c r="C33" i="1" s="1"/>
  <c r="F230" i="1"/>
  <c r="F32" i="1" s="1"/>
  <c r="E230" i="1"/>
  <c r="E32" i="1" s="1"/>
  <c r="C230" i="1"/>
  <c r="C32" i="1" s="1"/>
  <c r="B230" i="1"/>
  <c r="B32" i="1" s="1"/>
  <c r="D230" i="1"/>
  <c r="D215" i="1"/>
  <c r="D31" i="1" s="1"/>
  <c r="E215" i="1"/>
  <c r="E31" i="1" s="1"/>
  <c r="C215" i="1"/>
  <c r="C31" i="1" s="1"/>
  <c r="F215" i="1"/>
  <c r="F31" i="1" s="1"/>
  <c r="B215" i="1"/>
  <c r="E212" i="1"/>
  <c r="E30" i="1" s="1"/>
  <c r="C212" i="1"/>
  <c r="C30" i="1" s="1"/>
  <c r="B212" i="1"/>
  <c r="B30" i="1" s="1"/>
  <c r="F212" i="1"/>
  <c r="F30" i="1" s="1"/>
  <c r="D212" i="1"/>
  <c r="D30" i="1" s="1"/>
  <c r="E209" i="1"/>
  <c r="E29" i="1" s="1"/>
  <c r="D209" i="1"/>
  <c r="D29" i="1" s="1"/>
  <c r="F209" i="1"/>
  <c r="C209" i="1"/>
  <c r="B209" i="1"/>
  <c r="C205" i="1"/>
  <c r="C28" i="1" s="1"/>
  <c r="B205" i="1"/>
  <c r="B28" i="1" s="1"/>
  <c r="F205" i="1"/>
  <c r="E205" i="1"/>
  <c r="E28" i="1" s="1"/>
  <c r="D205" i="1"/>
  <c r="D28" i="1" s="1"/>
  <c r="F200" i="1"/>
  <c r="F25" i="1" s="1"/>
  <c r="C200" i="1"/>
  <c r="C25" i="1" s="1"/>
  <c r="B200" i="1"/>
  <c r="B25" i="1" s="1"/>
  <c r="E200" i="1"/>
  <c r="D200" i="1"/>
  <c r="F175" i="1"/>
  <c r="F24" i="1" s="1"/>
  <c r="B175" i="1"/>
  <c r="B24" i="1" s="1"/>
  <c r="E175" i="1"/>
  <c r="E24" i="1" s="1"/>
  <c r="D175" i="1"/>
  <c r="C175" i="1"/>
  <c r="C24" i="1" s="1"/>
  <c r="B169" i="1"/>
  <c r="B23" i="1" s="1"/>
  <c r="C169" i="1"/>
  <c r="C23" i="1" s="1"/>
  <c r="F169" i="1"/>
  <c r="F23" i="1" s="1"/>
  <c r="E169" i="1"/>
  <c r="E23" i="1" s="1"/>
  <c r="D169" i="1"/>
  <c r="D150" i="1"/>
  <c r="D22" i="1" s="1"/>
  <c r="E150" i="1"/>
  <c r="E22" i="1" s="1"/>
  <c r="F150" i="1"/>
  <c r="C150" i="1"/>
  <c r="B150" i="1"/>
  <c r="B22" i="1" s="1"/>
  <c r="C142" i="1"/>
  <c r="C21" i="1" s="1"/>
  <c r="D142" i="1"/>
  <c r="D21" i="1" s="1"/>
  <c r="B142" i="1"/>
  <c r="B21" i="1" s="1"/>
  <c r="F142" i="1"/>
  <c r="F21" i="1" s="1"/>
  <c r="E142" i="1"/>
  <c r="E21" i="1" s="1"/>
  <c r="E135" i="1"/>
  <c r="E20" i="1" s="1"/>
  <c r="F135" i="1"/>
  <c r="F20" i="1" s="1"/>
  <c r="B135" i="1"/>
  <c r="B20" i="1" s="1"/>
  <c r="D135" i="1"/>
  <c r="C135" i="1"/>
  <c r="D107" i="1"/>
  <c r="D19" i="1" s="1"/>
  <c r="E107" i="1"/>
  <c r="E19" i="1" s="1"/>
  <c r="C107" i="1"/>
  <c r="C19" i="1" s="1"/>
  <c r="F107" i="1"/>
  <c r="F19" i="1" s="1"/>
  <c r="B107" i="1"/>
  <c r="B19" i="1" s="1"/>
  <c r="D93" i="1"/>
  <c r="D18" i="1" s="1"/>
  <c r="E93" i="1"/>
  <c r="E18" i="1" s="1"/>
  <c r="F93" i="1"/>
  <c r="F18" i="1" s="1"/>
  <c r="B93" i="1"/>
  <c r="B18" i="1" s="1"/>
  <c r="C93" i="1"/>
  <c r="C85" i="1"/>
  <c r="C17" i="1" s="1"/>
  <c r="D85" i="1"/>
  <c r="D17" i="1" s="1"/>
  <c r="E85" i="1"/>
  <c r="E17" i="1" s="1"/>
  <c r="F85" i="1"/>
  <c r="B85" i="1"/>
  <c r="E78" i="1"/>
  <c r="E16" i="1" s="1"/>
  <c r="F78" i="1"/>
  <c r="F16" i="1" s="1"/>
  <c r="B78" i="1"/>
  <c r="B16" i="1" s="1"/>
  <c r="C78" i="1"/>
  <c r="C16" i="1" s="1"/>
  <c r="D78" i="1"/>
  <c r="D16" i="1" s="1"/>
  <c r="F44" i="1"/>
  <c r="F38" i="1" s="1"/>
  <c r="B44" i="1"/>
  <c r="B38" i="1" s="1"/>
  <c r="C44" i="1"/>
  <c r="C38" i="1" s="1"/>
  <c r="D44" i="1"/>
  <c r="D38" i="1" s="1"/>
  <c r="E44" i="1"/>
  <c r="F40" i="1"/>
  <c r="F37" i="1" s="1"/>
  <c r="F36" i="1" s="1"/>
  <c r="F15" i="1" s="1"/>
  <c r="B40" i="1"/>
  <c r="B37" i="1" s="1"/>
  <c r="B36" i="1" s="1"/>
  <c r="B15" i="1" s="1"/>
  <c r="C40" i="1"/>
  <c r="C37" i="1" s="1"/>
  <c r="C36" i="1" s="1"/>
  <c r="C15" i="1" s="1"/>
  <c r="E40" i="1"/>
  <c r="E37" i="1" s="1"/>
  <c r="D40" i="1"/>
  <c r="D37" i="1" s="1"/>
  <c r="E38" i="1"/>
  <c r="F34" i="1"/>
  <c r="D34" i="1"/>
  <c r="C34" i="1"/>
  <c r="D32" i="1"/>
  <c r="B31" i="1"/>
  <c r="F29" i="1"/>
  <c r="C29" i="1"/>
  <c r="B29" i="1"/>
  <c r="F28" i="1"/>
  <c r="E25" i="1"/>
  <c r="D25" i="1"/>
  <c r="D24" i="1"/>
  <c r="D23" i="1"/>
  <c r="F22" i="1"/>
  <c r="C22" i="1"/>
  <c r="D20" i="1"/>
  <c r="C20" i="1"/>
  <c r="C18" i="1"/>
  <c r="F17" i="1"/>
  <c r="B17" i="1"/>
  <c r="F27" i="1" l="1"/>
  <c r="F11" i="1" s="1"/>
  <c r="E36" i="1"/>
  <c r="E15" i="1" s="1"/>
  <c r="C14" i="1"/>
  <c r="C10" i="1" s="1"/>
  <c r="D27" i="1"/>
  <c r="D11" i="1" s="1"/>
  <c r="F14" i="1"/>
  <c r="F10" i="1" s="1"/>
  <c r="F12" i="1" s="1"/>
  <c r="D36" i="1"/>
  <c r="D15" i="1" s="1"/>
  <c r="D14" i="1" s="1"/>
  <c r="D10" i="1" s="1"/>
  <c r="D12" i="1" s="1"/>
  <c r="B27" i="1"/>
  <c r="B11" i="1" s="1"/>
  <c r="E27" i="1"/>
  <c r="E11" i="1" s="1"/>
  <c r="B14" i="1"/>
  <c r="B10" i="1" s="1"/>
  <c r="E14" i="1"/>
  <c r="E10" i="1" s="1"/>
  <c r="E12" i="1" s="1"/>
  <c r="C27" i="1"/>
  <c r="C11" i="1" s="1"/>
  <c r="C12" i="1" s="1"/>
  <c r="B12" i="1" l="1"/>
</calcChain>
</file>

<file path=xl/sharedStrings.xml><?xml version="1.0" encoding="utf-8"?>
<sst xmlns="http://schemas.openxmlformats.org/spreadsheetml/2006/main" count="269" uniqueCount="240">
  <si>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</si>
  <si>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</si>
  <si>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</si>
  <si>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</si>
  <si>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</si>
  <si>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</si>
  <si>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</si>
  <si>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</si>
  <si>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</si>
  <si>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</si>
  <si>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</si>
  <si>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</si>
  <si>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</si>
  <si>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</si>
  <si>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</si>
  <si>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</si>
  <si>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</si>
  <si>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</si>
  <si>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</si>
  <si>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</si>
  <si>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</si>
  <si>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</si>
  <si>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</si>
  <si>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</si>
  <si>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</si>
  <si>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</si>
  <si>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</si>
  <si>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</si>
  <si>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</si>
  <si>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</si>
  <si>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</si>
  <si>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</si>
  <si>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</si>
  <si>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</si>
  <si>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</si>
  <si>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</si>
  <si>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</si>
  <si>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</si>
  <si>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</si>
  <si>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</si>
  <si>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</si>
  <si>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</si>
  <si>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</si>
  <si>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</si>
  <si>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</si>
  <si>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</si>
  <si>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</si>
  <si>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</si>
  <si>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</si>
  <si>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</si>
  <si>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</si>
  <si>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</si>
  <si>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</si>
  <si>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</si>
  <si>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</si>
  <si>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</si>
  <si>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</si>
  <si>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</si>
  <si>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</si>
  <si>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</si>
  <si>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</si>
  <si>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</si>
  <si>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</si>
  <si>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</si>
  <si>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</si>
  <si>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</si>
  <si>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</si>
  <si>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</si>
  <si>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</si>
  <si>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</si>
  <si>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</si>
  <si>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</si>
  <si>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</si>
  <si>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</si>
  <si>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</si>
  <si>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</si>
  <si>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</si>
  <si>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</si>
  <si>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</si>
  <si>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</si>
  <si>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</si>
  <si>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</si>
  <si>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</si>
  <si>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</si>
  <si>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</si>
  <si>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</si>
  <si>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</si>
  <si>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</si>
  <si>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</si>
  <si>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</si>
  <si>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</si>
  <si>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</si>
  <si>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</si>
  <si>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</si>
  <si>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</si>
  <si>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</si>
  <si>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</si>
  <si>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</si>
  <si>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</si>
  <si>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</si>
  <si>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</si>
  <si>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</si>
  <si>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</si>
  <si>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</si>
  <si>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</si>
  <si>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</si>
  <si>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</si>
  <si>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</si>
  <si>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</si>
  <si>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</si>
  <si>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</si>
  <si>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</si>
  <si>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</si>
  <si>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</si>
  <si>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</si>
  <si>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</si>
  <si>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</si>
  <si>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</si>
  <si>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</si>
  <si>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</si>
  <si>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</si>
  <si>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</si>
  <si>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</si>
  <si>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</si>
  <si>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</si>
  <si>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</si>
  <si>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</si>
  <si>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</si>
  <si>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</si>
  <si>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</si>
  <si>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</si>
  <si>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</si>
  <si>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</si>
  <si>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</si>
  <si>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</si>
  <si>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</si>
  <si>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</si>
  <si>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</si>
  <si>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</si>
  <si>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</si>
  <si>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</si>
  <si>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</si>
  <si>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</si>
  <si>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</si>
  <si>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</si>
  <si>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</si>
  <si>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</si>
  <si>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</si>
  <si>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</si>
  <si>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</si>
  <si>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</si>
  <si>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</si>
  <si>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</si>
  <si>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</si>
  <si>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</si>
  <si>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</si>
  <si>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</si>
  <si>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</si>
  <si>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</si>
  <si>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</si>
  <si>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</si>
  <si>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</si>
  <si>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</si>
  <si>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</si>
  <si>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</si>
  <si>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</si>
  <si>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</si>
  <si>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</si>
  <si>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</si>
  <si>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</si>
  <si>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</si>
  <si>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</si>
  <si>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</si>
  <si>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</si>
  <si>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</si>
  <si>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</si>
  <si>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</si>
  <si>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</si>
  <si>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</si>
  <si>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</si>
  <si>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</si>
  <si>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</si>
  <si>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</si>
  <si>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</si>
  <si>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</si>
  <si>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</si>
  <si>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</si>
  <si>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</si>
  <si>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</si>
  <si>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</si>
  <si>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</si>
  <si>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</si>
  <si>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</si>
  <si>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</si>
  <si>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</si>
  <si>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</si>
  <si>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</si>
  <si>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</si>
  <si>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</si>
  <si>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</si>
  <si>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</si>
  <si>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</si>
  <si>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</si>
  <si>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</si>
  <si>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</si>
  <si>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</si>
  <si>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</si>
  <si>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</si>
  <si>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</si>
  <si>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</si>
  <si>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</si>
  <si>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ރައްޔިތުންގެ މަޖިލީހުގެ އިދާރާ</t>
  </si>
  <si>
    <t>ސްޓެޓަސް</t>
  </si>
  <si>
    <t>ރަށް</t>
  </si>
  <si>
    <t>ނަން</t>
  </si>
  <si>
    <t>ކޯޑު</t>
  </si>
  <si>
    <t xml:space="preserve">ބއ </t>
  </si>
  <si>
    <t>ފަންޑް</t>
  </si>
  <si>
    <t>ބާވަތް</t>
  </si>
  <si>
    <t>ފަންޑު</t>
  </si>
  <si>
    <t>ޖީއެލް</t>
  </si>
  <si>
    <t>ކޯފޮގް</t>
  </si>
  <si>
    <t>ކޯފޮގް ނަން</t>
  </si>
  <si>
    <t>އަތޮޅު</t>
  </si>
  <si>
    <t>ދާއިރާ</t>
  </si>
  <si>
    <t>ޑޮމެސްޓިކް</t>
  </si>
  <si>
    <t>P-GOM</t>
  </si>
  <si>
    <t>ހިނގަމުންދާ</t>
  </si>
  <si>
    <t>ކ</t>
  </si>
  <si>
    <t>މާލެ ސިޓީ</t>
  </si>
  <si>
    <t>މާލެ ސިޓީ ދާއިރާތައް</t>
  </si>
  <si>
    <t>އޮފީސް ޢިމާރާތް</t>
  </si>
  <si>
    <t>ސަރުކާރުގެ ސިޔާސަތުތައް ތަންފީޒުކުރުމާއި ޤާނޫނުތައް ހެދުމާއި މާލީ އަދި ފިސްކަލް ކަންތައްތަކާއި ޚާރިޖީ ސިޔާސަތުތަކަށް ކުރާ ޚަރަދު</t>
  </si>
  <si>
    <t>ރައްޔިތުންގެ މަޖިލީހުގެ އައު އިމާރާތް</t>
  </si>
  <si>
    <t>P-MAJ001-001</t>
  </si>
  <si>
    <t>ޖީއެލްކޯޑު</t>
  </si>
  <si>
    <t>ޖުމްލަ</t>
  </si>
  <si>
    <t>13 ބުރީގެ އައު އިމާރާތް މެއިންޓެއިންކޮށް ބެލެހެއްޓުން</t>
  </si>
  <si>
    <t>ލައިބްރަރީއާއި އާކައިވް ތަރައްޤީކުރުން</t>
  </si>
  <si>
    <t>އިންފޮރމޭޝަން ޓެކްނޮލޮޖީ ތަރައްޤީކުރުން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</si>
</sst>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3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  <font>
      <sz val="12"/>
      <color theme="1"/>
      <name val="Roboto Condensed"/>
      <family val="2"/>
    </font>
    <font>
      <b/>
      <sz val="14"/>
      <color theme="1"/>
      <name val="Roboto Condensed"/>
    </font>
    <font>
      <sz val="14"/>
      <color theme="1"/>
      <name val="Mv Eamaan XP"/>
    </font>
    <font>
      <b/>
      <sz val="10"/>
      <color theme="1" tint="0.34998626667073579"/>
      <name val="Roboto Condensed"/>
    </font>
    <font>
      <sz val="10"/>
      <color theme="1" tint="0.34998626667073579"/>
      <name val="Mv Eamaan XP"/>
      <family val="3"/>
    </font>
    <font>
      <sz val="11"/>
      <color theme="1" tint="0.34998626667073579"/>
      <name val="Calibri"/>
      <family val="2"/>
      <scheme val="minor"/>
    </font>
    <font>
      <b/>
      <sz val="10"/>
      <color theme="0"/>
      <name val="Roboto Condensed"/>
    </font>
    <font>
      <sz val="10"/>
      <color theme="0"/>
      <name val="Mv Eamaan XP"/>
      <family val="3"/>
    </font>
    <font>
      <b/>
      <sz val="10"/>
      <color theme="1"/>
      <name val="Roboto Condensed"/>
    </font>
    <font>
      <sz val="10"/>
      <color theme="1"/>
      <name val="Mv Eamaan XP"/>
      <family val="3"/>
    </font>
    <font>
      <b/>
      <sz val="10"/>
      <color theme="1"/>
      <name val="Faruma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AF3FA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3"/>
      </top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0" fontId="23" fillId="3" borderId="0" xfId="5" applyNumberFormat="1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right" vertical="center" indent="2"/>
    </xf>
    <xf numFmtId="0" fontId="0" fillId="0" borderId="0" xfId="0" applyAlignment="1">
      <alignment horizontal="right" vertical="center"/>
    </xf>
    <xf numFmtId="165" fontId="18" fillId="0" borderId="19" xfId="5" applyNumberFormat="1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19" xfId="0" applyBorder="1" applyAlignment="1">
      <alignment horizontal="right" vertical="center" indent="2"/>
    </xf>
    <xf numFmtId="0" fontId="0" fillId="0" borderId="19" xfId="0" applyBorder="1" applyAlignment="1">
      <alignment horizontal="center" vertical="center"/>
    </xf>
    <xf numFmtId="165" fontId="0" fillId="0" borderId="16" xfId="5" applyNumberFormat="1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 indent="1"/>
    </xf>
    <xf numFmtId="0" fontId="0" fillId="0" borderId="16" xfId="0" applyFill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right" vertical="center" indent="2"/>
    </xf>
    <xf numFmtId="0" fontId="0" fillId="0" borderId="0" xfId="0" applyAlignment="1">
      <alignment horizontal="center" vertical="center"/>
    </xf>
    <xf numFmtId="165" fontId="25" fillId="0" borderId="20" xfId="6" applyNumberFormat="1" applyFont="1" applyFill="1" applyBorder="1" applyAlignment="1">
      <alignment horizontal="right" vertical="center"/>
    </xf>
    <xf numFmtId="1" fontId="25" fillId="0" borderId="20" xfId="6" applyNumberFormat="1" applyFont="1" applyFill="1" applyBorder="1" applyAlignment="1">
      <alignment horizontal="center" vertical="center"/>
    </xf>
    <xf numFmtId="0" fontId="26" fillId="0" borderId="20" xfId="1" applyFont="1" applyFill="1" applyBorder="1"/>
    <xf numFmtId="165" fontId="27" fillId="0" borderId="0" xfId="6" applyNumberFormat="1" applyFont="1" applyFill="1" applyBorder="1"/>
    <xf numFmtId="0" fontId="27" fillId="0" borderId="0" xfId="1" applyFont="1" applyFill="1" applyBorder="1"/>
    <xf numFmtId="0" fontId="28" fillId="4" borderId="0" xfId="1" applyFont="1" applyFill="1" applyBorder="1" applyAlignment="1">
      <alignment horizontal="center" vertical="center" wrapText="1"/>
    </xf>
    <xf numFmtId="1" fontId="29" fillId="4" borderId="0" xfId="1" applyNumberFormat="1" applyFont="1" applyFill="1" applyBorder="1" applyAlignment="1">
      <alignment horizontal="right" vertical="center"/>
    </xf>
    <xf numFmtId="0" fontId="29" fillId="4" borderId="0" xfId="1" applyFont="1" applyFill="1" applyBorder="1" applyAlignment="1">
      <alignment horizontal="center" vertical="center"/>
    </xf>
    <xf numFmtId="165" fontId="30" fillId="5" borderId="0" xfId="6" applyNumberFormat="1" applyFont="1" applyFill="1" applyBorder="1" applyAlignment="1">
      <alignment horizontal="center" vertical="center" wrapText="1"/>
    </xf>
    <xf numFmtId="1" fontId="31" fillId="5" borderId="0" xfId="1" applyNumberFormat="1" applyFont="1" applyFill="1" applyBorder="1" applyAlignment="1">
      <alignment horizontal="right" vertical="center"/>
    </xf>
    <xf numFmtId="0" fontId="31" fillId="5" borderId="0" xfId="1" applyFont="1" applyFill="1" applyBorder="1" applyAlignment="1">
      <alignment horizontal="center" vertical="center"/>
    </xf>
    <xf numFmtId="165" fontId="30" fillId="6" borderId="0" xfId="6" applyNumberFormat="1" applyFont="1" applyFill="1" applyBorder="1" applyAlignment="1">
      <alignment horizontal="center" vertical="center"/>
    </xf>
    <xf numFmtId="1" fontId="30" fillId="6" borderId="0" xfId="6" applyNumberFormat="1" applyFont="1" applyFill="1" applyBorder="1" applyAlignment="1">
      <alignment horizontal="center" vertical="center"/>
    </xf>
    <xf numFmtId="0" fontId="27" fillId="0" borderId="0" xfId="6" applyNumberFormat="1" applyFont="1" applyFill="1" applyBorder="1"/>
    <xf numFmtId="165" fontId="27" fillId="0" borderId="0" xfId="1" applyNumberFormat="1" applyFont="1" applyFill="1" applyBorder="1"/>
    <xf numFmtId="0" fontId="32" fillId="6" borderId="0" xfId="1" applyFont="1" applyFill="1" applyBorder="1" applyAlignment="1">
      <alignment horizontal="right" vertical="center" readingOrder="2"/>
    </xf>
    <xf numFmtId="0" fontId="1" fillId="0" borderId="0" xfId="1" applyFill="1" applyBorder="1"/>
    <xf numFmtId="165" fontId="0" fillId="0" borderId="0" xfId="6" applyNumberFormat="1" applyFont="1" applyFill="1" applyBorder="1"/>
    <xf numFmtId="1" fontId="1" fillId="0" borderId="0" xfId="1" applyNumberFormat="1" applyFill="1" applyBorder="1" applyAlignment="1">
      <alignment horizontal="center"/>
    </xf>
  </cellXfs>
  <cellStyles count="7">
    <cellStyle name="Comma" xfId="5" builtinId="3"/>
    <cellStyle name="Comma 2" xfId="4" xr:uid="{00000000-0005-0000-0000-000000000000}"/>
    <cellStyle name="Comma 3" xfId="3" xr:uid="{00000000-0005-0000-0000-000001000000}"/>
    <cellStyle name="Comma 4" xfId="6" xr:uid="{EECB770D-70D0-4BBB-8B82-4A92214731C1}"/>
    <cellStyle name="Normal" xfId="0" builtinId="0"/>
    <cellStyle name="Normal 2" xfId="1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1:J247"/>
  <sheetViews>
    <sheetView showGridLines="0" topLeftCell="A202" zoomScale="85" zoomScaleNormal="85" zoomScaleSheetLayoutView="100" workbookViewId="0">
      <selection activeCell="H222" sqref="G222:H222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1242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172113481</v>
      </c>
      <c r="C10" s="17">
        <f t="shared" si="0"/>
        <v>171015794</v>
      </c>
      <c r="D10" s="17">
        <f t="shared" si="0"/>
        <v>170224868</v>
      </c>
      <c r="E10" s="17">
        <f t="shared" si="0"/>
        <v>145934509</v>
      </c>
      <c r="F10" s="17">
        <f>F14</f>
        <v>153014507</v>
      </c>
      <c r="G10" s="18" t="s">
        <v>18</v>
      </c>
    </row>
    <row r="11" spans="1:10" ht="22.5" customHeight="1" thickBot="1">
      <c r="B11" s="19">
        <f t="shared" ref="B11:E11" si="1">B27</f>
        <v>1163564</v>
      </c>
      <c r="C11" s="19">
        <f t="shared" si="1"/>
        <v>1057785</v>
      </c>
      <c r="D11" s="19">
        <f t="shared" si="1"/>
        <v>4670111</v>
      </c>
      <c r="E11" s="19">
        <f t="shared" si="1"/>
        <v>7254705</v>
      </c>
      <c r="F11" s="19">
        <f>F27</f>
        <v>25773868</v>
      </c>
      <c r="G11" s="20" t="s">
        <v>19</v>
      </c>
      <c r="J11"/>
    </row>
    <row r="12" spans="1:10" ht="22.5" customHeight="1" thickBot="1">
      <c r="B12" s="21">
        <f t="shared" ref="B12:E12" si="2">SUM(B10:B11)</f>
        <v>173277045</v>
      </c>
      <c r="C12" s="21">
        <f t="shared" si="2"/>
        <v>172073579</v>
      </c>
      <c r="D12" s="21">
        <f t="shared" si="2"/>
        <v>174894979</v>
      </c>
      <c r="E12" s="21">
        <f t="shared" si="2"/>
        <v>153189214</v>
      </c>
      <c r="F12" s="21">
        <f>SUM(F10:F11)</f>
        <v>178788375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172113481</v>
      </c>
      <c r="C14" s="21">
        <f t="shared" si="3"/>
        <v>171015794</v>
      </c>
      <c r="D14" s="21">
        <f t="shared" si="3"/>
        <v>170224868</v>
      </c>
      <c r="E14" s="21">
        <f t="shared" si="3"/>
        <v>145934509</v>
      </c>
      <c r="F14" s="21">
        <f>SUM(F15:F25)</f>
        <v>153014507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129654179</v>
      </c>
      <c r="C15" s="27">
        <f t="shared" si="4"/>
        <v>129654179</v>
      </c>
      <c r="D15" s="27">
        <f t="shared" si="4"/>
        <v>129654179</v>
      </c>
      <c r="E15" s="27">
        <f t="shared" si="4"/>
        <v>113453283</v>
      </c>
      <c r="F15" s="27">
        <f t="shared" si="4"/>
        <v>116454727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4828925</v>
      </c>
      <c r="C16" s="28">
        <f t="shared" si="5"/>
        <v>4734240</v>
      </c>
      <c r="D16" s="28">
        <f t="shared" si="5"/>
        <v>4508800</v>
      </c>
      <c r="E16" s="28">
        <f t="shared" si="5"/>
        <v>3976451</v>
      </c>
      <c r="F16" s="28">
        <f>F78</f>
        <v>4361568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1621585</v>
      </c>
      <c r="C17" s="28">
        <f t="shared" si="6"/>
        <v>1574355</v>
      </c>
      <c r="D17" s="28">
        <f t="shared" si="6"/>
        <v>1528500</v>
      </c>
      <c r="E17" s="28">
        <f t="shared" si="6"/>
        <v>1575499</v>
      </c>
      <c r="F17" s="28">
        <f>F85</f>
        <v>4704237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1382412</v>
      </c>
      <c r="C18" s="28">
        <f t="shared" si="7"/>
        <v>1342145</v>
      </c>
      <c r="D18" s="28">
        <f t="shared" si="7"/>
        <v>1303053</v>
      </c>
      <c r="E18" s="28">
        <f t="shared" si="7"/>
        <v>1606777</v>
      </c>
      <c r="F18" s="28">
        <f>F93</f>
        <v>1378668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29406246</v>
      </c>
      <c r="C19" s="28">
        <f t="shared" si="8"/>
        <v>28636219</v>
      </c>
      <c r="D19" s="28">
        <f t="shared" si="8"/>
        <v>28288620</v>
      </c>
      <c r="E19" s="28">
        <f t="shared" si="8"/>
        <v>23125074</v>
      </c>
      <c r="F19" s="28">
        <f>F107</f>
        <v>24746375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381924</v>
      </c>
      <c r="C21" s="28">
        <f t="shared" si="10"/>
        <v>370800</v>
      </c>
      <c r="D21" s="28">
        <f t="shared" si="10"/>
        <v>360000</v>
      </c>
      <c r="E21" s="28">
        <f t="shared" si="10"/>
        <v>301260</v>
      </c>
      <c r="F21" s="28">
        <f>F142</f>
        <v>340707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3370710</v>
      </c>
      <c r="C22" s="28">
        <f t="shared" si="11"/>
        <v>3236356</v>
      </c>
      <c r="D22" s="28">
        <f t="shared" si="11"/>
        <v>3114216</v>
      </c>
      <c r="E22" s="28">
        <f t="shared" si="11"/>
        <v>1711805</v>
      </c>
      <c r="F22" s="28">
        <f>F150</f>
        <v>1021336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1467500</v>
      </c>
      <c r="C24" s="28">
        <f t="shared" si="13"/>
        <v>1467500</v>
      </c>
      <c r="D24" s="28">
        <f t="shared" si="13"/>
        <v>1467500</v>
      </c>
      <c r="E24" s="28">
        <f t="shared" si="13"/>
        <v>184360</v>
      </c>
      <c r="F24" s="28">
        <f>F175</f>
        <v>6889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1163564</v>
      </c>
      <c r="C27" s="21">
        <f>SUM(C28:C34)</f>
        <v>1057785</v>
      </c>
      <c r="D27" s="21">
        <f>SUM(D28:D34)</f>
        <v>4670111</v>
      </c>
      <c r="E27" s="21">
        <f>SUM(E28:E34)</f>
        <v>7254705</v>
      </c>
      <c r="F27" s="21">
        <f>SUM(F28:F34)</f>
        <v>25773868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1163564</v>
      </c>
      <c r="C31" s="28">
        <f t="shared" si="18"/>
        <v>1057785</v>
      </c>
      <c r="D31" s="28">
        <f t="shared" si="18"/>
        <v>4670111</v>
      </c>
      <c r="E31" s="28">
        <f t="shared" si="18"/>
        <v>7254705</v>
      </c>
      <c r="F31" s="28">
        <f>F215</f>
        <v>25773868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129654179</v>
      </c>
      <c r="C36" s="21">
        <f t="shared" si="22"/>
        <v>129654179</v>
      </c>
      <c r="D36" s="21">
        <f t="shared" si="22"/>
        <v>129654179</v>
      </c>
      <c r="E36" s="21">
        <f t="shared" si="22"/>
        <v>113453283</v>
      </c>
      <c r="F36" s="21">
        <f>SUM(F37:F38)</f>
        <v>116454727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73843556</v>
      </c>
      <c r="C37" s="31">
        <f t="shared" si="23"/>
        <v>73843556</v>
      </c>
      <c r="D37" s="31">
        <f t="shared" si="23"/>
        <v>73843556</v>
      </c>
      <c r="E37" s="31">
        <f t="shared" si="23"/>
        <v>61521052</v>
      </c>
      <c r="F37" s="31">
        <f>F40</f>
        <v>67120954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55810623</v>
      </c>
      <c r="C38" s="28">
        <f t="shared" si="24"/>
        <v>55810623</v>
      </c>
      <c r="D38" s="28">
        <f t="shared" si="24"/>
        <v>55810623</v>
      </c>
      <c r="E38" s="28">
        <f t="shared" si="24"/>
        <v>51932231</v>
      </c>
      <c r="F38" s="28">
        <f>F44</f>
        <v>49333773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73843556</v>
      </c>
      <c r="C40" s="21">
        <f t="shared" si="25"/>
        <v>73843556</v>
      </c>
      <c r="D40" s="21">
        <f t="shared" si="25"/>
        <v>73843556</v>
      </c>
      <c r="E40" s="21">
        <f t="shared" si="25"/>
        <v>61521052</v>
      </c>
      <c r="F40" s="21">
        <f>SUM(F41:F42)</f>
        <v>67120954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67886950</v>
      </c>
      <c r="C41" s="31">
        <v>67886950</v>
      </c>
      <c r="D41" s="31">
        <v>67886950</v>
      </c>
      <c r="E41" s="31">
        <v>58028496</v>
      </c>
      <c r="F41" s="31">
        <v>61604625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5956606</v>
      </c>
      <c r="C42" s="28">
        <v>5956606</v>
      </c>
      <c r="D42" s="28">
        <v>5956606</v>
      </c>
      <c r="E42" s="28">
        <v>3492556</v>
      </c>
      <c r="F42" s="28">
        <v>5516329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55810623</v>
      </c>
      <c r="C44" s="21">
        <f t="shared" si="26"/>
        <v>55810623</v>
      </c>
      <c r="D44" s="21">
        <f t="shared" si="26"/>
        <v>55810623</v>
      </c>
      <c r="E44" s="21">
        <f t="shared" si="26"/>
        <v>51932231</v>
      </c>
      <c r="F44" s="21">
        <f>SUM(F45:F76)</f>
        <v>49333773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1146000</v>
      </c>
      <c r="C45" s="31">
        <v>1146000</v>
      </c>
      <c r="D45" s="31">
        <v>1146000</v>
      </c>
      <c r="E45" s="31">
        <v>817347</v>
      </c>
      <c r="F45" s="31">
        <v>561296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816000</v>
      </c>
      <c r="C48" s="28">
        <v>816000</v>
      </c>
      <c r="D48" s="28">
        <v>816000</v>
      </c>
      <c r="E48" s="28">
        <v>726030</v>
      </c>
      <c r="F48" s="28">
        <v>715200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20672010</v>
      </c>
      <c r="C54" s="28">
        <v>20672010</v>
      </c>
      <c r="D54" s="28">
        <v>20672010</v>
      </c>
      <c r="E54" s="28">
        <v>18586667</v>
      </c>
      <c r="F54" s="28">
        <v>17404667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36000</v>
      </c>
      <c r="C56" s="28">
        <v>36000</v>
      </c>
      <c r="D56" s="28">
        <v>36000</v>
      </c>
      <c r="E56" s="28">
        <v>21840</v>
      </c>
      <c r="F56" s="28">
        <v>23760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28872000</v>
      </c>
      <c r="C57" s="28">
        <v>28872000</v>
      </c>
      <c r="D57" s="28">
        <v>28872000</v>
      </c>
      <c r="E57" s="28">
        <v>27902377</v>
      </c>
      <c r="F57" s="28">
        <v>26829334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22800</v>
      </c>
      <c r="F60" s="28">
        <v>31035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309600</v>
      </c>
      <c r="C67" s="28">
        <v>309600</v>
      </c>
      <c r="D67" s="28">
        <v>309600</v>
      </c>
      <c r="E67" s="28">
        <v>303343</v>
      </c>
      <c r="F67" s="28">
        <v>288340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554946</v>
      </c>
      <c r="C69" s="28">
        <v>554946</v>
      </c>
      <c r="D69" s="28">
        <v>554946</v>
      </c>
      <c r="E69" s="28">
        <v>231200</v>
      </c>
      <c r="F69" s="28">
        <v>443700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3404067</v>
      </c>
      <c r="C70" s="28">
        <v>3404067</v>
      </c>
      <c r="D70" s="28">
        <v>3404067</v>
      </c>
      <c r="E70" s="28">
        <v>3320267</v>
      </c>
      <c r="F70" s="28">
        <v>2919663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116468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360</v>
      </c>
      <c r="F76" s="28">
        <v>310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4828925</v>
      </c>
      <c r="C78" s="21">
        <f>SUM(C79:C83)</f>
        <v>4734240</v>
      </c>
      <c r="D78" s="21">
        <f>SUM(D79:D83)</f>
        <v>4508800</v>
      </c>
      <c r="E78" s="21">
        <f>SUM(E79:E83)</f>
        <v>3976451</v>
      </c>
      <c r="F78" s="21">
        <f>SUM(F79:F83)</f>
        <v>4361568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4828925</v>
      </c>
      <c r="C83" s="28">
        <v>4734240</v>
      </c>
      <c r="D83" s="28">
        <v>4508800</v>
      </c>
      <c r="E83" s="28">
        <v>3976451</v>
      </c>
      <c r="F83" s="28">
        <v>4361568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1621585</v>
      </c>
      <c r="C85" s="21">
        <f t="shared" si="27"/>
        <v>1574355</v>
      </c>
      <c r="D85" s="21">
        <f t="shared" si="27"/>
        <v>1528500</v>
      </c>
      <c r="E85" s="21">
        <f t="shared" si="27"/>
        <v>1575499</v>
      </c>
      <c r="F85" s="21">
        <f>SUM(F86:F91)</f>
        <v>4704237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19096</v>
      </c>
      <c r="C86" s="31">
        <v>18540</v>
      </c>
      <c r="D86" s="31">
        <v>18000</v>
      </c>
      <c r="E86" s="31">
        <v>15713</v>
      </c>
      <c r="F86" s="31">
        <v>65826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</v>
      </c>
      <c r="C87" s="28">
        <v>515</v>
      </c>
      <c r="D87" s="28">
        <v>500</v>
      </c>
      <c r="E87" s="28">
        <v>125</v>
      </c>
      <c r="F87" s="28">
        <v>4160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10609</v>
      </c>
      <c r="C88" s="28">
        <v>10300</v>
      </c>
      <c r="D88" s="28">
        <v>10000</v>
      </c>
      <c r="E88" s="28">
        <v>266491</v>
      </c>
      <c r="F88" s="28">
        <v>155386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1591350</v>
      </c>
      <c r="C89" s="28">
        <v>1545000</v>
      </c>
      <c r="D89" s="28">
        <v>1500000</v>
      </c>
      <c r="E89" s="28">
        <v>1293170</v>
      </c>
      <c r="F89" s="28">
        <v>4478865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1382412</v>
      </c>
      <c r="C93" s="21">
        <f t="shared" si="28"/>
        <v>1342145</v>
      </c>
      <c r="D93" s="21">
        <f t="shared" si="28"/>
        <v>1303053</v>
      </c>
      <c r="E93" s="21">
        <f t="shared" si="28"/>
        <v>1606777</v>
      </c>
      <c r="F93" s="21">
        <f>SUM(F94:F105)</f>
        <v>1378668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530450</v>
      </c>
      <c r="C94" s="31">
        <v>515000</v>
      </c>
      <c r="D94" s="31">
        <v>500000</v>
      </c>
      <c r="E94" s="31">
        <v>588368</v>
      </c>
      <c r="F94" s="31">
        <v>668022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371315</v>
      </c>
      <c r="C95" s="28">
        <v>360500</v>
      </c>
      <c r="D95" s="28">
        <v>350000</v>
      </c>
      <c r="E95" s="28">
        <v>577239</v>
      </c>
      <c r="F95" s="28">
        <v>265436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31827</v>
      </c>
      <c r="C96" s="28">
        <v>30900</v>
      </c>
      <c r="D96" s="28">
        <v>30000</v>
      </c>
      <c r="E96" s="28">
        <v>22252</v>
      </c>
      <c r="F96" s="28">
        <v>26612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26523</v>
      </c>
      <c r="C97" s="28">
        <v>25750</v>
      </c>
      <c r="D97" s="28">
        <v>25000</v>
      </c>
      <c r="E97" s="28">
        <v>65259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106090</v>
      </c>
      <c r="C98" s="28">
        <v>103000</v>
      </c>
      <c r="D98" s="28">
        <v>100000</v>
      </c>
      <c r="E98" s="28">
        <v>85695</v>
      </c>
      <c r="F98" s="28">
        <v>89161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31827</v>
      </c>
      <c r="C99" s="28">
        <v>30900</v>
      </c>
      <c r="D99" s="28">
        <v>30000</v>
      </c>
      <c r="E99" s="28">
        <v>23526</v>
      </c>
      <c r="F99" s="28">
        <v>4686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26523</v>
      </c>
      <c r="C100" s="28">
        <v>25750</v>
      </c>
      <c r="D100" s="28">
        <v>25000</v>
      </c>
      <c r="E100" s="28">
        <v>25792</v>
      </c>
      <c r="F100" s="28">
        <v>18726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53045</v>
      </c>
      <c r="C101" s="28">
        <v>51500</v>
      </c>
      <c r="D101" s="28">
        <v>50000</v>
      </c>
      <c r="E101" s="28">
        <v>40065</v>
      </c>
      <c r="F101" s="28">
        <v>36361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79568</v>
      </c>
      <c r="C102" s="28">
        <v>77250</v>
      </c>
      <c r="D102" s="28">
        <v>75000</v>
      </c>
      <c r="E102" s="28">
        <v>18663</v>
      </c>
      <c r="F102" s="28">
        <v>35747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15914</v>
      </c>
      <c r="C103" s="28">
        <v>15450</v>
      </c>
      <c r="D103" s="28">
        <v>15000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37132</v>
      </c>
      <c r="C104" s="28">
        <v>36050</v>
      </c>
      <c r="D104" s="28">
        <v>35000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72198</v>
      </c>
      <c r="C105" s="28">
        <v>70095</v>
      </c>
      <c r="D105" s="28">
        <v>68053</v>
      </c>
      <c r="E105" s="28">
        <v>159918</v>
      </c>
      <c r="F105" s="28">
        <v>233917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29406246</v>
      </c>
      <c r="C107" s="21">
        <f t="shared" si="29"/>
        <v>28636219</v>
      </c>
      <c r="D107" s="21">
        <f t="shared" si="29"/>
        <v>28288620</v>
      </c>
      <c r="E107" s="21">
        <f t="shared" si="29"/>
        <v>23125074</v>
      </c>
      <c r="F107" s="21">
        <f>SUM(F108:F133)</f>
        <v>24746375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376005</v>
      </c>
      <c r="C108" s="31">
        <v>365053</v>
      </c>
      <c r="D108" s="31">
        <v>354420</v>
      </c>
      <c r="E108" s="31">
        <v>215454</v>
      </c>
      <c r="F108" s="31">
        <v>194763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7426300</v>
      </c>
      <c r="C109" s="28">
        <v>7210000</v>
      </c>
      <c r="D109" s="28">
        <v>7000000</v>
      </c>
      <c r="E109" s="28">
        <v>5096175</v>
      </c>
      <c r="F109" s="28">
        <v>2867579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286443</v>
      </c>
      <c r="C110" s="28">
        <v>278100</v>
      </c>
      <c r="D110" s="28">
        <v>270000</v>
      </c>
      <c r="E110" s="28">
        <v>345564</v>
      </c>
      <c r="F110" s="28">
        <v>252960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1122750</v>
      </c>
      <c r="C111" s="28">
        <v>1090049</v>
      </c>
      <c r="D111" s="28">
        <v>1058300</v>
      </c>
      <c r="E111" s="28">
        <v>1438406</v>
      </c>
      <c r="F111" s="28">
        <v>1286638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1492167</v>
      </c>
      <c r="C115" s="28">
        <v>1482594</v>
      </c>
      <c r="D115" s="28">
        <v>1473300</v>
      </c>
      <c r="E115" s="28">
        <v>1389200</v>
      </c>
      <c r="F115" s="28">
        <v>1124555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5305</v>
      </c>
      <c r="C116" s="28">
        <v>5150</v>
      </c>
      <c r="D116" s="28">
        <v>5000</v>
      </c>
      <c r="E116" s="28">
        <v>4500</v>
      </c>
      <c r="F116" s="28">
        <v>31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21218</v>
      </c>
      <c r="C117" s="28">
        <v>20600</v>
      </c>
      <c r="D117" s="28">
        <v>20000</v>
      </c>
      <c r="E117" s="28">
        <v>18000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2122</v>
      </c>
      <c r="C118" s="28">
        <v>2060</v>
      </c>
      <c r="D118" s="28">
        <v>2000</v>
      </c>
      <c r="E118" s="28">
        <v>8800</v>
      </c>
      <c r="F118" s="28">
        <v>1420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6048800</v>
      </c>
      <c r="C119" s="28">
        <v>5925200</v>
      </c>
      <c r="D119" s="28">
        <v>5805200</v>
      </c>
      <c r="E119" s="28">
        <v>4081701</v>
      </c>
      <c r="F119" s="28">
        <v>7622973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266552</v>
      </c>
      <c r="C120" s="28">
        <v>258788</v>
      </c>
      <c r="D120" s="28">
        <v>251250</v>
      </c>
      <c r="E120" s="28">
        <v>50250</v>
      </c>
      <c r="F120" s="28">
        <v>94637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742630</v>
      </c>
      <c r="C121" s="28">
        <v>721000</v>
      </c>
      <c r="D121" s="28">
        <v>700000</v>
      </c>
      <c r="E121" s="28">
        <v>115000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806284</v>
      </c>
      <c r="C124" s="28">
        <v>782800</v>
      </c>
      <c r="D124" s="28">
        <v>760000</v>
      </c>
      <c r="E124" s="28">
        <v>355648</v>
      </c>
      <c r="F124" s="28">
        <v>167437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8487</v>
      </c>
      <c r="C125" s="28">
        <v>8240</v>
      </c>
      <c r="D125" s="28">
        <v>8000</v>
      </c>
      <c r="E125" s="28">
        <v>8000</v>
      </c>
      <c r="F125" s="28">
        <v>10978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11670</v>
      </c>
      <c r="C126" s="28">
        <v>11330</v>
      </c>
      <c r="D126" s="28">
        <v>11000</v>
      </c>
      <c r="E126" s="28">
        <v>11000</v>
      </c>
      <c r="F126" s="28">
        <v>11448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1866</v>
      </c>
      <c r="F131" s="28">
        <v>1844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10566564</v>
      </c>
      <c r="C132" s="28">
        <v>10258800</v>
      </c>
      <c r="D132" s="28">
        <v>10360000</v>
      </c>
      <c r="E132" s="28">
        <v>9803082</v>
      </c>
      <c r="F132" s="28">
        <v>10896824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222949</v>
      </c>
      <c r="C133" s="28">
        <v>216455</v>
      </c>
      <c r="D133" s="28">
        <v>210150</v>
      </c>
      <c r="E133" s="28">
        <v>182428</v>
      </c>
      <c r="F133" s="28">
        <v>212288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381924</v>
      </c>
      <c r="C142" s="21">
        <f t="shared" si="31"/>
        <v>370800</v>
      </c>
      <c r="D142" s="21">
        <f t="shared" si="31"/>
        <v>360000</v>
      </c>
      <c r="E142" s="21">
        <f t="shared" si="31"/>
        <v>301260</v>
      </c>
      <c r="F142" s="21">
        <f>SUM(F143:F148)</f>
        <v>340707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212180</v>
      </c>
      <c r="C144" s="28">
        <v>206000</v>
      </c>
      <c r="D144" s="28">
        <v>200000</v>
      </c>
      <c r="E144" s="28">
        <v>141260</v>
      </c>
      <c r="F144" s="28">
        <v>198127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169744</v>
      </c>
      <c r="C146" s="28">
        <v>164800</v>
      </c>
      <c r="D146" s="28">
        <v>160000</v>
      </c>
      <c r="E146" s="28">
        <v>160000</v>
      </c>
      <c r="F146" s="28">
        <v>142580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3370710</v>
      </c>
      <c r="C150" s="21">
        <f>SUM(C151:C167)</f>
        <v>3236356</v>
      </c>
      <c r="D150" s="21">
        <f>SUM(D151:D167)</f>
        <v>3114216</v>
      </c>
      <c r="E150" s="21">
        <f>SUM(E151:E167)</f>
        <v>1711805</v>
      </c>
      <c r="F150" s="21">
        <f>SUM(F151:F167)</f>
        <v>1021336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2335676</v>
      </c>
      <c r="C152" s="28">
        <v>2295416</v>
      </c>
      <c r="D152" s="28">
        <v>2258816</v>
      </c>
      <c r="E152" s="28">
        <v>556000</v>
      </c>
      <c r="F152" s="28">
        <v>606313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24200</v>
      </c>
      <c r="C156" s="28">
        <v>22000</v>
      </c>
      <c r="D156" s="28">
        <v>20000</v>
      </c>
      <c r="E156" s="28">
        <v>0</v>
      </c>
      <c r="F156" s="28">
        <v>12808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41140</v>
      </c>
      <c r="C157" s="28">
        <v>37400</v>
      </c>
      <c r="D157" s="28">
        <v>34000</v>
      </c>
      <c r="E157" s="28">
        <v>34000</v>
      </c>
      <c r="F157" s="28">
        <v>36930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36300</v>
      </c>
      <c r="C159" s="28">
        <v>33000</v>
      </c>
      <c r="D159" s="28">
        <v>30000</v>
      </c>
      <c r="E159" s="28">
        <v>405</v>
      </c>
      <c r="F159" s="28">
        <v>36442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605000</v>
      </c>
      <c r="C160" s="28">
        <v>550000</v>
      </c>
      <c r="D160" s="28">
        <v>500000</v>
      </c>
      <c r="E160" s="28">
        <v>500000</v>
      </c>
      <c r="F160" s="28">
        <v>267088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222640</v>
      </c>
      <c r="C164" s="28">
        <v>202400</v>
      </c>
      <c r="D164" s="28">
        <v>184000</v>
      </c>
      <c r="E164" s="28">
        <v>534000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12947</v>
      </c>
      <c r="C165" s="28">
        <v>11770</v>
      </c>
      <c r="D165" s="28">
        <v>10700</v>
      </c>
      <c r="E165" s="28">
        <v>10700</v>
      </c>
      <c r="F165" s="28">
        <v>6749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92807</v>
      </c>
      <c r="C166" s="28">
        <v>84370</v>
      </c>
      <c r="D166" s="28">
        <v>76700</v>
      </c>
      <c r="E166" s="28">
        <v>76700</v>
      </c>
      <c r="F166" s="28">
        <v>55006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1467500</v>
      </c>
      <c r="C175" s="21">
        <f t="shared" si="33"/>
        <v>1467500</v>
      </c>
      <c r="D175" s="21">
        <f t="shared" si="33"/>
        <v>1467500</v>
      </c>
      <c r="E175" s="21">
        <f t="shared" si="33"/>
        <v>184360</v>
      </c>
      <c r="F175" s="21">
        <f>SUM(F176:F198)</f>
        <v>6889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375000</v>
      </c>
      <c r="C178" s="28">
        <v>375000</v>
      </c>
      <c r="D178" s="28">
        <v>375000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500</v>
      </c>
      <c r="C181" s="28">
        <v>500</v>
      </c>
      <c r="D181" s="28">
        <v>500</v>
      </c>
      <c r="E181" s="28">
        <v>500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1092000</v>
      </c>
      <c r="C182" s="28">
        <v>1092000</v>
      </c>
      <c r="D182" s="28">
        <v>1092000</v>
      </c>
      <c r="E182" s="28">
        <v>183860</v>
      </c>
      <c r="F182" s="28">
        <v>6889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1163564</v>
      </c>
      <c r="C215" s="21">
        <f>SUM(C216:C228)</f>
        <v>1057785</v>
      </c>
      <c r="D215" s="21">
        <f>SUM(D216:D228)</f>
        <v>4670111</v>
      </c>
      <c r="E215" s="21">
        <f>SUM(E216:E228)</f>
        <v>7254705</v>
      </c>
      <c r="F215" s="21">
        <f>SUM(F216:F228)</f>
        <v>25773868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159720</v>
      </c>
      <c r="C216" s="31">
        <v>145200</v>
      </c>
      <c r="D216" s="31">
        <v>132000</v>
      </c>
      <c r="E216" s="31">
        <v>63222</v>
      </c>
      <c r="F216" s="31">
        <v>286547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232320</v>
      </c>
      <c r="C217" s="28">
        <v>211200</v>
      </c>
      <c r="D217" s="28">
        <v>192000</v>
      </c>
      <c r="E217" s="28">
        <v>205706</v>
      </c>
      <c r="F217" s="28">
        <v>831779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78650</v>
      </c>
      <c r="C219" s="28">
        <v>71500</v>
      </c>
      <c r="D219" s="28">
        <v>65000</v>
      </c>
      <c r="E219" s="28">
        <v>36388</v>
      </c>
      <c r="F219" s="28">
        <v>10160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374994</v>
      </c>
      <c r="E220" s="28">
        <v>32000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174240</v>
      </c>
      <c r="C221" s="28">
        <v>158400</v>
      </c>
      <c r="D221" s="28">
        <v>144000</v>
      </c>
      <c r="E221" s="28">
        <v>1379685</v>
      </c>
      <c r="F221" s="28">
        <v>19454026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1853310</v>
      </c>
      <c r="E222" s="28">
        <v>663630</v>
      </c>
      <c r="F222" s="28">
        <v>733653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518634</v>
      </c>
      <c r="C223" s="28">
        <v>471485</v>
      </c>
      <c r="D223" s="28">
        <v>1908807</v>
      </c>
      <c r="E223" s="28">
        <v>4345108</v>
      </c>
      <c r="F223" s="28">
        <v>3758834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19000</v>
      </c>
      <c r="F224" s="28">
        <v>9074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509966</v>
      </c>
      <c r="F225" s="28">
        <v>689795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AD1AC-67F3-4EBB-8D7C-3BBEB1952FC9}">
  <sheetPr>
    <tabColor theme="8" tint="0.79998168889431442"/>
  </sheetPr>
  <dimension ref="A1:P3"/>
  <sheetViews>
    <sheetView showGridLines="0" zoomScale="85" zoomScaleNormal="85" workbookViewId="0">
      <pane ySplit="2" topLeftCell="A3" activePane="bottomLeft" state="frozen"/>
      <selection pane="bottomLeft" activeCell="N8" sqref="N8"/>
    </sheetView>
  </sheetViews>
  <sheetFormatPr defaultRowHeight="26.25" customHeight="1"/>
  <cols>
    <col min="1" max="2" width="15.25" style="48" bestFit="1" customWidth="1"/>
    <col min="3" max="3" width="14.25" style="48" bestFit="1" customWidth="1"/>
    <col min="4" max="4" width="11.625" style="37" customWidth="1"/>
    <col min="5" max="5" width="15.375" style="37" customWidth="1"/>
    <col min="6" max="6" width="51.25" style="49" customWidth="1"/>
    <col min="7" max="7" width="13.125" style="37" customWidth="1"/>
    <col min="8" max="9" width="9" style="37"/>
    <col min="10" max="10" width="16.75" style="37" customWidth="1"/>
    <col min="11" max="11" width="9" style="50"/>
    <col min="12" max="13" width="9" style="37"/>
    <col min="14" max="14" width="22.75" style="37" customWidth="1"/>
    <col min="15" max="16" width="9" style="37" customWidth="1"/>
    <col min="17" max="16384" width="9" style="37"/>
  </cols>
  <sheetData>
    <row r="1" spans="1:16" ht="26.25" customHeight="1" thickBot="1">
      <c r="A1" s="34">
        <v>2023</v>
      </c>
      <c r="B1" s="34">
        <v>2022</v>
      </c>
      <c r="C1" s="34">
        <v>2021</v>
      </c>
      <c r="D1" s="35" t="s">
        <v>212</v>
      </c>
      <c r="E1" s="35" t="s">
        <v>213</v>
      </c>
      <c r="F1" s="36" t="s">
        <v>214</v>
      </c>
      <c r="G1" s="35" t="s">
        <v>215</v>
      </c>
      <c r="H1" s="35" t="s">
        <v>216</v>
      </c>
      <c r="I1" s="35" t="s">
        <v>217</v>
      </c>
      <c r="J1" s="35" t="s">
        <v>218</v>
      </c>
      <c r="K1" s="35" t="s">
        <v>219</v>
      </c>
      <c r="L1" s="35" t="s">
        <v>220</v>
      </c>
      <c r="M1" s="35" t="s">
        <v>221</v>
      </c>
      <c r="N1" s="35" t="s">
        <v>222</v>
      </c>
      <c r="O1" s="35" t="s">
        <v>223</v>
      </c>
      <c r="P1" s="35" t="s">
        <v>224</v>
      </c>
    </row>
    <row r="2" spans="1:16" ht="26.25" customHeight="1" thickBot="1">
      <c r="A2" s="38">
        <f>SUBTOTAL(9,A3:A3)</f>
        <v>0</v>
      </c>
      <c r="B2" s="38">
        <f>SUBTOTAL(9,B3:B3)</f>
        <v>0</v>
      </c>
      <c r="C2" s="38">
        <f>SUBTOTAL(9,C3:C3)</f>
        <v>2971641</v>
      </c>
      <c r="D2" s="39"/>
      <c r="E2" s="39"/>
      <c r="F2" s="40"/>
      <c r="G2" s="39"/>
      <c r="H2" s="39"/>
      <c r="I2" s="39"/>
      <c r="J2" s="39"/>
      <c r="K2" s="41"/>
      <c r="L2" s="39"/>
      <c r="M2" s="39"/>
      <c r="N2" s="39"/>
      <c r="O2" s="39"/>
      <c r="P2" s="39"/>
    </row>
    <row r="3" spans="1:16" ht="26.25" customHeight="1">
      <c r="A3" s="42">
        <v>0</v>
      </c>
      <c r="B3" s="42">
        <v>0</v>
      </c>
      <c r="C3" s="42">
        <v>2971641</v>
      </c>
      <c r="D3" s="43" t="s">
        <v>227</v>
      </c>
      <c r="E3" s="43" t="s">
        <v>229</v>
      </c>
      <c r="F3" s="44" t="s">
        <v>233</v>
      </c>
      <c r="G3" s="45" t="s">
        <v>234</v>
      </c>
      <c r="H3" s="46">
        <v>1242</v>
      </c>
      <c r="I3" s="43" t="s">
        <v>225</v>
      </c>
      <c r="J3" s="43" t="s">
        <v>231</v>
      </c>
      <c r="K3" s="47" t="s">
        <v>226</v>
      </c>
      <c r="L3" s="46">
        <v>421003</v>
      </c>
      <c r="M3" s="46">
        <v>7011</v>
      </c>
      <c r="N3" s="43" t="s">
        <v>232</v>
      </c>
      <c r="O3" s="43" t="s">
        <v>228</v>
      </c>
      <c r="P3" s="43" t="s">
        <v>230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06EC7-1BC2-4348-B6DB-8A88685789B8}">
  <sheetPr>
    <tabColor theme="8" tint="0.79998168889431442"/>
  </sheetPr>
  <dimension ref="A1:H6"/>
  <sheetViews>
    <sheetView showGridLines="0" tabSelected="1" zoomScale="130" zoomScaleNormal="130" workbookViewId="0">
      <pane ySplit="2" topLeftCell="A3" activePane="bottomLeft" state="frozen"/>
      <selection pane="bottomLeft" activeCell="C14" sqref="C14"/>
    </sheetView>
  </sheetViews>
  <sheetFormatPr defaultColWidth="8" defaultRowHeight="15.75"/>
  <cols>
    <col min="1" max="2" width="11.875" style="67" bestFit="1" customWidth="1"/>
    <col min="3" max="3" width="12.625" style="67" bestFit="1" customWidth="1"/>
    <col min="4" max="4" width="49.125" style="69" customWidth="1"/>
    <col min="5" max="5" width="10.25" style="67" customWidth="1"/>
    <col min="6" max="6" width="4.75" style="68" bestFit="1" customWidth="1"/>
    <col min="7" max="7" width="14.25" style="68" bestFit="1" customWidth="1"/>
    <col min="8" max="8" width="10.75" style="67" bestFit="1" customWidth="1"/>
    <col min="9" max="16384" width="8" style="67"/>
  </cols>
  <sheetData>
    <row r="1" spans="1:8" s="55" customFormat="1" ht="20.25" customHeight="1">
      <c r="A1" s="51"/>
      <c r="B1" s="51"/>
      <c r="C1" s="51"/>
      <c r="D1" s="52"/>
      <c r="E1" s="53"/>
      <c r="F1" s="54"/>
      <c r="G1" s="54"/>
    </row>
    <row r="2" spans="1:8" s="55" customFormat="1" ht="18.75" customHeight="1">
      <c r="A2" s="56">
        <v>2023</v>
      </c>
      <c r="B2" s="56">
        <v>2022</v>
      </c>
      <c r="C2" s="56">
        <v>2021</v>
      </c>
      <c r="D2" s="57" t="s">
        <v>235</v>
      </c>
      <c r="E2" s="58" t="s">
        <v>214</v>
      </c>
      <c r="F2" s="54"/>
      <c r="G2" s="54"/>
    </row>
    <row r="3" spans="1:8" s="55" customFormat="1" ht="18.75" customHeight="1">
      <c r="A3" s="59">
        <f>A4+A5+A6</f>
        <v>1892816</v>
      </c>
      <c r="B3" s="59">
        <f>B4+B5+B6</f>
        <v>1892816</v>
      </c>
      <c r="C3" s="59">
        <f>C4+C5+C6</f>
        <v>4520000</v>
      </c>
      <c r="D3" s="60" t="s">
        <v>236</v>
      </c>
      <c r="E3" s="61"/>
      <c r="F3" s="54"/>
      <c r="G3" s="54"/>
    </row>
    <row r="4" spans="1:8" s="55" customFormat="1" ht="18.75" customHeight="1">
      <c r="A4" s="62">
        <v>1892816</v>
      </c>
      <c r="B4" s="62">
        <v>1892816</v>
      </c>
      <c r="C4" s="62">
        <v>1892816</v>
      </c>
      <c r="D4" s="63"/>
      <c r="E4" s="66" t="s">
        <v>237</v>
      </c>
      <c r="F4" s="64"/>
      <c r="G4" s="54"/>
      <c r="H4" s="65"/>
    </row>
    <row r="5" spans="1:8" s="55" customFormat="1" ht="18.75" customHeight="1">
      <c r="A5" s="62">
        <v>0</v>
      </c>
      <c r="B5" s="62">
        <v>0</v>
      </c>
      <c r="C5" s="62">
        <v>600000</v>
      </c>
      <c r="D5" s="63"/>
      <c r="E5" s="66" t="s">
        <v>238</v>
      </c>
      <c r="F5" s="64"/>
      <c r="G5" s="54"/>
      <c r="H5" s="65"/>
    </row>
    <row r="6" spans="1:8" s="55" customFormat="1" ht="18.75" customHeight="1">
      <c r="A6" s="62">
        <v>0</v>
      </c>
      <c r="B6" s="62">
        <v>0</v>
      </c>
      <c r="C6" s="62">
        <v>2027184</v>
      </c>
      <c r="D6" s="63"/>
      <c r="E6" s="66" t="s">
        <v>239</v>
      </c>
      <c r="F6" s="64"/>
      <c r="G6" s="54"/>
      <c r="H6" s="6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BA_Budget</vt:lpstr>
      <vt:lpstr>PSIP</vt:lpstr>
      <vt:lpstr>NPI-Programs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Zunain Shareef</cp:lastModifiedBy>
  <dcterms:created xsi:type="dcterms:W3CDTF">2020-12-01T07:08:47Z</dcterms:created>
  <dcterms:modified xsi:type="dcterms:W3CDTF">2020-12-02T11:42:53Z</dcterms:modified>
</cp:coreProperties>
</file>