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3.xml" ContentType="application/vnd.openxmlformats-officedocument.drawing+xml"/>
  <Override PartName="/xl/customProperty11.bin" ContentType="application/vnd.openxmlformats-officedocument.spreadsheetml.customProperty"/>
  <Override PartName="/xl/drawings/drawing4.xml" ContentType="application/vnd.openxmlformats-officedocument.drawing+xml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ustomProperty13.bin" ContentType="application/vnd.openxmlformats-officedocument.spreadsheetml.customProperty"/>
  <Override PartName="/xl/drawings/drawing6.xml" ContentType="application/vnd.openxmlformats-officedocument.drawing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Government Annual Budget 2014\Government Annual Budget 2022\Budget Circular\BC03 Councils\"/>
    </mc:Choice>
  </mc:AlternateContent>
  <xr:revisionPtr revIDLastSave="0" documentId="13_ncr:1_{883EC029-21D9-42A3-8732-5DFC0AC1C955}" xr6:coauthVersionLast="36" xr6:coauthVersionMax="36" xr10:uidLastSave="{00000000-0000-0000-0000-000000000000}"/>
  <bookViews>
    <workbookView xWindow="0" yWindow="0" windowWidth="14385" windowHeight="3825" tabRatio="857" activeTab="5" xr2:uid="{B932B1DE-BC61-40CC-A175-DA413319C8F9}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CapitalSheet" sheetId="10" r:id="rId9"/>
    <sheet name="PSIP" sheetId="11" r:id="rId10"/>
    <sheet name="Budget(BG)" sheetId="6" r:id="rId11"/>
    <sheet name="Budget(CG)" sheetId="7" r:id="rId12"/>
    <sheet name="Budget(TF)" sheetId="8" r:id="rId13"/>
    <sheet name="Budget(CF)" sheetId="9" r:id="rId14"/>
    <sheet name="Lists" sheetId="2" state="veryHidden" r:id="rId15"/>
    <sheet name="Ceiling" sheetId="15" state="veryHidden" r:id="rId16"/>
  </sheets>
  <definedNames>
    <definedName name="_xlnm._FilterDatabase" localSheetId="1" hidden="1">BusinessAreaCodes!$A$2:$B$200</definedName>
    <definedName name="_xlnm._FilterDatabase" localSheetId="3" hidden="1">ExpenditureCodes!$A$2:$C$200</definedName>
    <definedName name="_xlnm._FilterDatabase" localSheetId="4" hidden="1">PSIPType!$A$2:$A$39</definedName>
    <definedName name="_xlnm._FilterDatabase" localSheetId="2" hidden="1">RevenueCodes!$A$2:$C$281</definedName>
    <definedName name="_xlnm._FilterDatabase" localSheetId="7" hidden="1">SalarySheet!$C$2:$AX$503</definedName>
    <definedName name="_xlnm.Print_Area" localSheetId="10">'Budget(BG)'!$B$1:$F$261</definedName>
    <definedName name="_xlnm.Print_Area" localSheetId="13">'Budget(CF)'!$B$1:$F$261</definedName>
    <definedName name="_xlnm.Print_Area" localSheetId="11">'Budget(CG)'!$B$1:$F$261</definedName>
    <definedName name="_xlnm.Print_Area" localSheetId="12">'Budget(TF)'!$B$1:$F$261</definedName>
    <definedName name="_xlnm.Print_Area" localSheetId="1">BusinessAreaCodes!$A$1:$B$200</definedName>
    <definedName name="_xlnm.Print_Area" localSheetId="8">CapitalSheet!$A$1:$M$100</definedName>
    <definedName name="_xlnm.Print_Area" localSheetId="3">ExpenditureCodes!$A$1:$C$200</definedName>
    <definedName name="_xlnm.Print_Area" localSheetId="0">Instructions!$B$2:$E$37</definedName>
    <definedName name="_xlnm.Print_Area" localSheetId="4">PSIPType!$A$1:$A$39</definedName>
    <definedName name="_xlnm.Print_Area" localSheetId="5">RashuBudget!$B$2:$L$74</definedName>
    <definedName name="_xlnm.Print_Area" localSheetId="6">Revenue!$A$1:$F$100</definedName>
    <definedName name="_xlnm.Print_Area" localSheetId="2">RevenueCodes!$A$1:$C$281</definedName>
    <definedName name="_xlnm.Print_Titles" localSheetId="10">'Budget(BG)'!$7:$9</definedName>
    <definedName name="_xlnm.Print_Titles" localSheetId="13">'Budget(CF)'!$7:$9</definedName>
    <definedName name="_xlnm.Print_Titles" localSheetId="11">'Budget(CG)'!$7:$9</definedName>
    <definedName name="_xlnm.Print_Titles" localSheetId="12">'Budget(TF)'!$7:$9</definedName>
    <definedName name="_xlnm.Print_Titles" localSheetId="1">BusinessAreaCodes!$2:$2</definedName>
    <definedName name="_xlnm.Print_Titles" localSheetId="8">CapitalSheet!$5:$7</definedName>
    <definedName name="_xlnm.Print_Titles" localSheetId="3">ExpenditureCodes!$2:$2</definedName>
    <definedName name="_xlnm.Print_Titles" localSheetId="4">PSIPType!$2:$2</definedName>
    <definedName name="_xlnm.Print_Titles" localSheetId="6">Revenue!$5:$7</definedName>
    <definedName name="_xlnm.Print_Titles" localSheetId="2">RevenueCodes!$2:$2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/>
  <c r="C9" i="1"/>
  <c r="I15" i="6" l="1"/>
  <c r="J15" i="6"/>
  <c r="K15" i="6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" i="15"/>
  <c r="C35" i="13" l="1"/>
  <c r="C30" i="13"/>
  <c r="C25" i="13"/>
  <c r="C20" i="13"/>
  <c r="C49" i="13"/>
  <c r="C46" i="13"/>
  <c r="C41" i="13"/>
  <c r="C45" i="13" l="1"/>
  <c r="C12" i="13"/>
  <c r="C13" i="13"/>
  <c r="C14" i="13"/>
  <c r="C11" i="13"/>
  <c r="J6" i="13"/>
  <c r="A5" i="9" l="1"/>
  <c r="A5" i="8"/>
  <c r="A5" i="7"/>
  <c r="A5" i="6"/>
  <c r="A3" i="10"/>
  <c r="A3" i="1"/>
  <c r="A3" i="11"/>
  <c r="C10" i="13"/>
  <c r="I7" i="11" l="1"/>
  <c r="I8" i="11"/>
  <c r="I9" i="11"/>
  <c r="I10" i="11"/>
  <c r="I11" i="11"/>
  <c r="D209" i="9"/>
  <c r="C209" i="9"/>
  <c r="B209" i="9"/>
  <c r="D208" i="9"/>
  <c r="C208" i="9"/>
  <c r="B208" i="9"/>
  <c r="D207" i="9"/>
  <c r="C207" i="9"/>
  <c r="B207" i="9"/>
  <c r="D206" i="9"/>
  <c r="C206" i="9"/>
  <c r="B206" i="9"/>
  <c r="D205" i="9"/>
  <c r="C205" i="9"/>
  <c r="B205" i="9"/>
  <c r="D204" i="9"/>
  <c r="C204" i="9"/>
  <c r="B204" i="9"/>
  <c r="D201" i="9"/>
  <c r="C201" i="9"/>
  <c r="B201" i="9"/>
  <c r="D200" i="9"/>
  <c r="C200" i="9"/>
  <c r="B200" i="9"/>
  <c r="B199" i="9"/>
  <c r="C199" i="9"/>
  <c r="D199" i="9"/>
  <c r="D209" i="8"/>
  <c r="C209" i="8"/>
  <c r="B209" i="8"/>
  <c r="D208" i="8"/>
  <c r="C208" i="8"/>
  <c r="B208" i="8"/>
  <c r="D207" i="8"/>
  <c r="C207" i="8"/>
  <c r="B207" i="8"/>
  <c r="D206" i="8"/>
  <c r="C206" i="8"/>
  <c r="B206" i="8"/>
  <c r="D205" i="8"/>
  <c r="C205" i="8"/>
  <c r="B205" i="8"/>
  <c r="D204" i="8"/>
  <c r="C204" i="8"/>
  <c r="B204" i="8"/>
  <c r="D201" i="8"/>
  <c r="C201" i="8"/>
  <c r="B201" i="8"/>
  <c r="D200" i="8"/>
  <c r="C200" i="8"/>
  <c r="B200" i="8"/>
  <c r="B199" i="8"/>
  <c r="C199" i="8"/>
  <c r="D199" i="8"/>
  <c r="D209" i="7"/>
  <c r="C209" i="7"/>
  <c r="B209" i="7"/>
  <c r="D208" i="7"/>
  <c r="C208" i="7"/>
  <c r="B208" i="7"/>
  <c r="D207" i="7"/>
  <c r="C207" i="7"/>
  <c r="B207" i="7"/>
  <c r="D206" i="7"/>
  <c r="C206" i="7"/>
  <c r="B206" i="7"/>
  <c r="D205" i="7"/>
  <c r="C205" i="7"/>
  <c r="B205" i="7"/>
  <c r="D204" i="7"/>
  <c r="C204" i="7"/>
  <c r="B204" i="7"/>
  <c r="D201" i="7"/>
  <c r="C201" i="7"/>
  <c r="B201" i="7"/>
  <c r="D200" i="7"/>
  <c r="C200" i="7"/>
  <c r="B200" i="7"/>
  <c r="B199" i="7"/>
  <c r="C199" i="7"/>
  <c r="D199" i="7"/>
  <c r="D209" i="6"/>
  <c r="C209" i="6"/>
  <c r="B209" i="6"/>
  <c r="D208" i="6"/>
  <c r="C208" i="6"/>
  <c r="B208" i="6"/>
  <c r="D207" i="6"/>
  <c r="C207" i="6"/>
  <c r="B207" i="6"/>
  <c r="D206" i="6"/>
  <c r="C206" i="6"/>
  <c r="B206" i="6"/>
  <c r="D205" i="6"/>
  <c r="C205" i="6"/>
  <c r="B205" i="6"/>
  <c r="D204" i="6"/>
  <c r="C204" i="6"/>
  <c r="B204" i="6"/>
  <c r="D201" i="6"/>
  <c r="C201" i="6"/>
  <c r="B201" i="6"/>
  <c r="D200" i="6"/>
  <c r="C200" i="6"/>
  <c r="B200" i="6"/>
  <c r="C199" i="6"/>
  <c r="B199" i="6"/>
  <c r="D199" i="6"/>
  <c r="C203" i="9" l="1"/>
  <c r="C203" i="8"/>
  <c r="D203" i="9"/>
  <c r="B203" i="9"/>
  <c r="D203" i="8"/>
  <c r="B203" i="8"/>
  <c r="B203" i="7"/>
  <c r="C203" i="7"/>
  <c r="D203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D223" i="9" l="1"/>
  <c r="C223" i="9"/>
  <c r="B223" i="9"/>
  <c r="D222" i="9"/>
  <c r="C222" i="9"/>
  <c r="B222" i="9"/>
  <c r="D220" i="9"/>
  <c r="C220" i="9"/>
  <c r="B220" i="9"/>
  <c r="D219" i="9"/>
  <c r="C219" i="9"/>
  <c r="B219" i="9"/>
  <c r="D218" i="9"/>
  <c r="C218" i="9"/>
  <c r="B218" i="9"/>
  <c r="D217" i="9"/>
  <c r="C217" i="9"/>
  <c r="B217" i="9"/>
  <c r="D215" i="9"/>
  <c r="C215" i="9"/>
  <c r="B215" i="9"/>
  <c r="D214" i="9"/>
  <c r="C214" i="9"/>
  <c r="B214" i="9"/>
  <c r="D213" i="9"/>
  <c r="C213" i="9"/>
  <c r="B213" i="9"/>
  <c r="B212" i="9"/>
  <c r="C212" i="9"/>
  <c r="D212" i="9"/>
  <c r="D223" i="8"/>
  <c r="C223" i="8"/>
  <c r="B223" i="8"/>
  <c r="D221" i="8"/>
  <c r="C221" i="8"/>
  <c r="B221" i="8"/>
  <c r="D220" i="8"/>
  <c r="C220" i="8"/>
  <c r="B220" i="8"/>
  <c r="D219" i="8"/>
  <c r="C219" i="8"/>
  <c r="B219" i="8"/>
  <c r="D217" i="8"/>
  <c r="C217" i="8"/>
  <c r="B217" i="8"/>
  <c r="D216" i="8"/>
  <c r="C216" i="8"/>
  <c r="B216" i="8"/>
  <c r="D215" i="8"/>
  <c r="C215" i="8"/>
  <c r="B215" i="8"/>
  <c r="D214" i="8"/>
  <c r="C214" i="8"/>
  <c r="B214" i="8"/>
  <c r="D213" i="8"/>
  <c r="C213" i="8"/>
  <c r="B213" i="8"/>
  <c r="B212" i="8"/>
  <c r="C212" i="8"/>
  <c r="D212" i="8"/>
  <c r="D223" i="7"/>
  <c r="C223" i="7"/>
  <c r="B223" i="7"/>
  <c r="D222" i="7"/>
  <c r="C222" i="7"/>
  <c r="B222" i="7"/>
  <c r="D221" i="7"/>
  <c r="C221" i="7"/>
  <c r="B221" i="7"/>
  <c r="D220" i="7"/>
  <c r="C220" i="7"/>
  <c r="B220" i="7"/>
  <c r="D219" i="7"/>
  <c r="C219" i="7"/>
  <c r="B219" i="7"/>
  <c r="D218" i="7"/>
  <c r="C218" i="7"/>
  <c r="B218" i="7"/>
  <c r="D217" i="7"/>
  <c r="C217" i="7"/>
  <c r="B217" i="7"/>
  <c r="D216" i="7"/>
  <c r="C216" i="7"/>
  <c r="B216" i="7"/>
  <c r="D215" i="7"/>
  <c r="C215" i="7"/>
  <c r="B215" i="7"/>
  <c r="D214" i="7"/>
  <c r="C214" i="7"/>
  <c r="B214" i="7"/>
  <c r="D213" i="7"/>
  <c r="C213" i="7"/>
  <c r="B213" i="7"/>
  <c r="B212" i="7"/>
  <c r="C212" i="7"/>
  <c r="D212" i="7"/>
  <c r="C223" i="6"/>
  <c r="B223" i="6"/>
  <c r="C222" i="6"/>
  <c r="B222" i="6"/>
  <c r="C221" i="6"/>
  <c r="B221" i="6"/>
  <c r="C220" i="6"/>
  <c r="B220" i="6"/>
  <c r="C219" i="6"/>
  <c r="B219" i="6"/>
  <c r="C215" i="6"/>
  <c r="B215" i="6"/>
  <c r="C214" i="6"/>
  <c r="B214" i="6"/>
  <c r="C213" i="6"/>
  <c r="B213" i="6"/>
  <c r="D223" i="6"/>
  <c r="D222" i="6"/>
  <c r="D221" i="6"/>
  <c r="D220" i="6"/>
  <c r="D219" i="6"/>
  <c r="D215" i="6"/>
  <c r="D214" i="6"/>
  <c r="D213" i="6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B216" i="9" s="1"/>
  <c r="A16" i="10"/>
  <c r="B221" i="9" s="1"/>
  <c r="A15" i="10"/>
  <c r="B222" i="8" s="1"/>
  <c r="A14" i="10"/>
  <c r="B218" i="8" s="1"/>
  <c r="A13" i="10"/>
  <c r="B217" i="6" s="1"/>
  <c r="A12" i="10"/>
  <c r="B218" i="6" s="1"/>
  <c r="A11" i="10"/>
  <c r="B216" i="6" s="1"/>
  <c r="A10" i="10"/>
  <c r="A9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C216" i="9" s="1"/>
  <c r="D16" i="10"/>
  <c r="C221" i="9" s="1"/>
  <c r="D15" i="10"/>
  <c r="C222" i="8" s="1"/>
  <c r="D14" i="10"/>
  <c r="C218" i="8" s="1"/>
  <c r="D13" i="10"/>
  <c r="C217" i="6" s="1"/>
  <c r="D12" i="10"/>
  <c r="C218" i="6" s="1"/>
  <c r="D11" i="10"/>
  <c r="C216" i="6" s="1"/>
  <c r="D10" i="10"/>
  <c r="D9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D216" i="9" s="1"/>
  <c r="G16" i="10"/>
  <c r="D221" i="9" s="1"/>
  <c r="G15" i="10"/>
  <c r="D222" i="8" s="1"/>
  <c r="G14" i="10"/>
  <c r="D218" i="8" s="1"/>
  <c r="G13" i="10"/>
  <c r="D217" i="6" s="1"/>
  <c r="G12" i="10"/>
  <c r="D218" i="6" s="1"/>
  <c r="G11" i="10"/>
  <c r="D216" i="6" s="1"/>
  <c r="G10" i="10"/>
  <c r="G9" i="10"/>
  <c r="B212" i="6" l="1"/>
  <c r="C212" i="6"/>
  <c r="D212" i="6"/>
  <c r="A8" i="10"/>
  <c r="D8" i="10"/>
  <c r="K100" i="10" l="1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G8" i="10"/>
  <c r="D40" i="9"/>
  <c r="C40" i="9" s="1"/>
  <c r="D76" i="9"/>
  <c r="C76" i="9" s="1"/>
  <c r="B76" i="9" s="1"/>
  <c r="D75" i="9"/>
  <c r="C75" i="9" s="1"/>
  <c r="B75" i="9" s="1"/>
  <c r="D74" i="9"/>
  <c r="D73" i="9"/>
  <c r="C73" i="9" s="1"/>
  <c r="B73" i="9" s="1"/>
  <c r="D72" i="9"/>
  <c r="C72" i="9" s="1"/>
  <c r="B72" i="9" s="1"/>
  <c r="D71" i="9"/>
  <c r="D70" i="9"/>
  <c r="C70" i="9" s="1"/>
  <c r="B70" i="9" s="1"/>
  <c r="D69" i="9"/>
  <c r="D68" i="9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D61" i="9"/>
  <c r="C61" i="9" s="1"/>
  <c r="B61" i="9" s="1"/>
  <c r="D60" i="9"/>
  <c r="D59" i="9"/>
  <c r="C59" i="9" s="1"/>
  <c r="B59" i="9" s="1"/>
  <c r="D58" i="9"/>
  <c r="D57" i="9"/>
  <c r="C57" i="9" s="1"/>
  <c r="B57" i="9" s="1"/>
  <c r="D56" i="9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D49" i="9"/>
  <c r="C49" i="9" s="1"/>
  <c r="B49" i="9" s="1"/>
  <c r="D48" i="9"/>
  <c r="C48" i="9" s="1"/>
  <c r="B48" i="9" s="1"/>
  <c r="D47" i="9"/>
  <c r="C47" i="9" s="1"/>
  <c r="B47" i="9" s="1"/>
  <c r="D46" i="9"/>
  <c r="D45" i="9"/>
  <c r="C45" i="9" s="1"/>
  <c r="B45" i="9" s="1"/>
  <c r="D44" i="9"/>
  <c r="C44" i="9" s="1"/>
  <c r="B44" i="9" s="1"/>
  <c r="D41" i="9"/>
  <c r="C41" i="9" s="1"/>
  <c r="B41" i="9" s="1"/>
  <c r="E261" i="9"/>
  <c r="E260" i="9"/>
  <c r="E259" i="9"/>
  <c r="E258" i="9"/>
  <c r="E257" i="9"/>
  <c r="E256" i="9"/>
  <c r="E255" i="9"/>
  <c r="D251" i="9"/>
  <c r="D33" i="9" s="1"/>
  <c r="C251" i="9"/>
  <c r="B251" i="9"/>
  <c r="B33" i="9" s="1"/>
  <c r="D231" i="9"/>
  <c r="C231" i="9"/>
  <c r="C32" i="9" s="1"/>
  <c r="B231" i="9"/>
  <c r="B32" i="9" s="1"/>
  <c r="D225" i="9"/>
  <c r="D31" i="9" s="1"/>
  <c r="C225" i="9"/>
  <c r="C31" i="9" s="1"/>
  <c r="B225" i="9"/>
  <c r="B31" i="9" s="1"/>
  <c r="D211" i="9"/>
  <c r="D30" i="9" s="1"/>
  <c r="C211" i="9"/>
  <c r="C30" i="9" s="1"/>
  <c r="B211" i="9"/>
  <c r="B30" i="9" s="1"/>
  <c r="D29" i="9"/>
  <c r="D198" i="9"/>
  <c r="D28" i="9" s="1"/>
  <c r="C198" i="9"/>
  <c r="C28" i="9" s="1"/>
  <c r="B198" i="9"/>
  <c r="B28" i="9" s="1"/>
  <c r="D192" i="9"/>
  <c r="D25" i="9" s="1"/>
  <c r="C192" i="9"/>
  <c r="C25" i="9" s="1"/>
  <c r="B192" i="9"/>
  <c r="B25" i="9" s="1"/>
  <c r="D172" i="9"/>
  <c r="D24" i="9" s="1"/>
  <c r="C172" i="9"/>
  <c r="B172" i="9"/>
  <c r="B24" i="9" s="1"/>
  <c r="D166" i="9"/>
  <c r="C166" i="9"/>
  <c r="C23" i="9" s="1"/>
  <c r="B166" i="9"/>
  <c r="B23" i="9" s="1"/>
  <c r="D146" i="9"/>
  <c r="D22" i="9" s="1"/>
  <c r="C146" i="9"/>
  <c r="C22" i="9" s="1"/>
  <c r="B146" i="9"/>
  <c r="B22" i="9" s="1"/>
  <c r="D138" i="9"/>
  <c r="D21" i="9" s="1"/>
  <c r="C138" i="9"/>
  <c r="C21" i="9" s="1"/>
  <c r="B138" i="9"/>
  <c r="B21" i="9" s="1"/>
  <c r="D131" i="9"/>
  <c r="D20" i="9" s="1"/>
  <c r="C131" i="9"/>
  <c r="C20" i="9" s="1"/>
  <c r="B131" i="9"/>
  <c r="D103" i="9"/>
  <c r="D19" i="9" s="1"/>
  <c r="C103" i="9"/>
  <c r="C19" i="9" s="1"/>
  <c r="B103" i="9"/>
  <c r="B19" i="9" s="1"/>
  <c r="D89" i="9"/>
  <c r="D18" i="9" s="1"/>
  <c r="C89" i="9"/>
  <c r="C18" i="9" s="1"/>
  <c r="B89" i="9"/>
  <c r="B18" i="9" s="1"/>
  <c r="D81" i="9"/>
  <c r="D17" i="9" s="1"/>
  <c r="C81" i="9"/>
  <c r="C17" i="9" s="1"/>
  <c r="B81" i="9"/>
  <c r="B17" i="9" s="1"/>
  <c r="D78" i="9"/>
  <c r="D16" i="9" s="1"/>
  <c r="C78" i="9"/>
  <c r="C16" i="9" s="1"/>
  <c r="B78" i="9"/>
  <c r="B16" i="9" s="1"/>
  <c r="C74" i="9"/>
  <c r="B74" i="9" s="1"/>
  <c r="C71" i="9"/>
  <c r="B71" i="9" s="1"/>
  <c r="C69" i="9"/>
  <c r="B69" i="9" s="1"/>
  <c r="C68" i="9"/>
  <c r="B68" i="9" s="1"/>
  <c r="C62" i="9"/>
  <c r="B62" i="9" s="1"/>
  <c r="C60" i="9"/>
  <c r="B60" i="9" s="1"/>
  <c r="C58" i="9"/>
  <c r="B58" i="9" s="1"/>
  <c r="C56" i="9"/>
  <c r="B56" i="9" s="1"/>
  <c r="C50" i="9"/>
  <c r="B50" i="9" s="1"/>
  <c r="C46" i="9"/>
  <c r="B46" i="9" s="1"/>
  <c r="C33" i="9"/>
  <c r="D32" i="9"/>
  <c r="C29" i="9"/>
  <c r="B29" i="9"/>
  <c r="C24" i="9"/>
  <c r="D23" i="9"/>
  <c r="B20" i="9"/>
  <c r="D40" i="8"/>
  <c r="C40" i="8" s="1"/>
  <c r="D76" i="8"/>
  <c r="C76" i="8" s="1"/>
  <c r="B76" i="8" s="1"/>
  <c r="D75" i="8"/>
  <c r="C75" i="8" s="1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D69" i="8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1" i="8"/>
  <c r="E260" i="8"/>
  <c r="E259" i="8"/>
  <c r="E258" i="8"/>
  <c r="E257" i="8"/>
  <c r="E256" i="8"/>
  <c r="E255" i="8"/>
  <c r="D251" i="8"/>
  <c r="D33" i="8" s="1"/>
  <c r="C251" i="8"/>
  <c r="C33" i="8" s="1"/>
  <c r="B251" i="8"/>
  <c r="B33" i="8" s="1"/>
  <c r="D231" i="8"/>
  <c r="C231" i="8"/>
  <c r="C32" i="8" s="1"/>
  <c r="B231" i="8"/>
  <c r="B32" i="8" s="1"/>
  <c r="D225" i="8"/>
  <c r="C225" i="8"/>
  <c r="C31" i="8" s="1"/>
  <c r="B225" i="8"/>
  <c r="B31" i="8" s="1"/>
  <c r="D211" i="8"/>
  <c r="D30" i="8" s="1"/>
  <c r="C211" i="8"/>
  <c r="C30" i="8" s="1"/>
  <c r="B211" i="8"/>
  <c r="B30" i="8" s="1"/>
  <c r="D29" i="8"/>
  <c r="C29" i="8"/>
  <c r="B29" i="8"/>
  <c r="D198" i="8"/>
  <c r="D28" i="8" s="1"/>
  <c r="C198" i="8"/>
  <c r="C28" i="8" s="1"/>
  <c r="B198" i="8"/>
  <c r="B28" i="8" s="1"/>
  <c r="D192" i="8"/>
  <c r="D25" i="8" s="1"/>
  <c r="C192" i="8"/>
  <c r="C25" i="8" s="1"/>
  <c r="B192" i="8"/>
  <c r="B25" i="8" s="1"/>
  <c r="D172" i="8"/>
  <c r="D24" i="8" s="1"/>
  <c r="C172" i="8"/>
  <c r="C24" i="8" s="1"/>
  <c r="B172" i="8"/>
  <c r="B24" i="8" s="1"/>
  <c r="D166" i="8"/>
  <c r="D23" i="8" s="1"/>
  <c r="C166" i="8"/>
  <c r="C23" i="8" s="1"/>
  <c r="B166" i="8"/>
  <c r="D146" i="8"/>
  <c r="C146" i="8"/>
  <c r="C22" i="8" s="1"/>
  <c r="B146" i="8"/>
  <c r="B22" i="8" s="1"/>
  <c r="D138" i="8"/>
  <c r="D21" i="8" s="1"/>
  <c r="C138" i="8"/>
  <c r="C21" i="8" s="1"/>
  <c r="B138" i="8"/>
  <c r="B21" i="8" s="1"/>
  <c r="D131" i="8"/>
  <c r="C131" i="8"/>
  <c r="C20" i="8" s="1"/>
  <c r="B131" i="8"/>
  <c r="B20" i="8" s="1"/>
  <c r="D103" i="8"/>
  <c r="D19" i="8" s="1"/>
  <c r="C103" i="8"/>
  <c r="C19" i="8" s="1"/>
  <c r="B103" i="8"/>
  <c r="D89" i="8"/>
  <c r="C89" i="8"/>
  <c r="C18" i="8" s="1"/>
  <c r="B89" i="8"/>
  <c r="B18" i="8" s="1"/>
  <c r="D81" i="8"/>
  <c r="D17" i="8" s="1"/>
  <c r="C81" i="8"/>
  <c r="C17" i="8" s="1"/>
  <c r="B81" i="8"/>
  <c r="B17" i="8" s="1"/>
  <c r="D78" i="8"/>
  <c r="D16" i="8" s="1"/>
  <c r="C78" i="8"/>
  <c r="C16" i="8" s="1"/>
  <c r="B78" i="8"/>
  <c r="B16" i="8" s="1"/>
  <c r="C70" i="8"/>
  <c r="B70" i="8" s="1"/>
  <c r="C69" i="8"/>
  <c r="B69" i="8" s="1"/>
  <c r="D32" i="8"/>
  <c r="D31" i="8"/>
  <c r="B23" i="8"/>
  <c r="D22" i="8"/>
  <c r="D20" i="8"/>
  <c r="B19" i="8"/>
  <c r="D18" i="8"/>
  <c r="D40" i="7"/>
  <c r="C40" i="7" s="1"/>
  <c r="D76" i="7"/>
  <c r="C76" i="7" s="1"/>
  <c r="B76" i="7" s="1"/>
  <c r="D75" i="7"/>
  <c r="C75" i="7" s="1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1" i="7"/>
  <c r="E260" i="7"/>
  <c r="E259" i="7"/>
  <c r="E258" i="7"/>
  <c r="E257" i="7"/>
  <c r="E256" i="7"/>
  <c r="E255" i="7"/>
  <c r="D251" i="7"/>
  <c r="D33" i="7" s="1"/>
  <c r="C251" i="7"/>
  <c r="C33" i="7" s="1"/>
  <c r="B251" i="7"/>
  <c r="B33" i="7" s="1"/>
  <c r="D231" i="7"/>
  <c r="D32" i="7" s="1"/>
  <c r="C231" i="7"/>
  <c r="C32" i="7" s="1"/>
  <c r="B231" i="7"/>
  <c r="B32" i="7" s="1"/>
  <c r="D225" i="7"/>
  <c r="D31" i="7" s="1"/>
  <c r="C225" i="7"/>
  <c r="C31" i="7" s="1"/>
  <c r="B225" i="7"/>
  <c r="B31" i="7" s="1"/>
  <c r="D211" i="7"/>
  <c r="D30" i="7" s="1"/>
  <c r="C211" i="7"/>
  <c r="C30" i="7" s="1"/>
  <c r="B211" i="7"/>
  <c r="B30" i="7" s="1"/>
  <c r="D29" i="7"/>
  <c r="C29" i="7"/>
  <c r="B29" i="7"/>
  <c r="D198" i="7"/>
  <c r="D28" i="7" s="1"/>
  <c r="C198" i="7"/>
  <c r="C28" i="7" s="1"/>
  <c r="B198" i="7"/>
  <c r="B28" i="7" s="1"/>
  <c r="D192" i="7"/>
  <c r="D25" i="7" s="1"/>
  <c r="C192" i="7"/>
  <c r="C25" i="7" s="1"/>
  <c r="B192" i="7"/>
  <c r="B25" i="7" s="1"/>
  <c r="D172" i="7"/>
  <c r="D24" i="7" s="1"/>
  <c r="C172" i="7"/>
  <c r="C24" i="7" s="1"/>
  <c r="B172" i="7"/>
  <c r="B24" i="7" s="1"/>
  <c r="D166" i="7"/>
  <c r="D23" i="7" s="1"/>
  <c r="C166" i="7"/>
  <c r="C23" i="7" s="1"/>
  <c r="B166" i="7"/>
  <c r="B23" i="7" s="1"/>
  <c r="D146" i="7"/>
  <c r="D22" i="7" s="1"/>
  <c r="C146" i="7"/>
  <c r="C22" i="7" s="1"/>
  <c r="B146" i="7"/>
  <c r="B22" i="7" s="1"/>
  <c r="D138" i="7"/>
  <c r="D21" i="7" s="1"/>
  <c r="C138" i="7"/>
  <c r="B138" i="7"/>
  <c r="B21" i="7" s="1"/>
  <c r="D131" i="7"/>
  <c r="C131" i="7"/>
  <c r="B131" i="7"/>
  <c r="B20" i="7" s="1"/>
  <c r="D103" i="7"/>
  <c r="D19" i="7" s="1"/>
  <c r="C103" i="7"/>
  <c r="C19" i="7" s="1"/>
  <c r="B103" i="7"/>
  <c r="D89" i="7"/>
  <c r="D18" i="7" s="1"/>
  <c r="C89" i="7"/>
  <c r="C18" i="7" s="1"/>
  <c r="B89" i="7"/>
  <c r="B18" i="7" s="1"/>
  <c r="D81" i="7"/>
  <c r="D17" i="7" s="1"/>
  <c r="C81" i="7"/>
  <c r="C17" i="7" s="1"/>
  <c r="B81" i="7"/>
  <c r="B17" i="7" s="1"/>
  <c r="D78" i="7"/>
  <c r="D16" i="7" s="1"/>
  <c r="C78" i="7"/>
  <c r="C16" i="7" s="1"/>
  <c r="B78" i="7"/>
  <c r="B16" i="7" s="1"/>
  <c r="C21" i="7"/>
  <c r="D20" i="7"/>
  <c r="C20" i="7"/>
  <c r="B19" i="7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76" i="6"/>
  <c r="C76" i="6" s="1"/>
  <c r="B76" i="6" s="1"/>
  <c r="D75" i="6"/>
  <c r="C75" i="6" s="1"/>
  <c r="B75" i="6" s="1"/>
  <c r="D74" i="6"/>
  <c r="C74" i="6" s="1"/>
  <c r="B74" i="6" s="1"/>
  <c r="D73" i="6"/>
  <c r="C73" i="6" s="1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B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1" i="6"/>
  <c r="E260" i="6"/>
  <c r="E259" i="6"/>
  <c r="E258" i="6"/>
  <c r="E257" i="6"/>
  <c r="E256" i="6"/>
  <c r="E255" i="6"/>
  <c r="C251" i="6"/>
  <c r="B251" i="6"/>
  <c r="D251" i="6"/>
  <c r="C231" i="6"/>
  <c r="B231" i="6"/>
  <c r="D231" i="6"/>
  <c r="C203" i="6"/>
  <c r="B203" i="6"/>
  <c r="D203" i="6"/>
  <c r="D29" i="6" s="1"/>
  <c r="B198" i="6"/>
  <c r="B28" i="6" s="1"/>
  <c r="C198" i="6"/>
  <c r="C28" i="6" s="1"/>
  <c r="D198" i="6"/>
  <c r="D28" i="6" s="1"/>
  <c r="B192" i="6"/>
  <c r="C192" i="6"/>
  <c r="D192" i="6"/>
  <c r="B146" i="6"/>
  <c r="C146" i="6"/>
  <c r="D146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25" i="6"/>
  <c r="D31" i="6" s="1"/>
  <c r="C225" i="6"/>
  <c r="C31" i="6" s="1"/>
  <c r="B225" i="6"/>
  <c r="B31" i="6" s="1"/>
  <c r="D211" i="6"/>
  <c r="D30" i="6" s="1"/>
  <c r="C211" i="6"/>
  <c r="C30" i="6" s="1"/>
  <c r="B211" i="6"/>
  <c r="B30" i="6" s="1"/>
  <c r="C29" i="6"/>
  <c r="B29" i="6"/>
  <c r="D25" i="6"/>
  <c r="C25" i="6"/>
  <c r="B25" i="6"/>
  <c r="D172" i="6"/>
  <c r="D24" i="6" s="1"/>
  <c r="C172" i="6"/>
  <c r="C24" i="6" s="1"/>
  <c r="B172" i="6"/>
  <c r="B24" i="6" s="1"/>
  <c r="D166" i="6"/>
  <c r="D23" i="6" s="1"/>
  <c r="C166" i="6"/>
  <c r="C23" i="6" s="1"/>
  <c r="B166" i="6"/>
  <c r="B23" i="6" s="1"/>
  <c r="D22" i="6"/>
  <c r="C22" i="6"/>
  <c r="B22" i="6"/>
  <c r="D138" i="6"/>
  <c r="D21" i="6" s="1"/>
  <c r="C138" i="6"/>
  <c r="C21" i="6" s="1"/>
  <c r="B138" i="6"/>
  <c r="B21" i="6" s="1"/>
  <c r="D131" i="6"/>
  <c r="D20" i="6" s="1"/>
  <c r="C131" i="6"/>
  <c r="C20" i="6" s="1"/>
  <c r="B131" i="6"/>
  <c r="B20" i="6" s="1"/>
  <c r="D103" i="6"/>
  <c r="D19" i="6" s="1"/>
  <c r="C103" i="6"/>
  <c r="C19" i="6" s="1"/>
  <c r="B103" i="6"/>
  <c r="B19" i="6" s="1"/>
  <c r="D89" i="6"/>
  <c r="D18" i="6" s="1"/>
  <c r="C89" i="6"/>
  <c r="C18" i="6" s="1"/>
  <c r="B89" i="6"/>
  <c r="B18" i="6" s="1"/>
  <c r="D81" i="6"/>
  <c r="D17" i="6" s="1"/>
  <c r="C81" i="6"/>
  <c r="C17" i="6" s="1"/>
  <c r="B81" i="6"/>
  <c r="B17" i="6" s="1"/>
  <c r="D78" i="6"/>
  <c r="D16" i="6" s="1"/>
  <c r="C78" i="6"/>
  <c r="C16" i="6" s="1"/>
  <c r="B78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AV504" i="4"/>
  <c r="AU504" i="4"/>
  <c r="AT504" i="4"/>
  <c r="AS504" i="4"/>
  <c r="AR504" i="4"/>
  <c r="AQ504" i="4"/>
  <c r="AP504" i="4"/>
  <c r="AO504" i="4"/>
  <c r="AN504" i="4"/>
  <c r="AM504" i="4"/>
  <c r="AL504" i="4"/>
  <c r="AK504" i="4"/>
  <c r="AJ504" i="4"/>
  <c r="AI504" i="4"/>
  <c r="AH504" i="4"/>
  <c r="AG504" i="4"/>
  <c r="AF504" i="4"/>
  <c r="AE504" i="4"/>
  <c r="AD504" i="4"/>
  <c r="AC504" i="4"/>
  <c r="AB504" i="4"/>
  <c r="AA504" i="4"/>
  <c r="Z504" i="4"/>
  <c r="Y504" i="4"/>
  <c r="X504" i="4"/>
  <c r="W504" i="4"/>
  <c r="V504" i="4"/>
  <c r="U504" i="4"/>
  <c r="T504" i="4"/>
  <c r="S504" i="4"/>
  <c r="R504" i="4"/>
  <c r="Q504" i="4"/>
  <c r="P504" i="4"/>
  <c r="O504" i="4"/>
  <c r="N504" i="4"/>
  <c r="AW503" i="4"/>
  <c r="AW502" i="4"/>
  <c r="AW501" i="4"/>
  <c r="AW500" i="4"/>
  <c r="AW499" i="4"/>
  <c r="AW498" i="4"/>
  <c r="AW497" i="4"/>
  <c r="AW496" i="4"/>
  <c r="AW495" i="4"/>
  <c r="AW494" i="4"/>
  <c r="AW493" i="4"/>
  <c r="AW492" i="4"/>
  <c r="AW491" i="4"/>
  <c r="AW490" i="4"/>
  <c r="AW489" i="4"/>
  <c r="AW488" i="4"/>
  <c r="AW487" i="4"/>
  <c r="AW486" i="4"/>
  <c r="AW485" i="4"/>
  <c r="AW484" i="4"/>
  <c r="AW483" i="4"/>
  <c r="AW482" i="4"/>
  <c r="AW481" i="4"/>
  <c r="AW480" i="4"/>
  <c r="AW479" i="4"/>
  <c r="AW478" i="4"/>
  <c r="AW477" i="4"/>
  <c r="AW476" i="4"/>
  <c r="AW475" i="4"/>
  <c r="AW474" i="4"/>
  <c r="AW473" i="4"/>
  <c r="AW472" i="4"/>
  <c r="AW471" i="4"/>
  <c r="AW470" i="4"/>
  <c r="AW469" i="4"/>
  <c r="AW468" i="4"/>
  <c r="AW467" i="4"/>
  <c r="AW466" i="4"/>
  <c r="AW465" i="4"/>
  <c r="AW464" i="4"/>
  <c r="AW463" i="4"/>
  <c r="AW462" i="4"/>
  <c r="AW461" i="4"/>
  <c r="AW460" i="4"/>
  <c r="AW459" i="4"/>
  <c r="AW458" i="4"/>
  <c r="AW457" i="4"/>
  <c r="AW456" i="4"/>
  <c r="AW455" i="4"/>
  <c r="AW454" i="4"/>
  <c r="AW453" i="4"/>
  <c r="AW452" i="4"/>
  <c r="AW451" i="4"/>
  <c r="AW450" i="4"/>
  <c r="AW449" i="4"/>
  <c r="AW448" i="4"/>
  <c r="AW447" i="4"/>
  <c r="AW446" i="4"/>
  <c r="AW445" i="4"/>
  <c r="AW444" i="4"/>
  <c r="AW443" i="4"/>
  <c r="AW442" i="4"/>
  <c r="AW441" i="4"/>
  <c r="AW440" i="4"/>
  <c r="AW439" i="4"/>
  <c r="AW438" i="4"/>
  <c r="AW437" i="4"/>
  <c r="AW436" i="4"/>
  <c r="AW435" i="4"/>
  <c r="AW434" i="4"/>
  <c r="AW433" i="4"/>
  <c r="AW432" i="4"/>
  <c r="AW431" i="4"/>
  <c r="AW430" i="4"/>
  <c r="AW429" i="4"/>
  <c r="AW428" i="4"/>
  <c r="AW427" i="4"/>
  <c r="AW426" i="4"/>
  <c r="AW425" i="4"/>
  <c r="AW424" i="4"/>
  <c r="AW423" i="4"/>
  <c r="AW422" i="4"/>
  <c r="AW421" i="4"/>
  <c r="AW420" i="4"/>
  <c r="AW419" i="4"/>
  <c r="AW418" i="4"/>
  <c r="AW417" i="4"/>
  <c r="AW416" i="4"/>
  <c r="AW415" i="4"/>
  <c r="AW414" i="4"/>
  <c r="AW413" i="4"/>
  <c r="AW412" i="4"/>
  <c r="AW411" i="4"/>
  <c r="AW410" i="4"/>
  <c r="AW409" i="4"/>
  <c r="AW408" i="4"/>
  <c r="AW407" i="4"/>
  <c r="AW406" i="4"/>
  <c r="AW405" i="4"/>
  <c r="AW404" i="4"/>
  <c r="AW403" i="4"/>
  <c r="AW402" i="4"/>
  <c r="AW401" i="4"/>
  <c r="AW400" i="4"/>
  <c r="AW399" i="4"/>
  <c r="AW398" i="4"/>
  <c r="AW397" i="4"/>
  <c r="AW396" i="4"/>
  <c r="AW395" i="4"/>
  <c r="AW394" i="4"/>
  <c r="AW393" i="4"/>
  <c r="AW392" i="4"/>
  <c r="AW391" i="4"/>
  <c r="AW390" i="4"/>
  <c r="AW389" i="4"/>
  <c r="AW388" i="4"/>
  <c r="AW387" i="4"/>
  <c r="AW386" i="4"/>
  <c r="AW385" i="4"/>
  <c r="AW384" i="4"/>
  <c r="AW383" i="4"/>
  <c r="AW382" i="4"/>
  <c r="AW381" i="4"/>
  <c r="AW380" i="4"/>
  <c r="AW379" i="4"/>
  <c r="AW378" i="4"/>
  <c r="AW377" i="4"/>
  <c r="AW376" i="4"/>
  <c r="AW375" i="4"/>
  <c r="AW374" i="4"/>
  <c r="AW373" i="4"/>
  <c r="AW372" i="4"/>
  <c r="AW371" i="4"/>
  <c r="AW370" i="4"/>
  <c r="AW369" i="4"/>
  <c r="AW368" i="4"/>
  <c r="AW367" i="4"/>
  <c r="AW366" i="4"/>
  <c r="AW365" i="4"/>
  <c r="AW364" i="4"/>
  <c r="AW363" i="4"/>
  <c r="AW362" i="4"/>
  <c r="AW361" i="4"/>
  <c r="AW360" i="4"/>
  <c r="AW359" i="4"/>
  <c r="AW358" i="4"/>
  <c r="AW357" i="4"/>
  <c r="AW356" i="4"/>
  <c r="AW355" i="4"/>
  <c r="AW354" i="4"/>
  <c r="AW353" i="4"/>
  <c r="AW352" i="4"/>
  <c r="AW351" i="4"/>
  <c r="AW350" i="4"/>
  <c r="AW349" i="4"/>
  <c r="AW348" i="4"/>
  <c r="AW347" i="4"/>
  <c r="AW346" i="4"/>
  <c r="AW345" i="4"/>
  <c r="AW344" i="4"/>
  <c r="AW343" i="4"/>
  <c r="AW342" i="4"/>
  <c r="AW341" i="4"/>
  <c r="AW340" i="4"/>
  <c r="AW339" i="4"/>
  <c r="AW338" i="4"/>
  <c r="AW337" i="4"/>
  <c r="AW336" i="4"/>
  <c r="AW335" i="4"/>
  <c r="AW334" i="4"/>
  <c r="AW333" i="4"/>
  <c r="AW332" i="4"/>
  <c r="AW331" i="4"/>
  <c r="AW330" i="4"/>
  <c r="AW329" i="4"/>
  <c r="AW328" i="4"/>
  <c r="AW327" i="4"/>
  <c r="AW326" i="4"/>
  <c r="AW325" i="4"/>
  <c r="AW324" i="4"/>
  <c r="AW323" i="4"/>
  <c r="AW322" i="4"/>
  <c r="AW321" i="4"/>
  <c r="AW320" i="4"/>
  <c r="AW319" i="4"/>
  <c r="AW318" i="4"/>
  <c r="AW317" i="4"/>
  <c r="AW316" i="4"/>
  <c r="AW315" i="4"/>
  <c r="AW314" i="4"/>
  <c r="AW313" i="4"/>
  <c r="AW312" i="4"/>
  <c r="AW311" i="4"/>
  <c r="AW310" i="4"/>
  <c r="AW309" i="4"/>
  <c r="AW308" i="4"/>
  <c r="AW307" i="4"/>
  <c r="AW306" i="4"/>
  <c r="AW305" i="4"/>
  <c r="AW304" i="4"/>
  <c r="AW303" i="4"/>
  <c r="AW302" i="4"/>
  <c r="AW301" i="4"/>
  <c r="AW300" i="4"/>
  <c r="AW299" i="4"/>
  <c r="AW298" i="4"/>
  <c r="AW297" i="4"/>
  <c r="AW296" i="4"/>
  <c r="AW295" i="4"/>
  <c r="AW294" i="4"/>
  <c r="AW293" i="4"/>
  <c r="AW292" i="4"/>
  <c r="AW291" i="4"/>
  <c r="AW290" i="4"/>
  <c r="AW289" i="4"/>
  <c r="AW288" i="4"/>
  <c r="AW287" i="4"/>
  <c r="AW286" i="4"/>
  <c r="AW285" i="4"/>
  <c r="AW284" i="4"/>
  <c r="AW283" i="4"/>
  <c r="AW282" i="4"/>
  <c r="AW281" i="4"/>
  <c r="AW280" i="4"/>
  <c r="AW279" i="4"/>
  <c r="AW278" i="4"/>
  <c r="AW277" i="4"/>
  <c r="AW276" i="4"/>
  <c r="AW275" i="4"/>
  <c r="AW274" i="4"/>
  <c r="AW273" i="4"/>
  <c r="AW272" i="4"/>
  <c r="AW271" i="4"/>
  <c r="AW270" i="4"/>
  <c r="AW269" i="4"/>
  <c r="AW268" i="4"/>
  <c r="AW267" i="4"/>
  <c r="AW266" i="4"/>
  <c r="AW265" i="4"/>
  <c r="AW264" i="4"/>
  <c r="AW263" i="4"/>
  <c r="AW262" i="4"/>
  <c r="AW261" i="4"/>
  <c r="AW260" i="4"/>
  <c r="AW259" i="4"/>
  <c r="AW258" i="4"/>
  <c r="AW257" i="4"/>
  <c r="AW256" i="4"/>
  <c r="AW255" i="4"/>
  <c r="AW254" i="4"/>
  <c r="AW253" i="4"/>
  <c r="AW252" i="4"/>
  <c r="AW251" i="4"/>
  <c r="AW250" i="4"/>
  <c r="AW249" i="4"/>
  <c r="AW248" i="4"/>
  <c r="AW247" i="4"/>
  <c r="AW246" i="4"/>
  <c r="AW245" i="4"/>
  <c r="AW244" i="4"/>
  <c r="AW243" i="4"/>
  <c r="AW242" i="4"/>
  <c r="AW241" i="4"/>
  <c r="AW240" i="4"/>
  <c r="AW239" i="4"/>
  <c r="AW238" i="4"/>
  <c r="AW237" i="4"/>
  <c r="AW236" i="4"/>
  <c r="AW235" i="4"/>
  <c r="AW234" i="4"/>
  <c r="AW233" i="4"/>
  <c r="AW232" i="4"/>
  <c r="AW231" i="4"/>
  <c r="AW230" i="4"/>
  <c r="AW229" i="4"/>
  <c r="AW228" i="4"/>
  <c r="AW227" i="4"/>
  <c r="AW226" i="4"/>
  <c r="AW225" i="4"/>
  <c r="AW224" i="4"/>
  <c r="AW223" i="4"/>
  <c r="AW222" i="4"/>
  <c r="AW221" i="4"/>
  <c r="AW220" i="4"/>
  <c r="AW219" i="4"/>
  <c r="AW218" i="4"/>
  <c r="AW217" i="4"/>
  <c r="AW216" i="4"/>
  <c r="AW215" i="4"/>
  <c r="AW214" i="4"/>
  <c r="AW213" i="4"/>
  <c r="AW212" i="4"/>
  <c r="AW211" i="4"/>
  <c r="AW210" i="4"/>
  <c r="AW209" i="4"/>
  <c r="AW208" i="4"/>
  <c r="AW207" i="4"/>
  <c r="AW206" i="4"/>
  <c r="AW205" i="4"/>
  <c r="AW204" i="4"/>
  <c r="AW203" i="4"/>
  <c r="AW202" i="4"/>
  <c r="AW201" i="4"/>
  <c r="AW200" i="4"/>
  <c r="AW199" i="4"/>
  <c r="AW198" i="4"/>
  <c r="AW197" i="4"/>
  <c r="AW196" i="4"/>
  <c r="AW195" i="4"/>
  <c r="AW194" i="4"/>
  <c r="AW193" i="4"/>
  <c r="AW192" i="4"/>
  <c r="AW191" i="4"/>
  <c r="AW190" i="4"/>
  <c r="AW189" i="4"/>
  <c r="AW188" i="4"/>
  <c r="AW187" i="4"/>
  <c r="AW186" i="4"/>
  <c r="AW185" i="4"/>
  <c r="AW184" i="4"/>
  <c r="AW183" i="4"/>
  <c r="AW182" i="4"/>
  <c r="AW181" i="4"/>
  <c r="AW180" i="4"/>
  <c r="AW179" i="4"/>
  <c r="AW178" i="4"/>
  <c r="AW177" i="4"/>
  <c r="AW176" i="4"/>
  <c r="AW175" i="4"/>
  <c r="AW174" i="4"/>
  <c r="AW173" i="4"/>
  <c r="AW172" i="4"/>
  <c r="AW171" i="4"/>
  <c r="AW170" i="4"/>
  <c r="AW169" i="4"/>
  <c r="AW168" i="4"/>
  <c r="AW167" i="4"/>
  <c r="AW166" i="4"/>
  <c r="AW165" i="4"/>
  <c r="AW164" i="4"/>
  <c r="AW163" i="4"/>
  <c r="AW162" i="4"/>
  <c r="AW161" i="4"/>
  <c r="AW160" i="4"/>
  <c r="AW159" i="4"/>
  <c r="AW158" i="4"/>
  <c r="AW157" i="4"/>
  <c r="AW156" i="4"/>
  <c r="AW155" i="4"/>
  <c r="AW154" i="4"/>
  <c r="AW153" i="4"/>
  <c r="AW152" i="4"/>
  <c r="AW151" i="4"/>
  <c r="AW150" i="4"/>
  <c r="AW149" i="4"/>
  <c r="AW148" i="4"/>
  <c r="AW147" i="4"/>
  <c r="AW146" i="4"/>
  <c r="AW145" i="4"/>
  <c r="AW144" i="4"/>
  <c r="AW143" i="4"/>
  <c r="AW142" i="4"/>
  <c r="AW141" i="4"/>
  <c r="AW140" i="4"/>
  <c r="AW139" i="4"/>
  <c r="AW138" i="4"/>
  <c r="AW137" i="4"/>
  <c r="AW136" i="4"/>
  <c r="AW135" i="4"/>
  <c r="AW134" i="4"/>
  <c r="AW133" i="4"/>
  <c r="AW132" i="4"/>
  <c r="AW131" i="4"/>
  <c r="AW130" i="4"/>
  <c r="AW129" i="4"/>
  <c r="AW128" i="4"/>
  <c r="AW127" i="4"/>
  <c r="AW126" i="4"/>
  <c r="AW125" i="4"/>
  <c r="AW124" i="4"/>
  <c r="AW123" i="4"/>
  <c r="AW122" i="4"/>
  <c r="AW121" i="4"/>
  <c r="AW120" i="4"/>
  <c r="AW119" i="4"/>
  <c r="AW118" i="4"/>
  <c r="AW117" i="4"/>
  <c r="AW116" i="4"/>
  <c r="AW115" i="4"/>
  <c r="AW114" i="4"/>
  <c r="AW113" i="4"/>
  <c r="AW112" i="4"/>
  <c r="AW111" i="4"/>
  <c r="AW110" i="4"/>
  <c r="AW109" i="4"/>
  <c r="AW108" i="4"/>
  <c r="AW107" i="4"/>
  <c r="AW106" i="4"/>
  <c r="AW105" i="4"/>
  <c r="AW104" i="4"/>
  <c r="AW103" i="4"/>
  <c r="AW102" i="4"/>
  <c r="AW101" i="4"/>
  <c r="AW100" i="4"/>
  <c r="AW99" i="4"/>
  <c r="AW98" i="4"/>
  <c r="AW97" i="4"/>
  <c r="AW96" i="4"/>
  <c r="AW95" i="4"/>
  <c r="AW94" i="4"/>
  <c r="AW93" i="4"/>
  <c r="AW92" i="4"/>
  <c r="AW91" i="4"/>
  <c r="AW90" i="4"/>
  <c r="AW89" i="4"/>
  <c r="AW88" i="4"/>
  <c r="AW87" i="4"/>
  <c r="AW86" i="4"/>
  <c r="AW85" i="4"/>
  <c r="AW84" i="4"/>
  <c r="AW83" i="4"/>
  <c r="AW82" i="4"/>
  <c r="AW81" i="4"/>
  <c r="AW80" i="4"/>
  <c r="AW79" i="4"/>
  <c r="AW78" i="4"/>
  <c r="AW77" i="4"/>
  <c r="AW76" i="4"/>
  <c r="AW75" i="4"/>
  <c r="AW74" i="4"/>
  <c r="AW73" i="4"/>
  <c r="AW72" i="4"/>
  <c r="AW71" i="4"/>
  <c r="AW70" i="4"/>
  <c r="AW69" i="4"/>
  <c r="AW68" i="4"/>
  <c r="AW67" i="4"/>
  <c r="AW66" i="4"/>
  <c r="AW65" i="4"/>
  <c r="AW64" i="4"/>
  <c r="AW63" i="4"/>
  <c r="AW62" i="4"/>
  <c r="AW61" i="4"/>
  <c r="AW60" i="4"/>
  <c r="AW59" i="4"/>
  <c r="AW58" i="4"/>
  <c r="AW57" i="4"/>
  <c r="AW56" i="4"/>
  <c r="AW55" i="4"/>
  <c r="AW54" i="4"/>
  <c r="AW53" i="4"/>
  <c r="AW52" i="4"/>
  <c r="AW51" i="4"/>
  <c r="AW50" i="4"/>
  <c r="AW49" i="4"/>
  <c r="AW48" i="4"/>
  <c r="AW47" i="4"/>
  <c r="AW46" i="4"/>
  <c r="AW45" i="4"/>
  <c r="AW44" i="4"/>
  <c r="AW43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AW11" i="4"/>
  <c r="AW10" i="4"/>
  <c r="AW9" i="4"/>
  <c r="AW8" i="4"/>
  <c r="AW7" i="4"/>
  <c r="AW6" i="4"/>
  <c r="AW5" i="4"/>
  <c r="AW4" i="4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AW504" i="4"/>
  <c r="D91" i="1" l="1"/>
  <c r="D90" i="1"/>
  <c r="D95" i="1"/>
  <c r="D94" i="1"/>
  <c r="D93" i="1"/>
  <c r="D9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51" i="1"/>
  <c r="D50" i="1"/>
  <c r="D49" i="1"/>
  <c r="D48" i="1"/>
  <c r="D47" i="1"/>
  <c r="D46" i="1"/>
  <c r="D45" i="1"/>
  <c r="D44" i="1"/>
  <c r="D43" i="1"/>
  <c r="D42" i="1"/>
  <c r="D41" i="1"/>
  <c r="D40" i="1"/>
  <c r="D15" i="1"/>
  <c r="D14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9" i="1"/>
  <c r="D10" i="1"/>
  <c r="D11" i="1"/>
  <c r="D12" i="1"/>
  <c r="D13" i="1"/>
  <c r="D80" i="1"/>
  <c r="D81" i="1"/>
  <c r="D82" i="1"/>
  <c r="D83" i="1"/>
  <c r="D84" i="1"/>
  <c r="D85" i="1"/>
  <c r="D86" i="1"/>
  <c r="D87" i="1"/>
  <c r="D88" i="1"/>
  <c r="D89" i="1"/>
  <c r="D96" i="1"/>
  <c r="D97" i="1"/>
  <c r="D98" i="1"/>
  <c r="D99" i="1"/>
  <c r="D100" i="1"/>
  <c r="A8" i="1"/>
  <c r="B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Zunain Shareef</author>
  </authors>
  <commentList>
    <comment ref="G1" authorId="0" shapeId="0" xr:uid="{43ECF3EC-83F0-41CD-B145-7112870C2DD7}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<sst xmlns="http://schemas.openxmlformats.org/spreadsheetml/2006/main" count="2685" uniqueCount="1124">
  <si>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</si>
  <si>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</si>
  <si>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</si>
  <si>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</si>
  <si>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</si>
  <si>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</si>
  <si>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</si>
  <si>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</si>
  <si>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</si>
  <si>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ބަޖެޓް އަންދާޒާ 2022 - 2024</t>
  </si>
  <si>
    <t>ބަޖެޓްގެ އާމްދަނީ ކޯޑްތައް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</si>
  <si>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</si>
  <si>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</si>
  <si>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</si>
  <si>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</si>
  <si>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</si>
  <si>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</si>
  <si>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</si>
  <si>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</si>
  <si>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</si>
  <si>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</si>
  <si>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</si>
  <si>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</si>
  <si>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</si>
  <si>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</si>
  <si>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</si>
  <si>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</si>
  <si>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</si>
  <si>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</si>
  <si>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</si>
  <si>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</si>
  <si>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</si>
  <si>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</si>
  <si>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</si>
  <si>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</si>
  <si>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</si>
  <si>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</si>
  <si>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</si>
  <si>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</si>
  <si>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</si>
  <si>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</si>
  <si>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</si>
  <si>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</si>
  <si>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</si>
  <si>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</si>
  <si>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</si>
  <si>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</si>
  <si>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</si>
  <si>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</si>
  <si>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</si>
  <si>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</si>
  <si>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</si>
  <si>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</si>
  <si>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</si>
  <si>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</si>
  <si>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</si>
  <si>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</si>
  <si>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</si>
  <si>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</si>
  <si>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</si>
  <si>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</si>
  <si>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</si>
  <si>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</si>
  <si>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</si>
  <si>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</si>
  <si>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</si>
  <si>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</si>
  <si>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</si>
  <si>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</si>
  <si>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</si>
  <si>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</si>
  <si>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</si>
  <si>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</si>
  <si>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</si>
  <si>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</si>
  <si>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</si>
  <si>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</si>
  <si>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</si>
  <si>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</si>
  <si>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</si>
  <si>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</si>
  <si>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</si>
  <si>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</si>
  <si>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</si>
  <si>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</si>
  <si>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</si>
  <si>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</si>
  <si>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</si>
  <si>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</si>
  <si>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</si>
  <si>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</si>
  <si>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</si>
  <si>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</si>
  <si>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</si>
  <si>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</si>
  <si>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</si>
  <si>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</si>
  <si>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</si>
  <si>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</si>
  <si>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</si>
  <si>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</si>
  <si>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</si>
  <si>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</si>
  <si>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</si>
  <si>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</si>
  <si>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</si>
  <si>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</si>
  <si>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</si>
  <si>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</si>
  <si>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</si>
  <si>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</si>
  <si>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</si>
  <si>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</si>
  <si>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</si>
  <si>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</si>
  <si>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</si>
  <si>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</si>
  <si>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</si>
  <si>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</si>
  <si>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</si>
  <si>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</si>
  <si>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</si>
  <si>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</si>
  <si>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</si>
  <si>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</si>
  <si>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</si>
  <si>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</si>
  <si>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</si>
  <si>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</si>
  <si>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</si>
  <si>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</si>
  <si>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</si>
  <si>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</si>
  <si>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</si>
  <si>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</si>
  <si>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</si>
  <si>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</si>
  <si>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</si>
  <si>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</si>
  <si>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</si>
  <si>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</si>
  <si>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</si>
  <si>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</si>
  <si>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</si>
  <si>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</si>
  <si>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</si>
  <si>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</si>
  <si>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</si>
  <si>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</si>
  <si>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</si>
  <si>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</si>
  <si>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</si>
  <si>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</si>
  <si>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</si>
  <si>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</si>
  <si>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</si>
  <si>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</si>
  <si>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</si>
  <si>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</si>
  <si>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</si>
  <si>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</si>
  <si>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</si>
  <si>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</si>
  <si>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</si>
  <si>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</si>
  <si>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</si>
  <si>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</si>
  <si>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</si>
  <si>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</si>
  <si>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</si>
  <si>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</si>
  <si>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</si>
  <si>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</si>
  <si>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</si>
  <si>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</si>
  <si>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</si>
  <si>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</si>
  <si>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</si>
  <si>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</si>
  <si>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</si>
  <si>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</si>
  <si>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</si>
  <si>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</si>
  <si>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</si>
  <si>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</si>
  <si>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</si>
  <si>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</si>
  <si>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</si>
  <si>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</si>
  <si>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</si>
  <si>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</si>
  <si>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</si>
  <si>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</si>
  <si>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</si>
  <si>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</si>
  <si>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</si>
  <si>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</si>
  <si>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</si>
  <si>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</si>
  <si>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</si>
  <si>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</si>
  <si>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</si>
  <si>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</si>
  <si>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</si>
  <si>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</si>
  <si>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</si>
  <si>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</si>
  <si>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</si>
  <si>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</si>
  <si>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</si>
  <si>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</si>
  <si>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</si>
  <si>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</si>
  <si>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</si>
  <si>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</si>
  <si>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</si>
  <si>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</si>
  <si>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</si>
  <si>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</si>
  <si>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</si>
  <si>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</si>
  <si>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</si>
  <si>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</si>
  <si>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</si>
  <si>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</si>
  <si>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</si>
  <si>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</si>
  <si>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</si>
  <si>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</si>
  <si>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</si>
  <si>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</si>
  <si>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</si>
  <si>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</si>
  <si>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</si>
  <si>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</si>
  <si>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</si>
  <si>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</si>
  <si>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</si>
  <si>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</si>
  <si>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</si>
  <si>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</si>
  <si>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</si>
  <si>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</si>
  <si>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</si>
  <si>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</si>
  <si>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</si>
  <si>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</si>
  <si>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</si>
  <si>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</si>
  <si>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</si>
  <si>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</si>
  <si>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</si>
  <si>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</si>
  <si>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</si>
  <si>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</si>
  <si>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</si>
  <si>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</si>
  <si>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</si>
  <si>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</si>
  <si>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</si>
  <si>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</si>
  <si>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</si>
  <si>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</si>
  <si>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</si>
  <si>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</si>
  <si>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</si>
  <si>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</si>
  <si>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</si>
  <si>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</si>
  <si>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</si>
  <si>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</si>
  <si>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</si>
  <si>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</si>
  <si>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</si>
  <si>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</si>
  <si>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</si>
  <si>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</si>
  <si>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</si>
  <si>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</si>
  <si>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</si>
  <si>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</si>
  <si>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</si>
  <si>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</si>
  <si>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</si>
  <si>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</si>
  <si>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</si>
  <si>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</si>
  <si>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</si>
  <si>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</si>
  <si>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</si>
  <si>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</si>
  <si>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</si>
  <si>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</si>
  <si>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</si>
  <si>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</si>
  <si>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</si>
  <si>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</si>
  <si>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</si>
  <si>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</si>
  <si>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</si>
  <si>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</si>
  <si>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</si>
  <si>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</si>
  <si>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</si>
  <si>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</si>
  <si>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</si>
  <si>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</si>
  <si>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</si>
  <si>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</si>
  <si>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</si>
  <si>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</si>
  <si>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</si>
  <si>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</si>
  <si>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</si>
  <si>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</si>
  <si>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</si>
  <si>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</si>
  <si>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</si>
  <si>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</si>
  <si>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</si>
  <si>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</si>
  <si>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Location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</si>
  <si>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</si>
  <si>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</si>
  <si>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</si>
  <si>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</si>
  <si>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</si>
  <si>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</si>
  <si>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</si>
  <si>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</si>
  <si>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</si>
  <si>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</si>
  <si>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</si>
  <si>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</si>
  <si>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</si>
  <si>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</si>
  <si>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</si>
  <si>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</si>
  <si>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</si>
  <si>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</si>
  <si>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</si>
  <si>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</si>
  <si>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</si>
  <si>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</si>
  <si>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</si>
  <si>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</si>
  <si>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</si>
  <si>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</si>
  <si>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</si>
  <si>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</si>
  <si>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</si>
  <si>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</si>
  <si>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</si>
  <si>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</si>
  <si>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</si>
  <si>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</si>
  <si>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</si>
  <si>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</si>
  <si>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</si>
  <si>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</si>
  <si>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</si>
  <si>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</si>
  <si>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</si>
  <si>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</si>
  <si>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</si>
  <si>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</si>
  <si>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</si>
  <si>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</si>
  <si>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</si>
  <si>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</si>
  <si>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</si>
  <si>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</si>
  <si>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</si>
  <si>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</si>
  <si>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</si>
  <si>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</si>
  <si>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</si>
  <si>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</si>
  <si>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</si>
  <si>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</si>
  <si>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</si>
  <si>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</si>
  <si>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</si>
  <si>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</si>
  <si>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</si>
  <si>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</si>
  <si>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</si>
  <si>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</si>
  <si>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</si>
  <si>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</si>
  <si>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</si>
  <si>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</si>
  <si>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</si>
  <si>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</si>
  <si>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</si>
  <si>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</si>
  <si>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</si>
  <si>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</si>
  <si>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</si>
  <si>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</si>
  <si>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MoF Approved Reference</t>
  </si>
  <si>
    <t>Fund</t>
  </si>
  <si>
    <t>Block Grant</t>
  </si>
  <si>
    <t>Conditional Grant</t>
  </si>
  <si>
    <t>Trust Fund</t>
  </si>
  <si>
    <t>Council Revenue</t>
  </si>
  <si>
    <t>ބަޖެޓްގެ ޚަރަދު ކޯޑްތައް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</si>
  <si>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</si>
  <si>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</si>
  <si>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</si>
  <si>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</si>
  <si>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</si>
  <si>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</si>
  <si>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</si>
  <si>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</si>
  <si>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</si>
  <si>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</si>
  <si>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</si>
  <si>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</si>
  <si>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</si>
  <si>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</si>
  <si>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</si>
  <si>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</si>
  <si>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</si>
  <si>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</si>
  <si>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</si>
  <si>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</si>
  <si>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</si>
  <si>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</si>
  <si>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</si>
  <si>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</si>
  <si>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</si>
  <si>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</si>
  <si>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</si>
  <si>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</si>
  <si>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</si>
  <si>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</si>
  <si>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</si>
  <si>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</si>
  <si>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</si>
  <si>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</si>
  <si>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</si>
  <si>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</si>
  <si>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</si>
  <si>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</si>
  <si>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</si>
  <si>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</si>
  <si>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</si>
  <si>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</si>
  <si>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</si>
  <si>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</si>
  <si>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</si>
  <si>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</si>
  <si>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</si>
  <si>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</si>
  <si>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</si>
  <si>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</si>
  <si>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</si>
  <si>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</si>
  <si>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</si>
  <si>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</si>
  <si>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</si>
  <si>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</si>
  <si>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</si>
  <si>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</si>
  <si>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</si>
  <si>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</si>
  <si>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</si>
  <si>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</si>
  <si>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</si>
  <si>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</si>
  <si>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</si>
  <si>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</si>
  <si>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</si>
  <si>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</si>
  <si>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</si>
  <si>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</si>
  <si>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</si>
  <si>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</si>
  <si>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</si>
  <si>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</si>
  <si>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</si>
  <si>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</si>
  <si>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</si>
  <si>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</si>
  <si>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</si>
  <si>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</si>
  <si>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</si>
  <si>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</si>
  <si>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</si>
  <si>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</si>
  <si>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</si>
  <si>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</si>
  <si>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</si>
  <si>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</si>
  <si>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</si>
  <si>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</si>
  <si>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</si>
  <si>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</si>
  <si>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</si>
  <si>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</si>
  <si>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</si>
  <si>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</si>
  <si>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</si>
  <si>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</si>
  <si>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</si>
  <si>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</si>
  <si>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</si>
  <si>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</si>
  <si>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</si>
  <si>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</si>
  <si>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</si>
  <si>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</si>
  <si>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</si>
  <si>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</si>
  <si>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</si>
  <si>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</si>
  <si>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</si>
  <si>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</si>
  <si>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</si>
  <si>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</si>
  <si>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</si>
  <si>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</si>
  <si>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</si>
  <si>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</si>
  <si>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</si>
  <si>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</si>
  <si>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</si>
  <si>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</si>
  <si>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</si>
  <si>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</si>
  <si>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</si>
  <si>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</si>
  <si>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</si>
  <si>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</si>
  <si>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</si>
  <si>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</si>
  <si>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</si>
  <si>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</si>
  <si>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</si>
  <si>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</si>
  <si>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</si>
  <si>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</si>
  <si>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</si>
  <si>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</si>
  <si>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</si>
  <si>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</si>
  <si>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</si>
  <si>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</si>
  <si>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</si>
  <si>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</si>
  <si>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</si>
  <si>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</si>
  <si>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</si>
  <si>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</si>
  <si>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</si>
  <si>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</si>
  <si>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</si>
  <si>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</si>
  <si>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</si>
  <si>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</si>
  <si>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</si>
  <si>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</si>
  <si>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</si>
  <si>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</si>
  <si>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</si>
  <si>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</si>
  <si>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</si>
  <si>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</si>
  <si>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</si>
  <si>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</si>
  <si>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</si>
  <si>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</si>
  <si>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</si>
  <si>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</si>
  <si>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</si>
  <si>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</si>
  <si>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</si>
  <si>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</si>
  <si>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</si>
  <si>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</si>
  <si>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</si>
  <si>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</si>
  <si>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</si>
  <si>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</si>
  <si>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</si>
  <si>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</si>
  <si>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</si>
  <si>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</si>
  <si>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</si>
  <si>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</si>
  <si>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</si>
  <si>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</si>
  <si>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</si>
  <si>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</si>
  <si>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</si>
  <si>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</si>
  <si>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</si>
  <si>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</si>
  <si>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</si>
  <si>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</si>
  <si>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</si>
  <si>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</si>
  <si>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</si>
  <si>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</si>
  <si>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</si>
  <si>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</si>
  <si>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</si>
  <si>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</si>
  <si>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</si>
  <si>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</si>
  <si>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</si>
  <si>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</si>
  <si>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</si>
  <si>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</si>
  <si>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</si>
  <si>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</si>
  <si>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</si>
  <si>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</si>
  <si>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</si>
  <si>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</si>
  <si>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</si>
  <si>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</si>
  <si>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r>
      <rPr>
        <sz val="12"/>
        <color theme="1"/>
        <rFont val="Faruma"/>
      </rPr>
      <t>ޚަރަދު</t>
    </r>
    <r>
      <rPr>
        <b/>
        <sz val="12"/>
        <color theme="1"/>
        <rFont val="Faruma"/>
      </rPr>
      <t xml:space="preserve"> ގްރޫޕް</t>
    </r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</si>
  <si>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</si>
  <si>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</si>
  <si>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</si>
  <si>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</si>
  <si>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</si>
  <si>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</si>
  <si>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</si>
  <si>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</si>
  <si>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</si>
  <si>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</si>
  <si>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</si>
  <si>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</si>
  <si>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</si>
  <si>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</si>
  <si>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</si>
  <si>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</si>
  <si>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</si>
  <si>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</si>
  <si>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</si>
  <si>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</si>
  <si>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</si>
  <si>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</si>
  <si>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</si>
  <si>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</si>
  <si>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</si>
  <si>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</si>
  <si>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</si>
  <si>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</si>
  <si>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</si>
  <si>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</si>
  <si>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</si>
  <si>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</si>
  <si>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</si>
  <si>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</si>
  <si>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</si>
  <si>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</si>
  <si>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</si>
  <si>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</si>
  <si>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</si>
  <si>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</si>
  <si>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</si>
  <si>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</si>
  <si>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</si>
  <si>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</si>
  <si>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</si>
  <si>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</si>
  <si>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</si>
  <si>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</si>
  <si>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</si>
  <si>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</si>
  <si>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</si>
  <si>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</si>
  <si>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</si>
  <si>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</si>
  <si>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</si>
  <si>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</si>
  <si>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</si>
  <si>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</si>
  <si>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</si>
  <si>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</si>
  <si>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</si>
  <si>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</si>
  <si>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</si>
  <si>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</si>
  <si>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</si>
  <si>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</si>
  <si>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</si>
  <si>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</si>
  <si>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</si>
  <si>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</si>
  <si>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</si>
  <si>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</si>
  <si>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</si>
  <si>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</si>
  <si>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</si>
  <si>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</si>
  <si>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</si>
  <si>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</si>
  <si>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</si>
  <si>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</si>
  <si>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</si>
  <si>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</si>
  <si>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</si>
  <si>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</si>
  <si>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</si>
  <si>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</si>
  <si>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</si>
  <si>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</si>
  <si>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</si>
  <si>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</si>
  <si>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</si>
  <si>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</si>
  <si>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</si>
  <si>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</si>
  <si>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</si>
  <si>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</si>
  <si>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</si>
  <si>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</si>
  <si>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</si>
  <si>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</si>
  <si>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</si>
  <si>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</si>
  <si>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</si>
  <si>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</si>
  <si>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</si>
  <si>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</si>
  <si>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</si>
  <si>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</si>
  <si>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</si>
  <si>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</si>
  <si>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</si>
  <si>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</si>
  <si>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</si>
  <si>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</si>
  <si>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</si>
  <si>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</si>
  <si>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</si>
  <si>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</si>
  <si>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</si>
  <si>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</si>
  <si>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</si>
  <si>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</si>
  <si>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</si>
  <si>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</si>
  <si>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</si>
  <si>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</si>
  <si>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</si>
  <si>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</si>
  <si>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r>
      <rPr>
        <b/>
        <i/>
        <sz val="12"/>
        <rFont val="Times New Roman"/>
        <family val="1"/>
      </rPr>
      <t xml:space="preserve">2024 </t>
    </r>
    <r>
      <rPr>
        <sz val="12"/>
        <rFont val="Faruma"/>
      </rPr>
      <t>އަށް</t>
    </r>
  </si>
  <si>
    <r>
      <rPr>
        <b/>
        <i/>
        <sz val="12"/>
        <rFont val="Times New Roman"/>
        <family val="1"/>
      </rPr>
      <t xml:space="preserve">2023 </t>
    </r>
    <r>
      <rPr>
        <sz val="12"/>
        <rFont val="Faruma"/>
      </rPr>
      <t>އަށް</t>
    </r>
  </si>
  <si>
    <r>
      <rPr>
        <b/>
        <i/>
        <sz val="12"/>
        <rFont val="Times New Roman"/>
        <family val="1"/>
      </rPr>
      <t xml:space="preserve">2022 </t>
    </r>
    <r>
      <rPr>
        <sz val="12"/>
        <rFont val="Faruma"/>
      </rPr>
      <t>އަށް</t>
    </r>
  </si>
  <si>
    <t>ބިން ހިއްކުމާއި ބިން ގަތުން</t>
  </si>
  <si>
    <t>ކޮންޑިޝަނަލް ގްރާންޓުން ކުރާ ޚަރަދު</t>
  </si>
  <si>
    <t>ޓްރަސްޓް ފަންޑުން ކުރާ ޚަރަދު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</si>
  <si>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</si>
  <si>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</si>
  <si>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</si>
  <si>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</si>
  <si>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</si>
  <si>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</si>
  <si>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</si>
  <si>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</si>
  <si>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</si>
  <si>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ކެޕިޓަލް ޝީޓު ފުރިހަމަ ކުރެއްވުމުން މިބައި އޮޓޮމޮޓިކުން ފުރިހަމަ ވާނެ.</t>
  </si>
  <si>
    <t>މުސާރަ ޝީޓު ފުރިހަމަ ކުރެއްވުމުން 2022 ވަނަ އަހަރުގެ މިބައި އޮޓޮމޮޓިކުން ފުރިހަމަ ވާނެ. 2023 - 2024 އަށް ޑިފޯލްޓްކޮށް 2022 ގެ އަދަދު އަންނަ ގޮތަށް ހެދިފައި. ބަދަލު ކުރައްވަން ބޭނުންފުޅުނަމަ 2023 - 2024 ގެ އަދަދު ބަދަލުކުރެއްވޭނެ.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</si>
  <si>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</si>
  <si>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</si>
  <si>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</si>
  <si>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</si>
  <si>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</si>
  <si>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</si>
  <si>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</si>
  <si>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</si>
  <si>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</si>
  <si>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</si>
  <si>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</si>
  <si>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</si>
  <si>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</si>
  <si>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</si>
  <si>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</si>
  <si>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</si>
  <si>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</si>
  <si>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</si>
  <si>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</si>
  <si>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</si>
  <si>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</si>
  <si>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</si>
  <si>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</si>
  <si>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</si>
  <si>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</si>
  <si>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</si>
  <si>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</si>
  <si>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</si>
  <si>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</si>
  <si>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</si>
  <si>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</si>
  <si>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</si>
  <si>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</si>
  <si>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</si>
  <si>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</si>
  <si>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</si>
  <si>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</si>
  <si>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</si>
  <si>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</si>
  <si>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</si>
  <si>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</si>
  <si>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</si>
  <si>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</si>
  <si>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</si>
  <si>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</si>
  <si>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</si>
  <si>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</si>
  <si>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</si>
  <si>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</si>
  <si>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</si>
  <si>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</si>
  <si>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</si>
  <si>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</si>
  <si>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</si>
  <si>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</si>
  <si>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</si>
  <si>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</si>
  <si>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</si>
  <si>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</si>
  <si>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</si>
  <si>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</si>
  <si>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</si>
  <si>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</si>
  <si>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</si>
  <si>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</si>
  <si>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</si>
  <si>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</si>
  <si>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</si>
  <si>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</si>
  <si>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</si>
  <si>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</si>
  <si>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</si>
  <si>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</si>
  <si>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</si>
  <si>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</si>
  <si>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ޕީ.އެސް.އައި.ޕީ ބާވަތް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</si>
  <si>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</si>
  <si>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</si>
  <si>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</si>
  <si>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</si>
  <si>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</si>
  <si>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</si>
  <si>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</si>
  <si>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</si>
  <si>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</si>
  <si>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</si>
  <si>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</si>
  <si>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</si>
  <si>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</si>
  <si>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ޕީ.އެސް.އައި.ޕީ ޝީޓު ފުރިހަމަ ކުރެއްވުމުން މިބައި އޮޓޮމޮޓިކުން ފުރިހަމަ ވާނެ.</t>
  </si>
  <si>
    <t>ކައުންސިލްތަކުގެ ބިޒްނަސް އޭރިއާ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</si>
  <si>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</si>
  <si>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</si>
  <si>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</si>
  <si>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</si>
  <si>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</si>
  <si>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</si>
  <si>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</si>
  <si>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</si>
  <si>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</si>
  <si>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</si>
  <si>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</si>
  <si>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</si>
  <si>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</si>
  <si>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</si>
  <si>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</si>
  <si>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</si>
  <si>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</si>
  <si>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</si>
  <si>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</si>
  <si>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</si>
  <si>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</si>
  <si>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</si>
  <si>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</si>
  <si>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</si>
  <si>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</si>
  <si>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</si>
  <si>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</si>
  <si>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</si>
  <si>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</si>
  <si>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</si>
  <si>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</si>
  <si>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</si>
  <si>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</si>
  <si>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</si>
  <si>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</si>
  <si>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</si>
  <si>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</si>
  <si>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</si>
  <si>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</si>
  <si>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</si>
  <si>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</si>
  <si>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</si>
  <si>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</si>
  <si>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</si>
  <si>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</si>
  <si>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</si>
  <si>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</si>
  <si>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</si>
  <si>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</si>
  <si>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</si>
  <si>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</si>
  <si>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</si>
  <si>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</si>
  <si>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</si>
  <si>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</si>
  <si>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</si>
  <si>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</si>
  <si>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</si>
  <si>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</si>
  <si>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</si>
  <si>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</si>
  <si>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</si>
  <si>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</si>
  <si>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</si>
  <si>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</si>
  <si>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</si>
  <si>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</si>
  <si>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</si>
  <si>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</si>
  <si>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</si>
  <si>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</si>
  <si>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</si>
  <si>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</si>
  <si>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</si>
  <si>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</si>
  <si>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</si>
  <si>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</si>
  <si>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</si>
  <si>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</si>
  <si>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</si>
  <si>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</si>
  <si>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</si>
  <si>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</si>
  <si>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</si>
  <si>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</si>
  <si>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</si>
  <si>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</si>
  <si>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</si>
  <si>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</si>
  <si>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</si>
  <si>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</si>
  <si>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</si>
  <si>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</si>
  <si>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</si>
  <si>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</si>
  <si>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</si>
  <si>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</si>
  <si>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</si>
  <si>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</si>
  <si>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</si>
  <si>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</si>
  <si>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</si>
  <si>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</si>
  <si>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</si>
  <si>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</si>
  <si>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</si>
  <si>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</si>
  <si>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</si>
  <si>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</si>
  <si>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</si>
  <si>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</si>
  <si>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</si>
  <si>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</si>
  <si>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</si>
  <si>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</si>
  <si>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</si>
  <si>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</si>
  <si>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</si>
  <si>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</si>
  <si>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</si>
  <si>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</si>
  <si>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</si>
  <si>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</si>
  <si>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</si>
  <si>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</si>
  <si>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</si>
  <si>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</si>
  <si>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</si>
  <si>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</si>
  <si>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</si>
  <si>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</si>
  <si>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</si>
  <si>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</si>
  <si>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</si>
  <si>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</si>
  <si>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</si>
  <si>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</si>
  <si>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</si>
  <si>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</si>
  <si>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</si>
  <si>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</si>
  <si>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</si>
  <si>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</si>
  <si>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</si>
  <si>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</si>
  <si>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</si>
  <si>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</si>
  <si>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</si>
  <si>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</si>
  <si>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</si>
  <si>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</si>
  <si>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</si>
  <si>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</si>
  <si>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</si>
  <si>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</si>
  <si>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</si>
  <si>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</si>
  <si>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</si>
  <si>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</si>
  <si>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</si>
  <si>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</si>
  <si>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</si>
  <si>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</si>
  <si>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</si>
  <si>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</si>
  <si>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</si>
  <si>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</si>
  <si>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</si>
  <si>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</si>
  <si>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</si>
  <si>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</si>
  <si>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</si>
  <si>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</si>
  <si>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</si>
  <si>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</si>
  <si>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</si>
  <si>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</si>
  <si>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</si>
  <si>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</si>
  <si>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</si>
  <si>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</si>
  <si>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</si>
  <si>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</si>
  <si>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</si>
  <si>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</si>
  <si>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</si>
  <si>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</si>
  <si>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</si>
  <si>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</si>
  <si>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</si>
  <si>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</si>
  <si>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</si>
  <si>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</si>
  <si>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</si>
  <si>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</si>
  <si>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</si>
  <si>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</si>
  <si>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</si>
  <si>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</si>
  <si>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ހުވަދުއަތޮޅު ދެކުނުބުރީ ތިނަދޫ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</si>
  <si>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</si>
  <si>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</si>
  <si>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</si>
  <si>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</si>
  <si>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</si>
  <si>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</si>
  <si>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</si>
  <si>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</si>
  <si>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</si>
  <si>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</si>
  <si>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</si>
  <si>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</si>
  <si>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</si>
  <si>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</si>
  <si>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</si>
  <si>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</si>
  <si>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</si>
  <si>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</si>
  <si>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</si>
  <si>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</si>
  <si>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</si>
  <si>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</si>
  <si>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</si>
  <si>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(30 ޖޫން 2021 ނިޔަލަށް)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</si>
  <si>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</si>
  <si>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</si>
  <si>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</si>
  <si>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</si>
  <si>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</si>
  <si>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</si>
  <si>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</si>
  <si>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</si>
  <si>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</si>
  <si>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</si>
  <si>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</si>
  <si>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</si>
  <si>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</si>
  <si>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</si>
  <si>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</si>
  <si>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</si>
  <si>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މި ފޯމެޓަކީ ކައުންސިލްތަކުން 2022 - 2024 ވަނަ އަހަރަށް ލަފާކުރާ މެދުރާސްތާ ބަޖެޓު ތައްޔާރުކުރުމަށް ބޭނުން ކުރާނެ ފޯމެޓެވެ. މި ފޯމެޓުގައި މައުލޫމާތު ޝީޓާއި (ފެހި ކުލައިގައި) އަދި ބަޖެޓު އަންދާޒާ ކުރުމަށް ބޭނުންކުރާ ޝީޓުތައް (ރީނދޫ ކުލައިގައި) ހިމެނިފައިވާނެއެވެ.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</si>
  <si>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</si>
  <si>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</si>
  <si>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</si>
  <si>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</si>
  <si>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</si>
  <si>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</si>
  <si>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މި ޝީޓުގައި ދައުލަތުން ދޭ ބްލޮކް ގްރާންޓް އަދަދުވާނީ ހިމެނިފައެވެ.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</si>
  <si>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</si>
  <si>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</si>
  <si>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</si>
  <si>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</si>
  <si>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ޚަރަދުމުދަލުގެ ފޯމު</t>
  </si>
  <si>
    <t>މި ފޯމުގައި ކައުންސިލުން މެދުރާސްތާގައި ބަޖެން ގަތުމަށް ރާއްވަވާ ޚަރުމުދަލުގެ ތަފްސީލް ފުރިހަމަ ކުރައްވާ.</t>
  </si>
  <si>
    <t>މި ޝީޓުގައި މައުލޫމާތު ހިމެނުއްވުމުން ބަޖެޓު ޝީޓުތަކުގެ ޚަރުމުދަލުގެ ބައި ފުރިހަމަވެގެން ދާނެއެވެ.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</si>
  <si>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</si>
  <si>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</si>
  <si>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</si>
  <si>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</si>
  <si>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</si>
  <si>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</si>
  <si>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</si>
  <si>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 xml:space="preserve">ބްލޮކް ގްރާންޓު ޝީޓު ފުރިހަމަ ކުރައްވާއިރު 2022 - 2023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</si>
  <si>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>ތަފްސީލް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</si>
</sst>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5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i/>
      <sz val="12"/>
      <name val="Times New Roman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10" fillId="2" borderId="2" xfId="0" applyFont="1" applyFill="1" applyBorder="1" applyAlignment="1">
      <alignment horizontal="center" vertical="center"/>
    </xf>
    <xf numFmtId="37" fontId="5" fillId="0" borderId="0" xfId="3" applyNumberFormat="1" applyFont="1" applyFill="1" applyAlignment="1" applyProtection="1">
      <alignment horizontal="centerContinuous" vertical="center" readingOrder="2"/>
    </xf>
    <xf numFmtId="37" fontId="26" fillId="0" borderId="0" xfId="3" applyNumberFormat="1" applyFont="1" applyFill="1" applyAlignment="1" applyProtection="1">
      <alignment horizontal="centerContinuous" vertical="center" readingOrder="2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48" xfId="0" applyFont="1" applyBorder="1" applyAlignment="1" applyProtection="1">
      <alignment vertical="center"/>
    </xf>
    <xf numFmtId="0" fontId="8" fillId="0" borderId="49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6" fillId="0" borderId="51" xfId="2" applyFont="1" applyFill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8" fillId="0" borderId="52" xfId="0" applyFont="1" applyBorder="1" applyAlignment="1" applyProtection="1">
      <alignment vertical="center"/>
    </xf>
    <xf numFmtId="0" fontId="13" fillId="0" borderId="51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/>
    </xf>
    <xf numFmtId="0" fontId="12" fillId="0" borderId="51" xfId="2" applyFont="1" applyFill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right" vertical="center" indent="1"/>
    </xf>
    <xf numFmtId="0" fontId="3" fillId="7" borderId="43" xfId="0" applyFont="1" applyFill="1" applyBorder="1" applyAlignment="1" applyProtection="1">
      <alignment horizontal="right" vertical="center" indent="1"/>
    </xf>
    <xf numFmtId="0" fontId="3" fillId="0" borderId="5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2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164" fontId="9" fillId="6" borderId="0" xfId="1" applyNumberFormat="1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horizontal="right" vertical="center" indent="1"/>
    </xf>
    <xf numFmtId="164" fontId="8" fillId="0" borderId="25" xfId="1" applyNumberFormat="1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right" vertical="center" indent="2"/>
    </xf>
    <xf numFmtId="164" fontId="8" fillId="0" borderId="30" xfId="1" applyNumberFormat="1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horizontal="right" vertical="center" indent="2"/>
    </xf>
    <xf numFmtId="164" fontId="8" fillId="0" borderId="0" xfId="1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indent="3"/>
    </xf>
    <xf numFmtId="164" fontId="9" fillId="0" borderId="55" xfId="1" applyNumberFormat="1" applyFont="1" applyBorder="1" applyAlignment="1" applyProtection="1">
      <alignment vertical="center"/>
    </xf>
    <xf numFmtId="0" fontId="10" fillId="0" borderId="55" xfId="0" applyFont="1" applyBorder="1" applyAlignment="1" applyProtection="1">
      <alignment vertical="center"/>
    </xf>
    <xf numFmtId="0" fontId="10" fillId="0" borderId="55" xfId="0" applyFont="1" applyBorder="1" applyAlignment="1" applyProtection="1">
      <alignment horizontal="right" vertical="center" indent="2"/>
    </xf>
    <xf numFmtId="0" fontId="3" fillId="0" borderId="25" xfId="0" applyFont="1" applyBorder="1" applyAlignment="1" applyProtection="1">
      <alignment horizontal="right" vertical="center" indent="3"/>
    </xf>
    <xf numFmtId="0" fontId="3" fillId="0" borderId="30" xfId="0" applyFont="1" applyBorder="1" applyAlignment="1" applyProtection="1">
      <alignment horizontal="right" vertical="center" indent="3"/>
    </xf>
    <xf numFmtId="164" fontId="8" fillId="0" borderId="56" xfId="1" applyNumberFormat="1" applyFont="1" applyBorder="1" applyAlignment="1" applyProtection="1">
      <alignment vertical="center"/>
    </xf>
    <xf numFmtId="0" fontId="3" fillId="0" borderId="56" xfId="0" applyFont="1" applyBorder="1" applyAlignment="1" applyProtection="1">
      <alignment vertical="center"/>
    </xf>
    <xf numFmtId="0" fontId="3" fillId="0" borderId="56" xfId="0" applyFont="1" applyBorder="1" applyAlignment="1" applyProtection="1">
      <alignment horizontal="right" vertical="center" indent="3"/>
    </xf>
    <xf numFmtId="0" fontId="3" fillId="0" borderId="46" xfId="0" applyFont="1" applyBorder="1" applyAlignment="1" applyProtection="1">
      <alignment vertical="center"/>
    </xf>
    <xf numFmtId="164" fontId="8" fillId="0" borderId="53" xfId="1" applyNumberFormat="1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3" fillId="0" borderId="54" xfId="0" applyFont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164" fontId="9" fillId="0" borderId="25" xfId="1" applyNumberFormat="1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right" vertical="center" indent="3"/>
    </xf>
    <xf numFmtId="164" fontId="9" fillId="0" borderId="30" xfId="1" applyNumberFormat="1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horizontal="right" vertical="center" indent="3"/>
    </xf>
    <xf numFmtId="0" fontId="10" fillId="6" borderId="0" xfId="0" applyFont="1" applyFill="1" applyBorder="1" applyAlignment="1" applyProtection="1">
      <alignment horizontal="right" vertical="center" indent="1" readingOrder="2"/>
    </xf>
    <xf numFmtId="0" fontId="3" fillId="0" borderId="30" xfId="0" applyFont="1" applyBorder="1" applyAlignment="1" applyProtection="1">
      <alignment horizontal="right" vertical="center" indent="3" readingOrder="2"/>
    </xf>
    <xf numFmtId="0" fontId="3" fillId="0" borderId="53" xfId="0" applyFont="1" applyBorder="1" applyAlignment="1" applyProtection="1">
      <alignment horizontal="right" vertical="center" indent="2"/>
    </xf>
    <xf numFmtId="164" fontId="8" fillId="0" borderId="0" xfId="1" applyNumberFormat="1" applyFont="1" applyAlignment="1" applyProtection="1">
      <alignment vertical="center"/>
    </xf>
    <xf numFmtId="0" fontId="3" fillId="0" borderId="0" xfId="0" applyFont="1" applyAlignment="1" applyProtection="1">
      <alignment horizontal="right" vertical="center" indent="2"/>
    </xf>
    <xf numFmtId="0" fontId="27" fillId="4" borderId="0" xfId="2" applyFont="1" applyFill="1" applyBorder="1" applyAlignment="1" applyProtection="1">
      <alignment horizontal="center" vertical="center"/>
      <protection locked="0"/>
    </xf>
    <xf numFmtId="164" fontId="8" fillId="4" borderId="25" xfId="1" applyNumberFormat="1" applyFont="1" applyFill="1" applyBorder="1" applyAlignment="1" applyProtection="1">
      <alignment vertical="center"/>
      <protection locked="0"/>
    </xf>
    <xf numFmtId="164" fontId="8" fillId="4" borderId="30" xfId="1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12" fillId="0" borderId="0" xfId="2" applyFont="1" applyFill="1" applyAlignment="1" applyProtection="1">
      <alignment horizontal="centerContinuous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43" fontId="9" fillId="2" borderId="14" xfId="0" applyNumberFormat="1" applyFont="1" applyFill="1" applyBorder="1" applyAlignment="1" applyProtection="1">
      <alignment horizontal="center" vertical="center"/>
    </xf>
    <xf numFmtId="49" fontId="10" fillId="2" borderId="15" xfId="2" applyNumberFormat="1" applyFont="1" applyFill="1" applyBorder="1" applyAlignment="1" applyProtection="1">
      <alignment horizontal="left" vertical="center" indent="3"/>
    </xf>
    <xf numFmtId="49" fontId="10" fillId="2" borderId="16" xfId="2" applyNumberFormat="1" applyFont="1" applyFill="1" applyBorder="1" applyAlignment="1" applyProtection="1">
      <alignment horizontal="center" vertical="center"/>
    </xf>
    <xf numFmtId="49" fontId="10" fillId="2" borderId="17" xfId="2" applyNumberFormat="1" applyFont="1" applyFill="1" applyBorder="1" applyAlignment="1" applyProtection="1">
      <alignment horizontal="center" vertical="center"/>
    </xf>
    <xf numFmtId="43" fontId="8" fillId="4" borderId="12" xfId="1" applyFont="1" applyFill="1" applyBorder="1" applyAlignment="1" applyProtection="1">
      <alignment vertical="center"/>
      <protection locked="0"/>
    </xf>
    <xf numFmtId="43" fontId="8" fillId="6" borderId="12" xfId="1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horizontal="right"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right" vertical="center"/>
      <protection locked="0"/>
    </xf>
    <xf numFmtId="43" fontId="8" fillId="6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43" fontId="8" fillId="4" borderId="7" xfId="1" applyFont="1" applyFill="1" applyBorder="1" applyAlignment="1" applyProtection="1">
      <alignment vertical="center"/>
      <protection locked="0"/>
    </xf>
    <xf numFmtId="43" fontId="8" fillId="6" borderId="7" xfId="1" applyFont="1" applyFill="1" applyBorder="1" applyAlignment="1" applyProtection="1">
      <alignment vertical="center"/>
    </xf>
    <xf numFmtId="0" fontId="3" fillId="6" borderId="7" xfId="0" applyFont="1" applyFill="1" applyBorder="1" applyAlignment="1" applyProtection="1">
      <alignment horizontal="right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2" applyFont="1" applyFill="1" applyProtection="1"/>
    <xf numFmtId="0" fontId="8" fillId="0" borderId="0" xfId="0" applyFont="1" applyAlignment="1" applyProtection="1">
      <alignment horizontal="left" vertical="center" indent="1"/>
    </xf>
    <xf numFmtId="0" fontId="15" fillId="3" borderId="20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centerContinuous" vertical="center"/>
    </xf>
    <xf numFmtId="0" fontId="15" fillId="3" borderId="22" xfId="0" applyFont="1" applyFill="1" applyBorder="1" applyAlignment="1" applyProtection="1">
      <alignment horizontal="centerContinuous" vertical="center"/>
    </xf>
    <xf numFmtId="0" fontId="15" fillId="3" borderId="20" xfId="0" applyNumberFormat="1" applyFont="1" applyFill="1" applyBorder="1" applyAlignment="1" applyProtection="1">
      <alignment horizontal="left" vertical="center"/>
    </xf>
    <xf numFmtId="0" fontId="15" fillId="3" borderId="21" xfId="0" applyNumberFormat="1" applyFont="1" applyFill="1" applyBorder="1" applyAlignment="1" applyProtection="1">
      <alignment horizontal="centerContinuous" vertical="center"/>
    </xf>
    <xf numFmtId="0" fontId="15" fillId="3" borderId="22" xfId="0" applyNumberFormat="1" applyFont="1" applyFill="1" applyBorder="1" applyAlignment="1" applyProtection="1">
      <alignment horizontal="centerContinuous" vertical="center"/>
    </xf>
    <xf numFmtId="0" fontId="7" fillId="3" borderId="21" xfId="0" applyFont="1" applyFill="1" applyBorder="1" applyAlignment="1" applyProtection="1">
      <alignment horizontal="centerContinuous" vertical="center"/>
    </xf>
    <xf numFmtId="0" fontId="7" fillId="3" borderId="22" xfId="0" applyFont="1" applyFill="1" applyBorder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15" fillId="3" borderId="23" xfId="0" applyFont="1" applyFill="1" applyBorder="1" applyAlignment="1" applyProtection="1">
      <alignment horizontal="left" vertical="center"/>
    </xf>
    <xf numFmtId="0" fontId="15" fillId="3" borderId="23" xfId="0" applyFont="1" applyFill="1" applyBorder="1" applyAlignment="1" applyProtection="1">
      <alignment vertical="center"/>
    </xf>
    <xf numFmtId="0" fontId="9" fillId="3" borderId="23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3" borderId="12" xfId="0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vertical="center"/>
    </xf>
    <xf numFmtId="0" fontId="15" fillId="3" borderId="23" xfId="0" applyFont="1" applyFill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/>
    </xf>
    <xf numFmtId="164" fontId="9" fillId="6" borderId="2" xfId="1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vertical="center"/>
    </xf>
    <xf numFmtId="164" fontId="9" fillId="2" borderId="14" xfId="1" applyNumberFormat="1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164" fontId="8" fillId="4" borderId="2" xfId="1" applyNumberFormat="1" applyFont="1" applyFill="1" applyBorder="1" applyAlignment="1" applyProtection="1">
      <alignment vertical="center"/>
      <protection locked="0"/>
    </xf>
    <xf numFmtId="43" fontId="11" fillId="2" borderId="15" xfId="0" applyNumberFormat="1" applyFont="1" applyFill="1" applyBorder="1" applyAlignment="1" applyProtection="1">
      <alignment horizontal="center" vertical="center"/>
    </xf>
    <xf numFmtId="0" fontId="8" fillId="4" borderId="12" xfId="1" applyNumberFormat="1" applyFont="1" applyFill="1" applyBorder="1" applyAlignment="1" applyProtection="1">
      <alignment horizontal="center" vertical="center"/>
      <protection locked="0"/>
    </xf>
    <xf numFmtId="0" fontId="8" fillId="4" borderId="7" xfId="1" applyNumberFormat="1" applyFont="1" applyFill="1" applyBorder="1" applyAlignment="1" applyProtection="1">
      <alignment horizontal="center" vertical="center"/>
      <protection locked="0"/>
    </xf>
    <xf numFmtId="0" fontId="9" fillId="3" borderId="44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64" fontId="9" fillId="2" borderId="44" xfId="1" applyNumberFormat="1" applyFont="1" applyFill="1" applyBorder="1" applyAlignment="1" applyProtection="1">
      <alignment horizontal="right" vertical="center"/>
    </xf>
    <xf numFmtId="164" fontId="9" fillId="2" borderId="14" xfId="1" applyNumberFormat="1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right" vertical="center"/>
    </xf>
    <xf numFmtId="0" fontId="3" fillId="6" borderId="46" xfId="0" applyFont="1" applyFill="1" applyBorder="1" applyAlignment="1" applyProtection="1">
      <alignment horizontal="right" vertical="center"/>
    </xf>
    <xf numFmtId="0" fontId="3" fillId="6" borderId="20" xfId="0" applyFont="1" applyFill="1" applyBorder="1" applyAlignment="1" applyProtection="1">
      <alignment horizontal="right" vertical="center"/>
    </xf>
    <xf numFmtId="0" fontId="3" fillId="6" borderId="47" xfId="0" applyFont="1" applyFill="1" applyBorder="1" applyAlignment="1" applyProtection="1">
      <alignment horizontal="right" vertical="center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164" fontId="8" fillId="4" borderId="11" xfId="1" applyNumberFormat="1" applyFont="1" applyFill="1" applyBorder="1" applyAlignment="1" applyProtection="1">
      <alignment horizontal="right" vertical="center"/>
      <protection locked="0"/>
    </xf>
    <xf numFmtId="164" fontId="8" fillId="4" borderId="12" xfId="1" applyNumberFormat="1" applyFont="1" applyFill="1" applyBorder="1" applyAlignment="1" applyProtection="1">
      <alignment horizontal="right" vertical="center"/>
      <protection locked="0"/>
    </xf>
    <xf numFmtId="0" fontId="3" fillId="5" borderId="12" xfId="0" applyFont="1" applyFill="1" applyBorder="1" applyAlignment="1" applyProtection="1">
      <alignment horizontal="right" vertical="center"/>
      <protection locked="0"/>
    </xf>
    <xf numFmtId="0" fontId="3" fillId="4" borderId="12" xfId="0" applyFont="1" applyFill="1" applyBorder="1" applyAlignment="1" applyProtection="1">
      <alignment horizontal="right" vertical="center"/>
      <protection locked="0"/>
    </xf>
    <xf numFmtId="164" fontId="8" fillId="4" borderId="5" xfId="1" applyNumberFormat="1" applyFont="1" applyFill="1" applyBorder="1" applyAlignment="1" applyProtection="1">
      <alignment horizontal="right" vertical="center"/>
      <protection locked="0"/>
    </xf>
    <xf numFmtId="164" fontId="8" fillId="4" borderId="2" xfId="1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164" fontId="8" fillId="4" borderId="6" xfId="1" applyNumberFormat="1" applyFont="1" applyFill="1" applyBorder="1" applyAlignment="1" applyProtection="1">
      <alignment horizontal="right" vertical="center"/>
      <protection locked="0"/>
    </xf>
    <xf numFmtId="164" fontId="8" fillId="4" borderId="7" xfId="1" applyNumberFormat="1" applyFont="1" applyFill="1" applyBorder="1" applyAlignment="1" applyProtection="1">
      <alignment horizontal="right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17" fillId="0" borderId="0" xfId="3" applyFont="1" applyFill="1" applyAlignment="1" applyProtection="1">
      <alignment horizontal="centerContinuous" vertical="top"/>
    </xf>
    <xf numFmtId="0" fontId="18" fillId="0" borderId="0" xfId="4" applyAlignment="1" applyProtection="1">
      <alignment horizontal="centerContinuous" vertical="center"/>
    </xf>
    <xf numFmtId="0" fontId="19" fillId="0" borderId="0" xfId="4" applyFont="1" applyAlignment="1" applyProtection="1">
      <alignment horizontal="centerContinuous" vertical="center"/>
    </xf>
    <xf numFmtId="0" fontId="18" fillId="0" borderId="0" xfId="4" applyAlignment="1" applyProtection="1">
      <alignment vertical="center"/>
    </xf>
    <xf numFmtId="0" fontId="19" fillId="0" borderId="0" xfId="4" applyFont="1" applyAlignment="1" applyProtection="1">
      <alignment horizontal="centerContinuous" vertical="top"/>
    </xf>
    <xf numFmtId="0" fontId="6" fillId="0" borderId="0" xfId="3" applyFont="1" applyFill="1" applyAlignment="1" applyProtection="1">
      <alignment horizontal="centerContinuous" vertical="center" readingOrder="2"/>
    </xf>
    <xf numFmtId="0" fontId="19" fillId="0" borderId="0" xfId="4" applyFont="1" applyAlignment="1" applyProtection="1">
      <alignment horizontal="center" vertical="center"/>
    </xf>
    <xf numFmtId="0" fontId="20" fillId="0" borderId="0" xfId="4" applyFont="1" applyAlignment="1" applyProtection="1">
      <alignment vertical="center"/>
    </xf>
    <xf numFmtId="0" fontId="21" fillId="0" borderId="23" xfId="3" applyFont="1" applyFill="1" applyBorder="1" applyAlignment="1" applyProtection="1">
      <alignment horizontal="center" vertical="center" readingOrder="2"/>
    </xf>
    <xf numFmtId="0" fontId="5" fillId="0" borderId="1" xfId="3" applyFont="1" applyFill="1" applyBorder="1" applyAlignment="1" applyProtection="1">
      <alignment horizontal="center" vertical="center"/>
    </xf>
    <xf numFmtId="164" fontId="5" fillId="0" borderId="12" xfId="5" applyNumberFormat="1" applyFont="1" applyFill="1" applyBorder="1" applyAlignment="1" applyProtection="1">
      <alignment horizontal="center" vertical="center"/>
    </xf>
    <xf numFmtId="164" fontId="2" fillId="0" borderId="24" xfId="6" applyNumberFormat="1" applyFont="1" applyBorder="1" applyAlignment="1" applyProtection="1">
      <alignment vertical="center"/>
    </xf>
    <xf numFmtId="0" fontId="3" fillId="0" borderId="25" xfId="4" applyFont="1" applyBorder="1" applyAlignment="1" applyProtection="1">
      <alignment vertical="center"/>
    </xf>
    <xf numFmtId="164" fontId="2" fillId="0" borderId="26" xfId="6" applyNumberFormat="1" applyFont="1" applyBorder="1" applyAlignment="1" applyProtection="1">
      <alignment vertical="center"/>
    </xf>
    <xf numFmtId="0" fontId="3" fillId="0" borderId="27" xfId="4" applyFont="1" applyBorder="1" applyAlignment="1" applyProtection="1">
      <alignment vertical="center"/>
    </xf>
    <xf numFmtId="164" fontId="23" fillId="2" borderId="14" xfId="6" applyNumberFormat="1" applyFont="1" applyFill="1" applyBorder="1" applyAlignment="1" applyProtection="1">
      <alignment vertical="center"/>
    </xf>
    <xf numFmtId="0" fontId="10" fillId="2" borderId="16" xfId="4" applyFont="1" applyFill="1" applyBorder="1" applyAlignment="1" applyProtection="1">
      <alignment vertical="center"/>
    </xf>
    <xf numFmtId="164" fontId="2" fillId="0" borderId="0" xfId="6" applyNumberFormat="1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19" fillId="0" borderId="0" xfId="4" applyFont="1" applyFill="1" applyAlignment="1" applyProtection="1">
      <alignment horizontal="center" vertical="center"/>
    </xf>
    <xf numFmtId="0" fontId="24" fillId="0" borderId="0" xfId="4" applyFont="1" applyAlignment="1" applyProtection="1">
      <alignment horizontal="center" vertical="center"/>
    </xf>
    <xf numFmtId="164" fontId="2" fillId="0" borderId="28" xfId="6" applyNumberFormat="1" applyFont="1" applyBorder="1" applyAlignment="1" applyProtection="1">
      <alignment vertical="center"/>
    </xf>
    <xf numFmtId="164" fontId="2" fillId="0" borderId="29" xfId="6" applyNumberFormat="1" applyFont="1" applyBorder="1" applyAlignment="1" applyProtection="1">
      <alignment vertical="center"/>
    </xf>
    <xf numFmtId="0" fontId="3" fillId="0" borderId="30" xfId="4" applyFont="1" applyBorder="1" applyAlignment="1" applyProtection="1">
      <alignment vertical="center"/>
    </xf>
    <xf numFmtId="0" fontId="24" fillId="0" borderId="0" xfId="4" applyFont="1" applyFill="1" applyAlignment="1" applyProtection="1">
      <alignment horizontal="center" vertical="center"/>
    </xf>
    <xf numFmtId="0" fontId="3" fillId="0" borderId="33" xfId="4" applyFont="1" applyBorder="1" applyAlignment="1" applyProtection="1">
      <alignment vertical="center"/>
    </xf>
    <xf numFmtId="0" fontId="25" fillId="0" borderId="0" xfId="4" applyFont="1" applyFill="1" applyAlignment="1" applyProtection="1">
      <alignment horizontal="center" vertical="center"/>
    </xf>
    <xf numFmtId="164" fontId="2" fillId="0" borderId="31" xfId="6" applyNumberFormat="1" applyFont="1" applyBorder="1" applyAlignment="1" applyProtection="1">
      <alignment vertical="center"/>
    </xf>
    <xf numFmtId="0" fontId="3" fillId="0" borderId="32" xfId="4" applyFont="1" applyBorder="1" applyAlignment="1" applyProtection="1">
      <alignment vertical="center"/>
    </xf>
    <xf numFmtId="164" fontId="2" fillId="6" borderId="31" xfId="6" applyNumberFormat="1" applyFont="1" applyFill="1" applyBorder="1" applyAlignment="1" applyProtection="1">
      <alignment vertical="center"/>
    </xf>
    <xf numFmtId="164" fontId="2" fillId="6" borderId="29" xfId="6" applyNumberFormat="1" applyFont="1" applyFill="1" applyBorder="1" applyAlignment="1" applyProtection="1">
      <alignment vertical="center"/>
    </xf>
    <xf numFmtId="164" fontId="2" fillId="4" borderId="31" xfId="6" applyNumberFormat="1" applyFont="1" applyFill="1" applyBorder="1" applyAlignment="1" applyProtection="1">
      <alignment vertical="center"/>
      <protection locked="0"/>
    </xf>
    <xf numFmtId="164" fontId="2" fillId="4" borderId="29" xfId="6" applyNumberFormat="1" applyFont="1" applyFill="1" applyBorder="1" applyAlignment="1" applyProtection="1">
      <alignment vertical="center"/>
      <protection locked="0"/>
    </xf>
    <xf numFmtId="164" fontId="2" fillId="4" borderId="28" xfId="6" applyNumberFormat="1" applyFont="1" applyFill="1" applyBorder="1" applyAlignment="1" applyProtection="1">
      <alignment vertical="center"/>
      <protection locked="0"/>
    </xf>
    <xf numFmtId="164" fontId="0" fillId="0" borderId="0" xfId="1" applyNumberFormat="1" applyFont="1"/>
    <xf numFmtId="0" fontId="23" fillId="0" borderId="0" xfId="1" applyNumberFormat="1" applyFont="1" applyAlignment="1">
      <alignment horizontal="center" vertical="center"/>
    </xf>
    <xf numFmtId="164" fontId="0" fillId="0" borderId="0" xfId="0" applyNumberFormat="1"/>
    <xf numFmtId="9" fontId="0" fillId="0" borderId="0" xfId="7" applyFont="1"/>
    <xf numFmtId="0" fontId="31" fillId="6" borderId="2" xfId="4" applyFont="1" applyFill="1" applyBorder="1" applyAlignment="1" applyProtection="1">
      <alignment horizontal="center" vertical="center"/>
    </xf>
    <xf numFmtId="0" fontId="18" fillId="6" borderId="2" xfId="4" applyFill="1" applyBorder="1" applyAlignment="1" applyProtection="1">
      <alignment vertical="center"/>
    </xf>
    <xf numFmtId="164" fontId="8" fillId="0" borderId="2" xfId="1" applyNumberFormat="1" applyFont="1" applyBorder="1" applyAlignment="1" applyProtection="1">
      <alignment vertical="center"/>
    </xf>
    <xf numFmtId="0" fontId="3" fillId="0" borderId="2" xfId="4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right" vertical="center" indent="1" readingOrder="2"/>
    </xf>
    <xf numFmtId="0" fontId="33" fillId="0" borderId="0" xfId="0" applyFont="1" applyBorder="1" applyAlignment="1" applyProtection="1">
      <alignment horizontal="right" vertical="top" readingOrder="2"/>
    </xf>
    <xf numFmtId="0" fontId="3" fillId="0" borderId="25" xfId="0" applyFont="1" applyBorder="1" applyAlignment="1" applyProtection="1">
      <alignment horizontal="right" vertical="center" indent="3" readingOrder="2"/>
    </xf>
    <xf numFmtId="0" fontId="3" fillId="0" borderId="30" xfId="0" applyFont="1" applyBorder="1" applyAlignment="1" applyProtection="1">
      <alignment horizontal="right" vertical="center" indent="5"/>
    </xf>
    <xf numFmtId="0" fontId="32" fillId="0" borderId="49" xfId="0" applyFont="1" applyBorder="1" applyAlignment="1" applyProtection="1">
      <alignment horizontal="right" vertical="center" indent="1" readingOrder="2"/>
    </xf>
    <xf numFmtId="0" fontId="28" fillId="0" borderId="49" xfId="0" applyFont="1" applyBorder="1" applyAlignment="1" applyProtection="1">
      <alignment vertical="center"/>
    </xf>
    <xf numFmtId="164" fontId="9" fillId="2" borderId="14" xfId="1" applyNumberFormat="1" applyFont="1" applyFill="1" applyBorder="1" applyAlignment="1" applyProtection="1">
      <alignment horizontal="center" vertical="center"/>
    </xf>
    <xf numFmtId="164" fontId="8" fillId="4" borderId="5" xfId="1" applyNumberFormat="1" applyFont="1" applyFill="1" applyBorder="1" applyAlignment="1" applyProtection="1">
      <alignment vertical="center"/>
      <protection locked="0"/>
    </xf>
    <xf numFmtId="164" fontId="8" fillId="4" borderId="6" xfId="1" applyNumberFormat="1" applyFont="1" applyFill="1" applyBorder="1" applyAlignment="1" applyProtection="1">
      <alignment vertical="center"/>
      <protection locked="0"/>
    </xf>
    <xf numFmtId="164" fontId="8" fillId="4" borderId="7" xfId="1" applyNumberFormat="1" applyFont="1" applyFill="1" applyBorder="1" applyAlignment="1" applyProtection="1">
      <alignment vertical="center"/>
      <protection locked="0"/>
    </xf>
    <xf numFmtId="164" fontId="8" fillId="6" borderId="11" xfId="1" applyNumberFormat="1" applyFont="1" applyFill="1" applyBorder="1" applyAlignment="1" applyProtection="1">
      <alignment vertical="center"/>
    </xf>
    <xf numFmtId="164" fontId="8" fillId="6" borderId="12" xfId="1" applyNumberFormat="1" applyFont="1" applyFill="1" applyBorder="1" applyAlignment="1" applyProtection="1">
      <alignment vertical="center"/>
    </xf>
    <xf numFmtId="0" fontId="8" fillId="6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right" vertical="center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1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64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49" fontId="10" fillId="3" borderId="8" xfId="2" applyNumberFormat="1" applyFont="1" applyFill="1" applyBorder="1" applyAlignment="1" applyProtection="1">
      <alignment horizontal="center" vertical="center"/>
    </xf>
    <xf numFmtId="49" fontId="10" fillId="3" borderId="9" xfId="2" applyNumberFormat="1" applyFont="1" applyFill="1" applyBorder="1" applyAlignment="1" applyProtection="1">
      <alignment horizontal="center" vertical="center"/>
    </xf>
    <xf numFmtId="49" fontId="10" fillId="3" borderId="10" xfId="2" applyNumberFormat="1" applyFont="1" applyFill="1" applyBorder="1" applyAlignment="1" applyProtection="1">
      <alignment horizontal="center" vertical="center"/>
    </xf>
    <xf numFmtId="49" fontId="10" fillId="3" borderId="4" xfId="2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 applyProtection="1">
      <alignment horizontal="center" vertical="center"/>
    </xf>
    <xf numFmtId="49" fontId="10" fillId="3" borderId="7" xfId="2" applyNumberFormat="1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left" vertical="top" wrapText="1"/>
    </xf>
    <xf numFmtId="0" fontId="15" fillId="3" borderId="12" xfId="0" applyFont="1" applyFill="1" applyBorder="1" applyAlignment="1" applyProtection="1">
      <alignment horizontal="left" vertical="top" wrapText="1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3" fillId="7" borderId="35" xfId="4" applyFont="1" applyFill="1" applyBorder="1" applyAlignment="1" applyProtection="1">
      <alignment horizontal="right" vertical="top" wrapText="1" indent="1"/>
    </xf>
    <xf numFmtId="0" fontId="3" fillId="7" borderId="36" xfId="4" applyFont="1" applyFill="1" applyBorder="1" applyAlignment="1" applyProtection="1">
      <alignment horizontal="right" vertical="top" wrapText="1" indent="1"/>
    </xf>
    <xf numFmtId="0" fontId="3" fillId="7" borderId="37" xfId="4" applyFont="1" applyFill="1" applyBorder="1" applyAlignment="1" applyProtection="1">
      <alignment horizontal="right" vertical="top" wrapText="1" indent="1"/>
    </xf>
    <xf numFmtId="0" fontId="3" fillId="7" borderId="38" xfId="4" applyFont="1" applyFill="1" applyBorder="1" applyAlignment="1" applyProtection="1">
      <alignment horizontal="right" vertical="top" wrapText="1" indent="1"/>
    </xf>
    <xf numFmtId="0" fontId="3" fillId="7" borderId="39" xfId="4" applyFont="1" applyFill="1" applyBorder="1" applyAlignment="1" applyProtection="1">
      <alignment horizontal="right" vertical="top" wrapText="1" indent="1"/>
    </xf>
    <xf numFmtId="0" fontId="3" fillId="7" borderId="40" xfId="4" applyFont="1" applyFill="1" applyBorder="1" applyAlignment="1" applyProtection="1">
      <alignment horizontal="right" vertical="top" wrapText="1" indent="1"/>
    </xf>
    <xf numFmtId="0" fontId="3" fillId="7" borderId="35" xfId="4" applyFont="1" applyFill="1" applyBorder="1" applyAlignment="1" applyProtection="1">
      <alignment horizontal="right" vertical="top" wrapText="1" indent="1" readingOrder="2"/>
    </xf>
    <xf numFmtId="0" fontId="3" fillId="7" borderId="36" xfId="4" applyFont="1" applyFill="1" applyBorder="1" applyAlignment="1" applyProtection="1">
      <alignment horizontal="right" vertical="top" wrapText="1" indent="1" readingOrder="2"/>
    </xf>
    <xf numFmtId="0" fontId="3" fillId="7" borderId="37" xfId="4" applyFont="1" applyFill="1" applyBorder="1" applyAlignment="1" applyProtection="1">
      <alignment horizontal="right" vertical="top" wrapText="1" indent="1" readingOrder="2"/>
    </xf>
    <xf numFmtId="0" fontId="3" fillId="7" borderId="41" xfId="4" applyFont="1" applyFill="1" applyBorder="1" applyAlignment="1" applyProtection="1">
      <alignment horizontal="right" vertical="top" wrapText="1" indent="1" readingOrder="2"/>
    </xf>
    <xf numFmtId="0" fontId="3" fillId="7" borderId="0" xfId="4" applyFont="1" applyFill="1" applyBorder="1" applyAlignment="1" applyProtection="1">
      <alignment horizontal="right" vertical="top" wrapText="1" indent="1" readingOrder="2"/>
    </xf>
    <xf numFmtId="0" fontId="3" fillId="7" borderId="42" xfId="4" applyFont="1" applyFill="1" applyBorder="1" applyAlignment="1" applyProtection="1">
      <alignment horizontal="right" vertical="top" wrapText="1" indent="1" readingOrder="2"/>
    </xf>
    <xf numFmtId="0" fontId="3" fillId="7" borderId="38" xfId="4" applyFont="1" applyFill="1" applyBorder="1" applyAlignment="1" applyProtection="1">
      <alignment horizontal="right" vertical="top" wrapText="1" indent="1" readingOrder="2"/>
    </xf>
    <xf numFmtId="0" fontId="3" fillId="7" borderId="39" xfId="4" applyFont="1" applyFill="1" applyBorder="1" applyAlignment="1" applyProtection="1">
      <alignment horizontal="right" vertical="top" wrapText="1" indent="1" readingOrder="2"/>
    </xf>
    <xf numFmtId="0" fontId="3" fillId="7" borderId="40" xfId="4" applyFont="1" applyFill="1" applyBorder="1" applyAlignment="1" applyProtection="1">
      <alignment horizontal="right" vertical="top" wrapText="1" indent="1" readingOrder="2"/>
    </xf>
    <xf numFmtId="0" fontId="3" fillId="4" borderId="12" xfId="1" applyNumberFormat="1" applyFont="1" applyFill="1" applyBorder="1" applyAlignment="1" applyProtection="1">
      <alignment horizontal="right" vertical="center" indent="1"/>
      <protection locked="0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/>
    </xf>
  </cellXfs>
  <cellStyles count="8">
    <cellStyle name="Comma" xfId="1" builtinId="3"/>
    <cellStyle name="Comma 2" xfId="6" xr:uid="{89DA1659-4191-41CA-9E8D-9ECC304E06BD}"/>
    <cellStyle name="Comma 3" xfId="5" xr:uid="{B31A5789-9533-467E-8067-15AAABF2D5DC}"/>
    <cellStyle name="Normal" xfId="0" builtinId="0"/>
    <cellStyle name="Normal 2" xfId="2" xr:uid="{BF0D38D7-054F-44C4-A705-F6236466B3F8}"/>
    <cellStyle name="Normal 2 2" xfId="3" xr:uid="{958BD73B-BBBB-40EE-B0CB-27436E18CCB1}"/>
    <cellStyle name="Normal 3" xfId="4" xr:uid="{13CCCD1C-1547-4DC3-908C-4CA6BE01EB4A}"/>
    <cellStyle name="Percent" xfId="7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F7F7"/>
      <color rgb="FFFFFAEB"/>
      <color rgb="FFFFDDDD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3219450</xdr:colOff>
      <xdr:row>7</xdr:row>
      <xdr:rowOff>209549</xdr:rowOff>
    </xdr:from>
    <xdr:to>
      <xdr:col>2</xdr:col>
      <xdr:colOff>3438525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62325" y="2324099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5343525</xdr:colOff>
      <xdr:row>7</xdr:row>
      <xdr:rowOff>476249</xdr:rowOff>
    </xdr:from>
    <xdr:to>
      <xdr:col>2</xdr:col>
      <xdr:colOff>5562600</xdr:colOff>
      <xdr:row>7</xdr:row>
      <xdr:rowOff>676274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86400" y="259079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1447800</xdr:colOff>
      <xdr:row>2</xdr:row>
      <xdr:rowOff>266700</xdr:rowOff>
    </xdr:from>
    <xdr:to>
      <xdr:col>2</xdr:col>
      <xdr:colOff>5114467</xdr:colOff>
      <xdr:row>4</xdr:row>
      <xdr:rowOff>247581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552450"/>
          <a:ext cx="3666667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xdr:twoCellAnchor editAs="oneCell">
    <xdr:from>
      <xdr:col>4</xdr:col>
      <xdr:colOff>514350</xdr:colOff>
      <xdr:row>3</xdr:row>
      <xdr:rowOff>0</xdr:rowOff>
    </xdr:from>
    <xdr:to>
      <xdr:col>7</xdr:col>
      <xdr:colOff>504569</xdr:colOff>
      <xdr:row>4</xdr:row>
      <xdr:rowOff>76130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0325" y="666750"/>
          <a:ext cx="2047619" cy="5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6</xdr:row>
      <xdr:rowOff>85725</xdr:rowOff>
    </xdr:from>
    <xdr:to>
      <xdr:col>11</xdr:col>
      <xdr:colOff>161704</xdr:colOff>
      <xdr:row>7</xdr:row>
      <xdr:rowOff>457130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6850" y="1714500"/>
          <a:ext cx="1771429" cy="561905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38</xdr:row>
      <xdr:rowOff>9525</xdr:rowOff>
    </xdr:from>
    <xdr:to>
      <xdr:col>11</xdr:col>
      <xdr:colOff>75921</xdr:colOff>
      <xdr:row>39</xdr:row>
      <xdr:rowOff>57087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33925" y="10668000"/>
          <a:ext cx="2228571" cy="5047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211</xdr:row>
      <xdr:rowOff>82175</xdr:rowOff>
    </xdr:from>
    <xdr:to>
      <xdr:col>6</xdr:col>
      <xdr:colOff>575235</xdr:colOff>
      <xdr:row>222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213</xdr:row>
      <xdr:rowOff>215898</xdr:rowOff>
    </xdr:from>
    <xdr:to>
      <xdr:col>9</xdr:col>
      <xdr:colOff>504264</xdr:colOff>
      <xdr:row>216</xdr:row>
      <xdr:rowOff>6721</xdr:rowOff>
    </xdr:to>
    <xdr:pic>
      <xdr:nvPicPr>
        <xdr:cNvPr id="6" name="Graphic 5" descr="Warni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75</xdr:row>
      <xdr:rowOff>268941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9562352" y="11601822"/>
          <a:ext cx="448236" cy="10399060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198</xdr:row>
      <xdr:rowOff>82175</xdr:rowOff>
    </xdr:from>
    <xdr:to>
      <xdr:col>6</xdr:col>
      <xdr:colOff>575235</xdr:colOff>
      <xdr:row>208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200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211</xdr:row>
      <xdr:rowOff>82175</xdr:rowOff>
    </xdr:from>
    <xdr:to>
      <xdr:col>6</xdr:col>
      <xdr:colOff>575235</xdr:colOff>
      <xdr:row>222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213</xdr:row>
      <xdr:rowOff>182280</xdr:rowOff>
    </xdr:from>
    <xdr:to>
      <xdr:col>9</xdr:col>
      <xdr:colOff>291353</xdr:colOff>
      <xdr:row>215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75</xdr:row>
      <xdr:rowOff>268941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9575799" y="11378825"/>
          <a:ext cx="448236" cy="10464241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198</xdr:row>
      <xdr:rowOff>82175</xdr:rowOff>
    </xdr:from>
    <xdr:to>
      <xdr:col>6</xdr:col>
      <xdr:colOff>575235</xdr:colOff>
      <xdr:row>208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200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211</xdr:row>
      <xdr:rowOff>82175</xdr:rowOff>
    </xdr:from>
    <xdr:to>
      <xdr:col>6</xdr:col>
      <xdr:colOff>575235</xdr:colOff>
      <xdr:row>222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213</xdr:row>
      <xdr:rowOff>182280</xdr:rowOff>
    </xdr:from>
    <xdr:to>
      <xdr:col>9</xdr:col>
      <xdr:colOff>291353</xdr:colOff>
      <xdr:row>215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75</xdr:row>
      <xdr:rowOff>268941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9575799" y="11378825"/>
          <a:ext cx="448236" cy="10464241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198</xdr:row>
      <xdr:rowOff>82175</xdr:rowOff>
    </xdr:from>
    <xdr:to>
      <xdr:col>6</xdr:col>
      <xdr:colOff>575235</xdr:colOff>
      <xdr:row>208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200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211</xdr:row>
      <xdr:rowOff>82175</xdr:rowOff>
    </xdr:from>
    <xdr:to>
      <xdr:col>6</xdr:col>
      <xdr:colOff>575235</xdr:colOff>
      <xdr:row>222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213</xdr:row>
      <xdr:rowOff>182280</xdr:rowOff>
    </xdr:from>
    <xdr:to>
      <xdr:col>9</xdr:col>
      <xdr:colOff>291353</xdr:colOff>
      <xdr:row>215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75</xdr:row>
      <xdr:rowOff>268941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9575799" y="11378825"/>
          <a:ext cx="448236" cy="10464241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198</xdr:row>
      <xdr:rowOff>82175</xdr:rowOff>
    </xdr:from>
    <xdr:to>
      <xdr:col>6</xdr:col>
      <xdr:colOff>575235</xdr:colOff>
      <xdr:row>208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200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120FA-8CAE-4FB0-9920-4464991E6A08}">
  <sheetPr codeName="Sheet16">
    <tabColor theme="9" tint="0.79998168889431442"/>
    <pageSetUpPr fitToPage="1"/>
  </sheetPr>
  <dimension ref="B1:E37"/>
  <sheetViews>
    <sheetView showGridLines="0" workbookViewId="0">
      <selection activeCell="G4" sqref="G4"/>
    </sheetView>
  </sheetViews>
  <sheetFormatPr defaultRowHeight="22.5" customHeight="1"/>
  <cols>
    <col min="1" max="2" width="1.875" style="2" customWidth="1"/>
    <col min="3" max="3" width="84" style="2" customWidth="1"/>
    <col min="4" max="4" width="3.125" style="2" customWidth="1"/>
    <col min="5" max="6" width="1.875" style="2" customWidth="1"/>
    <col min="7" max="16384" width="9" style="2"/>
  </cols>
  <sheetData>
    <row r="1" spans="2:5" ht="11.25" customHeight="1" thickBot="1"/>
    <row r="2" spans="2:5" ht="11.25" customHeight="1">
      <c r="B2" s="213"/>
      <c r="C2" s="214"/>
      <c r="D2" s="214"/>
      <c r="E2" s="215"/>
    </row>
    <row r="3" spans="2:5" ht="22.5" customHeight="1">
      <c r="B3" s="216"/>
      <c r="C3" s="217"/>
      <c r="D3" s="217"/>
      <c r="E3" s="218"/>
    </row>
    <row r="4" spans="2:5" ht="22.5" customHeight="1">
      <c r="B4" s="216"/>
      <c r="C4" s="217"/>
      <c r="D4" s="217"/>
      <c r="E4" s="218"/>
    </row>
    <row r="5" spans="2:5" ht="22.5" customHeight="1">
      <c r="B5" s="216"/>
      <c r="C5" s="217"/>
      <c r="D5" s="217"/>
      <c r="E5" s="218"/>
    </row>
    <row r="6" spans="2:5" ht="22.5" customHeight="1">
      <c r="B6" s="216"/>
      <c r="C6" s="226"/>
      <c r="D6" s="226"/>
      <c r="E6" s="218"/>
    </row>
    <row r="7" spans="2:5" ht="65.25" customHeight="1">
      <c r="B7" s="216"/>
      <c r="C7" s="227" t="s">
        <v>1100</v>
      </c>
      <c r="D7" s="227"/>
      <c r="E7" s="218"/>
    </row>
    <row r="8" spans="2:5" ht="79.5" customHeight="1">
      <c r="B8" s="216"/>
      <c r="C8" s="228" t="s">
        <v>1101</v>
      </c>
      <c r="D8" s="228"/>
      <c r="E8" s="218"/>
    </row>
    <row r="9" spans="2:5" ht="22.5" customHeight="1">
      <c r="B9" s="216"/>
      <c r="C9" s="217"/>
      <c r="D9" s="217"/>
      <c r="E9" s="218"/>
    </row>
    <row r="10" spans="2:5" ht="22.5" customHeight="1">
      <c r="B10" s="216"/>
      <c r="C10" s="217"/>
      <c r="D10" s="219" t="s">
        <v>1102</v>
      </c>
      <c r="E10" s="218"/>
    </row>
    <row r="11" spans="2:5" ht="43.5">
      <c r="B11" s="216"/>
      <c r="C11" s="220" t="s">
        <v>1103</v>
      </c>
      <c r="D11" s="221">
        <v>1</v>
      </c>
      <c r="E11" s="218"/>
    </row>
    <row r="12" spans="2:5" ht="22.5" customHeight="1">
      <c r="B12" s="216"/>
      <c r="C12" s="217" t="s">
        <v>1104</v>
      </c>
      <c r="D12" s="221">
        <v>2</v>
      </c>
      <c r="E12" s="218"/>
    </row>
    <row r="13" spans="2:5" ht="22.5" customHeight="1">
      <c r="B13" s="216"/>
      <c r="C13" s="217" t="s">
        <v>1105</v>
      </c>
      <c r="D13" s="221">
        <v>3</v>
      </c>
      <c r="E13" s="218"/>
    </row>
    <row r="14" spans="2:5" ht="22.5" customHeight="1">
      <c r="B14" s="216"/>
      <c r="C14" s="217"/>
      <c r="D14" s="221"/>
      <c r="E14" s="218"/>
    </row>
    <row r="15" spans="2:5" ht="22.5" customHeight="1">
      <c r="B15" s="216"/>
      <c r="C15" s="217"/>
      <c r="D15" s="219" t="s">
        <v>1106</v>
      </c>
      <c r="E15" s="218"/>
    </row>
    <row r="16" spans="2:5" ht="22.5" customHeight="1">
      <c r="B16" s="216"/>
      <c r="C16" s="217" t="s">
        <v>1107</v>
      </c>
      <c r="D16" s="221">
        <v>1</v>
      </c>
      <c r="E16" s="218"/>
    </row>
    <row r="17" spans="2:5" ht="22.5" customHeight="1">
      <c r="B17" s="216"/>
      <c r="C17" s="217" t="s">
        <v>1108</v>
      </c>
      <c r="D17" s="221">
        <v>2</v>
      </c>
      <c r="E17" s="218"/>
    </row>
    <row r="18" spans="2:5" ht="22.5" customHeight="1">
      <c r="B18" s="216"/>
      <c r="C18" s="217"/>
      <c r="D18" s="221"/>
      <c r="E18" s="218"/>
    </row>
    <row r="19" spans="2:5" ht="22.5" customHeight="1">
      <c r="B19" s="216"/>
      <c r="C19" s="217"/>
      <c r="D19" s="219" t="s">
        <v>1106</v>
      </c>
      <c r="E19" s="218"/>
    </row>
    <row r="20" spans="2:5" ht="22.5" customHeight="1">
      <c r="B20" s="216"/>
      <c r="C20" s="217" t="s">
        <v>1109</v>
      </c>
      <c r="D20" s="221">
        <v>1</v>
      </c>
      <c r="E20" s="218"/>
    </row>
    <row r="21" spans="2:5" ht="22.5" customHeight="1">
      <c r="B21" s="216"/>
      <c r="C21" s="217" t="s">
        <v>1110</v>
      </c>
      <c r="D21" s="221">
        <v>2</v>
      </c>
      <c r="E21" s="218"/>
    </row>
    <row r="22" spans="2:5" ht="22.5" customHeight="1">
      <c r="B22" s="216"/>
      <c r="C22" s="217" t="s">
        <v>1111</v>
      </c>
      <c r="D22" s="221">
        <v>3</v>
      </c>
      <c r="E22" s="218"/>
    </row>
    <row r="23" spans="2:5" ht="22.5" customHeight="1">
      <c r="B23" s="216"/>
      <c r="C23" s="217"/>
      <c r="D23" s="221"/>
      <c r="E23" s="218"/>
    </row>
    <row r="24" spans="2:5" ht="22.5" customHeight="1">
      <c r="B24" s="216"/>
      <c r="C24" s="217"/>
      <c r="D24" s="219" t="s">
        <v>1112</v>
      </c>
      <c r="E24" s="218"/>
    </row>
    <row r="25" spans="2:5" ht="22.5" customHeight="1">
      <c r="B25" s="216"/>
      <c r="C25" s="217" t="s">
        <v>1113</v>
      </c>
      <c r="D25" s="221">
        <v>1</v>
      </c>
      <c r="E25" s="218"/>
    </row>
    <row r="26" spans="2:5" ht="22.5" customHeight="1">
      <c r="B26" s="216"/>
      <c r="C26" s="217" t="s">
        <v>1114</v>
      </c>
      <c r="D26" s="221">
        <v>2</v>
      </c>
      <c r="E26" s="218"/>
    </row>
    <row r="27" spans="2:5" ht="22.5" customHeight="1">
      <c r="B27" s="216"/>
      <c r="C27" s="217"/>
      <c r="D27" s="221"/>
      <c r="E27" s="218"/>
    </row>
    <row r="28" spans="2:5" ht="22.5" customHeight="1">
      <c r="B28" s="216"/>
      <c r="C28" s="217"/>
      <c r="D28" s="219" t="s">
        <v>1118</v>
      </c>
      <c r="E28" s="218"/>
    </row>
    <row r="29" spans="2:5" ht="22.5" customHeight="1">
      <c r="B29" s="216"/>
      <c r="C29" s="217" t="s">
        <v>1115</v>
      </c>
      <c r="D29" s="221">
        <v>1</v>
      </c>
      <c r="E29" s="218"/>
    </row>
    <row r="30" spans="2:5" ht="22.5" customHeight="1">
      <c r="B30" s="216"/>
      <c r="C30" s="217" t="s">
        <v>1116</v>
      </c>
      <c r="D30" s="221">
        <v>2</v>
      </c>
      <c r="E30" s="218"/>
    </row>
    <row r="31" spans="2:5" ht="22.5" customHeight="1">
      <c r="B31" s="216"/>
      <c r="C31" s="217" t="s">
        <v>1117</v>
      </c>
      <c r="D31" s="221">
        <v>3</v>
      </c>
      <c r="E31" s="218"/>
    </row>
    <row r="32" spans="2:5" ht="22.5" customHeight="1">
      <c r="B32" s="216"/>
      <c r="C32" s="217"/>
      <c r="D32" s="221"/>
      <c r="E32" s="218"/>
    </row>
    <row r="33" spans="2:5" ht="22.5" customHeight="1">
      <c r="B33" s="216"/>
      <c r="C33" s="217"/>
      <c r="D33" s="219" t="s">
        <v>1119</v>
      </c>
      <c r="E33" s="218"/>
    </row>
    <row r="34" spans="2:5" ht="65.25">
      <c r="B34" s="216"/>
      <c r="C34" s="222" t="s">
        <v>1120</v>
      </c>
      <c r="D34" s="221">
        <v>1</v>
      </c>
      <c r="E34" s="218"/>
    </row>
    <row r="35" spans="2:5" ht="22.5" customHeight="1">
      <c r="B35" s="216"/>
      <c r="C35" s="217" t="s">
        <v>1121</v>
      </c>
      <c r="D35" s="221">
        <v>2</v>
      </c>
      <c r="E35" s="218"/>
    </row>
    <row r="36" spans="2:5" ht="43.5">
      <c r="B36" s="216"/>
      <c r="C36" s="222" t="s">
        <v>1122</v>
      </c>
      <c r="D36" s="221">
        <v>3</v>
      </c>
      <c r="E36" s="218"/>
    </row>
    <row r="37" spans="2:5" ht="11.25" customHeight="1" thickBot="1">
      <c r="B37" s="223"/>
      <c r="C37" s="224"/>
      <c r="D37" s="224"/>
      <c r="E37" s="225"/>
    </row>
  </sheetData>
  <sheetProtection algorithmName="SHA-512" hashValue="mCMHNXq3ldfHfccWQzS2nMoFBh26c3SNmP5Qh80FevnB8zOeOruWy6I5Xfummjcz2Aul5WCKjBZS5Tv9laHt6A==" saltValue="170j9RcRLsqV+1335gVAVw==" spinCount="100000" sheet="1" objects="1" scenarios="1"/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95FA-2862-496A-8209-EC67FF774F5B}">
  <sheetPr codeName="Sheet10">
    <tabColor theme="7" tint="0.79998168889431442"/>
  </sheetPr>
  <dimension ref="A1:L54"/>
  <sheetViews>
    <sheetView showGridLines="0" workbookViewId="0">
      <selection activeCell="D8" sqref="D8"/>
    </sheetView>
  </sheetViews>
  <sheetFormatPr defaultColWidth="9" defaultRowHeight="22.5" customHeight="1"/>
  <cols>
    <col min="1" max="3" width="13.75" style="12" bestFit="1" customWidth="1"/>
    <col min="4" max="4" width="26.625" style="136" bestFit="1" customWidth="1"/>
    <col min="5" max="5" width="15.375" style="136" customWidth="1"/>
    <col min="6" max="6" width="47.125" style="136" customWidth="1"/>
    <col min="7" max="7" width="16.375" style="136" customWidth="1"/>
    <col min="8" max="8" width="24.875" style="136" customWidth="1"/>
    <col min="9" max="9" width="31.125" style="136" customWidth="1"/>
    <col min="10" max="10" width="10.625" style="136" customWidth="1"/>
    <col min="11" max="16384" width="9" style="136"/>
  </cols>
  <sheetData>
    <row r="1" spans="1:12" s="12" customFormat="1" ht="22.5" customHeight="1">
      <c r="A1" s="72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2"/>
    </row>
    <row r="2" spans="1:12" s="12" customFormat="1" ht="38.25">
      <c r="A2" s="74" t="s">
        <v>846</v>
      </c>
      <c r="B2" s="75"/>
      <c r="C2" s="75"/>
      <c r="D2" s="75"/>
      <c r="E2" s="75"/>
      <c r="F2" s="75"/>
      <c r="G2" s="75"/>
      <c r="H2" s="75"/>
      <c r="I2" s="75"/>
      <c r="J2" s="73"/>
      <c r="K2" s="73"/>
      <c r="L2" s="74"/>
    </row>
    <row r="3" spans="1:12" s="12" customFormat="1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6"/>
    </row>
    <row r="4" spans="1:12" s="12" customFormat="1" ht="7.5" customHeight="1" thickBot="1"/>
    <row r="5" spans="1:12" ht="37.5" customHeight="1" thickBot="1">
      <c r="A5" s="131">
        <v>2024</v>
      </c>
      <c r="B5" s="132">
        <v>2023</v>
      </c>
      <c r="C5" s="132">
        <v>2022</v>
      </c>
      <c r="D5" s="133" t="s">
        <v>769</v>
      </c>
      <c r="E5" s="133" t="s">
        <v>770</v>
      </c>
      <c r="F5" s="134" t="s">
        <v>845</v>
      </c>
      <c r="G5" s="134" t="s">
        <v>3</v>
      </c>
      <c r="H5" s="134" t="s">
        <v>771</v>
      </c>
      <c r="I5" s="134" t="s">
        <v>761</v>
      </c>
      <c r="J5" s="135" t="s">
        <v>762</v>
      </c>
    </row>
    <row r="6" spans="1:12" ht="22.5" customHeight="1" thickBot="1">
      <c r="A6" s="137">
        <f t="shared" ref="A6:B6" si="0">SUBTOTAL(9,A7:A54)</f>
        <v>0</v>
      </c>
      <c r="B6" s="138">
        <f t="shared" si="0"/>
        <v>0</v>
      </c>
      <c r="C6" s="138">
        <f>SUBTOTAL(9,C7:C54)</f>
        <v>0</v>
      </c>
      <c r="D6" s="80" t="s">
        <v>4</v>
      </c>
      <c r="E6" s="139"/>
      <c r="F6" s="139"/>
      <c r="G6" s="139"/>
      <c r="H6" s="139"/>
      <c r="I6" s="139"/>
      <c r="J6" s="140"/>
    </row>
    <row r="7" spans="1:12" ht="22.5" customHeight="1">
      <c r="A7" s="146"/>
      <c r="B7" s="147"/>
      <c r="C7" s="147"/>
      <c r="D7" s="148"/>
      <c r="E7" s="149"/>
      <c r="F7" s="149"/>
      <c r="G7" s="148"/>
      <c r="H7" s="148"/>
      <c r="I7" s="141" t="str">
        <f>_xlfn.IFNA(INDEX(ExpenditureCodes!A:A,MATCH(PSIP!J7,ExpenditureCodes!B:B,0)),"")</f>
        <v/>
      </c>
      <c r="J7" s="144"/>
    </row>
    <row r="8" spans="1:12" ht="22.5" customHeight="1">
      <c r="A8" s="150"/>
      <c r="B8" s="151"/>
      <c r="C8" s="151"/>
      <c r="D8" s="148"/>
      <c r="E8" s="152"/>
      <c r="F8" s="152"/>
      <c r="G8" s="148"/>
      <c r="H8" s="148"/>
      <c r="I8" s="142" t="str">
        <f>_xlfn.IFNA(INDEX(ExpenditureCodes!A:A,MATCH(PSIP!J8,ExpenditureCodes!B:B,0)),"")</f>
        <v/>
      </c>
      <c r="J8" s="144"/>
    </row>
    <row r="9" spans="1:12" ht="22.5" customHeight="1">
      <c r="A9" s="150"/>
      <c r="B9" s="151"/>
      <c r="C9" s="151"/>
      <c r="D9" s="148"/>
      <c r="E9" s="152"/>
      <c r="F9" s="152"/>
      <c r="G9" s="148"/>
      <c r="H9" s="148"/>
      <c r="I9" s="142" t="str">
        <f>_xlfn.IFNA(INDEX(ExpenditureCodes!A:A,MATCH(PSIP!J9,ExpenditureCodes!B:B,0)),"")</f>
        <v/>
      </c>
      <c r="J9" s="144"/>
    </row>
    <row r="10" spans="1:12" ht="22.5" customHeight="1">
      <c r="A10" s="150"/>
      <c r="B10" s="151"/>
      <c r="C10" s="151"/>
      <c r="D10" s="148"/>
      <c r="E10" s="152"/>
      <c r="F10" s="152"/>
      <c r="G10" s="148"/>
      <c r="H10" s="148"/>
      <c r="I10" s="142" t="str">
        <f>_xlfn.IFNA(INDEX(ExpenditureCodes!A:A,MATCH(PSIP!J10,ExpenditureCodes!B:B,0)),"")</f>
        <v/>
      </c>
      <c r="J10" s="144"/>
    </row>
    <row r="11" spans="1:12" ht="22.5" customHeight="1">
      <c r="A11" s="150"/>
      <c r="B11" s="151"/>
      <c r="C11" s="151"/>
      <c r="D11" s="148"/>
      <c r="E11" s="152"/>
      <c r="F11" s="152"/>
      <c r="G11" s="148"/>
      <c r="H11" s="148"/>
      <c r="I11" s="142" t="str">
        <f>_xlfn.IFNA(INDEX(ExpenditureCodes!A:A,MATCH(PSIP!J11,ExpenditureCodes!B:B,0)),"")</f>
        <v/>
      </c>
      <c r="J11" s="144"/>
    </row>
    <row r="12" spans="1:12" ht="22.5" customHeight="1">
      <c r="A12" s="150"/>
      <c r="B12" s="151"/>
      <c r="C12" s="151"/>
      <c r="D12" s="148"/>
      <c r="E12" s="152"/>
      <c r="F12" s="152"/>
      <c r="G12" s="148"/>
      <c r="H12" s="148"/>
      <c r="I12" s="142" t="str">
        <f>_xlfn.IFNA(INDEX(ExpenditureCodes!A:A,MATCH(PSIP!J12,ExpenditureCodes!B:B,0)),"")</f>
        <v/>
      </c>
      <c r="J12" s="144"/>
    </row>
    <row r="13" spans="1:12" ht="22.5" customHeight="1">
      <c r="A13" s="150"/>
      <c r="B13" s="151"/>
      <c r="C13" s="151"/>
      <c r="D13" s="148"/>
      <c r="E13" s="152"/>
      <c r="F13" s="152"/>
      <c r="G13" s="148"/>
      <c r="H13" s="148"/>
      <c r="I13" s="142" t="str">
        <f>_xlfn.IFNA(INDEX(ExpenditureCodes!A:A,MATCH(PSIP!J13,ExpenditureCodes!B:B,0)),"")</f>
        <v/>
      </c>
      <c r="J13" s="144"/>
    </row>
    <row r="14" spans="1:12" ht="22.5" customHeight="1">
      <c r="A14" s="150"/>
      <c r="B14" s="151"/>
      <c r="C14" s="151"/>
      <c r="D14" s="148"/>
      <c r="E14" s="152"/>
      <c r="F14" s="152"/>
      <c r="G14" s="148"/>
      <c r="H14" s="148"/>
      <c r="I14" s="142" t="str">
        <f>_xlfn.IFNA(INDEX(ExpenditureCodes!A:A,MATCH(PSIP!J14,ExpenditureCodes!B:B,0)),"")</f>
        <v/>
      </c>
      <c r="J14" s="144"/>
    </row>
    <row r="15" spans="1:12" ht="22.5" customHeight="1">
      <c r="A15" s="150"/>
      <c r="B15" s="151"/>
      <c r="C15" s="151"/>
      <c r="D15" s="148"/>
      <c r="E15" s="152"/>
      <c r="F15" s="152"/>
      <c r="G15" s="148"/>
      <c r="H15" s="148"/>
      <c r="I15" s="142" t="str">
        <f>_xlfn.IFNA(INDEX(ExpenditureCodes!A:A,MATCH(PSIP!J15,ExpenditureCodes!B:B,0)),"")</f>
        <v/>
      </c>
      <c r="J15" s="144"/>
    </row>
    <row r="16" spans="1:12" ht="22.5" customHeight="1">
      <c r="A16" s="150"/>
      <c r="B16" s="151"/>
      <c r="C16" s="151"/>
      <c r="D16" s="148"/>
      <c r="E16" s="152"/>
      <c r="F16" s="152"/>
      <c r="G16" s="148"/>
      <c r="H16" s="148"/>
      <c r="I16" s="142" t="str">
        <f>_xlfn.IFNA(INDEX(ExpenditureCodes!A:A,MATCH(PSIP!J16,ExpenditureCodes!B:B,0)),"")</f>
        <v/>
      </c>
      <c r="J16" s="144"/>
    </row>
    <row r="17" spans="1:10" ht="22.5" customHeight="1">
      <c r="A17" s="150"/>
      <c r="B17" s="151"/>
      <c r="C17" s="151"/>
      <c r="D17" s="148"/>
      <c r="E17" s="152"/>
      <c r="F17" s="152"/>
      <c r="G17" s="148"/>
      <c r="H17" s="148"/>
      <c r="I17" s="142" t="str">
        <f>_xlfn.IFNA(INDEX(ExpenditureCodes!A:A,MATCH(PSIP!J17,ExpenditureCodes!B:B,0)),"")</f>
        <v/>
      </c>
      <c r="J17" s="144"/>
    </row>
    <row r="18" spans="1:10" ht="22.5" customHeight="1">
      <c r="A18" s="150"/>
      <c r="B18" s="151"/>
      <c r="C18" s="151"/>
      <c r="D18" s="148"/>
      <c r="E18" s="152"/>
      <c r="F18" s="152"/>
      <c r="G18" s="148"/>
      <c r="H18" s="148"/>
      <c r="I18" s="142" t="str">
        <f>_xlfn.IFNA(INDEX(ExpenditureCodes!A:A,MATCH(PSIP!J18,ExpenditureCodes!B:B,0)),"")</f>
        <v/>
      </c>
      <c r="J18" s="144"/>
    </row>
    <row r="19" spans="1:10" ht="22.5" customHeight="1">
      <c r="A19" s="150"/>
      <c r="B19" s="151"/>
      <c r="C19" s="151"/>
      <c r="D19" s="148"/>
      <c r="E19" s="152"/>
      <c r="F19" s="152"/>
      <c r="G19" s="148"/>
      <c r="H19" s="148"/>
      <c r="I19" s="142" t="str">
        <f>_xlfn.IFNA(INDEX(ExpenditureCodes!A:A,MATCH(PSIP!J19,ExpenditureCodes!B:B,0)),"")</f>
        <v/>
      </c>
      <c r="J19" s="144"/>
    </row>
    <row r="20" spans="1:10" ht="22.5" customHeight="1">
      <c r="A20" s="150"/>
      <c r="B20" s="151"/>
      <c r="C20" s="151"/>
      <c r="D20" s="148"/>
      <c r="E20" s="152"/>
      <c r="F20" s="152"/>
      <c r="G20" s="148"/>
      <c r="H20" s="148"/>
      <c r="I20" s="142" t="str">
        <f>_xlfn.IFNA(INDEX(ExpenditureCodes!A:A,MATCH(PSIP!J20,ExpenditureCodes!B:B,0)),"")</f>
        <v/>
      </c>
      <c r="J20" s="144"/>
    </row>
    <row r="21" spans="1:10" ht="22.5" customHeight="1">
      <c r="A21" s="150"/>
      <c r="B21" s="151"/>
      <c r="C21" s="151"/>
      <c r="D21" s="148"/>
      <c r="E21" s="152"/>
      <c r="F21" s="152"/>
      <c r="G21" s="148"/>
      <c r="H21" s="148"/>
      <c r="I21" s="142" t="str">
        <f>_xlfn.IFNA(INDEX(ExpenditureCodes!A:A,MATCH(PSIP!J21,ExpenditureCodes!B:B,0)),"")</f>
        <v/>
      </c>
      <c r="J21" s="144"/>
    </row>
    <row r="22" spans="1:10" ht="22.5" customHeight="1">
      <c r="A22" s="150"/>
      <c r="B22" s="151"/>
      <c r="C22" s="151"/>
      <c r="D22" s="148"/>
      <c r="E22" s="152"/>
      <c r="F22" s="152"/>
      <c r="G22" s="148"/>
      <c r="H22" s="148"/>
      <c r="I22" s="142" t="str">
        <f>_xlfn.IFNA(INDEX(ExpenditureCodes!A:A,MATCH(PSIP!J22,ExpenditureCodes!B:B,0)),"")</f>
        <v/>
      </c>
      <c r="J22" s="144"/>
    </row>
    <row r="23" spans="1:10" ht="22.5" customHeight="1">
      <c r="A23" s="150"/>
      <c r="B23" s="151"/>
      <c r="C23" s="151"/>
      <c r="D23" s="148"/>
      <c r="E23" s="152"/>
      <c r="F23" s="152"/>
      <c r="G23" s="148"/>
      <c r="H23" s="148"/>
      <c r="I23" s="142" t="str">
        <f>_xlfn.IFNA(INDEX(ExpenditureCodes!A:A,MATCH(PSIP!J23,ExpenditureCodes!B:B,0)),"")</f>
        <v/>
      </c>
      <c r="J23" s="144"/>
    </row>
    <row r="24" spans="1:10" ht="22.5" customHeight="1">
      <c r="A24" s="150"/>
      <c r="B24" s="151"/>
      <c r="C24" s="151"/>
      <c r="D24" s="148"/>
      <c r="E24" s="152"/>
      <c r="F24" s="152"/>
      <c r="G24" s="148"/>
      <c r="H24" s="148"/>
      <c r="I24" s="142" t="str">
        <f>_xlfn.IFNA(INDEX(ExpenditureCodes!A:A,MATCH(PSIP!J24,ExpenditureCodes!B:B,0)),"")</f>
        <v/>
      </c>
      <c r="J24" s="144"/>
    </row>
    <row r="25" spans="1:10" ht="22.5" customHeight="1">
      <c r="A25" s="150"/>
      <c r="B25" s="151"/>
      <c r="C25" s="151"/>
      <c r="D25" s="148"/>
      <c r="E25" s="152"/>
      <c r="F25" s="152"/>
      <c r="G25" s="148"/>
      <c r="H25" s="148"/>
      <c r="I25" s="142" t="str">
        <f>_xlfn.IFNA(INDEX(ExpenditureCodes!A:A,MATCH(PSIP!J25,ExpenditureCodes!B:B,0)),"")</f>
        <v/>
      </c>
      <c r="J25" s="144"/>
    </row>
    <row r="26" spans="1:10" ht="22.5" customHeight="1">
      <c r="A26" s="150"/>
      <c r="B26" s="151"/>
      <c r="C26" s="151"/>
      <c r="D26" s="148"/>
      <c r="E26" s="152"/>
      <c r="F26" s="152"/>
      <c r="G26" s="148"/>
      <c r="H26" s="148"/>
      <c r="I26" s="142" t="str">
        <f>_xlfn.IFNA(INDEX(ExpenditureCodes!A:A,MATCH(PSIP!J26,ExpenditureCodes!B:B,0)),"")</f>
        <v/>
      </c>
      <c r="J26" s="144"/>
    </row>
    <row r="27" spans="1:10" ht="22.5" customHeight="1">
      <c r="A27" s="150"/>
      <c r="B27" s="151"/>
      <c r="C27" s="151"/>
      <c r="D27" s="148"/>
      <c r="E27" s="152"/>
      <c r="F27" s="152"/>
      <c r="G27" s="148"/>
      <c r="H27" s="148"/>
      <c r="I27" s="142" t="str">
        <f>_xlfn.IFNA(INDEX(ExpenditureCodes!A:A,MATCH(PSIP!J27,ExpenditureCodes!B:B,0)),"")</f>
        <v/>
      </c>
      <c r="J27" s="144"/>
    </row>
    <row r="28" spans="1:10" ht="22.5" customHeight="1">
      <c r="A28" s="150"/>
      <c r="B28" s="151"/>
      <c r="C28" s="151"/>
      <c r="D28" s="148"/>
      <c r="E28" s="152"/>
      <c r="F28" s="152"/>
      <c r="G28" s="148"/>
      <c r="H28" s="148"/>
      <c r="I28" s="142" t="str">
        <f>_xlfn.IFNA(INDEX(ExpenditureCodes!A:A,MATCH(PSIP!J28,ExpenditureCodes!B:B,0)),"")</f>
        <v/>
      </c>
      <c r="J28" s="144"/>
    </row>
    <row r="29" spans="1:10" ht="22.5" customHeight="1">
      <c r="A29" s="150"/>
      <c r="B29" s="151"/>
      <c r="C29" s="151"/>
      <c r="D29" s="148"/>
      <c r="E29" s="152"/>
      <c r="F29" s="152"/>
      <c r="G29" s="148"/>
      <c r="H29" s="148"/>
      <c r="I29" s="142" t="str">
        <f>_xlfn.IFNA(INDEX(ExpenditureCodes!A:A,MATCH(PSIP!J29,ExpenditureCodes!B:B,0)),"")</f>
        <v/>
      </c>
      <c r="J29" s="144"/>
    </row>
    <row r="30" spans="1:10" ht="22.5" customHeight="1">
      <c r="A30" s="150"/>
      <c r="B30" s="151"/>
      <c r="C30" s="151"/>
      <c r="D30" s="148"/>
      <c r="E30" s="152"/>
      <c r="F30" s="152"/>
      <c r="G30" s="148"/>
      <c r="H30" s="148"/>
      <c r="I30" s="142" t="str">
        <f>_xlfn.IFNA(INDEX(ExpenditureCodes!A:A,MATCH(PSIP!J30,ExpenditureCodes!B:B,0)),"")</f>
        <v/>
      </c>
      <c r="J30" s="144"/>
    </row>
    <row r="31" spans="1:10" ht="22.5" customHeight="1">
      <c r="A31" s="150"/>
      <c r="B31" s="151"/>
      <c r="C31" s="151"/>
      <c r="D31" s="148"/>
      <c r="E31" s="152"/>
      <c r="F31" s="152"/>
      <c r="G31" s="148"/>
      <c r="H31" s="148"/>
      <c r="I31" s="142" t="str">
        <f>_xlfn.IFNA(INDEX(ExpenditureCodes!A:A,MATCH(PSIP!J31,ExpenditureCodes!B:B,0)),"")</f>
        <v/>
      </c>
      <c r="J31" s="144"/>
    </row>
    <row r="32" spans="1:10" ht="22.5" customHeight="1">
      <c r="A32" s="150"/>
      <c r="B32" s="151"/>
      <c r="C32" s="151"/>
      <c r="D32" s="148"/>
      <c r="E32" s="152"/>
      <c r="F32" s="152"/>
      <c r="G32" s="148"/>
      <c r="H32" s="148"/>
      <c r="I32" s="142" t="str">
        <f>_xlfn.IFNA(INDEX(ExpenditureCodes!A:A,MATCH(PSIP!J32,ExpenditureCodes!B:B,0)),"")</f>
        <v/>
      </c>
      <c r="J32" s="144"/>
    </row>
    <row r="33" spans="1:10" ht="22.5" customHeight="1">
      <c r="A33" s="150"/>
      <c r="B33" s="151"/>
      <c r="C33" s="151"/>
      <c r="D33" s="148"/>
      <c r="E33" s="152"/>
      <c r="F33" s="152"/>
      <c r="G33" s="148"/>
      <c r="H33" s="148"/>
      <c r="I33" s="142" t="str">
        <f>_xlfn.IFNA(INDEX(ExpenditureCodes!A:A,MATCH(PSIP!J33,ExpenditureCodes!B:B,0)),"")</f>
        <v/>
      </c>
      <c r="J33" s="144"/>
    </row>
    <row r="34" spans="1:10" ht="22.5" customHeight="1">
      <c r="A34" s="150"/>
      <c r="B34" s="151"/>
      <c r="C34" s="151"/>
      <c r="D34" s="148"/>
      <c r="E34" s="152"/>
      <c r="F34" s="152"/>
      <c r="G34" s="148"/>
      <c r="H34" s="148"/>
      <c r="I34" s="142" t="str">
        <f>_xlfn.IFNA(INDEX(ExpenditureCodes!A:A,MATCH(PSIP!J34,ExpenditureCodes!B:B,0)),"")</f>
        <v/>
      </c>
      <c r="J34" s="144"/>
    </row>
    <row r="35" spans="1:10" ht="22.5" customHeight="1">
      <c r="A35" s="150"/>
      <c r="B35" s="151"/>
      <c r="C35" s="151"/>
      <c r="D35" s="148"/>
      <c r="E35" s="152"/>
      <c r="F35" s="152"/>
      <c r="G35" s="148"/>
      <c r="H35" s="148"/>
      <c r="I35" s="142" t="str">
        <f>_xlfn.IFNA(INDEX(ExpenditureCodes!A:A,MATCH(PSIP!J35,ExpenditureCodes!B:B,0)),"")</f>
        <v/>
      </c>
      <c r="J35" s="144"/>
    </row>
    <row r="36" spans="1:10" ht="22.5" customHeight="1">
      <c r="A36" s="150"/>
      <c r="B36" s="151"/>
      <c r="C36" s="151"/>
      <c r="D36" s="148"/>
      <c r="E36" s="152"/>
      <c r="F36" s="152"/>
      <c r="G36" s="148"/>
      <c r="H36" s="148"/>
      <c r="I36" s="142" t="str">
        <f>_xlfn.IFNA(INDEX(ExpenditureCodes!A:A,MATCH(PSIP!J36,ExpenditureCodes!B:B,0)),"")</f>
        <v/>
      </c>
      <c r="J36" s="144"/>
    </row>
    <row r="37" spans="1:10" ht="22.5" customHeight="1">
      <c r="A37" s="150"/>
      <c r="B37" s="151"/>
      <c r="C37" s="151"/>
      <c r="D37" s="148"/>
      <c r="E37" s="152"/>
      <c r="F37" s="152"/>
      <c r="G37" s="148"/>
      <c r="H37" s="148"/>
      <c r="I37" s="142" t="str">
        <f>_xlfn.IFNA(INDEX(ExpenditureCodes!A:A,MATCH(PSIP!J37,ExpenditureCodes!B:B,0)),"")</f>
        <v/>
      </c>
      <c r="J37" s="144"/>
    </row>
    <row r="38" spans="1:10" ht="22.5" customHeight="1">
      <c r="A38" s="150"/>
      <c r="B38" s="151"/>
      <c r="C38" s="151"/>
      <c r="D38" s="148"/>
      <c r="E38" s="152"/>
      <c r="F38" s="152"/>
      <c r="G38" s="148"/>
      <c r="H38" s="148"/>
      <c r="I38" s="142" t="str">
        <f>_xlfn.IFNA(INDEX(ExpenditureCodes!A:A,MATCH(PSIP!J38,ExpenditureCodes!B:B,0)),"")</f>
        <v/>
      </c>
      <c r="J38" s="144"/>
    </row>
    <row r="39" spans="1:10" ht="22.5" customHeight="1">
      <c r="A39" s="150"/>
      <c r="B39" s="151"/>
      <c r="C39" s="151"/>
      <c r="D39" s="148"/>
      <c r="E39" s="152"/>
      <c r="F39" s="152"/>
      <c r="G39" s="148"/>
      <c r="H39" s="148"/>
      <c r="I39" s="142" t="str">
        <f>_xlfn.IFNA(INDEX(ExpenditureCodes!A:A,MATCH(PSIP!J39,ExpenditureCodes!B:B,0)),"")</f>
        <v/>
      </c>
      <c r="J39" s="144"/>
    </row>
    <row r="40" spans="1:10" ht="22.5" customHeight="1">
      <c r="A40" s="150"/>
      <c r="B40" s="151"/>
      <c r="C40" s="151"/>
      <c r="D40" s="148"/>
      <c r="E40" s="152"/>
      <c r="F40" s="152"/>
      <c r="G40" s="148"/>
      <c r="H40" s="148"/>
      <c r="I40" s="142" t="str">
        <f>_xlfn.IFNA(INDEX(ExpenditureCodes!A:A,MATCH(PSIP!J40,ExpenditureCodes!B:B,0)),"")</f>
        <v/>
      </c>
      <c r="J40" s="144"/>
    </row>
    <row r="41" spans="1:10" ht="22.5" customHeight="1">
      <c r="A41" s="150"/>
      <c r="B41" s="151"/>
      <c r="C41" s="151"/>
      <c r="D41" s="148"/>
      <c r="E41" s="152"/>
      <c r="F41" s="152"/>
      <c r="G41" s="148"/>
      <c r="H41" s="148"/>
      <c r="I41" s="142" t="str">
        <f>_xlfn.IFNA(INDEX(ExpenditureCodes!A:A,MATCH(PSIP!J41,ExpenditureCodes!B:B,0)),"")</f>
        <v/>
      </c>
      <c r="J41" s="144"/>
    </row>
    <row r="42" spans="1:10" ht="22.5" customHeight="1">
      <c r="A42" s="150"/>
      <c r="B42" s="151"/>
      <c r="C42" s="151"/>
      <c r="D42" s="148"/>
      <c r="E42" s="152"/>
      <c r="F42" s="152"/>
      <c r="G42" s="148"/>
      <c r="H42" s="148"/>
      <c r="I42" s="142" t="str">
        <f>_xlfn.IFNA(INDEX(ExpenditureCodes!A:A,MATCH(PSIP!J42,ExpenditureCodes!B:B,0)),"")</f>
        <v/>
      </c>
      <c r="J42" s="144"/>
    </row>
    <row r="43" spans="1:10" ht="22.5" customHeight="1">
      <c r="A43" s="150"/>
      <c r="B43" s="151"/>
      <c r="C43" s="151"/>
      <c r="D43" s="148"/>
      <c r="E43" s="152"/>
      <c r="F43" s="152"/>
      <c r="G43" s="148"/>
      <c r="H43" s="148"/>
      <c r="I43" s="142" t="str">
        <f>_xlfn.IFNA(INDEX(ExpenditureCodes!A:A,MATCH(PSIP!J43,ExpenditureCodes!B:B,0)),"")</f>
        <v/>
      </c>
      <c r="J43" s="144"/>
    </row>
    <row r="44" spans="1:10" ht="22.5" customHeight="1">
      <c r="A44" s="150"/>
      <c r="B44" s="151"/>
      <c r="C44" s="151"/>
      <c r="D44" s="148"/>
      <c r="E44" s="152"/>
      <c r="F44" s="152"/>
      <c r="G44" s="148"/>
      <c r="H44" s="148"/>
      <c r="I44" s="142" t="str">
        <f>_xlfn.IFNA(INDEX(ExpenditureCodes!A:A,MATCH(PSIP!J44,ExpenditureCodes!B:B,0)),"")</f>
        <v/>
      </c>
      <c r="J44" s="144"/>
    </row>
    <row r="45" spans="1:10" ht="22.5" customHeight="1">
      <c r="A45" s="150"/>
      <c r="B45" s="151"/>
      <c r="C45" s="151"/>
      <c r="D45" s="148"/>
      <c r="E45" s="152"/>
      <c r="F45" s="152"/>
      <c r="G45" s="148"/>
      <c r="H45" s="148"/>
      <c r="I45" s="142" t="str">
        <f>_xlfn.IFNA(INDEX(ExpenditureCodes!A:A,MATCH(PSIP!J45,ExpenditureCodes!B:B,0)),"")</f>
        <v/>
      </c>
      <c r="J45" s="144"/>
    </row>
    <row r="46" spans="1:10" ht="22.5" customHeight="1">
      <c r="A46" s="150"/>
      <c r="B46" s="151"/>
      <c r="C46" s="151"/>
      <c r="D46" s="148"/>
      <c r="E46" s="152"/>
      <c r="F46" s="152"/>
      <c r="G46" s="148"/>
      <c r="H46" s="148"/>
      <c r="I46" s="142" t="str">
        <f>_xlfn.IFNA(INDEX(ExpenditureCodes!A:A,MATCH(PSIP!J46,ExpenditureCodes!B:B,0)),"")</f>
        <v/>
      </c>
      <c r="J46" s="144"/>
    </row>
    <row r="47" spans="1:10" ht="22.5" customHeight="1">
      <c r="A47" s="150"/>
      <c r="B47" s="151"/>
      <c r="C47" s="151"/>
      <c r="D47" s="148"/>
      <c r="E47" s="152"/>
      <c r="F47" s="152"/>
      <c r="G47" s="148"/>
      <c r="H47" s="148"/>
      <c r="I47" s="142" t="str">
        <f>_xlfn.IFNA(INDEX(ExpenditureCodes!A:A,MATCH(PSIP!J47,ExpenditureCodes!B:B,0)),"")</f>
        <v/>
      </c>
      <c r="J47" s="144"/>
    </row>
    <row r="48" spans="1:10" ht="22.5" customHeight="1">
      <c r="A48" s="150"/>
      <c r="B48" s="151"/>
      <c r="C48" s="151"/>
      <c r="D48" s="148"/>
      <c r="E48" s="152"/>
      <c r="F48" s="152"/>
      <c r="G48" s="148"/>
      <c r="H48" s="148"/>
      <c r="I48" s="142" t="str">
        <f>_xlfn.IFNA(INDEX(ExpenditureCodes!A:A,MATCH(PSIP!J48,ExpenditureCodes!B:B,0)),"")</f>
        <v/>
      </c>
      <c r="J48" s="144"/>
    </row>
    <row r="49" spans="1:10" ht="22.5" customHeight="1">
      <c r="A49" s="150"/>
      <c r="B49" s="151"/>
      <c r="C49" s="151"/>
      <c r="D49" s="148"/>
      <c r="E49" s="152"/>
      <c r="F49" s="152"/>
      <c r="G49" s="148"/>
      <c r="H49" s="148"/>
      <c r="I49" s="142" t="str">
        <f>_xlfn.IFNA(INDEX(ExpenditureCodes!A:A,MATCH(PSIP!J49,ExpenditureCodes!B:B,0)),"")</f>
        <v/>
      </c>
      <c r="J49" s="144"/>
    </row>
    <row r="50" spans="1:10" ht="22.5" customHeight="1">
      <c r="A50" s="150"/>
      <c r="B50" s="151"/>
      <c r="C50" s="151"/>
      <c r="D50" s="148"/>
      <c r="E50" s="152"/>
      <c r="F50" s="152"/>
      <c r="G50" s="148"/>
      <c r="H50" s="148"/>
      <c r="I50" s="142" t="str">
        <f>_xlfn.IFNA(INDEX(ExpenditureCodes!A:A,MATCH(PSIP!J50,ExpenditureCodes!B:B,0)),"")</f>
        <v/>
      </c>
      <c r="J50" s="144"/>
    </row>
    <row r="51" spans="1:10" ht="22.5" customHeight="1">
      <c r="A51" s="150"/>
      <c r="B51" s="151"/>
      <c r="C51" s="151"/>
      <c r="D51" s="148"/>
      <c r="E51" s="152"/>
      <c r="F51" s="152"/>
      <c r="G51" s="148"/>
      <c r="H51" s="148"/>
      <c r="I51" s="142" t="str">
        <f>_xlfn.IFNA(INDEX(ExpenditureCodes!A:A,MATCH(PSIP!J51,ExpenditureCodes!B:B,0)),"")</f>
        <v/>
      </c>
      <c r="J51" s="144"/>
    </row>
    <row r="52" spans="1:10" ht="22.5" customHeight="1">
      <c r="A52" s="150"/>
      <c r="B52" s="151"/>
      <c r="C52" s="151"/>
      <c r="D52" s="148"/>
      <c r="E52" s="152"/>
      <c r="F52" s="152"/>
      <c r="G52" s="148"/>
      <c r="H52" s="148"/>
      <c r="I52" s="142" t="str">
        <f>_xlfn.IFNA(INDEX(ExpenditureCodes!A:A,MATCH(PSIP!J52,ExpenditureCodes!B:B,0)),"")</f>
        <v/>
      </c>
      <c r="J52" s="144"/>
    </row>
    <row r="53" spans="1:10" ht="22.5" customHeight="1">
      <c r="A53" s="150"/>
      <c r="B53" s="151"/>
      <c r="C53" s="151"/>
      <c r="D53" s="148"/>
      <c r="E53" s="152"/>
      <c r="F53" s="152"/>
      <c r="G53" s="148"/>
      <c r="H53" s="148"/>
      <c r="I53" s="142" t="str">
        <f>_xlfn.IFNA(INDEX(ExpenditureCodes!A:A,MATCH(PSIP!J53,ExpenditureCodes!B:B,0)),"")</f>
        <v/>
      </c>
      <c r="J53" s="144"/>
    </row>
    <row r="54" spans="1:10" ht="22.5" customHeight="1" thickBot="1">
      <c r="A54" s="153"/>
      <c r="B54" s="154"/>
      <c r="C54" s="154"/>
      <c r="D54" s="155"/>
      <c r="E54" s="156"/>
      <c r="F54" s="156"/>
      <c r="G54" s="155"/>
      <c r="H54" s="155"/>
      <c r="I54" s="143" t="str">
        <f>_xlfn.IFNA(INDEX(ExpenditureCodes!A:A,MATCH(PSIP!J54,ExpenditureCodes!B:B,0)),"")</f>
        <v/>
      </c>
      <c r="J54" s="145"/>
    </row>
  </sheetData>
  <sheetProtection algorithmName="SHA-512" hashValue="wIejz56RrLy7xGEp55DypURmq3+bEHq0TAg7CZSchJSIgQbkcW1rr+EylgLnA4NHNbxXhTilB0G7YEKyrOlLlA==" saltValue="QgTRXydkI38hXpjk0OS05g==" spinCount="100000" sheet="1" objects="1" scenarios="1" formatCells="0" formatColumns="0" formatRows="0" autoFilter="0"/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68D28CE-E22C-47D2-9285-0E300514E998}">
          <x14:formula1>
            <xm:f>Lists!$O$1:$O$9</xm:f>
          </x14:formula1>
          <xm:sqref>J7:J54</xm:sqref>
        </x14:dataValidation>
        <x14:dataValidation type="list" allowBlank="1" showInputMessage="1" showErrorMessage="1" xr:uid="{C6A4D932-7489-4C73-A9E6-21798B4F821C}">
          <x14:formula1>
            <xm:f>Lists!$A$1:$A$4</xm:f>
          </x14:formula1>
          <xm:sqref>G7:G54</xm:sqref>
        </x14:dataValidation>
        <x14:dataValidation type="list" allowBlank="1" showInputMessage="1" showErrorMessage="1" xr:uid="{69A28240-5993-48DE-9559-78811374F144}">
          <x14:formula1>
            <xm:f>Lists!$T$1:$T$11</xm:f>
          </x14:formula1>
          <xm:sqref>D7:D54</xm:sqref>
        </x14:dataValidation>
        <x14:dataValidation type="list" allowBlank="1" showInputMessage="1" showErrorMessage="1" xr:uid="{509067D3-B381-4B9D-8E93-B0513C474FA4}">
          <x14:formula1>
            <xm:f>Lists!$R$1:$R$37</xm:f>
          </x14:formula1>
          <xm:sqref>H7:H54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CD7D-3C01-40BE-A2F9-4ADF0BB0BF8A}">
  <sheetPr codeName="Sheet11">
    <tabColor theme="7" tint="0.79998168889431442"/>
    <pageSetUpPr fitToPage="1"/>
  </sheetPr>
  <dimension ref="A1:L261"/>
  <sheetViews>
    <sheetView showGridLines="0" zoomScale="85" zoomScaleNormal="85" zoomScaleSheetLayoutView="100" workbookViewId="0">
      <selection activeCell="H25" sqref="H25"/>
    </sheetView>
  </sheetViews>
  <sheetFormatPr defaultColWidth="10.125" defaultRowHeight="15"/>
  <cols>
    <col min="1" max="1" width="10.125" style="163"/>
    <col min="2" max="4" width="15.125" style="160" customWidth="1"/>
    <col min="5" max="5" width="58.375" style="160" customWidth="1"/>
    <col min="6" max="6" width="10.125" style="163"/>
    <col min="7" max="7" width="10.125" style="160"/>
    <col min="8" max="8" width="10.125" style="160" customWidth="1"/>
    <col min="9" max="11" width="14.875" style="160" customWidth="1"/>
    <col min="12" max="12" width="23.5" style="160" customWidth="1"/>
    <col min="13" max="16384" width="10.125" style="160"/>
  </cols>
  <sheetData>
    <row r="1" spans="1:12" ht="37.5" customHeight="1">
      <c r="A1" s="157" t="s">
        <v>628</v>
      </c>
      <c r="B1" s="158"/>
      <c r="C1" s="158"/>
      <c r="D1" s="158"/>
      <c r="E1" s="158"/>
      <c r="F1" s="159"/>
    </row>
    <row r="2" spans="1:12" ht="47.25" customHeight="1">
      <c r="A2" s="161"/>
      <c r="B2" s="158"/>
      <c r="C2" s="158"/>
      <c r="D2" s="158"/>
      <c r="E2" s="158"/>
      <c r="F2" s="159"/>
    </row>
    <row r="3" spans="1:12" ht="18.75">
      <c r="A3" s="162" t="s">
        <v>9</v>
      </c>
      <c r="B3" s="158"/>
      <c r="C3" s="158"/>
      <c r="D3" s="158"/>
      <c r="E3" s="158"/>
      <c r="F3" s="159"/>
    </row>
    <row r="4" spans="1:12" ht="32.25">
      <c r="A4" s="10" t="s">
        <v>759</v>
      </c>
      <c r="B4" s="158"/>
      <c r="C4" s="158"/>
      <c r="D4" s="158"/>
      <c r="E4" s="158"/>
      <c r="F4" s="159"/>
    </row>
    <row r="5" spans="1:12" ht="21.75">
      <c r="A5" s="9" t="str">
        <f>RashuBudget!J6</f>
        <v>މާލޭ ސިޓީ ކައުންސިލްގެ އިދާރާ</v>
      </c>
      <c r="B5" s="158"/>
      <c r="C5" s="158"/>
      <c r="D5" s="158"/>
      <c r="E5" s="158"/>
      <c r="F5" s="159"/>
    </row>
    <row r="6" spans="1:12" ht="7.5" customHeight="1">
      <c r="B6" s="164" t="s">
        <v>629</v>
      </c>
      <c r="C6" s="164" t="s">
        <v>630</v>
      </c>
      <c r="D6" s="164" t="s">
        <v>631</v>
      </c>
    </row>
    <row r="7" spans="1:12" ht="22.5" customHeight="1">
      <c r="B7" s="165" t="s">
        <v>752</v>
      </c>
      <c r="C7" s="165" t="s">
        <v>753</v>
      </c>
      <c r="D7" s="165" t="s">
        <v>754</v>
      </c>
    </row>
    <row r="8" spans="1:12" ht="21.75">
      <c r="B8" s="166" t="s">
        <v>0</v>
      </c>
      <c r="C8" s="166" t="s">
        <v>0</v>
      </c>
      <c r="D8" s="166" t="s">
        <v>0</v>
      </c>
    </row>
    <row r="9" spans="1:12" ht="21.75">
      <c r="B9" s="167" t="s">
        <v>632</v>
      </c>
      <c r="C9" s="167" t="s">
        <v>632</v>
      </c>
      <c r="D9" s="167" t="s">
        <v>632</v>
      </c>
    </row>
    <row r="10" spans="1:12" ht="22.5" customHeight="1">
      <c r="B10" s="168">
        <f t="shared" ref="B10:C10" si="0">B14</f>
        <v>0</v>
      </c>
      <c r="C10" s="168">
        <f t="shared" si="0"/>
        <v>0</v>
      </c>
      <c r="D10" s="168">
        <f>D14</f>
        <v>0</v>
      </c>
      <c r="E10" s="169" t="s">
        <v>633</v>
      </c>
    </row>
    <row r="11" spans="1:12" ht="22.5" customHeight="1" thickBot="1">
      <c r="B11" s="170">
        <f t="shared" ref="B11:C11" si="1">B27</f>
        <v>0</v>
      </c>
      <c r="C11" s="170">
        <f t="shared" si="1"/>
        <v>0</v>
      </c>
      <c r="D11" s="170">
        <f>D27</f>
        <v>0</v>
      </c>
      <c r="E11" s="171" t="s">
        <v>634</v>
      </c>
    </row>
    <row r="12" spans="1:12" ht="22.5" customHeight="1" thickBot="1">
      <c r="B12" s="172">
        <f t="shared" ref="B12:C12" si="2">SUM(B10:B11)</f>
        <v>0</v>
      </c>
      <c r="C12" s="172">
        <f t="shared" si="2"/>
        <v>0</v>
      </c>
      <c r="D12" s="172">
        <f>SUM(D10:D11)</f>
        <v>0</v>
      </c>
      <c r="E12" s="173" t="s">
        <v>635</v>
      </c>
    </row>
    <row r="13" spans="1:12" ht="15" customHeight="1" thickBot="1">
      <c r="B13" s="174"/>
      <c r="C13" s="174"/>
      <c r="D13" s="174"/>
      <c r="E13" s="175"/>
    </row>
    <row r="14" spans="1:12" ht="22.5" customHeight="1" thickBot="1">
      <c r="B14" s="172">
        <f t="shared" ref="B14:C14" si="3">SUM(B15:B25)</f>
        <v>0</v>
      </c>
      <c r="C14" s="172">
        <f t="shared" si="3"/>
        <v>0</v>
      </c>
      <c r="D14" s="172">
        <f>SUM(D15:D25)</f>
        <v>0</v>
      </c>
      <c r="E14" s="173" t="s">
        <v>633</v>
      </c>
      <c r="F14" s="176"/>
      <c r="I14" s="195">
        <v>2024</v>
      </c>
      <c r="J14" s="195">
        <v>2023</v>
      </c>
      <c r="K14" s="195">
        <v>2022</v>
      </c>
      <c r="L14" s="196"/>
    </row>
    <row r="15" spans="1:12" ht="22.5" customHeight="1">
      <c r="A15" s="177">
        <v>210</v>
      </c>
      <c r="B15" s="178">
        <f t="shared" ref="B15:D15" si="4">B35</f>
        <v>0</v>
      </c>
      <c r="C15" s="178">
        <f t="shared" si="4"/>
        <v>0</v>
      </c>
      <c r="D15" s="178">
        <f t="shared" si="4"/>
        <v>0</v>
      </c>
      <c r="E15" s="169" t="s">
        <v>636</v>
      </c>
      <c r="F15" s="177">
        <v>210</v>
      </c>
      <c r="I15" s="197">
        <f>SUMIF(Ceiling!$A:$A,RashuBudget!$K$6,Ceiling!E:E)</f>
        <v>170965660</v>
      </c>
      <c r="J15" s="197">
        <f>SUMIF(Ceiling!$A:$A,RashuBudget!$K$6,Ceiling!D:D)</f>
        <v>158616367</v>
      </c>
      <c r="K15" s="197">
        <f>SUMIF(Ceiling!$A:$A,RashuBudget!$K$6,Ceiling!C:C)</f>
        <v>134709021</v>
      </c>
      <c r="L15" s="198" t="s">
        <v>1099</v>
      </c>
    </row>
    <row r="16" spans="1:12" ht="22.5" customHeight="1">
      <c r="A16" s="177">
        <v>213</v>
      </c>
      <c r="B16" s="179">
        <f>B78</f>
        <v>0</v>
      </c>
      <c r="C16" s="179">
        <f>C78</f>
        <v>0</v>
      </c>
      <c r="D16" s="179">
        <f>D78</f>
        <v>0</v>
      </c>
      <c r="E16" s="180" t="s">
        <v>606</v>
      </c>
      <c r="F16" s="177">
        <v>213</v>
      </c>
      <c r="I16" s="197">
        <f>B12</f>
        <v>0</v>
      </c>
      <c r="J16" s="197">
        <f>C12</f>
        <v>0</v>
      </c>
      <c r="K16" s="197">
        <f>D12</f>
        <v>0</v>
      </c>
      <c r="L16" s="198" t="s">
        <v>1081</v>
      </c>
    </row>
    <row r="17" spans="1:12" ht="22.5" customHeight="1">
      <c r="A17" s="177">
        <v>221</v>
      </c>
      <c r="B17" s="179">
        <f>B81</f>
        <v>0</v>
      </c>
      <c r="C17" s="179">
        <f>C81</f>
        <v>0</v>
      </c>
      <c r="D17" s="179">
        <f>D81</f>
        <v>0</v>
      </c>
      <c r="E17" s="180" t="s">
        <v>607</v>
      </c>
      <c r="F17" s="177">
        <v>221</v>
      </c>
      <c r="I17" s="197">
        <f t="shared" ref="I17:J17" si="5">I15-I16</f>
        <v>170965660</v>
      </c>
      <c r="J17" s="197">
        <f t="shared" si="5"/>
        <v>158616367</v>
      </c>
      <c r="K17" s="197">
        <f>K15-K16</f>
        <v>134709021</v>
      </c>
      <c r="L17" s="198" t="s">
        <v>1082</v>
      </c>
    </row>
    <row r="18" spans="1:12" ht="22.5" customHeight="1">
      <c r="A18" s="177">
        <v>222</v>
      </c>
      <c r="B18" s="179">
        <f>B89</f>
        <v>0</v>
      </c>
      <c r="C18" s="179">
        <f>C89</f>
        <v>0</v>
      </c>
      <c r="D18" s="179">
        <f>D89</f>
        <v>0</v>
      </c>
      <c r="E18" s="180" t="s">
        <v>608</v>
      </c>
      <c r="F18" s="177">
        <v>222</v>
      </c>
      <c r="I18"/>
      <c r="J18"/>
      <c r="K18"/>
      <c r="L18"/>
    </row>
    <row r="19" spans="1:12" ht="22.5" customHeight="1">
      <c r="A19" s="177">
        <v>223</v>
      </c>
      <c r="B19" s="179">
        <f>B103</f>
        <v>0</v>
      </c>
      <c r="C19" s="179">
        <f>C103</f>
        <v>0</v>
      </c>
      <c r="D19" s="179">
        <f>D103</f>
        <v>0</v>
      </c>
      <c r="E19" s="180" t="s">
        <v>609</v>
      </c>
      <c r="F19" s="177">
        <v>223</v>
      </c>
      <c r="I19"/>
      <c r="J19"/>
      <c r="K19"/>
      <c r="L19"/>
    </row>
    <row r="20" spans="1:12" ht="22.5" customHeight="1">
      <c r="A20" s="177">
        <v>224</v>
      </c>
      <c r="B20" s="179">
        <f>B131</f>
        <v>0</v>
      </c>
      <c r="C20" s="179">
        <f>C131</f>
        <v>0</v>
      </c>
      <c r="D20" s="179">
        <f>D131</f>
        <v>0</v>
      </c>
      <c r="E20" s="180" t="s">
        <v>610</v>
      </c>
      <c r="F20" s="177">
        <v>224</v>
      </c>
      <c r="I20"/>
      <c r="J20"/>
      <c r="K20"/>
      <c r="L20"/>
    </row>
    <row r="21" spans="1:12" ht="22.5" customHeight="1">
      <c r="A21" s="177">
        <v>225</v>
      </c>
      <c r="B21" s="179">
        <f>B138</f>
        <v>0</v>
      </c>
      <c r="C21" s="179">
        <f>C138</f>
        <v>0</v>
      </c>
      <c r="D21" s="179">
        <f>D138</f>
        <v>0</v>
      </c>
      <c r="E21" s="180" t="s">
        <v>611</v>
      </c>
      <c r="F21" s="177">
        <v>225</v>
      </c>
      <c r="I21"/>
      <c r="J21"/>
      <c r="K21"/>
      <c r="L21"/>
    </row>
    <row r="22" spans="1:12" ht="22.5" customHeight="1">
      <c r="A22" s="177">
        <v>226</v>
      </c>
      <c r="B22" s="179">
        <f>B146</f>
        <v>0</v>
      </c>
      <c r="C22" s="179">
        <f>C146</f>
        <v>0</v>
      </c>
      <c r="D22" s="179">
        <f>D146</f>
        <v>0</v>
      </c>
      <c r="E22" s="180" t="s">
        <v>612</v>
      </c>
      <c r="F22" s="177">
        <v>226</v>
      </c>
      <c r="I22"/>
      <c r="J22"/>
      <c r="K22"/>
      <c r="L22"/>
    </row>
    <row r="23" spans="1:12" ht="22.5" customHeight="1">
      <c r="A23" s="177">
        <v>227</v>
      </c>
      <c r="B23" s="179">
        <f>B166</f>
        <v>0</v>
      </c>
      <c r="C23" s="179">
        <f>C166</f>
        <v>0</v>
      </c>
      <c r="D23" s="179">
        <f>D166</f>
        <v>0</v>
      </c>
      <c r="E23" s="180" t="s">
        <v>613</v>
      </c>
      <c r="F23" s="177">
        <v>227</v>
      </c>
      <c r="I23"/>
      <c r="J23"/>
      <c r="K23"/>
      <c r="L23"/>
    </row>
    <row r="24" spans="1:12" ht="22.5" customHeight="1">
      <c r="A24" s="177">
        <v>228</v>
      </c>
      <c r="B24" s="179">
        <f>B172</f>
        <v>0</v>
      </c>
      <c r="C24" s="179">
        <f>C172</f>
        <v>0</v>
      </c>
      <c r="D24" s="179">
        <f>D172</f>
        <v>0</v>
      </c>
      <c r="E24" s="180" t="s">
        <v>614</v>
      </c>
      <c r="F24" s="177">
        <v>228</v>
      </c>
    </row>
    <row r="25" spans="1:12" ht="22.5" customHeight="1">
      <c r="A25" s="177">
        <v>281</v>
      </c>
      <c r="B25" s="179">
        <f>B192</f>
        <v>0</v>
      </c>
      <c r="C25" s="179">
        <f>C192</f>
        <v>0</v>
      </c>
      <c r="D25" s="179">
        <f>D192</f>
        <v>0</v>
      </c>
      <c r="E25" s="180" t="s">
        <v>619</v>
      </c>
      <c r="F25" s="177">
        <v>281</v>
      </c>
    </row>
    <row r="26" spans="1:12" ht="15" customHeight="1" thickBot="1">
      <c r="A26" s="177"/>
      <c r="B26" s="174"/>
      <c r="C26" s="174"/>
      <c r="D26" s="174"/>
      <c r="E26" s="175"/>
      <c r="F26" s="177"/>
    </row>
    <row r="27" spans="1:12" ht="22.5" customHeight="1" thickBot="1">
      <c r="A27" s="181"/>
      <c r="B27" s="172">
        <f>SUM(B28:B33)</f>
        <v>0</v>
      </c>
      <c r="C27" s="172">
        <f>SUM(C28:C33)</f>
        <v>0</v>
      </c>
      <c r="D27" s="172">
        <f>SUM(D28:D33)</f>
        <v>0</v>
      </c>
      <c r="E27" s="173" t="s">
        <v>634</v>
      </c>
      <c r="F27" s="181"/>
    </row>
    <row r="28" spans="1:12" ht="22.5" customHeight="1">
      <c r="A28" s="177">
        <v>421</v>
      </c>
      <c r="B28" s="178">
        <f t="shared" ref="B28:C28" si="6">B198</f>
        <v>0</v>
      </c>
      <c r="C28" s="178">
        <f t="shared" si="6"/>
        <v>0</v>
      </c>
      <c r="D28" s="178">
        <f>D198</f>
        <v>0</v>
      </c>
      <c r="E28" s="182" t="s">
        <v>615</v>
      </c>
      <c r="F28" s="177">
        <v>421</v>
      </c>
    </row>
    <row r="29" spans="1:12" ht="22.5" customHeight="1">
      <c r="A29" s="177">
        <v>422</v>
      </c>
      <c r="B29" s="179">
        <f>B203</f>
        <v>0</v>
      </c>
      <c r="C29" s="179">
        <f>C203</f>
        <v>0</v>
      </c>
      <c r="D29" s="179">
        <f>D203</f>
        <v>0</v>
      </c>
      <c r="E29" s="171" t="s">
        <v>616</v>
      </c>
      <c r="F29" s="177">
        <v>422</v>
      </c>
    </row>
    <row r="30" spans="1:12" ht="22.5" customHeight="1">
      <c r="A30" s="177">
        <v>423</v>
      </c>
      <c r="B30" s="179">
        <f>B211</f>
        <v>0</v>
      </c>
      <c r="C30" s="179">
        <f>C211</f>
        <v>0</v>
      </c>
      <c r="D30" s="179">
        <f>D211</f>
        <v>0</v>
      </c>
      <c r="E30" s="171" t="s">
        <v>617</v>
      </c>
      <c r="F30" s="177">
        <v>423</v>
      </c>
    </row>
    <row r="31" spans="1:12" ht="22.5" customHeight="1">
      <c r="A31" s="177">
        <v>440</v>
      </c>
      <c r="B31" s="179">
        <f>B225</f>
        <v>0</v>
      </c>
      <c r="C31" s="179">
        <f>C225</f>
        <v>0</v>
      </c>
      <c r="D31" s="179">
        <f>D225</f>
        <v>0</v>
      </c>
      <c r="E31" s="171" t="s">
        <v>637</v>
      </c>
      <c r="F31" s="177">
        <v>440</v>
      </c>
    </row>
    <row r="32" spans="1:12" ht="22.5" customHeight="1">
      <c r="A32" s="177">
        <v>720</v>
      </c>
      <c r="B32" s="179">
        <f>B231</f>
        <v>0</v>
      </c>
      <c r="C32" s="179">
        <f>C231</f>
        <v>0</v>
      </c>
      <c r="D32" s="179">
        <f>D231</f>
        <v>0</v>
      </c>
      <c r="E32" s="171" t="s">
        <v>638</v>
      </c>
      <c r="F32" s="177">
        <v>720</v>
      </c>
    </row>
    <row r="33" spans="1:6" ht="22.5" customHeight="1">
      <c r="A33" s="177">
        <v>730</v>
      </c>
      <c r="B33" s="179">
        <f>B251</f>
        <v>0</v>
      </c>
      <c r="C33" s="179">
        <f>C251</f>
        <v>0</v>
      </c>
      <c r="D33" s="179">
        <f>D251</f>
        <v>0</v>
      </c>
      <c r="E33" s="171" t="s">
        <v>639</v>
      </c>
      <c r="F33" s="177">
        <v>730</v>
      </c>
    </row>
    <row r="34" spans="1:6" ht="22.5" customHeight="1" thickBot="1">
      <c r="A34" s="177"/>
      <c r="B34" s="174"/>
      <c r="C34" s="174"/>
      <c r="D34" s="174"/>
      <c r="E34" s="175"/>
      <c r="F34" s="177"/>
    </row>
    <row r="35" spans="1:6" ht="21.95" customHeight="1" thickBot="1">
      <c r="A35" s="183">
        <v>210</v>
      </c>
      <c r="B35" s="172">
        <f t="shared" ref="B35:C35" si="7">SUM(B36:B37)</f>
        <v>0</v>
      </c>
      <c r="C35" s="172">
        <f t="shared" si="7"/>
        <v>0</v>
      </c>
      <c r="D35" s="172">
        <f>SUM(D36:D37)</f>
        <v>0</v>
      </c>
      <c r="E35" s="173" t="s">
        <v>636</v>
      </c>
      <c r="F35" s="183">
        <v>210</v>
      </c>
    </row>
    <row r="36" spans="1:6" ht="22.5" customHeight="1">
      <c r="A36" s="177">
        <v>211</v>
      </c>
      <c r="B36" s="184">
        <f t="shared" ref="B36:C36" si="8">B39</f>
        <v>0</v>
      </c>
      <c r="C36" s="184">
        <f t="shared" si="8"/>
        <v>0</v>
      </c>
      <c r="D36" s="184">
        <f>D39</f>
        <v>0</v>
      </c>
      <c r="E36" s="185" t="s">
        <v>604</v>
      </c>
      <c r="F36" s="177">
        <v>211</v>
      </c>
    </row>
    <row r="37" spans="1:6" ht="22.5" customHeight="1">
      <c r="A37" s="177">
        <v>212</v>
      </c>
      <c r="B37" s="179">
        <f t="shared" ref="B37:C37" si="9">B43</f>
        <v>0</v>
      </c>
      <c r="C37" s="179">
        <f t="shared" si="9"/>
        <v>0</v>
      </c>
      <c r="D37" s="179">
        <f>D43</f>
        <v>0</v>
      </c>
      <c r="E37" s="171" t="s">
        <v>605</v>
      </c>
      <c r="F37" s="177">
        <v>212</v>
      </c>
    </row>
    <row r="38" spans="1:6" ht="22.5" customHeight="1" thickBot="1">
      <c r="A38" s="177"/>
      <c r="B38" s="174"/>
      <c r="C38" s="174"/>
      <c r="D38" s="174"/>
      <c r="E38" s="175"/>
      <c r="F38" s="177"/>
    </row>
    <row r="39" spans="1:6" ht="21.95" customHeight="1" thickBot="1">
      <c r="A39" s="183">
        <v>211</v>
      </c>
      <c r="B39" s="172">
        <f t="shared" ref="B39:C39" si="10">SUM(B40:B41)</f>
        <v>0</v>
      </c>
      <c r="C39" s="172">
        <f t="shared" si="10"/>
        <v>0</v>
      </c>
      <c r="D39" s="172">
        <f>SUM(D40:D41)</f>
        <v>0</v>
      </c>
      <c r="E39" s="173" t="s">
        <v>604</v>
      </c>
      <c r="F39" s="183">
        <v>211</v>
      </c>
    </row>
    <row r="40" spans="1:6" ht="22.5" customHeight="1">
      <c r="A40" s="177">
        <v>211001</v>
      </c>
      <c r="B40" s="188">
        <f>C40</f>
        <v>0</v>
      </c>
      <c r="C40" s="188">
        <f>D40</f>
        <v>0</v>
      </c>
      <c r="D40" s="186">
        <f>SUMIF(SalarySheet!$B:$B,"Block Grant",SalarySheet!N:N)</f>
        <v>0</v>
      </c>
      <c r="E40" s="185" t="s">
        <v>640</v>
      </c>
      <c r="F40" s="177">
        <v>211001</v>
      </c>
    </row>
    <row r="41" spans="1:6" ht="22.5" customHeight="1">
      <c r="A41" s="177">
        <v>211002</v>
      </c>
      <c r="B41" s="189">
        <f>C41</f>
        <v>0</v>
      </c>
      <c r="C41" s="189">
        <f>D41</f>
        <v>0</v>
      </c>
      <c r="D41" s="187">
        <f>SUMIF(SalarySheet!$B:$B,"Block Grant",SalarySheet!O:O)</f>
        <v>0</v>
      </c>
      <c r="E41" s="171" t="s">
        <v>408</v>
      </c>
      <c r="F41" s="177">
        <v>211002</v>
      </c>
    </row>
    <row r="42" spans="1:6" ht="22.5" customHeight="1" thickBot="1">
      <c r="A42" s="177"/>
      <c r="B42" s="174"/>
      <c r="C42" s="174"/>
      <c r="D42" s="174"/>
      <c r="E42" s="175"/>
      <c r="F42" s="177"/>
    </row>
    <row r="43" spans="1:6" ht="21.95" customHeight="1" thickBot="1">
      <c r="A43" s="183">
        <v>212</v>
      </c>
      <c r="B43" s="172">
        <f t="shared" ref="B43:C43" si="11">SUM(B44:B76)</f>
        <v>0</v>
      </c>
      <c r="C43" s="172">
        <f t="shared" si="11"/>
        <v>0</v>
      </c>
      <c r="D43" s="172">
        <f>SUM(D44:D76)</f>
        <v>0</v>
      </c>
      <c r="E43" s="173" t="s">
        <v>605</v>
      </c>
      <c r="F43" s="183">
        <v>212</v>
      </c>
    </row>
    <row r="44" spans="1:6" ht="22.5" customHeight="1">
      <c r="A44" s="177">
        <v>212001</v>
      </c>
      <c r="B44" s="188">
        <f t="shared" ref="B44:C44" si="12">C44</f>
        <v>0</v>
      </c>
      <c r="C44" s="188">
        <f t="shared" si="12"/>
        <v>0</v>
      </c>
      <c r="D44" s="186">
        <f>SUMIF(SalarySheet!$B:$B,"Block Grant",SalarySheet!P:P)</f>
        <v>0</v>
      </c>
      <c r="E44" s="185" t="s">
        <v>409</v>
      </c>
      <c r="F44" s="177">
        <v>212001</v>
      </c>
    </row>
    <row r="45" spans="1:6" ht="22.5" customHeight="1">
      <c r="A45" s="177">
        <v>212002</v>
      </c>
      <c r="B45" s="189">
        <f t="shared" ref="B45:C45" si="13">C45</f>
        <v>0</v>
      </c>
      <c r="C45" s="189">
        <f t="shared" si="13"/>
        <v>0</v>
      </c>
      <c r="D45" s="187">
        <f>SUMIF(SalarySheet!$B:$B,"Block Grant",SalarySheet!Q:Q)</f>
        <v>0</v>
      </c>
      <c r="E45" s="171" t="s">
        <v>410</v>
      </c>
      <c r="F45" s="177">
        <v>212002</v>
      </c>
    </row>
    <row r="46" spans="1:6" ht="22.5" customHeight="1">
      <c r="A46" s="177">
        <v>212003</v>
      </c>
      <c r="B46" s="189">
        <f t="shared" ref="B46:C46" si="14">C46</f>
        <v>0</v>
      </c>
      <c r="C46" s="189">
        <f t="shared" si="14"/>
        <v>0</v>
      </c>
      <c r="D46" s="187">
        <f>SUMIF(SalarySheet!$B:$B,"Block Grant",SalarySheet!R:R)</f>
        <v>0</v>
      </c>
      <c r="E46" s="171" t="s">
        <v>411</v>
      </c>
      <c r="F46" s="177">
        <v>212003</v>
      </c>
    </row>
    <row r="47" spans="1:6" ht="22.5" customHeight="1">
      <c r="A47" s="177">
        <v>212004</v>
      </c>
      <c r="B47" s="189">
        <f t="shared" ref="B47:C47" si="15">C47</f>
        <v>0</v>
      </c>
      <c r="C47" s="189">
        <f t="shared" si="15"/>
        <v>0</v>
      </c>
      <c r="D47" s="187">
        <f>SUMIF(SalarySheet!$B:$B,"Block Grant",SalarySheet!S:S)</f>
        <v>0</v>
      </c>
      <c r="E47" s="171" t="s">
        <v>412</v>
      </c>
      <c r="F47" s="177">
        <v>212004</v>
      </c>
    </row>
    <row r="48" spans="1:6" ht="22.5" customHeight="1">
      <c r="A48" s="177">
        <v>212005</v>
      </c>
      <c r="B48" s="189">
        <f t="shared" ref="B48:C48" si="16">C48</f>
        <v>0</v>
      </c>
      <c r="C48" s="189">
        <f t="shared" si="16"/>
        <v>0</v>
      </c>
      <c r="D48" s="187">
        <f>SUMIF(SalarySheet!$B:$B,"Block Grant",SalarySheet!T:T)</f>
        <v>0</v>
      </c>
      <c r="E48" s="171" t="s">
        <v>641</v>
      </c>
      <c r="F48" s="177">
        <v>212005</v>
      </c>
    </row>
    <row r="49" spans="1:11" ht="22.5" customHeight="1">
      <c r="A49" s="177">
        <v>212006</v>
      </c>
      <c r="B49" s="189">
        <f t="shared" ref="B49:C49" si="17">C49</f>
        <v>0</v>
      </c>
      <c r="C49" s="189">
        <f t="shared" si="17"/>
        <v>0</v>
      </c>
      <c r="D49" s="187">
        <f>SUMIF(SalarySheet!$B:$B,"Block Grant",SalarySheet!U:U)</f>
        <v>0</v>
      </c>
      <c r="E49" s="171" t="s">
        <v>414</v>
      </c>
      <c r="F49" s="177">
        <v>212006</v>
      </c>
    </row>
    <row r="50" spans="1:11" ht="22.5" customHeight="1">
      <c r="A50" s="177">
        <v>212007</v>
      </c>
      <c r="B50" s="189">
        <f t="shared" ref="B50:C50" si="18">C50</f>
        <v>0</v>
      </c>
      <c r="C50" s="189">
        <f t="shared" si="18"/>
        <v>0</v>
      </c>
      <c r="D50" s="187">
        <f>SUMIF(SalarySheet!$B:$B,"Block Grant",SalarySheet!V:V)</f>
        <v>0</v>
      </c>
      <c r="E50" s="171" t="s">
        <v>415</v>
      </c>
      <c r="F50" s="177">
        <v>212007</v>
      </c>
    </row>
    <row r="51" spans="1:11" ht="22.5" customHeight="1">
      <c r="A51" s="177">
        <v>212008</v>
      </c>
      <c r="B51" s="189">
        <f t="shared" ref="B51:C51" si="19">C51</f>
        <v>0</v>
      </c>
      <c r="C51" s="189">
        <f t="shared" si="19"/>
        <v>0</v>
      </c>
      <c r="D51" s="187">
        <f>SUMIF(SalarySheet!$B:$B,"Block Grant",SalarySheet!W:W)</f>
        <v>0</v>
      </c>
      <c r="E51" s="171" t="s">
        <v>642</v>
      </c>
      <c r="F51" s="177">
        <v>212008</v>
      </c>
    </row>
    <row r="52" spans="1:11" ht="22.5" customHeight="1">
      <c r="A52" s="177">
        <v>212009</v>
      </c>
      <c r="B52" s="189">
        <f t="shared" ref="B52:C52" si="20">C52</f>
        <v>0</v>
      </c>
      <c r="C52" s="189">
        <f t="shared" si="20"/>
        <v>0</v>
      </c>
      <c r="D52" s="187">
        <f>SUMIF(SalarySheet!$B:$B,"Block Grant",SalarySheet!X:X)</f>
        <v>0</v>
      </c>
      <c r="E52" s="171" t="s">
        <v>417</v>
      </c>
      <c r="F52" s="177">
        <v>212009</v>
      </c>
    </row>
    <row r="53" spans="1:11" ht="22.5" customHeight="1">
      <c r="A53" s="177">
        <v>212010</v>
      </c>
      <c r="B53" s="189">
        <f t="shared" ref="B53:C53" si="21">C53</f>
        <v>0</v>
      </c>
      <c r="C53" s="189">
        <f t="shared" si="21"/>
        <v>0</v>
      </c>
      <c r="D53" s="187">
        <f>SUMIF(SalarySheet!$B:$B,"Block Grant",SalarySheet!Y:Y)</f>
        <v>0</v>
      </c>
      <c r="E53" s="171" t="s">
        <v>643</v>
      </c>
      <c r="F53" s="177">
        <v>212010</v>
      </c>
    </row>
    <row r="54" spans="1:11" ht="22.5" customHeight="1" thickBot="1">
      <c r="A54" s="177">
        <v>212011</v>
      </c>
      <c r="B54" s="189">
        <f t="shared" ref="B54:C54" si="22">C54</f>
        <v>0</v>
      </c>
      <c r="C54" s="189">
        <f t="shared" si="22"/>
        <v>0</v>
      </c>
      <c r="D54" s="187">
        <f>SUMIF(SalarySheet!$B:$B,"Block Grant",SalarySheet!Z:Z)</f>
        <v>0</v>
      </c>
      <c r="E54" s="171" t="s">
        <v>419</v>
      </c>
      <c r="F54" s="177">
        <v>212011</v>
      </c>
    </row>
    <row r="55" spans="1:11" ht="22.5" customHeight="1">
      <c r="A55" s="177">
        <v>212012</v>
      </c>
      <c r="B55" s="189">
        <f t="shared" ref="B55:C55" si="23">C55</f>
        <v>0</v>
      </c>
      <c r="C55" s="189">
        <f t="shared" si="23"/>
        <v>0</v>
      </c>
      <c r="D55" s="187">
        <f>SUMIF(SalarySheet!$B:$B,"Block Grant",SalarySheet!AA:AA)</f>
        <v>0</v>
      </c>
      <c r="E55" s="171" t="s">
        <v>644</v>
      </c>
      <c r="F55" s="177">
        <v>212012</v>
      </c>
      <c r="H55" s="250" t="s">
        <v>768</v>
      </c>
      <c r="I55" s="251"/>
      <c r="J55" s="251"/>
      <c r="K55" s="252"/>
    </row>
    <row r="56" spans="1:11" ht="22.5" customHeight="1">
      <c r="A56" s="177">
        <v>212013</v>
      </c>
      <c r="B56" s="189">
        <f t="shared" ref="B56:C56" si="24">C56</f>
        <v>0</v>
      </c>
      <c r="C56" s="189">
        <f t="shared" si="24"/>
        <v>0</v>
      </c>
      <c r="D56" s="187">
        <f>SUMIF(SalarySheet!$B:$B,"Block Grant",SalarySheet!AB:AB)</f>
        <v>0</v>
      </c>
      <c r="E56" s="171" t="s">
        <v>645</v>
      </c>
      <c r="F56" s="177">
        <v>212013</v>
      </c>
      <c r="H56" s="253"/>
      <c r="I56" s="254"/>
      <c r="J56" s="254"/>
      <c r="K56" s="255"/>
    </row>
    <row r="57" spans="1:11" ht="22.5" customHeight="1">
      <c r="A57" s="177">
        <v>212014</v>
      </c>
      <c r="B57" s="189">
        <f t="shared" ref="B57:C57" si="25">C57</f>
        <v>0</v>
      </c>
      <c r="C57" s="189">
        <f t="shared" si="25"/>
        <v>0</v>
      </c>
      <c r="D57" s="187">
        <f>SUMIF(SalarySheet!$B:$B,"Block Grant",SalarySheet!AC:AC)</f>
        <v>0</v>
      </c>
      <c r="E57" s="171" t="s">
        <v>646</v>
      </c>
      <c r="F57" s="177">
        <v>212014</v>
      </c>
      <c r="H57" s="253"/>
      <c r="I57" s="254"/>
      <c r="J57" s="254"/>
      <c r="K57" s="255"/>
    </row>
    <row r="58" spans="1:11" ht="22.5" customHeight="1">
      <c r="A58" s="177">
        <v>212015</v>
      </c>
      <c r="B58" s="189">
        <f t="shared" ref="B58:C58" si="26">C58</f>
        <v>0</v>
      </c>
      <c r="C58" s="189">
        <f t="shared" si="26"/>
        <v>0</v>
      </c>
      <c r="D58" s="187">
        <f>SUMIF(SalarySheet!$B:$B,"Block Grant",SalarySheet!AD:AD)</f>
        <v>0</v>
      </c>
      <c r="E58" s="171" t="s">
        <v>647</v>
      </c>
      <c r="F58" s="177">
        <v>212015</v>
      </c>
      <c r="H58" s="253"/>
      <c r="I58" s="254"/>
      <c r="J58" s="254"/>
      <c r="K58" s="255"/>
    </row>
    <row r="59" spans="1:11" ht="22.5" customHeight="1">
      <c r="A59" s="177">
        <v>212016</v>
      </c>
      <c r="B59" s="189">
        <f t="shared" ref="B59:C59" si="27">C59</f>
        <v>0</v>
      </c>
      <c r="C59" s="189">
        <f t="shared" si="27"/>
        <v>0</v>
      </c>
      <c r="D59" s="187">
        <f>SUMIF(SalarySheet!$B:$B,"Block Grant",SalarySheet!AE:AE)</f>
        <v>0</v>
      </c>
      <c r="E59" s="171" t="s">
        <v>648</v>
      </c>
      <c r="F59" s="177">
        <v>212016</v>
      </c>
      <c r="H59" s="253"/>
      <c r="I59" s="254"/>
      <c r="J59" s="254"/>
      <c r="K59" s="255"/>
    </row>
    <row r="60" spans="1:11" ht="22.5" customHeight="1" thickBot="1">
      <c r="A60" s="177">
        <v>212017</v>
      </c>
      <c r="B60" s="189">
        <f t="shared" ref="B60:C60" si="28">C60</f>
        <v>0</v>
      </c>
      <c r="C60" s="189">
        <f t="shared" si="28"/>
        <v>0</v>
      </c>
      <c r="D60" s="187">
        <f>SUMIF(SalarySheet!$B:$B,"Block Grant",SalarySheet!AF:AF)</f>
        <v>0</v>
      </c>
      <c r="E60" s="171" t="s">
        <v>649</v>
      </c>
      <c r="F60" s="177">
        <v>212017</v>
      </c>
      <c r="H60" s="256"/>
      <c r="I60" s="257"/>
      <c r="J60" s="257"/>
      <c r="K60" s="258"/>
    </row>
    <row r="61" spans="1:11" ht="22.5" customHeight="1">
      <c r="A61" s="177">
        <v>212018</v>
      </c>
      <c r="B61" s="189">
        <f t="shared" ref="B61:C61" si="29">C61</f>
        <v>0</v>
      </c>
      <c r="C61" s="189">
        <f t="shared" si="29"/>
        <v>0</v>
      </c>
      <c r="D61" s="187">
        <f>SUMIF(SalarySheet!$B:$B,"Block Grant",SalarySheet!AG:AG)</f>
        <v>0</v>
      </c>
      <c r="E61" s="171" t="s">
        <v>650</v>
      </c>
      <c r="F61" s="177">
        <v>212018</v>
      </c>
    </row>
    <row r="62" spans="1:11" ht="22.5" customHeight="1">
      <c r="A62" s="177">
        <v>212019</v>
      </c>
      <c r="B62" s="189">
        <f t="shared" ref="B62:C62" si="30">C62</f>
        <v>0</v>
      </c>
      <c r="C62" s="189">
        <f t="shared" si="30"/>
        <v>0</v>
      </c>
      <c r="D62" s="187">
        <f>SUMIF(SalarySheet!$B:$B,"Block Grant",SalarySheet!AH:AH)</f>
        <v>0</v>
      </c>
      <c r="E62" s="171" t="s">
        <v>427</v>
      </c>
      <c r="F62" s="177">
        <v>212019</v>
      </c>
    </row>
    <row r="63" spans="1:11" ht="22.5" customHeight="1">
      <c r="A63" s="177">
        <v>212020</v>
      </c>
      <c r="B63" s="189">
        <f t="shared" ref="B63:C63" si="31">C63</f>
        <v>0</v>
      </c>
      <c r="C63" s="189">
        <f t="shared" si="31"/>
        <v>0</v>
      </c>
      <c r="D63" s="187">
        <f>SUMIF(SalarySheet!$B:$B,"Block Grant",SalarySheet!AI:AI)</f>
        <v>0</v>
      </c>
      <c r="E63" s="171" t="s">
        <v>428</v>
      </c>
      <c r="F63" s="177">
        <v>212020</v>
      </c>
    </row>
    <row r="64" spans="1:11" ht="22.5" customHeight="1">
      <c r="A64" s="177">
        <v>212021</v>
      </c>
      <c r="B64" s="189">
        <f t="shared" ref="B64:C64" si="32">C64</f>
        <v>0</v>
      </c>
      <c r="C64" s="189">
        <f t="shared" si="32"/>
        <v>0</v>
      </c>
      <c r="D64" s="187">
        <f>SUMIF(SalarySheet!$B:$B,"Block Grant",SalarySheet!AJ:AJ)</f>
        <v>0</v>
      </c>
      <c r="E64" s="171" t="s">
        <v>429</v>
      </c>
      <c r="F64" s="177">
        <v>212021</v>
      </c>
    </row>
    <row r="65" spans="1:6" ht="22.5" customHeight="1">
      <c r="A65" s="177">
        <v>212022</v>
      </c>
      <c r="B65" s="189">
        <f t="shared" ref="B65:C65" si="33">C65</f>
        <v>0</v>
      </c>
      <c r="C65" s="189">
        <f t="shared" si="33"/>
        <v>0</v>
      </c>
      <c r="D65" s="187">
        <f>SUMIF(SalarySheet!$B:$B,"Block Grant",SalarySheet!AK:AK)</f>
        <v>0</v>
      </c>
      <c r="E65" s="171" t="s">
        <v>651</v>
      </c>
      <c r="F65" s="177">
        <v>212022</v>
      </c>
    </row>
    <row r="66" spans="1:6" ht="22.5" customHeight="1">
      <c r="A66" s="177">
        <v>212023</v>
      </c>
      <c r="B66" s="189">
        <f t="shared" ref="B66:C66" si="34">C66</f>
        <v>0</v>
      </c>
      <c r="C66" s="189">
        <f t="shared" si="34"/>
        <v>0</v>
      </c>
      <c r="D66" s="187">
        <f>SUMIF(SalarySheet!$B:$B,"Block Grant",SalarySheet!AL:AL)</f>
        <v>0</v>
      </c>
      <c r="E66" s="171" t="s">
        <v>652</v>
      </c>
      <c r="F66" s="177">
        <v>212023</v>
      </c>
    </row>
    <row r="67" spans="1:6" ht="22.5" customHeight="1">
      <c r="A67" s="177">
        <v>212024</v>
      </c>
      <c r="B67" s="189">
        <f t="shared" ref="B67:C67" si="35">C67</f>
        <v>0</v>
      </c>
      <c r="C67" s="189">
        <f t="shared" si="35"/>
        <v>0</v>
      </c>
      <c r="D67" s="187">
        <f>SUMIF(SalarySheet!$B:$B,"Block Grant",SalarySheet!AM:AM)</f>
        <v>0</v>
      </c>
      <c r="E67" s="171" t="s">
        <v>653</v>
      </c>
      <c r="F67" s="177">
        <v>212024</v>
      </c>
    </row>
    <row r="68" spans="1:6" ht="22.5" customHeight="1">
      <c r="A68" s="177">
        <v>212025</v>
      </c>
      <c r="B68" s="189">
        <f t="shared" ref="B68:C68" si="36">C68</f>
        <v>0</v>
      </c>
      <c r="C68" s="189">
        <f t="shared" si="36"/>
        <v>0</v>
      </c>
      <c r="D68" s="187">
        <f>SUMIF(SalarySheet!$B:$B,"Block Grant",SalarySheet!AN:AN)</f>
        <v>0</v>
      </c>
      <c r="E68" s="171" t="s">
        <v>433</v>
      </c>
      <c r="F68" s="177">
        <v>212025</v>
      </c>
    </row>
    <row r="69" spans="1:6" ht="22.5" customHeight="1">
      <c r="A69" s="177">
        <v>212026</v>
      </c>
      <c r="B69" s="189">
        <f t="shared" ref="B69:C69" si="37">C69</f>
        <v>0</v>
      </c>
      <c r="C69" s="189">
        <f t="shared" si="37"/>
        <v>0</v>
      </c>
      <c r="D69" s="187">
        <f>SUMIF(SalarySheet!$B:$B,"Block Grant",SalarySheet!AO:AO)</f>
        <v>0</v>
      </c>
      <c r="E69" s="171" t="s">
        <v>434</v>
      </c>
      <c r="F69" s="177">
        <v>212026</v>
      </c>
    </row>
    <row r="70" spans="1:6" ht="22.5" customHeight="1">
      <c r="A70" s="177">
        <v>212027</v>
      </c>
      <c r="B70" s="189">
        <f t="shared" ref="B70:C70" si="38">C70</f>
        <v>0</v>
      </c>
      <c r="C70" s="189">
        <f t="shared" si="38"/>
        <v>0</v>
      </c>
      <c r="D70" s="187">
        <f>SUMIF(SalarySheet!$B:$B,"Block Grant",SalarySheet!AP:AP)</f>
        <v>0</v>
      </c>
      <c r="E70" s="171" t="s">
        <v>435</v>
      </c>
      <c r="F70" s="177">
        <v>212027</v>
      </c>
    </row>
    <row r="71" spans="1:6" ht="22.5" customHeight="1">
      <c r="A71" s="177">
        <v>212028</v>
      </c>
      <c r="B71" s="189">
        <f t="shared" ref="B71:C71" si="39">C71</f>
        <v>0</v>
      </c>
      <c r="C71" s="189">
        <f t="shared" si="39"/>
        <v>0</v>
      </c>
      <c r="D71" s="187">
        <f>SUMIF(SalarySheet!$B:$B,"Block Grant",SalarySheet!AQ:AQ)</f>
        <v>0</v>
      </c>
      <c r="E71" s="171" t="s">
        <v>654</v>
      </c>
      <c r="F71" s="177">
        <v>212028</v>
      </c>
    </row>
    <row r="72" spans="1:6" ht="22.5" customHeight="1">
      <c r="A72" s="177">
        <v>212029</v>
      </c>
      <c r="B72" s="189">
        <f t="shared" ref="B72:C72" si="40">C72</f>
        <v>0</v>
      </c>
      <c r="C72" s="189">
        <f t="shared" si="40"/>
        <v>0</v>
      </c>
      <c r="D72" s="187">
        <f>SUMIF(SalarySheet!$B:$B,"Block Grant",SalarySheet!AR:AR)</f>
        <v>0</v>
      </c>
      <c r="E72" s="171" t="s">
        <v>655</v>
      </c>
      <c r="F72" s="177">
        <v>212029</v>
      </c>
    </row>
    <row r="73" spans="1:6" ht="22.5" customHeight="1">
      <c r="A73" s="177">
        <v>212030</v>
      </c>
      <c r="B73" s="189">
        <f t="shared" ref="B73:C73" si="41">C73</f>
        <v>0</v>
      </c>
      <c r="C73" s="189">
        <f t="shared" si="41"/>
        <v>0</v>
      </c>
      <c r="D73" s="187">
        <f>SUMIF(SalarySheet!$B:$B,"Block Grant",SalarySheet!AS:AS)</f>
        <v>0</v>
      </c>
      <c r="E73" s="171" t="s">
        <v>656</v>
      </c>
      <c r="F73" s="177">
        <v>212030</v>
      </c>
    </row>
    <row r="74" spans="1:6" ht="22.5" customHeight="1">
      <c r="A74" s="177">
        <v>212031</v>
      </c>
      <c r="B74" s="189">
        <f t="shared" ref="B74:C74" si="42">C74</f>
        <v>0</v>
      </c>
      <c r="C74" s="189">
        <f t="shared" si="42"/>
        <v>0</v>
      </c>
      <c r="D74" s="187">
        <f>SUMIF(SalarySheet!$B:$B,"Block Grant",SalarySheet!AT:AT)</f>
        <v>0</v>
      </c>
      <c r="E74" s="171" t="s">
        <v>439</v>
      </c>
      <c r="F74" s="177">
        <v>212031</v>
      </c>
    </row>
    <row r="75" spans="1:6" ht="22.5" customHeight="1">
      <c r="A75" s="177">
        <v>212032</v>
      </c>
      <c r="B75" s="189">
        <f t="shared" ref="B75:C75" si="43">C75</f>
        <v>0</v>
      </c>
      <c r="C75" s="189">
        <f t="shared" si="43"/>
        <v>0</v>
      </c>
      <c r="D75" s="187">
        <f>SUMIF(SalarySheet!$B:$B,"Block Grant",SalarySheet!AU:AU)</f>
        <v>0</v>
      </c>
      <c r="E75" s="171" t="s">
        <v>440</v>
      </c>
      <c r="F75" s="177">
        <v>212032</v>
      </c>
    </row>
    <row r="76" spans="1:6" ht="22.5" customHeight="1">
      <c r="A76" s="177">
        <v>212999</v>
      </c>
      <c r="B76" s="189">
        <f t="shared" ref="B76:C76" si="44">C76</f>
        <v>0</v>
      </c>
      <c r="C76" s="189">
        <f t="shared" si="44"/>
        <v>0</v>
      </c>
      <c r="D76" s="187">
        <f>SUMIF(SalarySheet!$B:$B,"Block Grant",SalarySheet!AV:AV)</f>
        <v>0</v>
      </c>
      <c r="E76" s="171" t="s">
        <v>441</v>
      </c>
      <c r="F76" s="177">
        <v>212999</v>
      </c>
    </row>
    <row r="77" spans="1:6" ht="22.5" customHeight="1" thickBot="1">
      <c r="A77" s="177"/>
      <c r="B77" s="174"/>
      <c r="C77" s="174"/>
      <c r="D77" s="174"/>
      <c r="E77" s="175"/>
      <c r="F77" s="177"/>
    </row>
    <row r="78" spans="1:6" ht="22.5" customHeight="1" thickBot="1">
      <c r="A78" s="183">
        <v>213</v>
      </c>
      <c r="B78" s="172">
        <f>SUM(B79:B79)</f>
        <v>0</v>
      </c>
      <c r="C78" s="172">
        <f>SUM(C79:C79)</f>
        <v>0</v>
      </c>
      <c r="D78" s="172">
        <f>SUM(D79:D79)</f>
        <v>0</v>
      </c>
      <c r="E78" s="173" t="s">
        <v>606</v>
      </c>
      <c r="F78" s="183">
        <v>213</v>
      </c>
    </row>
    <row r="79" spans="1:6" ht="22.5" customHeight="1">
      <c r="A79" s="177">
        <v>213006</v>
      </c>
      <c r="B79" s="189"/>
      <c r="C79" s="189"/>
      <c r="D79" s="189"/>
      <c r="E79" s="171" t="s">
        <v>657</v>
      </c>
      <c r="F79" s="177">
        <v>213006</v>
      </c>
    </row>
    <row r="80" spans="1:6" ht="22.5" customHeight="1" thickBot="1">
      <c r="A80" s="177"/>
      <c r="B80" s="174"/>
      <c r="C80" s="174"/>
      <c r="D80" s="174"/>
      <c r="E80" s="175"/>
      <c r="F80" s="177"/>
    </row>
    <row r="81" spans="1:6" ht="22.5" customHeight="1" thickBot="1">
      <c r="A81" s="183">
        <v>221</v>
      </c>
      <c r="B81" s="172">
        <f t="shared" ref="B81:C81" si="45">SUM(B82:B87)</f>
        <v>0</v>
      </c>
      <c r="C81" s="172">
        <f t="shared" si="45"/>
        <v>0</v>
      </c>
      <c r="D81" s="172">
        <f>SUM(D82:D87)</f>
        <v>0</v>
      </c>
      <c r="E81" s="173" t="s">
        <v>607</v>
      </c>
      <c r="F81" s="183">
        <v>221</v>
      </c>
    </row>
    <row r="82" spans="1:6" ht="22.5" customHeight="1">
      <c r="A82" s="177">
        <v>221001</v>
      </c>
      <c r="B82" s="188"/>
      <c r="C82" s="188"/>
      <c r="D82" s="188"/>
      <c r="E82" s="185" t="s">
        <v>658</v>
      </c>
      <c r="F82" s="177">
        <v>221001</v>
      </c>
    </row>
    <row r="83" spans="1:6" ht="22.5" customHeight="1">
      <c r="A83" s="177">
        <v>221002</v>
      </c>
      <c r="B83" s="189"/>
      <c r="C83" s="189"/>
      <c r="D83" s="189"/>
      <c r="E83" s="171" t="s">
        <v>659</v>
      </c>
      <c r="F83" s="177">
        <v>221002</v>
      </c>
    </row>
    <row r="84" spans="1:6" ht="22.5" customHeight="1">
      <c r="A84" s="177">
        <v>221003</v>
      </c>
      <c r="B84" s="189"/>
      <c r="C84" s="189"/>
      <c r="D84" s="189"/>
      <c r="E84" s="171" t="s">
        <v>660</v>
      </c>
      <c r="F84" s="177">
        <v>221003</v>
      </c>
    </row>
    <row r="85" spans="1:6" ht="22.5" customHeight="1">
      <c r="A85" s="177">
        <v>221004</v>
      </c>
      <c r="B85" s="189"/>
      <c r="C85" s="189"/>
      <c r="D85" s="189"/>
      <c r="E85" s="171" t="s">
        <v>661</v>
      </c>
      <c r="F85" s="177">
        <v>221004</v>
      </c>
    </row>
    <row r="86" spans="1:6" ht="22.5" customHeight="1">
      <c r="A86" s="177">
        <v>221005</v>
      </c>
      <c r="B86" s="189"/>
      <c r="C86" s="189"/>
      <c r="D86" s="189"/>
      <c r="E86" s="171" t="s">
        <v>662</v>
      </c>
      <c r="F86" s="177">
        <v>221005</v>
      </c>
    </row>
    <row r="87" spans="1:6" ht="22.5" customHeight="1">
      <c r="A87" s="177">
        <v>221999</v>
      </c>
      <c r="B87" s="189"/>
      <c r="C87" s="189"/>
      <c r="D87" s="189"/>
      <c r="E87" s="171" t="s">
        <v>448</v>
      </c>
      <c r="F87" s="177">
        <v>221999</v>
      </c>
    </row>
    <row r="88" spans="1:6" ht="22.5" customHeight="1" thickBot="1">
      <c r="A88" s="177"/>
      <c r="B88" s="174"/>
      <c r="C88" s="174"/>
      <c r="D88" s="174"/>
      <c r="E88" s="175"/>
      <c r="F88" s="177"/>
    </row>
    <row r="89" spans="1:6" ht="22.5" customHeight="1" thickBot="1">
      <c r="A89" s="183">
        <v>222</v>
      </c>
      <c r="B89" s="172">
        <f t="shared" ref="B89:C89" si="46">SUM(B90:B101)</f>
        <v>0</v>
      </c>
      <c r="C89" s="172">
        <f t="shared" si="46"/>
        <v>0</v>
      </c>
      <c r="D89" s="172">
        <f>SUM(D90:D101)</f>
        <v>0</v>
      </c>
      <c r="E89" s="173" t="s">
        <v>608</v>
      </c>
      <c r="F89" s="183">
        <v>222</v>
      </c>
    </row>
    <row r="90" spans="1:6" ht="22.5" customHeight="1">
      <c r="A90" s="177">
        <v>222001</v>
      </c>
      <c r="B90" s="188"/>
      <c r="C90" s="188"/>
      <c r="D90" s="188"/>
      <c r="E90" s="185" t="s">
        <v>663</v>
      </c>
      <c r="F90" s="177">
        <v>222001</v>
      </c>
    </row>
    <row r="91" spans="1:6" ht="22.5" customHeight="1">
      <c r="A91" s="177">
        <v>222002</v>
      </c>
      <c r="B91" s="189"/>
      <c r="C91" s="189"/>
      <c r="D91" s="189"/>
      <c r="E91" s="171" t="s">
        <v>664</v>
      </c>
      <c r="F91" s="177">
        <v>222002</v>
      </c>
    </row>
    <row r="92" spans="1:6" ht="22.5" customHeight="1">
      <c r="A92" s="177">
        <v>222003</v>
      </c>
      <c r="B92" s="189"/>
      <c r="C92" s="189"/>
      <c r="D92" s="189"/>
      <c r="E92" s="171" t="s">
        <v>665</v>
      </c>
      <c r="F92" s="177">
        <v>222003</v>
      </c>
    </row>
    <row r="93" spans="1:6" ht="22.5" customHeight="1">
      <c r="A93" s="177">
        <v>222004</v>
      </c>
      <c r="B93" s="189"/>
      <c r="C93" s="189"/>
      <c r="D93" s="189"/>
      <c r="E93" s="171" t="s">
        <v>666</v>
      </c>
      <c r="F93" s="177">
        <v>222004</v>
      </c>
    </row>
    <row r="94" spans="1:6" ht="22.5" customHeight="1">
      <c r="A94" s="177">
        <v>222005</v>
      </c>
      <c r="B94" s="189"/>
      <c r="C94" s="189"/>
      <c r="D94" s="189"/>
      <c r="E94" s="171" t="s">
        <v>453</v>
      </c>
      <c r="F94" s="177">
        <v>222005</v>
      </c>
    </row>
    <row r="95" spans="1:6" ht="22.5" customHeight="1">
      <c r="A95" s="177">
        <v>222006</v>
      </c>
      <c r="B95" s="189"/>
      <c r="C95" s="189"/>
      <c r="D95" s="189"/>
      <c r="E95" s="171" t="s">
        <v>667</v>
      </c>
      <c r="F95" s="177">
        <v>222006</v>
      </c>
    </row>
    <row r="96" spans="1:6" ht="22.5" customHeight="1">
      <c r="A96" s="177">
        <v>222007</v>
      </c>
      <c r="B96" s="189"/>
      <c r="C96" s="189"/>
      <c r="D96" s="189"/>
      <c r="E96" s="171" t="s">
        <v>455</v>
      </c>
      <c r="F96" s="177">
        <v>222007</v>
      </c>
    </row>
    <row r="97" spans="1:6" ht="22.5" customHeight="1">
      <c r="A97" s="177">
        <v>222008</v>
      </c>
      <c r="B97" s="189"/>
      <c r="C97" s="189"/>
      <c r="D97" s="189"/>
      <c r="E97" s="171" t="s">
        <v>456</v>
      </c>
      <c r="F97" s="177">
        <v>222008</v>
      </c>
    </row>
    <row r="98" spans="1:6" ht="22.5" customHeight="1">
      <c r="A98" s="177">
        <v>222009</v>
      </c>
      <c r="B98" s="189"/>
      <c r="C98" s="189"/>
      <c r="D98" s="189"/>
      <c r="E98" s="171" t="s">
        <v>668</v>
      </c>
      <c r="F98" s="177">
        <v>222009</v>
      </c>
    </row>
    <row r="99" spans="1:6" ht="22.5" customHeight="1">
      <c r="A99" s="177">
        <v>222010</v>
      </c>
      <c r="B99" s="189"/>
      <c r="C99" s="189"/>
      <c r="D99" s="189"/>
      <c r="E99" s="171" t="s">
        <v>458</v>
      </c>
      <c r="F99" s="177">
        <v>222010</v>
      </c>
    </row>
    <row r="100" spans="1:6" ht="22.5" customHeight="1">
      <c r="A100" s="177">
        <v>222011</v>
      </c>
      <c r="B100" s="189"/>
      <c r="C100" s="189"/>
      <c r="D100" s="189"/>
      <c r="E100" s="171" t="s">
        <v>669</v>
      </c>
      <c r="F100" s="177">
        <v>222011</v>
      </c>
    </row>
    <row r="101" spans="1:6" ht="22.5" customHeight="1">
      <c r="A101" s="177">
        <v>222999</v>
      </c>
      <c r="B101" s="189"/>
      <c r="C101" s="189"/>
      <c r="D101" s="189"/>
      <c r="E101" s="171" t="s">
        <v>670</v>
      </c>
      <c r="F101" s="177">
        <v>222999</v>
      </c>
    </row>
    <row r="102" spans="1:6" ht="22.5" customHeight="1" thickBot="1">
      <c r="A102" s="177"/>
      <c r="B102" s="174"/>
      <c r="C102" s="174"/>
      <c r="D102" s="174"/>
      <c r="E102" s="175"/>
      <c r="F102" s="177"/>
    </row>
    <row r="103" spans="1:6" ht="22.5" customHeight="1" thickBot="1">
      <c r="A103" s="183">
        <v>223</v>
      </c>
      <c r="B103" s="172">
        <f t="shared" ref="B103:C103" si="47">SUM(B104:B129)</f>
        <v>0</v>
      </c>
      <c r="C103" s="172">
        <f t="shared" si="47"/>
        <v>0</v>
      </c>
      <c r="D103" s="172">
        <f>SUM(D104:D129)</f>
        <v>0</v>
      </c>
      <c r="E103" s="173" t="s">
        <v>609</v>
      </c>
      <c r="F103" s="183">
        <v>223</v>
      </c>
    </row>
    <row r="104" spans="1:6" ht="22.5" customHeight="1">
      <c r="A104" s="177">
        <v>223001</v>
      </c>
      <c r="B104" s="188"/>
      <c r="C104" s="188"/>
      <c r="D104" s="188"/>
      <c r="E104" s="185" t="s">
        <v>671</v>
      </c>
      <c r="F104" s="177">
        <v>223001</v>
      </c>
    </row>
    <row r="105" spans="1:6" ht="22.5" customHeight="1">
      <c r="A105" s="177">
        <v>223002</v>
      </c>
      <c r="B105" s="189"/>
      <c r="C105" s="189"/>
      <c r="D105" s="189"/>
      <c r="E105" s="171" t="s">
        <v>462</v>
      </c>
      <c r="F105" s="177">
        <v>223002</v>
      </c>
    </row>
    <row r="106" spans="1:6" ht="22.5" customHeight="1">
      <c r="A106" s="177">
        <v>223003</v>
      </c>
      <c r="B106" s="189"/>
      <c r="C106" s="189"/>
      <c r="D106" s="189"/>
      <c r="E106" s="171" t="s">
        <v>672</v>
      </c>
      <c r="F106" s="177">
        <v>223003</v>
      </c>
    </row>
    <row r="107" spans="1:6" ht="22.5" customHeight="1">
      <c r="A107" s="177">
        <v>223004</v>
      </c>
      <c r="B107" s="189"/>
      <c r="C107" s="189"/>
      <c r="D107" s="189"/>
      <c r="E107" s="171" t="s">
        <v>464</v>
      </c>
      <c r="F107" s="177">
        <v>223004</v>
      </c>
    </row>
    <row r="108" spans="1:6" ht="22.5" customHeight="1">
      <c r="A108" s="177">
        <v>223005</v>
      </c>
      <c r="B108" s="189"/>
      <c r="C108" s="189"/>
      <c r="D108" s="189"/>
      <c r="E108" s="171" t="s">
        <v>465</v>
      </c>
      <c r="F108" s="177">
        <v>223005</v>
      </c>
    </row>
    <row r="109" spans="1:6" ht="22.5" customHeight="1">
      <c r="A109" s="177">
        <v>223006</v>
      </c>
      <c r="B109" s="189"/>
      <c r="C109" s="189"/>
      <c r="D109" s="189"/>
      <c r="E109" s="171" t="s">
        <v>466</v>
      </c>
      <c r="F109" s="177">
        <v>223006</v>
      </c>
    </row>
    <row r="110" spans="1:6" ht="22.5" customHeight="1">
      <c r="A110" s="177">
        <v>223007</v>
      </c>
      <c r="B110" s="189"/>
      <c r="C110" s="189"/>
      <c r="D110" s="189"/>
      <c r="E110" s="171" t="s">
        <v>673</v>
      </c>
      <c r="F110" s="177">
        <v>223007</v>
      </c>
    </row>
    <row r="111" spans="1:6" ht="22.5" customHeight="1">
      <c r="A111" s="177">
        <v>223008</v>
      </c>
      <c r="B111" s="189"/>
      <c r="C111" s="189"/>
      <c r="D111" s="189"/>
      <c r="E111" s="171" t="s">
        <v>674</v>
      </c>
      <c r="F111" s="177">
        <v>223008</v>
      </c>
    </row>
    <row r="112" spans="1:6" ht="22.5" customHeight="1">
      <c r="A112" s="177">
        <v>223009</v>
      </c>
      <c r="B112" s="189"/>
      <c r="C112" s="189"/>
      <c r="D112" s="189"/>
      <c r="E112" s="171" t="s">
        <v>469</v>
      </c>
      <c r="F112" s="177">
        <v>223009</v>
      </c>
    </row>
    <row r="113" spans="1:6" ht="22.5" customHeight="1">
      <c r="A113" s="177">
        <v>223010</v>
      </c>
      <c r="B113" s="189"/>
      <c r="C113" s="189"/>
      <c r="D113" s="189"/>
      <c r="E113" s="171" t="s">
        <v>675</v>
      </c>
      <c r="F113" s="177">
        <v>223010</v>
      </c>
    </row>
    <row r="114" spans="1:6" ht="22.5" customHeight="1">
      <c r="A114" s="177">
        <v>223011</v>
      </c>
      <c r="B114" s="189"/>
      <c r="C114" s="189"/>
      <c r="D114" s="189"/>
      <c r="E114" s="171" t="s">
        <v>471</v>
      </c>
      <c r="F114" s="177">
        <v>223011</v>
      </c>
    </row>
    <row r="115" spans="1:6" ht="22.5" customHeight="1">
      <c r="A115" s="177">
        <v>223012</v>
      </c>
      <c r="B115" s="189"/>
      <c r="C115" s="189"/>
      <c r="D115" s="189"/>
      <c r="E115" s="171" t="s">
        <v>676</v>
      </c>
      <c r="F115" s="177">
        <v>223012</v>
      </c>
    </row>
    <row r="116" spans="1:6" ht="22.5" customHeight="1">
      <c r="A116" s="177">
        <v>223013</v>
      </c>
      <c r="B116" s="189"/>
      <c r="C116" s="189"/>
      <c r="D116" s="189"/>
      <c r="E116" s="171" t="s">
        <v>677</v>
      </c>
      <c r="F116" s="177">
        <v>223013</v>
      </c>
    </row>
    <row r="117" spans="1:6" ht="22.5" customHeight="1">
      <c r="A117" s="177">
        <v>223014</v>
      </c>
      <c r="B117" s="189"/>
      <c r="C117" s="189"/>
      <c r="D117" s="189"/>
      <c r="E117" s="171" t="s">
        <v>678</v>
      </c>
      <c r="F117" s="177">
        <v>223014</v>
      </c>
    </row>
    <row r="118" spans="1:6" ht="22.5" customHeight="1">
      <c r="A118" s="177">
        <v>223015</v>
      </c>
      <c r="B118" s="189"/>
      <c r="C118" s="189"/>
      <c r="D118" s="189"/>
      <c r="E118" s="171" t="s">
        <v>679</v>
      </c>
      <c r="F118" s="177">
        <v>223015</v>
      </c>
    </row>
    <row r="119" spans="1:6" ht="22.5" customHeight="1">
      <c r="A119" s="177">
        <v>223016</v>
      </c>
      <c r="B119" s="189"/>
      <c r="C119" s="189"/>
      <c r="D119" s="189"/>
      <c r="E119" s="171" t="s">
        <v>680</v>
      </c>
      <c r="F119" s="177">
        <v>223016</v>
      </c>
    </row>
    <row r="120" spans="1:6" ht="22.5" customHeight="1">
      <c r="A120" s="177">
        <v>223017</v>
      </c>
      <c r="B120" s="189"/>
      <c r="C120" s="189"/>
      <c r="D120" s="189"/>
      <c r="E120" s="171" t="s">
        <v>681</v>
      </c>
      <c r="F120" s="177">
        <v>223017</v>
      </c>
    </row>
    <row r="121" spans="1:6" ht="22.5" customHeight="1">
      <c r="A121" s="177">
        <v>223018</v>
      </c>
      <c r="B121" s="189"/>
      <c r="C121" s="189"/>
      <c r="D121" s="189"/>
      <c r="E121" s="171" t="s">
        <v>682</v>
      </c>
      <c r="F121" s="177">
        <v>223018</v>
      </c>
    </row>
    <row r="122" spans="1:6" ht="22.5" customHeight="1">
      <c r="A122" s="177">
        <v>223019</v>
      </c>
      <c r="B122" s="189"/>
      <c r="C122" s="189"/>
      <c r="D122" s="189"/>
      <c r="E122" s="171" t="s">
        <v>683</v>
      </c>
      <c r="F122" s="177">
        <v>223019</v>
      </c>
    </row>
    <row r="123" spans="1:6" ht="22.5" customHeight="1">
      <c r="A123" s="177">
        <v>223020</v>
      </c>
      <c r="B123" s="189"/>
      <c r="C123" s="189"/>
      <c r="D123" s="189"/>
      <c r="E123" s="171" t="s">
        <v>480</v>
      </c>
      <c r="F123" s="177">
        <v>223020</v>
      </c>
    </row>
    <row r="124" spans="1:6" ht="22.5" customHeight="1">
      <c r="A124" s="177">
        <v>223021</v>
      </c>
      <c r="B124" s="189"/>
      <c r="C124" s="189"/>
      <c r="D124" s="189"/>
      <c r="E124" s="171" t="s">
        <v>481</v>
      </c>
      <c r="F124" s="177">
        <v>223021</v>
      </c>
    </row>
    <row r="125" spans="1:6" ht="22.5" customHeight="1">
      <c r="A125" s="177">
        <v>223022</v>
      </c>
      <c r="B125" s="189"/>
      <c r="C125" s="189"/>
      <c r="D125" s="189"/>
      <c r="E125" s="171" t="s">
        <v>684</v>
      </c>
      <c r="F125" s="177">
        <v>223022</v>
      </c>
    </row>
    <row r="126" spans="1:6" ht="22.5" customHeight="1">
      <c r="A126" s="177">
        <v>223023</v>
      </c>
      <c r="B126" s="189"/>
      <c r="C126" s="189"/>
      <c r="D126" s="189"/>
      <c r="E126" s="171" t="s">
        <v>685</v>
      </c>
      <c r="F126" s="177">
        <v>223023</v>
      </c>
    </row>
    <row r="127" spans="1:6" ht="22.5" customHeight="1">
      <c r="A127" s="177">
        <v>223024</v>
      </c>
      <c r="B127" s="189"/>
      <c r="C127" s="189"/>
      <c r="D127" s="189"/>
      <c r="E127" s="171" t="s">
        <v>484</v>
      </c>
      <c r="F127" s="177">
        <v>223024</v>
      </c>
    </row>
    <row r="128" spans="1:6" ht="22.5" customHeight="1">
      <c r="A128" s="177">
        <v>223025</v>
      </c>
      <c r="B128" s="189"/>
      <c r="C128" s="189"/>
      <c r="D128" s="189"/>
      <c r="E128" s="171" t="s">
        <v>686</v>
      </c>
      <c r="F128" s="177">
        <v>223025</v>
      </c>
    </row>
    <row r="129" spans="1:6" ht="22.5" customHeight="1">
      <c r="A129" s="177">
        <v>223999</v>
      </c>
      <c r="B129" s="189"/>
      <c r="C129" s="189"/>
      <c r="D129" s="189"/>
      <c r="E129" s="171" t="s">
        <v>687</v>
      </c>
      <c r="F129" s="177">
        <v>223999</v>
      </c>
    </row>
    <row r="130" spans="1:6" ht="22.5" customHeight="1" thickBot="1">
      <c r="A130" s="177"/>
      <c r="B130" s="174"/>
      <c r="C130" s="174"/>
      <c r="D130" s="174"/>
      <c r="E130" s="175"/>
      <c r="F130" s="177"/>
    </row>
    <row r="131" spans="1:6" ht="22.5" customHeight="1" thickBot="1">
      <c r="A131" s="183">
        <v>224</v>
      </c>
      <c r="B131" s="172">
        <f t="shared" ref="B131:C131" si="48">SUM(B132:B136)</f>
        <v>0</v>
      </c>
      <c r="C131" s="172">
        <f t="shared" si="48"/>
        <v>0</v>
      </c>
      <c r="D131" s="172">
        <f>SUM(D132:D136)</f>
        <v>0</v>
      </c>
      <c r="E131" s="173" t="s">
        <v>610</v>
      </c>
      <c r="F131" s="183">
        <v>224</v>
      </c>
    </row>
    <row r="132" spans="1:6" ht="22.5" customHeight="1">
      <c r="A132" s="177">
        <v>224001</v>
      </c>
      <c r="B132" s="188"/>
      <c r="C132" s="188"/>
      <c r="D132" s="188"/>
      <c r="E132" s="185" t="s">
        <v>487</v>
      </c>
      <c r="F132" s="177">
        <v>224001</v>
      </c>
    </row>
    <row r="133" spans="1:6" ht="22.5" customHeight="1">
      <c r="A133" s="177">
        <v>224011</v>
      </c>
      <c r="B133" s="189"/>
      <c r="C133" s="189"/>
      <c r="D133" s="189"/>
      <c r="E133" s="171" t="s">
        <v>488</v>
      </c>
      <c r="F133" s="177">
        <v>224011</v>
      </c>
    </row>
    <row r="134" spans="1:6" ht="22.5" customHeight="1">
      <c r="A134" s="177">
        <v>224021</v>
      </c>
      <c r="B134" s="189"/>
      <c r="C134" s="189"/>
      <c r="D134" s="189"/>
      <c r="E134" s="171" t="s">
        <v>688</v>
      </c>
      <c r="F134" s="177">
        <v>224021</v>
      </c>
    </row>
    <row r="135" spans="1:6" ht="22.5" customHeight="1">
      <c r="A135" s="177">
        <v>224022</v>
      </c>
      <c r="B135" s="189"/>
      <c r="C135" s="189"/>
      <c r="D135" s="189"/>
      <c r="E135" s="171" t="s">
        <v>689</v>
      </c>
      <c r="F135" s="177">
        <v>224022</v>
      </c>
    </row>
    <row r="136" spans="1:6" ht="22.5" customHeight="1">
      <c r="A136" s="177">
        <v>224999</v>
      </c>
      <c r="B136" s="189"/>
      <c r="C136" s="189"/>
      <c r="D136" s="189"/>
      <c r="E136" s="171" t="s">
        <v>690</v>
      </c>
      <c r="F136" s="177">
        <v>224999</v>
      </c>
    </row>
    <row r="137" spans="1:6" ht="22.5" customHeight="1" thickBot="1">
      <c r="A137" s="177"/>
      <c r="B137" s="174"/>
      <c r="C137" s="174"/>
      <c r="D137" s="174"/>
      <c r="E137" s="175"/>
      <c r="F137" s="177"/>
    </row>
    <row r="138" spans="1:6" ht="22.5" customHeight="1" thickBot="1">
      <c r="A138" s="183">
        <v>225</v>
      </c>
      <c r="B138" s="172">
        <f t="shared" ref="B138:C138" si="49">SUM(B139:B144)</f>
        <v>0</v>
      </c>
      <c r="C138" s="172">
        <f t="shared" si="49"/>
        <v>0</v>
      </c>
      <c r="D138" s="172">
        <f>SUM(D139:D144)</f>
        <v>0</v>
      </c>
      <c r="E138" s="173" t="s">
        <v>611</v>
      </c>
      <c r="F138" s="183">
        <v>225</v>
      </c>
    </row>
    <row r="139" spans="1:6" ht="22.5" customHeight="1">
      <c r="A139" s="177">
        <v>225001</v>
      </c>
      <c r="B139" s="188"/>
      <c r="C139" s="188"/>
      <c r="D139" s="188"/>
      <c r="E139" s="185" t="s">
        <v>492</v>
      </c>
      <c r="F139" s="177">
        <v>225001</v>
      </c>
    </row>
    <row r="140" spans="1:6" ht="22.5" customHeight="1">
      <c r="A140" s="177">
        <v>225002</v>
      </c>
      <c r="B140" s="189"/>
      <c r="C140" s="189"/>
      <c r="D140" s="189"/>
      <c r="E140" s="171" t="s">
        <v>691</v>
      </c>
      <c r="F140" s="177">
        <v>225002</v>
      </c>
    </row>
    <row r="141" spans="1:6" ht="22.5" customHeight="1">
      <c r="A141" s="177">
        <v>225003</v>
      </c>
      <c r="B141" s="189"/>
      <c r="C141" s="189"/>
      <c r="D141" s="189"/>
      <c r="E141" s="171" t="s">
        <v>692</v>
      </c>
      <c r="F141" s="177">
        <v>225003</v>
      </c>
    </row>
    <row r="142" spans="1:6" ht="22.5" customHeight="1">
      <c r="A142" s="177">
        <v>225004</v>
      </c>
      <c r="B142" s="189"/>
      <c r="C142" s="189"/>
      <c r="D142" s="189"/>
      <c r="E142" s="171" t="s">
        <v>693</v>
      </c>
      <c r="F142" s="177">
        <v>225004</v>
      </c>
    </row>
    <row r="143" spans="1:6" ht="22.5" customHeight="1">
      <c r="A143" s="177">
        <v>225005</v>
      </c>
      <c r="B143" s="189"/>
      <c r="C143" s="189"/>
      <c r="D143" s="189"/>
      <c r="E143" s="171" t="s">
        <v>694</v>
      </c>
      <c r="F143" s="177">
        <v>225005</v>
      </c>
    </row>
    <row r="144" spans="1:6" ht="22.5" customHeight="1">
      <c r="A144" s="177">
        <v>225006</v>
      </c>
      <c r="B144" s="189"/>
      <c r="C144" s="189"/>
      <c r="D144" s="189"/>
      <c r="E144" s="171" t="s">
        <v>695</v>
      </c>
      <c r="F144" s="177">
        <v>225006</v>
      </c>
    </row>
    <row r="145" spans="1:6" ht="22.5" customHeight="1" thickBot="1">
      <c r="A145" s="177"/>
      <c r="B145" s="174"/>
      <c r="C145" s="174"/>
      <c r="D145" s="174"/>
      <c r="E145" s="175"/>
      <c r="F145" s="177"/>
    </row>
    <row r="146" spans="1:6" ht="22.5" customHeight="1" thickBot="1">
      <c r="A146" s="183">
        <v>226</v>
      </c>
      <c r="B146" s="172">
        <f t="shared" ref="B146:C146" si="50">SUM(B147:B164)</f>
        <v>0</v>
      </c>
      <c r="C146" s="172">
        <f t="shared" si="50"/>
        <v>0</v>
      </c>
      <c r="D146" s="172">
        <f>SUM(D147:D164)</f>
        <v>0</v>
      </c>
      <c r="E146" s="173" t="s">
        <v>612</v>
      </c>
      <c r="F146" s="183">
        <v>226</v>
      </c>
    </row>
    <row r="147" spans="1:6" ht="22.5" customHeight="1">
      <c r="A147" s="177">
        <v>226001</v>
      </c>
      <c r="B147" s="188"/>
      <c r="C147" s="188"/>
      <c r="D147" s="188"/>
      <c r="E147" s="185" t="s">
        <v>696</v>
      </c>
      <c r="F147" s="177">
        <v>226001</v>
      </c>
    </row>
    <row r="148" spans="1:6" ht="22.5" customHeight="1">
      <c r="A148" s="177">
        <v>226002</v>
      </c>
      <c r="B148" s="189"/>
      <c r="C148" s="189"/>
      <c r="D148" s="189"/>
      <c r="E148" s="171" t="s">
        <v>697</v>
      </c>
      <c r="F148" s="177">
        <v>226002</v>
      </c>
    </row>
    <row r="149" spans="1:6" ht="22.5" customHeight="1">
      <c r="A149" s="177">
        <v>226003</v>
      </c>
      <c r="B149" s="189"/>
      <c r="C149" s="189"/>
      <c r="D149" s="189"/>
      <c r="E149" s="171" t="s">
        <v>698</v>
      </c>
      <c r="F149" s="177">
        <v>226003</v>
      </c>
    </row>
    <row r="150" spans="1:6" ht="22.5" customHeight="1">
      <c r="A150" s="177">
        <v>226004</v>
      </c>
      <c r="B150" s="189"/>
      <c r="C150" s="189"/>
      <c r="D150" s="189"/>
      <c r="E150" s="171" t="s">
        <v>699</v>
      </c>
      <c r="F150" s="177">
        <v>226004</v>
      </c>
    </row>
    <row r="151" spans="1:6" ht="22.5" customHeight="1">
      <c r="A151" s="177">
        <v>226005</v>
      </c>
      <c r="B151" s="189"/>
      <c r="C151" s="189"/>
      <c r="D151" s="189"/>
      <c r="E151" s="171" t="s">
        <v>700</v>
      </c>
      <c r="F151" s="177">
        <v>226005</v>
      </c>
    </row>
    <row r="152" spans="1:6" ht="22.5" customHeight="1">
      <c r="A152" s="177">
        <v>226006</v>
      </c>
      <c r="B152" s="189"/>
      <c r="C152" s="189"/>
      <c r="D152" s="189"/>
      <c r="E152" s="171" t="s">
        <v>701</v>
      </c>
      <c r="F152" s="177">
        <v>226006</v>
      </c>
    </row>
    <row r="153" spans="1:6" ht="22.5" customHeight="1">
      <c r="A153" s="177">
        <v>226007</v>
      </c>
      <c r="B153" s="189"/>
      <c r="C153" s="189"/>
      <c r="D153" s="189"/>
      <c r="E153" s="171" t="s">
        <v>702</v>
      </c>
      <c r="F153" s="177">
        <v>226007</v>
      </c>
    </row>
    <row r="154" spans="1:6" ht="22.5" customHeight="1">
      <c r="A154" s="177">
        <v>226008</v>
      </c>
      <c r="B154" s="189"/>
      <c r="C154" s="189"/>
      <c r="D154" s="189"/>
      <c r="E154" s="171" t="s">
        <v>703</v>
      </c>
      <c r="F154" s="177">
        <v>226008</v>
      </c>
    </row>
    <row r="155" spans="1:6" ht="22.5" customHeight="1">
      <c r="A155" s="177">
        <v>226009</v>
      </c>
      <c r="B155" s="189"/>
      <c r="C155" s="189"/>
      <c r="D155" s="189"/>
      <c r="E155" s="171" t="s">
        <v>704</v>
      </c>
      <c r="F155" s="177">
        <v>226009</v>
      </c>
    </row>
    <row r="156" spans="1:6" ht="22.5" customHeight="1">
      <c r="A156" s="177">
        <v>226010</v>
      </c>
      <c r="B156" s="189"/>
      <c r="C156" s="189"/>
      <c r="D156" s="189"/>
      <c r="E156" s="171" t="s">
        <v>705</v>
      </c>
      <c r="F156" s="177">
        <v>226010</v>
      </c>
    </row>
    <row r="157" spans="1:6" ht="22.5" customHeight="1">
      <c r="A157" s="177">
        <v>226011</v>
      </c>
      <c r="B157" s="189"/>
      <c r="C157" s="189"/>
      <c r="D157" s="189"/>
      <c r="E157" s="171" t="s">
        <v>706</v>
      </c>
      <c r="F157" s="177">
        <v>226011</v>
      </c>
    </row>
    <row r="158" spans="1:6" ht="22.5" customHeight="1">
      <c r="A158" s="177">
        <v>226012</v>
      </c>
      <c r="B158" s="189"/>
      <c r="C158" s="189"/>
      <c r="D158" s="189"/>
      <c r="E158" s="171" t="s">
        <v>707</v>
      </c>
      <c r="F158" s="177">
        <v>226012</v>
      </c>
    </row>
    <row r="159" spans="1:6" ht="22.5" customHeight="1">
      <c r="A159" s="177">
        <v>226013</v>
      </c>
      <c r="B159" s="189"/>
      <c r="C159" s="189"/>
      <c r="D159" s="189"/>
      <c r="E159" s="171" t="s">
        <v>708</v>
      </c>
      <c r="F159" s="177">
        <v>226013</v>
      </c>
    </row>
    <row r="160" spans="1:6" ht="22.5" customHeight="1">
      <c r="A160" s="177">
        <v>226014</v>
      </c>
      <c r="B160" s="189"/>
      <c r="C160" s="189"/>
      <c r="D160" s="189"/>
      <c r="E160" s="171" t="s">
        <v>709</v>
      </c>
      <c r="F160" s="177">
        <v>226014</v>
      </c>
    </row>
    <row r="161" spans="1:6" ht="22.5" customHeight="1">
      <c r="A161" s="177">
        <v>226015</v>
      </c>
      <c r="B161" s="189"/>
      <c r="C161" s="189"/>
      <c r="D161" s="189"/>
      <c r="E161" s="171" t="s">
        <v>710</v>
      </c>
      <c r="F161" s="177">
        <v>226015</v>
      </c>
    </row>
    <row r="162" spans="1:6" ht="22.5" customHeight="1">
      <c r="A162" s="177">
        <v>226016</v>
      </c>
      <c r="B162" s="189"/>
      <c r="C162" s="189"/>
      <c r="D162" s="189"/>
      <c r="E162" s="171" t="s">
        <v>711</v>
      </c>
      <c r="F162" s="177">
        <v>226016</v>
      </c>
    </row>
    <row r="163" spans="1:6" ht="22.5" customHeight="1">
      <c r="A163" s="177">
        <v>226017</v>
      </c>
      <c r="B163" s="189"/>
      <c r="C163" s="189"/>
      <c r="D163" s="189"/>
      <c r="E163" s="171" t="s">
        <v>712</v>
      </c>
      <c r="F163" s="177">
        <v>226017</v>
      </c>
    </row>
    <row r="164" spans="1:6" ht="22.5" customHeight="1">
      <c r="A164" s="177">
        <v>226018</v>
      </c>
      <c r="B164" s="189"/>
      <c r="C164" s="189"/>
      <c r="D164" s="189"/>
      <c r="E164" s="171" t="s">
        <v>515</v>
      </c>
      <c r="F164" s="177">
        <v>226018</v>
      </c>
    </row>
    <row r="165" spans="1:6" ht="22.5" customHeight="1" thickBot="1">
      <c r="A165" s="177"/>
      <c r="B165" s="174"/>
      <c r="C165" s="174"/>
      <c r="D165" s="174"/>
      <c r="E165" s="175"/>
      <c r="F165" s="177"/>
    </row>
    <row r="166" spans="1:6" ht="22.5" customHeight="1" thickBot="1">
      <c r="A166" s="183">
        <v>227</v>
      </c>
      <c r="B166" s="172">
        <f t="shared" ref="B166:C166" si="51">SUM(B167:B170)</f>
        <v>0</v>
      </c>
      <c r="C166" s="172">
        <f t="shared" si="51"/>
        <v>0</v>
      </c>
      <c r="D166" s="172">
        <f>SUM(D167:D170)</f>
        <v>0</v>
      </c>
      <c r="E166" s="173" t="s">
        <v>613</v>
      </c>
      <c r="F166" s="183">
        <v>227</v>
      </c>
    </row>
    <row r="167" spans="1:6" ht="22.5" customHeight="1">
      <c r="A167" s="177">
        <v>227001</v>
      </c>
      <c r="B167" s="188"/>
      <c r="C167" s="188"/>
      <c r="D167" s="188"/>
      <c r="E167" s="185" t="s">
        <v>713</v>
      </c>
      <c r="F167" s="177">
        <v>227001</v>
      </c>
    </row>
    <row r="168" spans="1:6" ht="22.5" customHeight="1">
      <c r="A168" s="177">
        <v>227002</v>
      </c>
      <c r="B168" s="189"/>
      <c r="C168" s="189"/>
      <c r="D168" s="189"/>
      <c r="E168" s="171" t="s">
        <v>714</v>
      </c>
      <c r="F168" s="177">
        <v>227002</v>
      </c>
    </row>
    <row r="169" spans="1:6" ht="22.5" customHeight="1">
      <c r="A169" s="177">
        <v>227003</v>
      </c>
      <c r="B169" s="189"/>
      <c r="C169" s="189"/>
      <c r="D169" s="189"/>
      <c r="E169" s="171" t="s">
        <v>715</v>
      </c>
      <c r="F169" s="177">
        <v>227003</v>
      </c>
    </row>
    <row r="170" spans="1:6" ht="22.5" customHeight="1">
      <c r="A170" s="177">
        <v>227011</v>
      </c>
      <c r="B170" s="189"/>
      <c r="C170" s="189"/>
      <c r="D170" s="189"/>
      <c r="E170" s="171" t="s">
        <v>716</v>
      </c>
      <c r="F170" s="177">
        <v>227011</v>
      </c>
    </row>
    <row r="171" spans="1:6" ht="22.5" customHeight="1" thickBot="1">
      <c r="A171" s="177"/>
      <c r="B171" s="174"/>
      <c r="C171" s="174"/>
      <c r="D171" s="174"/>
      <c r="E171" s="175"/>
      <c r="F171" s="177"/>
    </row>
    <row r="172" spans="1:6" ht="22.5" customHeight="1" thickBot="1">
      <c r="A172" s="183">
        <v>228</v>
      </c>
      <c r="B172" s="172">
        <f>SUM(B173:B190)</f>
        <v>0</v>
      </c>
      <c r="C172" s="172">
        <f>SUM(C173:C190)</f>
        <v>0</v>
      </c>
      <c r="D172" s="172">
        <f>SUM(D173:D190)</f>
        <v>0</v>
      </c>
      <c r="E172" s="173" t="s">
        <v>614</v>
      </c>
      <c r="F172" s="183">
        <v>228</v>
      </c>
    </row>
    <row r="173" spans="1:6" ht="22.5" customHeight="1">
      <c r="A173" s="177">
        <v>228002</v>
      </c>
      <c r="B173" s="189"/>
      <c r="C173" s="189"/>
      <c r="D173" s="189"/>
      <c r="E173" s="171" t="s">
        <v>717</v>
      </c>
      <c r="F173" s="177">
        <v>228002</v>
      </c>
    </row>
    <row r="174" spans="1:6" ht="22.5" customHeight="1">
      <c r="A174" s="177">
        <v>228003</v>
      </c>
      <c r="B174" s="189"/>
      <c r="C174" s="189"/>
      <c r="D174" s="189"/>
      <c r="E174" s="171" t="s">
        <v>521</v>
      </c>
      <c r="F174" s="177">
        <v>228003</v>
      </c>
    </row>
    <row r="175" spans="1:6" ht="22.5" customHeight="1">
      <c r="A175" s="177">
        <v>228004</v>
      </c>
      <c r="B175" s="189"/>
      <c r="C175" s="189"/>
      <c r="D175" s="189"/>
      <c r="E175" s="171" t="s">
        <v>718</v>
      </c>
      <c r="F175" s="177">
        <v>228004</v>
      </c>
    </row>
    <row r="176" spans="1:6" ht="22.5" customHeight="1">
      <c r="A176" s="177">
        <v>228005</v>
      </c>
      <c r="B176" s="189"/>
      <c r="C176" s="189"/>
      <c r="D176" s="189"/>
      <c r="E176" s="171" t="s">
        <v>719</v>
      </c>
      <c r="F176" s="177">
        <v>228005</v>
      </c>
    </row>
    <row r="177" spans="1:6" ht="22.5" customHeight="1">
      <c r="A177" s="177">
        <v>228006</v>
      </c>
      <c r="B177" s="189"/>
      <c r="C177" s="189"/>
      <c r="D177" s="189"/>
      <c r="E177" s="171" t="s">
        <v>720</v>
      </c>
      <c r="F177" s="177">
        <v>228006</v>
      </c>
    </row>
    <row r="178" spans="1:6" ht="22.5" customHeight="1">
      <c r="A178" s="177">
        <v>228007</v>
      </c>
      <c r="B178" s="189"/>
      <c r="C178" s="189"/>
      <c r="D178" s="189"/>
      <c r="E178" s="171" t="s">
        <v>721</v>
      </c>
      <c r="F178" s="177">
        <v>228007</v>
      </c>
    </row>
    <row r="179" spans="1:6" ht="22.5" customHeight="1">
      <c r="A179" s="177">
        <v>228008</v>
      </c>
      <c r="B179" s="189"/>
      <c r="C179" s="189"/>
      <c r="D179" s="189"/>
      <c r="E179" s="171" t="s">
        <v>722</v>
      </c>
      <c r="F179" s="177">
        <v>228008</v>
      </c>
    </row>
    <row r="180" spans="1:6" ht="22.5" customHeight="1">
      <c r="A180" s="177">
        <v>228009</v>
      </c>
      <c r="B180" s="189"/>
      <c r="C180" s="189"/>
      <c r="D180" s="189"/>
      <c r="E180" s="171" t="s">
        <v>723</v>
      </c>
      <c r="F180" s="177">
        <v>228009</v>
      </c>
    </row>
    <row r="181" spans="1:6" ht="22.5" customHeight="1">
      <c r="A181" s="177">
        <v>228010</v>
      </c>
      <c r="B181" s="189"/>
      <c r="C181" s="189"/>
      <c r="D181" s="189"/>
      <c r="E181" s="171" t="s">
        <v>724</v>
      </c>
      <c r="F181" s="177">
        <v>228010</v>
      </c>
    </row>
    <row r="182" spans="1:6" ht="22.5" customHeight="1">
      <c r="A182" s="177">
        <v>228014</v>
      </c>
      <c r="B182" s="189"/>
      <c r="C182" s="189"/>
      <c r="D182" s="189"/>
      <c r="E182" s="171" t="s">
        <v>725</v>
      </c>
      <c r="F182" s="177">
        <v>228014</v>
      </c>
    </row>
    <row r="183" spans="1:6" ht="22.5" customHeight="1">
      <c r="A183" s="177">
        <v>228015</v>
      </c>
      <c r="B183" s="189"/>
      <c r="C183" s="189"/>
      <c r="D183" s="189"/>
      <c r="E183" s="171" t="s">
        <v>530</v>
      </c>
      <c r="F183" s="177">
        <v>228015</v>
      </c>
    </row>
    <row r="184" spans="1:6" ht="22.5" customHeight="1">
      <c r="A184" s="177">
        <v>228016</v>
      </c>
      <c r="B184" s="189"/>
      <c r="C184" s="189"/>
      <c r="D184" s="189"/>
      <c r="E184" s="171" t="s">
        <v>531</v>
      </c>
      <c r="F184" s="177">
        <v>228016</v>
      </c>
    </row>
    <row r="185" spans="1:6" ht="22.5" customHeight="1">
      <c r="A185" s="177">
        <v>228017</v>
      </c>
      <c r="B185" s="189"/>
      <c r="C185" s="189"/>
      <c r="D185" s="189"/>
      <c r="E185" s="171" t="s">
        <v>726</v>
      </c>
      <c r="F185" s="177">
        <v>228017</v>
      </c>
    </row>
    <row r="186" spans="1:6" ht="22.5" customHeight="1">
      <c r="A186" s="177">
        <v>228019</v>
      </c>
      <c r="B186" s="189"/>
      <c r="C186" s="189"/>
      <c r="D186" s="189"/>
      <c r="E186" s="171" t="s">
        <v>533</v>
      </c>
      <c r="F186" s="177">
        <v>228019</v>
      </c>
    </row>
    <row r="187" spans="1:6" ht="22.5" customHeight="1">
      <c r="A187" s="177">
        <v>228022</v>
      </c>
      <c r="B187" s="189"/>
      <c r="C187" s="189"/>
      <c r="D187" s="189"/>
      <c r="E187" s="171" t="s">
        <v>534</v>
      </c>
      <c r="F187" s="177">
        <v>228022</v>
      </c>
    </row>
    <row r="188" spans="1:6" ht="22.5" customHeight="1">
      <c r="A188" s="177">
        <v>228024</v>
      </c>
      <c r="B188" s="189"/>
      <c r="C188" s="189"/>
      <c r="D188" s="189"/>
      <c r="E188" s="171" t="s">
        <v>535</v>
      </c>
      <c r="F188" s="181">
        <v>228024</v>
      </c>
    </row>
    <row r="189" spans="1:6" ht="22.5" customHeight="1">
      <c r="A189" s="177">
        <v>228027</v>
      </c>
      <c r="B189" s="189"/>
      <c r="C189" s="189"/>
      <c r="D189" s="189"/>
      <c r="E189" s="171" t="s">
        <v>536</v>
      </c>
      <c r="F189" s="177">
        <v>228027</v>
      </c>
    </row>
    <row r="190" spans="1:6" ht="22.5" customHeight="1">
      <c r="A190" s="177">
        <v>228999</v>
      </c>
      <c r="B190" s="189"/>
      <c r="C190" s="189"/>
      <c r="D190" s="189"/>
      <c r="E190" s="171" t="s">
        <v>727</v>
      </c>
      <c r="F190" s="177">
        <v>228999</v>
      </c>
    </row>
    <row r="191" spans="1:6" ht="22.5" customHeight="1" thickBot="1">
      <c r="A191" s="177"/>
      <c r="B191" s="174"/>
      <c r="C191" s="174"/>
      <c r="D191" s="174"/>
      <c r="E191" s="175"/>
      <c r="F191" s="177"/>
    </row>
    <row r="192" spans="1:6" ht="22.5" customHeight="1" thickBot="1">
      <c r="A192" s="183">
        <v>281</v>
      </c>
      <c r="B192" s="172">
        <f t="shared" ref="B192:C192" si="52">SUM(B193:B196)</f>
        <v>0</v>
      </c>
      <c r="C192" s="172">
        <f t="shared" si="52"/>
        <v>0</v>
      </c>
      <c r="D192" s="172">
        <f>SUM(D193:D196)</f>
        <v>0</v>
      </c>
      <c r="E192" s="173" t="s">
        <v>619</v>
      </c>
      <c r="F192" s="183">
        <v>281</v>
      </c>
    </row>
    <row r="193" spans="1:11" ht="22.5" customHeight="1">
      <c r="A193" s="177">
        <v>281001</v>
      </c>
      <c r="B193" s="188"/>
      <c r="C193" s="188"/>
      <c r="D193" s="188"/>
      <c r="E193" s="185" t="s">
        <v>728</v>
      </c>
      <c r="F193" s="177">
        <v>281001</v>
      </c>
    </row>
    <row r="194" spans="1:11" ht="22.5" customHeight="1">
      <c r="A194" s="177">
        <v>281002</v>
      </c>
      <c r="B194" s="189"/>
      <c r="C194" s="189"/>
      <c r="D194" s="189"/>
      <c r="E194" s="171" t="s">
        <v>729</v>
      </c>
      <c r="F194" s="177">
        <v>281002</v>
      </c>
    </row>
    <row r="195" spans="1:11" ht="22.5" customHeight="1">
      <c r="A195" s="177">
        <v>281003</v>
      </c>
      <c r="B195" s="189"/>
      <c r="C195" s="189"/>
      <c r="D195" s="189"/>
      <c r="E195" s="171" t="s">
        <v>730</v>
      </c>
      <c r="F195" s="177">
        <v>281003</v>
      </c>
    </row>
    <row r="196" spans="1:11" ht="22.5" customHeight="1">
      <c r="A196" s="177">
        <v>281999</v>
      </c>
      <c r="B196" s="189"/>
      <c r="C196" s="189"/>
      <c r="D196" s="189"/>
      <c r="E196" s="171" t="s">
        <v>541</v>
      </c>
      <c r="F196" s="177">
        <v>281999</v>
      </c>
    </row>
    <row r="197" spans="1:11" ht="22.5" customHeight="1" thickBot="1">
      <c r="A197" s="177"/>
      <c r="B197" s="174"/>
      <c r="C197" s="174"/>
      <c r="D197" s="174"/>
      <c r="E197" s="175"/>
      <c r="F197" s="177"/>
    </row>
    <row r="198" spans="1:11" ht="22.5" customHeight="1" thickBot="1">
      <c r="A198" s="183">
        <v>421</v>
      </c>
      <c r="B198" s="172">
        <f t="shared" ref="B198:C198" si="53">SUM(B199:B201)</f>
        <v>0</v>
      </c>
      <c r="C198" s="172">
        <f t="shared" si="53"/>
        <v>0</v>
      </c>
      <c r="D198" s="172">
        <f>SUM(D199:D201)</f>
        <v>0</v>
      </c>
      <c r="E198" s="173" t="s">
        <v>615</v>
      </c>
      <c r="F198" s="183">
        <v>421</v>
      </c>
    </row>
    <row r="199" spans="1:11" ht="22.5" customHeight="1">
      <c r="A199" s="177">
        <v>421001</v>
      </c>
      <c r="B199" s="187">
        <f>SUMIFS(PSIP!A:A,PSIP!$G:$G,Lists!$A$1,PSIP!$J:$J,'Budget(BG)'!$F199)</f>
        <v>0</v>
      </c>
      <c r="C199" s="187">
        <f>SUMIFS(PSIP!B:B,PSIP!$G:$G,Lists!$A$1,PSIP!$J:$J,'Budget(BG)'!$F199)</f>
        <v>0</v>
      </c>
      <c r="D199" s="187">
        <f>SUMIFS(PSIP!C:C,PSIP!$G:$G,Lists!$A$1,PSIP!$J:$J,'Budget(BG)'!$F199)</f>
        <v>0</v>
      </c>
      <c r="E199" s="171" t="s">
        <v>755</v>
      </c>
      <c r="F199" s="177">
        <v>421001</v>
      </c>
    </row>
    <row r="200" spans="1:11" ht="22.5" customHeight="1">
      <c r="A200" s="177">
        <v>421002</v>
      </c>
      <c r="B200" s="187">
        <f>SUMIFS(PSIP!A:A,PSIP!$G:$G,Lists!$A$1,PSIP!$J:$J,'Budget(BG)'!$F200)</f>
        <v>0</v>
      </c>
      <c r="C200" s="187">
        <f>SUMIFS(PSIP!B:B,PSIP!$G:$G,Lists!$A$1,PSIP!$J:$J,'Budget(BG)'!$F200)</f>
        <v>0</v>
      </c>
      <c r="D200" s="187">
        <f>SUMIFS(PSIP!C:C,PSIP!$G:$G,Lists!$A$1,PSIP!$J:$J,'Budget(BG)'!$F200)</f>
        <v>0</v>
      </c>
      <c r="E200" s="171" t="s">
        <v>542</v>
      </c>
      <c r="F200" s="177">
        <v>421002</v>
      </c>
    </row>
    <row r="201" spans="1:11" ht="22.5" customHeight="1">
      <c r="A201" s="177">
        <v>421003</v>
      </c>
      <c r="B201" s="187">
        <f>SUMIFS(PSIP!A:A,PSIP!$G:$G,Lists!$A$1,PSIP!$J:$J,'Budget(BG)'!$F201)</f>
        <v>0</v>
      </c>
      <c r="C201" s="187">
        <f>SUMIFS(PSIP!B:B,PSIP!$G:$G,Lists!$A$1,PSIP!$J:$J,'Budget(BG)'!$F201)</f>
        <v>0</v>
      </c>
      <c r="D201" s="187">
        <f>SUMIFS(PSIP!C:C,PSIP!$G:$G,Lists!$A$1,PSIP!$J:$J,'Budget(BG)'!$F201)</f>
        <v>0</v>
      </c>
      <c r="E201" s="171" t="s">
        <v>543</v>
      </c>
      <c r="F201" s="177">
        <v>421003</v>
      </c>
    </row>
    <row r="202" spans="1:11" ht="22.5" customHeight="1" thickBot="1">
      <c r="A202" s="177"/>
      <c r="B202" s="174"/>
      <c r="C202" s="174"/>
      <c r="D202" s="174"/>
      <c r="E202" s="175"/>
      <c r="F202" s="177"/>
    </row>
    <row r="203" spans="1:11" ht="22.5" customHeight="1" thickBot="1">
      <c r="A203" s="183">
        <v>422</v>
      </c>
      <c r="B203" s="172">
        <f t="shared" ref="B203:C203" si="54">SUM(B204:B209)</f>
        <v>0</v>
      </c>
      <c r="C203" s="172">
        <f t="shared" si="54"/>
        <v>0</v>
      </c>
      <c r="D203" s="172">
        <f>SUM(D204:D209)</f>
        <v>0</v>
      </c>
      <c r="E203" s="173" t="s">
        <v>616</v>
      </c>
      <c r="F203" s="183">
        <v>422</v>
      </c>
    </row>
    <row r="204" spans="1:11" ht="22.5" customHeight="1">
      <c r="A204" s="177">
        <v>422001</v>
      </c>
      <c r="B204" s="187">
        <f>SUMIFS(PSIP!A:A,PSIP!$G:$G,Lists!$A$1,PSIP!$J:$J,'Budget(BG)'!$F204)</f>
        <v>0</v>
      </c>
      <c r="C204" s="187">
        <f>SUMIFS(PSIP!B:B,PSIP!$G:$G,Lists!$A$1,PSIP!$J:$J,'Budget(BG)'!$F204)</f>
        <v>0</v>
      </c>
      <c r="D204" s="187">
        <f>SUMIFS(PSIP!C:C,PSIP!$G:$G,Lists!$A$1,PSIP!$J:$J,'Budget(BG)'!$F204)</f>
        <v>0</v>
      </c>
      <c r="E204" s="171" t="s">
        <v>544</v>
      </c>
      <c r="F204" s="177">
        <v>422001</v>
      </c>
      <c r="H204" s="244" t="s">
        <v>858</v>
      </c>
      <c r="I204" s="245"/>
      <c r="J204" s="245"/>
      <c r="K204" s="246"/>
    </row>
    <row r="205" spans="1:11" ht="22.5" customHeight="1" thickBot="1">
      <c r="A205" s="177">
        <v>422002</v>
      </c>
      <c r="B205" s="187">
        <f>SUMIFS(PSIP!A:A,PSIP!$G:$G,Lists!$A$1,PSIP!$J:$J,'Budget(BG)'!$F205)</f>
        <v>0</v>
      </c>
      <c r="C205" s="187">
        <f>SUMIFS(PSIP!B:B,PSIP!$G:$G,Lists!$A$1,PSIP!$J:$J,'Budget(BG)'!$F205)</f>
        <v>0</v>
      </c>
      <c r="D205" s="187">
        <f>SUMIFS(PSIP!C:C,PSIP!$G:$G,Lists!$A$1,PSIP!$J:$J,'Budget(BG)'!$F205)</f>
        <v>0</v>
      </c>
      <c r="E205" s="171" t="s">
        <v>545</v>
      </c>
      <c r="F205" s="177">
        <v>422002</v>
      </c>
      <c r="H205" s="247"/>
      <c r="I205" s="248"/>
      <c r="J205" s="248"/>
      <c r="K205" s="249"/>
    </row>
    <row r="206" spans="1:11" ht="22.5" customHeight="1">
      <c r="A206" s="177">
        <v>422003</v>
      </c>
      <c r="B206" s="187">
        <f>SUMIFS(PSIP!A:A,PSIP!$G:$G,Lists!$A$1,PSIP!$J:$J,'Budget(BG)'!$F206)</f>
        <v>0</v>
      </c>
      <c r="C206" s="187">
        <f>SUMIFS(PSIP!B:B,PSIP!$G:$G,Lists!$A$1,PSIP!$J:$J,'Budget(BG)'!$F206)</f>
        <v>0</v>
      </c>
      <c r="D206" s="187">
        <f>SUMIFS(PSIP!C:C,PSIP!$G:$G,Lists!$A$1,PSIP!$J:$J,'Budget(BG)'!$F206)</f>
        <v>0</v>
      </c>
      <c r="E206" s="171" t="s">
        <v>546</v>
      </c>
      <c r="F206" s="177">
        <v>422003</v>
      </c>
    </row>
    <row r="207" spans="1:11" ht="22.5" customHeight="1">
      <c r="A207" s="177">
        <v>422004</v>
      </c>
      <c r="B207" s="187">
        <f>SUMIFS(PSIP!A:A,PSIP!$G:$G,Lists!$A$1,PSIP!$J:$J,'Budget(BG)'!$F207)</f>
        <v>0</v>
      </c>
      <c r="C207" s="187">
        <f>SUMIFS(PSIP!B:B,PSIP!$G:$G,Lists!$A$1,PSIP!$J:$J,'Budget(BG)'!$F207)</f>
        <v>0</v>
      </c>
      <c r="D207" s="187">
        <f>SUMIFS(PSIP!C:C,PSIP!$G:$G,Lists!$A$1,PSIP!$J:$J,'Budget(BG)'!$F207)</f>
        <v>0</v>
      </c>
      <c r="E207" s="171" t="s">
        <v>547</v>
      </c>
      <c r="F207" s="177">
        <v>422004</v>
      </c>
    </row>
    <row r="208" spans="1:11" ht="22.5" customHeight="1">
      <c r="A208" s="177">
        <v>422005</v>
      </c>
      <c r="B208" s="187">
        <f>SUMIFS(PSIP!A:A,PSIP!$G:$G,Lists!$A$1,PSIP!$J:$J,'Budget(BG)'!$F208)</f>
        <v>0</v>
      </c>
      <c r="C208" s="187">
        <f>SUMIFS(PSIP!B:B,PSIP!$G:$G,Lists!$A$1,PSIP!$J:$J,'Budget(BG)'!$F208)</f>
        <v>0</v>
      </c>
      <c r="D208" s="187">
        <f>SUMIFS(PSIP!C:C,PSIP!$G:$G,Lists!$A$1,PSIP!$J:$J,'Budget(BG)'!$F208)</f>
        <v>0</v>
      </c>
      <c r="E208" s="171" t="s">
        <v>731</v>
      </c>
      <c r="F208" s="177">
        <v>422005</v>
      </c>
    </row>
    <row r="209" spans="1:11" ht="22.5" customHeight="1">
      <c r="A209" s="177">
        <v>422999</v>
      </c>
      <c r="B209" s="187">
        <f>SUMIFS(PSIP!A:A,PSIP!$G:$G,Lists!$A$1,PSIP!$J:$J,'Budget(BG)'!$F209)</f>
        <v>0</v>
      </c>
      <c r="C209" s="187">
        <f>SUMIFS(PSIP!B:B,PSIP!$G:$G,Lists!$A$1,PSIP!$J:$J,'Budget(BG)'!$F209)</f>
        <v>0</v>
      </c>
      <c r="D209" s="187">
        <f>SUMIFS(PSIP!C:C,PSIP!$G:$G,Lists!$A$1,PSIP!$J:$J,'Budget(BG)'!$F209)</f>
        <v>0</v>
      </c>
      <c r="E209" s="171" t="s">
        <v>549</v>
      </c>
      <c r="F209" s="177">
        <v>422999</v>
      </c>
    </row>
    <row r="210" spans="1:11" ht="22.5" customHeight="1" thickBot="1">
      <c r="A210" s="177"/>
      <c r="B210" s="174"/>
      <c r="C210" s="174"/>
      <c r="D210" s="174"/>
      <c r="E210" s="175"/>
      <c r="F210" s="177"/>
    </row>
    <row r="211" spans="1:11" ht="22.5" customHeight="1" thickBot="1">
      <c r="A211" s="183">
        <v>423</v>
      </c>
      <c r="B211" s="172">
        <f>SUM(B212:B223)</f>
        <v>0</v>
      </c>
      <c r="C211" s="172">
        <f>SUM(C212:C223)</f>
        <v>0</v>
      </c>
      <c r="D211" s="172">
        <f>SUM(D212:D223)</f>
        <v>0</v>
      </c>
      <c r="E211" s="173" t="s">
        <v>617</v>
      </c>
      <c r="F211" s="183">
        <v>423</v>
      </c>
    </row>
    <row r="212" spans="1:11" ht="22.5" customHeight="1">
      <c r="A212" s="177">
        <v>423001</v>
      </c>
      <c r="B212" s="186">
        <f>SUMIFS(CapitalSheet!$A:$A,CapitalSheet!$M:$M,"ބްލޮކް ގްރާންޓް",CapitalSheet!$L:$L,'Budget(BG)'!$F212)</f>
        <v>0</v>
      </c>
      <c r="C212" s="186">
        <f>SUMIFS(CapitalSheet!$D:$D,CapitalSheet!$M:$M,"ބްލޮކް ގްރާންޓް",CapitalSheet!$L:$L,'Budget(BG)'!$F212)</f>
        <v>0</v>
      </c>
      <c r="D212" s="186">
        <f>SUMIFS(CapitalSheet!$G:$G,CapitalSheet!$M:$M,"ބްލޮކް ގްރާންޓް",CapitalSheet!$L:$L,'Budget(BG)'!$F212)</f>
        <v>0</v>
      </c>
      <c r="E212" s="185" t="s">
        <v>732</v>
      </c>
      <c r="F212" s="177">
        <v>423001</v>
      </c>
    </row>
    <row r="213" spans="1:11" ht="22.5" customHeight="1">
      <c r="A213" s="177">
        <v>423002</v>
      </c>
      <c r="B213" s="187">
        <f>SUMIFS(CapitalSheet!$A:$A,CapitalSheet!$M:$M,"ބްލޮކް ގްރާންޓް",CapitalSheet!$L:$L,'Budget(BG)'!$F213)</f>
        <v>0</v>
      </c>
      <c r="C213" s="187">
        <f>SUMIFS(CapitalSheet!$D:$D,CapitalSheet!$M:$M,"ބްލޮކް ގްރާންޓް",CapitalSheet!$L:$L,'Budget(BG)'!$F213)</f>
        <v>0</v>
      </c>
      <c r="D213" s="187">
        <f>SUMIFS(CapitalSheet!$G:$G,CapitalSheet!$M:$M,"ބްލޮކް ގްރާންޓް",CapitalSheet!$L:$L,'Budget(BG)'!$F213)</f>
        <v>0</v>
      </c>
      <c r="E213" s="171" t="s">
        <v>733</v>
      </c>
      <c r="F213" s="177">
        <v>423002</v>
      </c>
    </row>
    <row r="214" spans="1:11" ht="22.5" customHeight="1">
      <c r="A214" s="177">
        <v>423003</v>
      </c>
      <c r="B214" s="187">
        <f>SUMIFS(CapitalSheet!$A:$A,CapitalSheet!$M:$M,"ބްލޮކް ގްރާންޓް",CapitalSheet!$L:$L,'Budget(BG)'!$F214)</f>
        <v>0</v>
      </c>
      <c r="C214" s="187">
        <f>SUMIFS(CapitalSheet!$D:$D,CapitalSheet!$M:$M,"ބްލޮކް ގްރާންޓް",CapitalSheet!$L:$L,'Budget(BG)'!$F214)</f>
        <v>0</v>
      </c>
      <c r="D214" s="187">
        <f>SUMIFS(CapitalSheet!$G:$G,CapitalSheet!$M:$M,"ބްލޮކް ގްރާންޓް",CapitalSheet!$L:$L,'Budget(BG)'!$F214)</f>
        <v>0</v>
      </c>
      <c r="E214" s="171" t="s">
        <v>734</v>
      </c>
      <c r="F214" s="177">
        <v>423003</v>
      </c>
    </row>
    <row r="215" spans="1:11" ht="22.5" customHeight="1">
      <c r="A215" s="177">
        <v>423004</v>
      </c>
      <c r="B215" s="187">
        <f>SUMIFS(CapitalSheet!$A:$A,CapitalSheet!$M:$M,"ބްލޮކް ގްރާންޓް",CapitalSheet!$L:$L,'Budget(BG)'!$F215)</f>
        <v>0</v>
      </c>
      <c r="C215" s="187">
        <f>SUMIFS(CapitalSheet!$D:$D,CapitalSheet!$M:$M,"ބްލޮކް ގްރާންޓް",CapitalSheet!$L:$L,'Budget(BG)'!$F215)</f>
        <v>0</v>
      </c>
      <c r="D215" s="187">
        <f>SUMIFS(CapitalSheet!$G:$G,CapitalSheet!$M:$M,"ބްލޮކް ގްރާންޓް",CapitalSheet!$L:$L,'Budget(BG)'!$F215)</f>
        <v>0</v>
      </c>
      <c r="E215" s="171" t="s">
        <v>735</v>
      </c>
      <c r="F215" s="177">
        <v>423004</v>
      </c>
    </row>
    <row r="216" spans="1:11" ht="22.5" customHeight="1" thickBot="1">
      <c r="A216" s="177">
        <v>423005</v>
      </c>
      <c r="B216" s="187">
        <f>SUMIFS(CapitalSheet!$A:$A,CapitalSheet!$M:$M,"ބްލޮކް ގްރާންޓް",CapitalSheet!$L:$L,'Budget(BG)'!$F216)</f>
        <v>0</v>
      </c>
      <c r="C216" s="187">
        <f>SUMIFS(CapitalSheet!$D:$D,CapitalSheet!$M:$M,"ބްލޮކް ގްރާންޓް",CapitalSheet!$L:$L,'Budget(BG)'!$F216)</f>
        <v>0</v>
      </c>
      <c r="D216" s="187">
        <f>SUMIFS(CapitalSheet!$G:$G,CapitalSheet!$M:$M,"ބްލޮކް ގްރާންޓް",CapitalSheet!$L:$L,'Budget(BG)'!$F216)</f>
        <v>0</v>
      </c>
      <c r="E216" s="171" t="s">
        <v>736</v>
      </c>
      <c r="F216" s="177">
        <v>423005</v>
      </c>
    </row>
    <row r="217" spans="1:11" ht="22.5" customHeight="1">
      <c r="A217" s="177">
        <v>423006</v>
      </c>
      <c r="B217" s="187">
        <f>SUMIFS(CapitalSheet!$A:$A,CapitalSheet!$M:$M,"ބްލޮކް ގްރާންޓް",CapitalSheet!$L:$L,'Budget(BG)'!$F217)</f>
        <v>0</v>
      </c>
      <c r="C217" s="187">
        <f>SUMIFS(CapitalSheet!$D:$D,CapitalSheet!$M:$M,"ބްލޮކް ގްރާންޓް",CapitalSheet!$L:$L,'Budget(BG)'!$F217)</f>
        <v>0</v>
      </c>
      <c r="D217" s="187">
        <f>SUMIFS(CapitalSheet!$G:$G,CapitalSheet!$M:$M,"ބްލޮކް ގްރާންޓް",CapitalSheet!$L:$L,'Budget(BG)'!$F217)</f>
        <v>0</v>
      </c>
      <c r="E217" s="171" t="s">
        <v>555</v>
      </c>
      <c r="F217" s="177">
        <v>423006</v>
      </c>
      <c r="H217" s="244" t="s">
        <v>767</v>
      </c>
      <c r="I217" s="245"/>
      <c r="J217" s="245"/>
      <c r="K217" s="246"/>
    </row>
    <row r="218" spans="1:11" ht="22.5" customHeight="1" thickBot="1">
      <c r="A218" s="177">
        <v>423007</v>
      </c>
      <c r="B218" s="187">
        <f>SUMIFS(CapitalSheet!$A:$A,CapitalSheet!$M:$M,"ބްލޮކް ގްރާންޓް",CapitalSheet!$L:$L,'Budget(BG)'!$F218)</f>
        <v>0</v>
      </c>
      <c r="C218" s="187">
        <f>SUMIFS(CapitalSheet!$D:$D,CapitalSheet!$M:$M,"ބްލޮކް ގްރާންޓް",CapitalSheet!$L:$L,'Budget(BG)'!$F218)</f>
        <v>0</v>
      </c>
      <c r="D218" s="187">
        <f>SUMIFS(CapitalSheet!$G:$G,CapitalSheet!$M:$M,"ބްލޮކް ގްރާންޓް",CapitalSheet!$L:$L,'Budget(BG)'!$F218)</f>
        <v>0</v>
      </c>
      <c r="E218" s="171" t="s">
        <v>737</v>
      </c>
      <c r="F218" s="177">
        <v>423007</v>
      </c>
      <c r="H218" s="247"/>
      <c r="I218" s="248"/>
      <c r="J218" s="248"/>
      <c r="K218" s="249"/>
    </row>
    <row r="219" spans="1:11" ht="22.5" customHeight="1">
      <c r="A219" s="177">
        <v>423008</v>
      </c>
      <c r="B219" s="187">
        <f>SUMIFS(CapitalSheet!$A:$A,CapitalSheet!$M:$M,"ބްލޮކް ގްރާންޓް",CapitalSheet!$L:$L,'Budget(BG)'!$F219)</f>
        <v>0</v>
      </c>
      <c r="C219" s="187">
        <f>SUMIFS(CapitalSheet!$D:$D,CapitalSheet!$M:$M,"ބްލޮކް ގްރާންޓް",CapitalSheet!$L:$L,'Budget(BG)'!$F219)</f>
        <v>0</v>
      </c>
      <c r="D219" s="187">
        <f>SUMIFS(CapitalSheet!$G:$G,CapitalSheet!$M:$M,"ބްލޮކް ގްރާންޓް",CapitalSheet!$L:$L,'Budget(BG)'!$F219)</f>
        <v>0</v>
      </c>
      <c r="E219" s="171" t="s">
        <v>738</v>
      </c>
      <c r="F219" s="177">
        <v>423008</v>
      </c>
    </row>
    <row r="220" spans="1:11" ht="22.5" customHeight="1">
      <c r="A220" s="177">
        <v>423999</v>
      </c>
      <c r="B220" s="187">
        <f>SUMIFS(CapitalSheet!$A:$A,CapitalSheet!$M:$M,"ބްލޮކް ގްރާންޓް",CapitalSheet!$L:$L,'Budget(BG)'!$F220)</f>
        <v>0</v>
      </c>
      <c r="C220" s="187">
        <f>SUMIFS(CapitalSheet!$D:$D,CapitalSheet!$M:$M,"ބްލޮކް ގްރާންޓް",CapitalSheet!$L:$L,'Budget(BG)'!$F220)</f>
        <v>0</v>
      </c>
      <c r="D220" s="187">
        <f>SUMIFS(CapitalSheet!$G:$G,CapitalSheet!$M:$M,"ބްލޮކް ގްރާންޓް",CapitalSheet!$L:$L,'Budget(BG)'!$F220)</f>
        <v>0</v>
      </c>
      <c r="E220" s="171" t="s">
        <v>739</v>
      </c>
      <c r="F220" s="177">
        <v>423999</v>
      </c>
    </row>
    <row r="221" spans="1:11" ht="22.5" customHeight="1">
      <c r="A221" s="177">
        <v>424001</v>
      </c>
      <c r="B221" s="187">
        <f>SUMIFS(CapitalSheet!$A:$A,CapitalSheet!$M:$M,"ބްލޮކް ގްރާންޓް",CapitalSheet!$L:$L,'Budget(BG)'!$F221)</f>
        <v>0</v>
      </c>
      <c r="C221" s="187">
        <f>SUMIFS(CapitalSheet!$D:$D,CapitalSheet!$M:$M,"ބްލޮކް ގްރާންޓް",CapitalSheet!$L:$L,'Budget(BG)'!$F221)</f>
        <v>0</v>
      </c>
      <c r="D221" s="187">
        <f>SUMIFS(CapitalSheet!$G:$G,CapitalSheet!$M:$M,"ބްލޮކް ގްރާންޓް",CapitalSheet!$L:$L,'Budget(BG)'!$F221)</f>
        <v>0</v>
      </c>
      <c r="E221" s="171" t="s">
        <v>740</v>
      </c>
      <c r="F221" s="177">
        <v>424001</v>
      </c>
    </row>
    <row r="222" spans="1:11" ht="22.5" customHeight="1">
      <c r="A222" s="177">
        <v>424002</v>
      </c>
      <c r="B222" s="187">
        <f>SUMIFS(CapitalSheet!$A:$A,CapitalSheet!$M:$M,"ބްލޮކް ގްރާންޓް",CapitalSheet!$L:$L,'Budget(BG)'!$F222)</f>
        <v>0</v>
      </c>
      <c r="C222" s="187">
        <f>SUMIFS(CapitalSheet!$D:$D,CapitalSheet!$M:$M,"ބްލޮކް ގްރާންޓް",CapitalSheet!$L:$L,'Budget(BG)'!$F222)</f>
        <v>0</v>
      </c>
      <c r="D222" s="187">
        <f>SUMIFS(CapitalSheet!$G:$G,CapitalSheet!$M:$M,"ބްލޮކް ގްރާންޓް",CapitalSheet!$L:$L,'Budget(BG)'!$F222)</f>
        <v>0</v>
      </c>
      <c r="E222" s="171" t="s">
        <v>560</v>
      </c>
      <c r="F222" s="177">
        <v>424002</v>
      </c>
    </row>
    <row r="223" spans="1:11" ht="22.5" customHeight="1">
      <c r="A223" s="177">
        <v>424003</v>
      </c>
      <c r="B223" s="187">
        <f>SUMIFS(CapitalSheet!$A:$A,CapitalSheet!$M:$M,"ބްލޮކް ގްރާންޓް",CapitalSheet!$L:$L,'Budget(BG)'!$F223)</f>
        <v>0</v>
      </c>
      <c r="C223" s="187">
        <f>SUMIFS(CapitalSheet!$D:$D,CapitalSheet!$M:$M,"ބްލޮކް ގްރާންޓް",CapitalSheet!$L:$L,'Budget(BG)'!$F223)</f>
        <v>0</v>
      </c>
      <c r="D223" s="187">
        <f>SUMIFS(CapitalSheet!$G:$G,CapitalSheet!$M:$M,"ބްލޮކް ގްރާންޓް",CapitalSheet!$L:$L,'Budget(BG)'!$F223)</f>
        <v>0</v>
      </c>
      <c r="E223" s="171" t="s">
        <v>561</v>
      </c>
      <c r="F223" s="177">
        <v>424003</v>
      </c>
    </row>
    <row r="224" spans="1:11" ht="22.5" customHeight="1" thickBot="1">
      <c r="A224" s="177"/>
      <c r="B224" s="174"/>
      <c r="C224" s="174"/>
      <c r="D224" s="174"/>
      <c r="E224" s="175"/>
      <c r="F224" s="177"/>
    </row>
    <row r="225" spans="1:6" ht="22.5" customHeight="1" thickBot="1">
      <c r="A225" s="183">
        <v>440</v>
      </c>
      <c r="B225" s="172">
        <f>SUM(B226:B229)</f>
        <v>0</v>
      </c>
      <c r="C225" s="172">
        <f>SUM(C226:C229)</f>
        <v>0</v>
      </c>
      <c r="D225" s="172">
        <f>SUM(D226:D229)</f>
        <v>0</v>
      </c>
      <c r="E225" s="173" t="s">
        <v>637</v>
      </c>
      <c r="F225" s="183">
        <v>440</v>
      </c>
    </row>
    <row r="226" spans="1:6" ht="22.5" customHeight="1">
      <c r="A226" s="177">
        <v>441001</v>
      </c>
      <c r="B226" s="188"/>
      <c r="C226" s="188"/>
      <c r="D226" s="188"/>
      <c r="E226" s="185" t="s">
        <v>741</v>
      </c>
      <c r="F226" s="177">
        <v>441001</v>
      </c>
    </row>
    <row r="227" spans="1:6" ht="22.5" customHeight="1">
      <c r="A227" s="177">
        <v>441003</v>
      </c>
      <c r="B227" s="189"/>
      <c r="C227" s="189"/>
      <c r="D227" s="189"/>
      <c r="E227" s="171" t="s">
        <v>563</v>
      </c>
      <c r="F227" s="177">
        <v>441003</v>
      </c>
    </row>
    <row r="228" spans="1:6" ht="22.5" customHeight="1">
      <c r="A228" s="177">
        <v>442001</v>
      </c>
      <c r="B228" s="189"/>
      <c r="C228" s="189"/>
      <c r="D228" s="189"/>
      <c r="E228" s="171" t="s">
        <v>742</v>
      </c>
      <c r="F228" s="177">
        <v>442001</v>
      </c>
    </row>
    <row r="229" spans="1:6" ht="22.5" customHeight="1">
      <c r="A229" s="177">
        <v>442002</v>
      </c>
      <c r="B229" s="189"/>
      <c r="C229" s="189"/>
      <c r="D229" s="189"/>
      <c r="E229" s="171" t="s">
        <v>565</v>
      </c>
      <c r="F229" s="177">
        <v>442002</v>
      </c>
    </row>
    <row r="230" spans="1:6" ht="22.5" customHeight="1" thickBot="1">
      <c r="A230" s="177"/>
      <c r="B230" s="174"/>
      <c r="C230" s="174"/>
      <c r="D230" s="174"/>
      <c r="E230" s="175"/>
      <c r="F230" s="177"/>
    </row>
    <row r="231" spans="1:6" ht="22.5" customHeight="1" thickBot="1">
      <c r="A231" s="183">
        <v>720</v>
      </c>
      <c r="B231" s="172">
        <f t="shared" ref="B231:C231" si="55">SUM(B232:B249)</f>
        <v>0</v>
      </c>
      <c r="C231" s="172">
        <f t="shared" si="55"/>
        <v>0</v>
      </c>
      <c r="D231" s="172">
        <f>SUM(D232:D249)</f>
        <v>0</v>
      </c>
      <c r="E231" s="173" t="s">
        <v>638</v>
      </c>
      <c r="F231" s="183">
        <v>720</v>
      </c>
    </row>
    <row r="232" spans="1:6" ht="22.5" customHeight="1">
      <c r="A232" s="177">
        <v>721001</v>
      </c>
      <c r="B232" s="188"/>
      <c r="C232" s="188"/>
      <c r="D232" s="188"/>
      <c r="E232" s="185" t="s">
        <v>568</v>
      </c>
      <c r="F232" s="177">
        <v>721001</v>
      </c>
    </row>
    <row r="233" spans="1:6" ht="22.5" customHeight="1">
      <c r="A233" s="177">
        <v>721002</v>
      </c>
      <c r="B233" s="189"/>
      <c r="C233" s="189"/>
      <c r="D233" s="189"/>
      <c r="E233" s="171" t="s">
        <v>569</v>
      </c>
      <c r="F233" s="177">
        <v>721002</v>
      </c>
    </row>
    <row r="234" spans="1:6" ht="22.5" customHeight="1">
      <c r="A234" s="177">
        <v>721003</v>
      </c>
      <c r="B234" s="189"/>
      <c r="C234" s="189"/>
      <c r="D234" s="189"/>
      <c r="E234" s="171" t="s">
        <v>570</v>
      </c>
      <c r="F234" s="177">
        <v>721003</v>
      </c>
    </row>
    <row r="235" spans="1:6" ht="22.5" customHeight="1">
      <c r="A235" s="177">
        <v>721004</v>
      </c>
      <c r="B235" s="189"/>
      <c r="C235" s="189"/>
      <c r="D235" s="189"/>
      <c r="E235" s="171" t="s">
        <v>571</v>
      </c>
      <c r="F235" s="177">
        <v>721004</v>
      </c>
    </row>
    <row r="236" spans="1:6" ht="22.5" customHeight="1">
      <c r="A236" s="177">
        <v>721005</v>
      </c>
      <c r="B236" s="189"/>
      <c r="C236" s="189"/>
      <c r="D236" s="189"/>
      <c r="E236" s="171" t="s">
        <v>572</v>
      </c>
      <c r="F236" s="177">
        <v>721005</v>
      </c>
    </row>
    <row r="237" spans="1:6" ht="22.5" customHeight="1">
      <c r="A237" s="177">
        <v>721999</v>
      </c>
      <c r="B237" s="189"/>
      <c r="C237" s="189"/>
      <c r="D237" s="189"/>
      <c r="E237" s="171" t="s">
        <v>743</v>
      </c>
      <c r="F237" s="177">
        <v>721999</v>
      </c>
    </row>
    <row r="238" spans="1:6" ht="22.5" customHeight="1">
      <c r="A238" s="177">
        <v>722001</v>
      </c>
      <c r="B238" s="189"/>
      <c r="C238" s="189"/>
      <c r="D238" s="189"/>
      <c r="E238" s="171" t="s">
        <v>574</v>
      </c>
      <c r="F238" s="177">
        <v>722001</v>
      </c>
    </row>
    <row r="239" spans="1:6" ht="22.5" customHeight="1">
      <c r="A239" s="177">
        <v>722002</v>
      </c>
      <c r="B239" s="189"/>
      <c r="C239" s="189"/>
      <c r="D239" s="189"/>
      <c r="E239" s="171" t="s">
        <v>575</v>
      </c>
      <c r="F239" s="177">
        <v>722002</v>
      </c>
    </row>
    <row r="240" spans="1:6" ht="22.5" customHeight="1">
      <c r="A240" s="177">
        <v>722003</v>
      </c>
      <c r="B240" s="189"/>
      <c r="C240" s="189"/>
      <c r="D240" s="189"/>
      <c r="E240" s="171" t="s">
        <v>576</v>
      </c>
      <c r="F240" s="177">
        <v>722003</v>
      </c>
    </row>
    <row r="241" spans="1:6" ht="22.5" customHeight="1">
      <c r="A241" s="177">
        <v>722004</v>
      </c>
      <c r="B241" s="189"/>
      <c r="C241" s="189"/>
      <c r="D241" s="189"/>
      <c r="E241" s="171" t="s">
        <v>577</v>
      </c>
      <c r="F241" s="177">
        <v>722004</v>
      </c>
    </row>
    <row r="242" spans="1:6" ht="22.5" customHeight="1">
      <c r="A242" s="177">
        <v>723001</v>
      </c>
      <c r="B242" s="189"/>
      <c r="C242" s="189"/>
      <c r="D242" s="189"/>
      <c r="E242" s="171" t="s">
        <v>579</v>
      </c>
      <c r="F242" s="177">
        <v>723001</v>
      </c>
    </row>
    <row r="243" spans="1:6" ht="22.5" customHeight="1">
      <c r="A243" s="177">
        <v>723002</v>
      </c>
      <c r="B243" s="189"/>
      <c r="C243" s="189"/>
      <c r="D243" s="189"/>
      <c r="E243" s="171" t="s">
        <v>744</v>
      </c>
      <c r="F243" s="177">
        <v>723002</v>
      </c>
    </row>
    <row r="244" spans="1:6" ht="22.5" customHeight="1">
      <c r="A244" s="177">
        <v>723003</v>
      </c>
      <c r="B244" s="189"/>
      <c r="C244" s="189"/>
      <c r="D244" s="189"/>
      <c r="E244" s="171" t="s">
        <v>745</v>
      </c>
      <c r="F244" s="177">
        <v>723003</v>
      </c>
    </row>
    <row r="245" spans="1:6" ht="22.5" customHeight="1">
      <c r="A245" s="177">
        <v>723004</v>
      </c>
      <c r="B245" s="189"/>
      <c r="C245" s="189"/>
      <c r="D245" s="189"/>
      <c r="E245" s="171" t="s">
        <v>582</v>
      </c>
      <c r="F245" s="177">
        <v>723004</v>
      </c>
    </row>
    <row r="246" spans="1:6" ht="22.5" customHeight="1">
      <c r="A246" s="177">
        <v>725001</v>
      </c>
      <c r="B246" s="189"/>
      <c r="C246" s="189"/>
      <c r="D246" s="189"/>
      <c r="E246" s="171" t="s">
        <v>746</v>
      </c>
      <c r="F246" s="177">
        <v>725001</v>
      </c>
    </row>
    <row r="247" spans="1:6" ht="22.5" customHeight="1">
      <c r="A247" s="177">
        <v>725002</v>
      </c>
      <c r="B247" s="189"/>
      <c r="C247" s="189"/>
      <c r="D247" s="189"/>
      <c r="E247" s="171" t="s">
        <v>747</v>
      </c>
      <c r="F247" s="177">
        <v>725002</v>
      </c>
    </row>
    <row r="248" spans="1:6" ht="22.5" customHeight="1">
      <c r="A248" s="177">
        <v>725003</v>
      </c>
      <c r="B248" s="189"/>
      <c r="C248" s="189"/>
      <c r="D248" s="189"/>
      <c r="E248" s="171" t="s">
        <v>748</v>
      </c>
      <c r="F248" s="177">
        <v>725003</v>
      </c>
    </row>
    <row r="249" spans="1:6" ht="22.5" customHeight="1">
      <c r="A249" s="177">
        <v>725004</v>
      </c>
      <c r="B249" s="189"/>
      <c r="C249" s="189"/>
      <c r="D249" s="189"/>
      <c r="E249" s="171" t="s">
        <v>749</v>
      </c>
      <c r="F249" s="177">
        <v>725004</v>
      </c>
    </row>
    <row r="250" spans="1:6" ht="22.5" customHeight="1" thickBot="1">
      <c r="A250" s="177"/>
      <c r="B250" s="174"/>
      <c r="C250" s="174"/>
      <c r="D250" s="174"/>
      <c r="E250" s="175"/>
      <c r="F250" s="177"/>
    </row>
    <row r="251" spans="1:6" ht="22.5" customHeight="1" thickBot="1">
      <c r="A251" s="183">
        <v>730</v>
      </c>
      <c r="B251" s="172">
        <f t="shared" ref="B251:C251" si="56">SUM(B252:B261)</f>
        <v>0</v>
      </c>
      <c r="C251" s="172">
        <f t="shared" si="56"/>
        <v>0</v>
      </c>
      <c r="D251" s="172">
        <f>SUM(D252:D261)</f>
        <v>0</v>
      </c>
      <c r="E251" s="173" t="s">
        <v>639</v>
      </c>
      <c r="F251" s="183">
        <v>730</v>
      </c>
    </row>
    <row r="252" spans="1:6" ht="22.5" customHeight="1">
      <c r="A252" s="177">
        <v>731001</v>
      </c>
      <c r="B252" s="188"/>
      <c r="C252" s="188"/>
      <c r="D252" s="188"/>
      <c r="E252" s="185" t="s">
        <v>750</v>
      </c>
      <c r="F252" s="177">
        <v>731001</v>
      </c>
    </row>
    <row r="253" spans="1:6" ht="22.5" customHeight="1">
      <c r="A253" s="177">
        <v>731002</v>
      </c>
      <c r="B253" s="190"/>
      <c r="C253" s="190"/>
      <c r="D253" s="190"/>
      <c r="E253" s="182" t="s">
        <v>595</v>
      </c>
      <c r="F253" s="177">
        <v>731002</v>
      </c>
    </row>
    <row r="254" spans="1:6" ht="22.5" customHeight="1">
      <c r="A254" s="177">
        <v>731003</v>
      </c>
      <c r="B254" s="190"/>
      <c r="C254" s="190"/>
      <c r="D254" s="190"/>
      <c r="E254" s="182" t="s">
        <v>751</v>
      </c>
      <c r="F254" s="177">
        <v>731003</v>
      </c>
    </row>
    <row r="255" spans="1:6" ht="22.5" customHeight="1">
      <c r="A255" s="177">
        <v>731004</v>
      </c>
      <c r="B255" s="190"/>
      <c r="C255" s="190"/>
      <c r="D255" s="190"/>
      <c r="E255" s="182" t="str">
        <f>INDEX(ExpenditureCodes!A:A,MATCH('Budget(BG)'!F255,ExpenditureCodes!B:B,0))</f>
        <v>ލޯން ދޫކުރުން - ރާއްޖޭގެ ޖަމްޢިއްޔާތައް</v>
      </c>
      <c r="F255" s="177">
        <v>731004</v>
      </c>
    </row>
    <row r="256" spans="1:6" ht="22.5" customHeight="1">
      <c r="A256" s="177">
        <v>731005</v>
      </c>
      <c r="B256" s="190"/>
      <c r="C256" s="190"/>
      <c r="D256" s="190"/>
      <c r="E256" s="182" t="str">
        <f>INDEX(ExpenditureCodes!A:A,MATCH('Budget(BG)'!F256,ExpenditureCodes!B:B,0))</f>
        <v>ލޯން ދޫކުރުން - ކޮމާޝަލް އިންސްޓިޓިއުޝަން</v>
      </c>
      <c r="F256" s="177">
        <v>731005</v>
      </c>
    </row>
    <row r="257" spans="1:6" ht="22.5" customHeight="1">
      <c r="A257" s="177">
        <v>731999</v>
      </c>
      <c r="B257" s="190"/>
      <c r="C257" s="190"/>
      <c r="D257" s="190"/>
      <c r="E257" s="182" t="str">
        <f>INDEX(ExpenditureCodes!A:A,MATCH('Budget(BG)'!F257,ExpenditureCodes!B:B,0))</f>
        <v>ލޯން ދޫކުރުން - ރާއްޖޭގެ އެހެނިހެން ފަރާތްތައް</v>
      </c>
      <c r="F257" s="177">
        <v>731999</v>
      </c>
    </row>
    <row r="258" spans="1:6" ht="22.5" customHeight="1">
      <c r="A258" s="177">
        <v>732002</v>
      </c>
      <c r="B258" s="190"/>
      <c r="C258" s="190"/>
      <c r="D258" s="190"/>
      <c r="E258" s="182" t="str">
        <f>INDEX(ExpenditureCodes!A:A,MATCH('Budget(BG)'!F258,ExpenditureCodes!B:B,0))</f>
        <v>ލޯން ދޫކުރުން - ބޭރުގެ ސަރުކާރުތަކަށް</v>
      </c>
      <c r="F258" s="177">
        <v>732002</v>
      </c>
    </row>
    <row r="259" spans="1:6" ht="22.5" customHeight="1">
      <c r="A259" s="177">
        <v>732003</v>
      </c>
      <c r="B259" s="190"/>
      <c r="C259" s="190"/>
      <c r="D259" s="190"/>
      <c r="E259" s="182" t="str">
        <f>INDEX(ExpenditureCodes!A:A,MATCH('Budget(BG)'!F259,ExpenditureCodes!B:B,0))</f>
        <v>ލޯން ދޫކުރުން - ބޭރުގެ މާލީ އިދާރާތަކަށް</v>
      </c>
      <c r="F259" s="177">
        <v>732003</v>
      </c>
    </row>
    <row r="260" spans="1:6" ht="22.5" customHeight="1">
      <c r="A260" s="177">
        <v>732004</v>
      </c>
      <c r="B260" s="190"/>
      <c r="C260" s="190"/>
      <c r="D260" s="190"/>
      <c r="E260" s="182" t="str">
        <f>INDEX(ExpenditureCodes!A:A,MATCH('Budget(BG)'!F260,ExpenditureCodes!B:B,0))</f>
        <v>ލޯން ދޫކުރުން - ބޭރުގެ އަމިއްލަ ފަރާތްތަކަށް</v>
      </c>
      <c r="F260" s="177">
        <v>732004</v>
      </c>
    </row>
    <row r="261" spans="1:6" ht="22.5" customHeight="1">
      <c r="A261" s="177">
        <v>732999</v>
      </c>
      <c r="B261" s="190"/>
      <c r="C261" s="190"/>
      <c r="D261" s="190"/>
      <c r="E261" s="182" t="str">
        <f>INDEX(ExpenditureCodes!A:A,MATCH('Budget(BG)'!F261,ExpenditureCodes!B:B,0))</f>
        <v>ލޯން ދޫކުރުން - ބޭރުގެ އެހެނިހެން ފަރާތްތަކަށް</v>
      </c>
      <c r="F261" s="177">
        <v>732999</v>
      </c>
    </row>
  </sheetData>
  <sheetProtection algorithmName="SHA-512" hashValue="s7aKF1T1Z4Yev2tRHW0ngDWfogMMTDAyag7Q/cYAaxt1JBqRWcvVr7qfvKR/a0CEdcOJ5bWKVQPwVtF7pW6c8Q==" saltValue="cowLijscpglMSAfEOmxRYw==" spinCount="100000" sheet="1" objects="1" scenarios="1" formatCells="0"/>
  <mergeCells count="3">
    <mergeCell ref="H217:K218"/>
    <mergeCell ref="H55:K60"/>
    <mergeCell ref="H204:K205"/>
  </mergeCells>
  <conditionalFormatting sqref="A44">
    <cfRule type="duplicateValues" dxfId="7" priority="44"/>
  </conditionalFormatting>
  <conditionalFormatting sqref="A28">
    <cfRule type="duplicateValues" dxfId="6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EA98-4066-4C11-AA97-F8227BCBF973}">
  <sheetPr codeName="Sheet12">
    <tabColor theme="7" tint="0.79998168889431442"/>
    <pageSetUpPr fitToPage="1"/>
  </sheetPr>
  <dimension ref="A1:K261"/>
  <sheetViews>
    <sheetView showGridLines="0" zoomScale="85" zoomScaleNormal="85" zoomScaleSheetLayoutView="100" workbookViewId="0">
      <selection activeCell="I17" sqref="I17"/>
    </sheetView>
  </sheetViews>
  <sheetFormatPr defaultColWidth="10.125" defaultRowHeight="15"/>
  <cols>
    <col min="1" max="1" width="10.125" style="163"/>
    <col min="2" max="4" width="15.125" style="160" customWidth="1"/>
    <col min="5" max="5" width="58.375" style="160" customWidth="1"/>
    <col min="6" max="6" width="10.125" style="163"/>
    <col min="7" max="16384" width="10.125" style="160"/>
  </cols>
  <sheetData>
    <row r="1" spans="1:6" ht="37.5" customHeight="1">
      <c r="A1" s="157" t="s">
        <v>628</v>
      </c>
      <c r="B1" s="158"/>
      <c r="C1" s="158"/>
      <c r="D1" s="158"/>
      <c r="E1" s="158"/>
      <c r="F1" s="159"/>
    </row>
    <row r="2" spans="1:6" ht="47.25" customHeight="1">
      <c r="A2" s="161"/>
      <c r="B2" s="158"/>
      <c r="C2" s="158"/>
      <c r="D2" s="158"/>
      <c r="E2" s="158"/>
      <c r="F2" s="159"/>
    </row>
    <row r="3" spans="1:6" ht="18.75">
      <c r="A3" s="162" t="s">
        <v>9</v>
      </c>
      <c r="B3" s="158"/>
      <c r="C3" s="158"/>
      <c r="D3" s="158"/>
      <c r="E3" s="158"/>
      <c r="F3" s="159"/>
    </row>
    <row r="4" spans="1:6" ht="32.25">
      <c r="A4" s="10" t="s">
        <v>756</v>
      </c>
      <c r="B4" s="158"/>
      <c r="C4" s="158"/>
      <c r="D4" s="158"/>
      <c r="E4" s="158"/>
      <c r="F4" s="159"/>
    </row>
    <row r="5" spans="1:6" ht="21.75">
      <c r="A5" s="9" t="str">
        <f>RashuBudget!J6</f>
        <v>މާލޭ ސިޓީ ކައުންސިލްގެ އިދާރާ</v>
      </c>
      <c r="B5" s="158"/>
      <c r="C5" s="158"/>
      <c r="D5" s="158"/>
      <c r="E5" s="158"/>
      <c r="F5" s="159"/>
    </row>
    <row r="6" spans="1:6" ht="7.5" customHeight="1">
      <c r="B6" s="164" t="s">
        <v>629</v>
      </c>
      <c r="C6" s="164" t="s">
        <v>630</v>
      </c>
      <c r="D6" s="164" t="s">
        <v>631</v>
      </c>
    </row>
    <row r="7" spans="1:6" ht="22.5" customHeight="1">
      <c r="B7" s="165" t="s">
        <v>752</v>
      </c>
      <c r="C7" s="165" t="s">
        <v>753</v>
      </c>
      <c r="D7" s="165" t="s">
        <v>754</v>
      </c>
    </row>
    <row r="8" spans="1:6" ht="21.75">
      <c r="B8" s="166" t="s">
        <v>0</v>
      </c>
      <c r="C8" s="166" t="s">
        <v>0</v>
      </c>
      <c r="D8" s="166" t="s">
        <v>0</v>
      </c>
    </row>
    <row r="9" spans="1:6" ht="21.75">
      <c r="B9" s="167" t="s">
        <v>632</v>
      </c>
      <c r="C9" s="167" t="s">
        <v>632</v>
      </c>
      <c r="D9" s="167" t="s">
        <v>632</v>
      </c>
    </row>
    <row r="10" spans="1:6" ht="22.5" customHeight="1">
      <c r="B10" s="168">
        <f t="shared" ref="B10:C10" si="0">B14</f>
        <v>0</v>
      </c>
      <c r="C10" s="168">
        <f t="shared" si="0"/>
        <v>0</v>
      </c>
      <c r="D10" s="168">
        <f>D14</f>
        <v>0</v>
      </c>
      <c r="E10" s="169" t="s">
        <v>633</v>
      </c>
    </row>
    <row r="11" spans="1:6" ht="22.5" customHeight="1" thickBot="1">
      <c r="B11" s="170">
        <f t="shared" ref="B11:C11" si="1">B27</f>
        <v>0</v>
      </c>
      <c r="C11" s="170">
        <f t="shared" si="1"/>
        <v>0</v>
      </c>
      <c r="D11" s="170">
        <f>D27</f>
        <v>0</v>
      </c>
      <c r="E11" s="171" t="s">
        <v>634</v>
      </c>
    </row>
    <row r="12" spans="1:6" ht="22.5" customHeight="1" thickBot="1">
      <c r="B12" s="172">
        <f t="shared" ref="B12:C12" si="2">SUM(B10:B11)</f>
        <v>0</v>
      </c>
      <c r="C12" s="172">
        <f t="shared" si="2"/>
        <v>0</v>
      </c>
      <c r="D12" s="172">
        <f>SUM(D10:D11)</f>
        <v>0</v>
      </c>
      <c r="E12" s="173" t="s">
        <v>635</v>
      </c>
    </row>
    <row r="13" spans="1:6" ht="15" customHeight="1" thickBot="1">
      <c r="B13" s="174"/>
      <c r="C13" s="174"/>
      <c r="D13" s="174"/>
      <c r="E13" s="175"/>
    </row>
    <row r="14" spans="1:6" ht="22.5" customHeight="1" thickBot="1">
      <c r="B14" s="172">
        <f t="shared" ref="B14:C14" si="3">SUM(B15:B25)</f>
        <v>0</v>
      </c>
      <c r="C14" s="172">
        <f t="shared" si="3"/>
        <v>0</v>
      </c>
      <c r="D14" s="172">
        <f>SUM(D15:D25)</f>
        <v>0</v>
      </c>
      <c r="E14" s="173" t="s">
        <v>633</v>
      </c>
      <c r="F14" s="176"/>
    </row>
    <row r="15" spans="1:6" ht="22.5" customHeight="1">
      <c r="A15" s="177">
        <v>210</v>
      </c>
      <c r="B15" s="178">
        <f t="shared" ref="B15:D15" si="4">B35</f>
        <v>0</v>
      </c>
      <c r="C15" s="178">
        <f t="shared" si="4"/>
        <v>0</v>
      </c>
      <c r="D15" s="178">
        <f t="shared" si="4"/>
        <v>0</v>
      </c>
      <c r="E15" s="169" t="s">
        <v>636</v>
      </c>
      <c r="F15" s="177">
        <v>210</v>
      </c>
    </row>
    <row r="16" spans="1:6" ht="22.5" customHeight="1">
      <c r="A16" s="177">
        <v>213</v>
      </c>
      <c r="B16" s="179">
        <f>B78</f>
        <v>0</v>
      </c>
      <c r="C16" s="179">
        <f>C78</f>
        <v>0</v>
      </c>
      <c r="D16" s="179">
        <f>D78</f>
        <v>0</v>
      </c>
      <c r="E16" s="180" t="s">
        <v>606</v>
      </c>
      <c r="F16" s="177">
        <v>213</v>
      </c>
    </row>
    <row r="17" spans="1:6" ht="22.5" customHeight="1">
      <c r="A17" s="177">
        <v>221</v>
      </c>
      <c r="B17" s="179">
        <f>B81</f>
        <v>0</v>
      </c>
      <c r="C17" s="179">
        <f>C81</f>
        <v>0</v>
      </c>
      <c r="D17" s="179">
        <f>D81</f>
        <v>0</v>
      </c>
      <c r="E17" s="180" t="s">
        <v>607</v>
      </c>
      <c r="F17" s="177">
        <v>221</v>
      </c>
    </row>
    <row r="18" spans="1:6" ht="22.5" customHeight="1">
      <c r="A18" s="177">
        <v>222</v>
      </c>
      <c r="B18" s="179">
        <f>B89</f>
        <v>0</v>
      </c>
      <c r="C18" s="179">
        <f>C89</f>
        <v>0</v>
      </c>
      <c r="D18" s="179">
        <f>D89</f>
        <v>0</v>
      </c>
      <c r="E18" s="180" t="s">
        <v>608</v>
      </c>
      <c r="F18" s="177">
        <v>222</v>
      </c>
    </row>
    <row r="19" spans="1:6" ht="22.5" customHeight="1">
      <c r="A19" s="177">
        <v>223</v>
      </c>
      <c r="B19" s="179">
        <f>B103</f>
        <v>0</v>
      </c>
      <c r="C19" s="179">
        <f>C103</f>
        <v>0</v>
      </c>
      <c r="D19" s="179">
        <f>D103</f>
        <v>0</v>
      </c>
      <c r="E19" s="180" t="s">
        <v>609</v>
      </c>
      <c r="F19" s="177">
        <v>223</v>
      </c>
    </row>
    <row r="20" spans="1:6" ht="22.5" customHeight="1">
      <c r="A20" s="177">
        <v>224</v>
      </c>
      <c r="B20" s="179">
        <f>B131</f>
        <v>0</v>
      </c>
      <c r="C20" s="179">
        <f>C131</f>
        <v>0</v>
      </c>
      <c r="D20" s="179">
        <f>D131</f>
        <v>0</v>
      </c>
      <c r="E20" s="180" t="s">
        <v>610</v>
      </c>
      <c r="F20" s="177">
        <v>224</v>
      </c>
    </row>
    <row r="21" spans="1:6" ht="22.5" customHeight="1">
      <c r="A21" s="177">
        <v>225</v>
      </c>
      <c r="B21" s="179">
        <f>B138</f>
        <v>0</v>
      </c>
      <c r="C21" s="179">
        <f>C138</f>
        <v>0</v>
      </c>
      <c r="D21" s="179">
        <f>D138</f>
        <v>0</v>
      </c>
      <c r="E21" s="180" t="s">
        <v>611</v>
      </c>
      <c r="F21" s="177">
        <v>225</v>
      </c>
    </row>
    <row r="22" spans="1:6" ht="22.5" customHeight="1">
      <c r="A22" s="177">
        <v>226</v>
      </c>
      <c r="B22" s="179">
        <f>B146</f>
        <v>0</v>
      </c>
      <c r="C22" s="179">
        <f>C146</f>
        <v>0</v>
      </c>
      <c r="D22" s="179">
        <f>D146</f>
        <v>0</v>
      </c>
      <c r="E22" s="180" t="s">
        <v>612</v>
      </c>
      <c r="F22" s="177">
        <v>226</v>
      </c>
    </row>
    <row r="23" spans="1:6" ht="22.5" customHeight="1">
      <c r="A23" s="177">
        <v>227</v>
      </c>
      <c r="B23" s="179">
        <f>B166</f>
        <v>0</v>
      </c>
      <c r="C23" s="179">
        <f>C166</f>
        <v>0</v>
      </c>
      <c r="D23" s="179">
        <f>D166</f>
        <v>0</v>
      </c>
      <c r="E23" s="180" t="s">
        <v>613</v>
      </c>
      <c r="F23" s="177">
        <v>227</v>
      </c>
    </row>
    <row r="24" spans="1:6" ht="22.5" customHeight="1">
      <c r="A24" s="177">
        <v>228</v>
      </c>
      <c r="B24" s="179">
        <f>B172</f>
        <v>0</v>
      </c>
      <c r="C24" s="179">
        <f>C172</f>
        <v>0</v>
      </c>
      <c r="D24" s="179">
        <f>D172</f>
        <v>0</v>
      </c>
      <c r="E24" s="180" t="s">
        <v>614</v>
      </c>
      <c r="F24" s="177">
        <v>228</v>
      </c>
    </row>
    <row r="25" spans="1:6" ht="22.5" customHeight="1">
      <c r="A25" s="177">
        <v>281</v>
      </c>
      <c r="B25" s="179">
        <f>B192</f>
        <v>0</v>
      </c>
      <c r="C25" s="179">
        <f>C192</f>
        <v>0</v>
      </c>
      <c r="D25" s="179">
        <f>D192</f>
        <v>0</v>
      </c>
      <c r="E25" s="180" t="s">
        <v>619</v>
      </c>
      <c r="F25" s="177">
        <v>281</v>
      </c>
    </row>
    <row r="26" spans="1:6" ht="15" customHeight="1" thickBot="1">
      <c r="A26" s="177"/>
      <c r="B26" s="174"/>
      <c r="C26" s="174"/>
      <c r="D26" s="174"/>
      <c r="E26" s="175"/>
      <c r="F26" s="177"/>
    </row>
    <row r="27" spans="1:6" ht="22.5" customHeight="1" thickBot="1">
      <c r="A27" s="181"/>
      <c r="B27" s="172">
        <f>SUM(B28:B33)</f>
        <v>0</v>
      </c>
      <c r="C27" s="172">
        <f>SUM(C28:C33)</f>
        <v>0</v>
      </c>
      <c r="D27" s="172">
        <f>SUM(D28:D33)</f>
        <v>0</v>
      </c>
      <c r="E27" s="173" t="s">
        <v>634</v>
      </c>
      <c r="F27" s="181"/>
    </row>
    <row r="28" spans="1:6" ht="22.5" customHeight="1">
      <c r="A28" s="177">
        <v>421</v>
      </c>
      <c r="B28" s="178">
        <f t="shared" ref="B28:C28" si="5">B198</f>
        <v>0</v>
      </c>
      <c r="C28" s="178">
        <f t="shared" si="5"/>
        <v>0</v>
      </c>
      <c r="D28" s="178">
        <f>D198</f>
        <v>0</v>
      </c>
      <c r="E28" s="182" t="s">
        <v>615</v>
      </c>
      <c r="F28" s="177">
        <v>421</v>
      </c>
    </row>
    <row r="29" spans="1:6" ht="22.5" customHeight="1">
      <c r="A29" s="177">
        <v>422</v>
      </c>
      <c r="B29" s="179">
        <f>B203</f>
        <v>0</v>
      </c>
      <c r="C29" s="179">
        <f>C203</f>
        <v>0</v>
      </c>
      <c r="D29" s="179">
        <f>D203</f>
        <v>0</v>
      </c>
      <c r="E29" s="171" t="s">
        <v>616</v>
      </c>
      <c r="F29" s="177">
        <v>422</v>
      </c>
    </row>
    <row r="30" spans="1:6" ht="22.5" customHeight="1">
      <c r="A30" s="177">
        <v>423</v>
      </c>
      <c r="B30" s="179">
        <f>B211</f>
        <v>0</v>
      </c>
      <c r="C30" s="179">
        <f>C211</f>
        <v>0</v>
      </c>
      <c r="D30" s="179">
        <f>D211</f>
        <v>0</v>
      </c>
      <c r="E30" s="171" t="s">
        <v>617</v>
      </c>
      <c r="F30" s="177">
        <v>423</v>
      </c>
    </row>
    <row r="31" spans="1:6" ht="22.5" customHeight="1">
      <c r="A31" s="177">
        <v>440</v>
      </c>
      <c r="B31" s="179">
        <f>B225</f>
        <v>0</v>
      </c>
      <c r="C31" s="179">
        <f>C225</f>
        <v>0</v>
      </c>
      <c r="D31" s="179">
        <f>D225</f>
        <v>0</v>
      </c>
      <c r="E31" s="171" t="s">
        <v>637</v>
      </c>
      <c r="F31" s="177">
        <v>440</v>
      </c>
    </row>
    <row r="32" spans="1:6" ht="22.5" customHeight="1">
      <c r="A32" s="177">
        <v>720</v>
      </c>
      <c r="B32" s="179">
        <f>B231</f>
        <v>0</v>
      </c>
      <c r="C32" s="179">
        <f>C231</f>
        <v>0</v>
      </c>
      <c r="D32" s="179">
        <f>D231</f>
        <v>0</v>
      </c>
      <c r="E32" s="171" t="s">
        <v>638</v>
      </c>
      <c r="F32" s="177">
        <v>720</v>
      </c>
    </row>
    <row r="33" spans="1:6" ht="22.5" customHeight="1">
      <c r="A33" s="177">
        <v>730</v>
      </c>
      <c r="B33" s="179">
        <f>B251</f>
        <v>0</v>
      </c>
      <c r="C33" s="179">
        <f>C251</f>
        <v>0</v>
      </c>
      <c r="D33" s="179">
        <f>D251</f>
        <v>0</v>
      </c>
      <c r="E33" s="171" t="s">
        <v>639</v>
      </c>
      <c r="F33" s="177">
        <v>730</v>
      </c>
    </row>
    <row r="34" spans="1:6" ht="22.5" customHeight="1" thickBot="1">
      <c r="A34" s="177"/>
      <c r="B34" s="174"/>
      <c r="C34" s="174"/>
      <c r="D34" s="174"/>
      <c r="E34" s="175"/>
      <c r="F34" s="177"/>
    </row>
    <row r="35" spans="1:6" ht="21.95" customHeight="1" thickBot="1">
      <c r="A35" s="183">
        <v>210</v>
      </c>
      <c r="B35" s="172">
        <f t="shared" ref="B35:C35" si="6">SUM(B36:B37)</f>
        <v>0</v>
      </c>
      <c r="C35" s="172">
        <f t="shared" si="6"/>
        <v>0</v>
      </c>
      <c r="D35" s="172">
        <f>SUM(D36:D37)</f>
        <v>0</v>
      </c>
      <c r="E35" s="173" t="s">
        <v>636</v>
      </c>
      <c r="F35" s="183">
        <v>210</v>
      </c>
    </row>
    <row r="36" spans="1:6" ht="22.5" customHeight="1">
      <c r="A36" s="177">
        <v>211</v>
      </c>
      <c r="B36" s="184">
        <f t="shared" ref="B36:C36" si="7">B39</f>
        <v>0</v>
      </c>
      <c r="C36" s="184">
        <f t="shared" si="7"/>
        <v>0</v>
      </c>
      <c r="D36" s="184">
        <f>D39</f>
        <v>0</v>
      </c>
      <c r="E36" s="185" t="s">
        <v>604</v>
      </c>
      <c r="F36" s="177">
        <v>211</v>
      </c>
    </row>
    <row r="37" spans="1:6" ht="22.5" customHeight="1">
      <c r="A37" s="177">
        <v>212</v>
      </c>
      <c r="B37" s="179">
        <f t="shared" ref="B37:C37" si="8">B43</f>
        <v>0</v>
      </c>
      <c r="C37" s="179">
        <f t="shared" si="8"/>
        <v>0</v>
      </c>
      <c r="D37" s="179">
        <f>D43</f>
        <v>0</v>
      </c>
      <c r="E37" s="171" t="s">
        <v>605</v>
      </c>
      <c r="F37" s="177">
        <v>212</v>
      </c>
    </row>
    <row r="38" spans="1:6" ht="22.5" customHeight="1" thickBot="1">
      <c r="A38" s="177"/>
      <c r="B38" s="174"/>
      <c r="C38" s="174"/>
      <c r="D38" s="174"/>
      <c r="E38" s="175"/>
      <c r="F38" s="177"/>
    </row>
    <row r="39" spans="1:6" ht="21.95" customHeight="1" thickBot="1">
      <c r="A39" s="183">
        <v>211</v>
      </c>
      <c r="B39" s="172">
        <f t="shared" ref="B39:C39" si="9">SUM(B40:B41)</f>
        <v>0</v>
      </c>
      <c r="C39" s="172">
        <f t="shared" si="9"/>
        <v>0</v>
      </c>
      <c r="D39" s="172">
        <f>SUM(D40:D41)</f>
        <v>0</v>
      </c>
      <c r="E39" s="173" t="s">
        <v>604</v>
      </c>
      <c r="F39" s="183">
        <v>211</v>
      </c>
    </row>
    <row r="40" spans="1:6" ht="22.5" customHeight="1">
      <c r="A40" s="177">
        <v>211001</v>
      </c>
      <c r="B40" s="188">
        <f>C40</f>
        <v>0</v>
      </c>
      <c r="C40" s="188">
        <f>D40</f>
        <v>0</v>
      </c>
      <c r="D40" s="186">
        <f>SUMIF(SalarySheet!$B:$B,"Conditional Grant",SalarySheet!N:N)</f>
        <v>0</v>
      </c>
      <c r="E40" s="185" t="s">
        <v>640</v>
      </c>
      <c r="F40" s="177">
        <v>211001</v>
      </c>
    </row>
    <row r="41" spans="1:6" ht="22.5" customHeight="1">
      <c r="A41" s="177">
        <v>211002</v>
      </c>
      <c r="B41" s="189">
        <f>C41</f>
        <v>0</v>
      </c>
      <c r="C41" s="189">
        <f>D41</f>
        <v>0</v>
      </c>
      <c r="D41" s="187">
        <f>SUMIF(SalarySheet!$B:$B,"Conditional Grant",SalarySheet!O:O)</f>
        <v>0</v>
      </c>
      <c r="E41" s="171" t="s">
        <v>408</v>
      </c>
      <c r="F41" s="177">
        <v>211002</v>
      </c>
    </row>
    <row r="42" spans="1:6" ht="22.5" customHeight="1" thickBot="1">
      <c r="A42" s="177"/>
      <c r="B42" s="174"/>
      <c r="C42" s="174"/>
      <c r="D42" s="174"/>
      <c r="E42" s="175"/>
      <c r="F42" s="177"/>
    </row>
    <row r="43" spans="1:6" ht="21.95" customHeight="1" thickBot="1">
      <c r="A43" s="183">
        <v>212</v>
      </c>
      <c r="B43" s="172">
        <f t="shared" ref="B43:C43" si="10">SUM(B44:B76)</f>
        <v>0</v>
      </c>
      <c r="C43" s="172">
        <f t="shared" si="10"/>
        <v>0</v>
      </c>
      <c r="D43" s="172">
        <f>SUM(D44:D76)</f>
        <v>0</v>
      </c>
      <c r="E43" s="173" t="s">
        <v>605</v>
      </c>
      <c r="F43" s="183">
        <v>212</v>
      </c>
    </row>
    <row r="44" spans="1:6" ht="22.5" customHeight="1">
      <c r="A44" s="177">
        <v>212001</v>
      </c>
      <c r="B44" s="188">
        <f t="shared" ref="B44:C59" si="11">C44</f>
        <v>0</v>
      </c>
      <c r="C44" s="188">
        <f t="shared" si="11"/>
        <v>0</v>
      </c>
      <c r="D44" s="186">
        <f>SUMIF(SalarySheet!$B:$B,"Conditional Grant",SalarySheet!P:P)</f>
        <v>0</v>
      </c>
      <c r="E44" s="185" t="s">
        <v>409</v>
      </c>
      <c r="F44" s="177">
        <v>212001</v>
      </c>
    </row>
    <row r="45" spans="1:6" ht="22.5" customHeight="1">
      <c r="A45" s="177">
        <v>212002</v>
      </c>
      <c r="B45" s="189">
        <f t="shared" si="11"/>
        <v>0</v>
      </c>
      <c r="C45" s="189">
        <f t="shared" si="11"/>
        <v>0</v>
      </c>
      <c r="D45" s="187">
        <f>SUMIF(SalarySheet!$B:$B,"Conditional Grant",SalarySheet!Q:Q)</f>
        <v>0</v>
      </c>
      <c r="E45" s="171" t="s">
        <v>410</v>
      </c>
      <c r="F45" s="177">
        <v>212002</v>
      </c>
    </row>
    <row r="46" spans="1:6" ht="22.5" customHeight="1">
      <c r="A46" s="177">
        <v>212003</v>
      </c>
      <c r="B46" s="189">
        <f t="shared" si="11"/>
        <v>0</v>
      </c>
      <c r="C46" s="189">
        <f t="shared" si="11"/>
        <v>0</v>
      </c>
      <c r="D46" s="187">
        <f>SUMIF(SalarySheet!$B:$B,"Conditional Grant",SalarySheet!R:R)</f>
        <v>0</v>
      </c>
      <c r="E46" s="171" t="s">
        <v>411</v>
      </c>
      <c r="F46" s="177">
        <v>212003</v>
      </c>
    </row>
    <row r="47" spans="1:6" ht="22.5" customHeight="1">
      <c r="A47" s="177">
        <v>212004</v>
      </c>
      <c r="B47" s="189">
        <f t="shared" si="11"/>
        <v>0</v>
      </c>
      <c r="C47" s="189">
        <f t="shared" si="11"/>
        <v>0</v>
      </c>
      <c r="D47" s="187">
        <f>SUMIF(SalarySheet!$B:$B,"Conditional Grant",SalarySheet!S:S)</f>
        <v>0</v>
      </c>
      <c r="E47" s="171" t="s">
        <v>412</v>
      </c>
      <c r="F47" s="177">
        <v>212004</v>
      </c>
    </row>
    <row r="48" spans="1:6" ht="22.5" customHeight="1">
      <c r="A48" s="177">
        <v>212005</v>
      </c>
      <c r="B48" s="189">
        <f t="shared" si="11"/>
        <v>0</v>
      </c>
      <c r="C48" s="189">
        <f t="shared" si="11"/>
        <v>0</v>
      </c>
      <c r="D48" s="187">
        <f>SUMIF(SalarySheet!$B:$B,"Conditional Grant",SalarySheet!T:T)</f>
        <v>0</v>
      </c>
      <c r="E48" s="171" t="s">
        <v>641</v>
      </c>
      <c r="F48" s="177">
        <v>212005</v>
      </c>
    </row>
    <row r="49" spans="1:11" ht="22.5" customHeight="1">
      <c r="A49" s="177">
        <v>212006</v>
      </c>
      <c r="B49" s="189">
        <f t="shared" si="11"/>
        <v>0</v>
      </c>
      <c r="C49" s="189">
        <f t="shared" si="11"/>
        <v>0</v>
      </c>
      <c r="D49" s="187">
        <f>SUMIF(SalarySheet!$B:$B,"Conditional Grant",SalarySheet!U:U)</f>
        <v>0</v>
      </c>
      <c r="E49" s="171" t="s">
        <v>414</v>
      </c>
      <c r="F49" s="177">
        <v>212006</v>
      </c>
    </row>
    <row r="50" spans="1:11" ht="22.5" customHeight="1">
      <c r="A50" s="177">
        <v>212007</v>
      </c>
      <c r="B50" s="189">
        <f t="shared" si="11"/>
        <v>0</v>
      </c>
      <c r="C50" s="189">
        <f t="shared" si="11"/>
        <v>0</v>
      </c>
      <c r="D50" s="187">
        <f>SUMIF(SalarySheet!$B:$B,"Conditional Grant",SalarySheet!V:V)</f>
        <v>0</v>
      </c>
      <c r="E50" s="171" t="s">
        <v>415</v>
      </c>
      <c r="F50" s="177">
        <v>212007</v>
      </c>
    </row>
    <row r="51" spans="1:11" ht="22.5" customHeight="1">
      <c r="A51" s="177">
        <v>212008</v>
      </c>
      <c r="B51" s="189">
        <f t="shared" si="11"/>
        <v>0</v>
      </c>
      <c r="C51" s="189">
        <f t="shared" si="11"/>
        <v>0</v>
      </c>
      <c r="D51" s="187">
        <f>SUMIF(SalarySheet!$B:$B,"Conditional Grant",SalarySheet!W:W)</f>
        <v>0</v>
      </c>
      <c r="E51" s="171" t="s">
        <v>642</v>
      </c>
      <c r="F51" s="177">
        <v>212008</v>
      </c>
    </row>
    <row r="52" spans="1:11" ht="22.5" customHeight="1">
      <c r="A52" s="177">
        <v>212009</v>
      </c>
      <c r="B52" s="189">
        <f t="shared" si="11"/>
        <v>0</v>
      </c>
      <c r="C52" s="189">
        <f t="shared" si="11"/>
        <v>0</v>
      </c>
      <c r="D52" s="187">
        <f>SUMIF(SalarySheet!$B:$B,"Conditional Grant",SalarySheet!X:X)</f>
        <v>0</v>
      </c>
      <c r="E52" s="171" t="s">
        <v>417</v>
      </c>
      <c r="F52" s="177">
        <v>212009</v>
      </c>
    </row>
    <row r="53" spans="1:11" ht="22.5" customHeight="1">
      <c r="A53" s="177">
        <v>212010</v>
      </c>
      <c r="B53" s="189">
        <f t="shared" si="11"/>
        <v>0</v>
      </c>
      <c r="C53" s="189">
        <f t="shared" si="11"/>
        <v>0</v>
      </c>
      <c r="D53" s="187">
        <f>SUMIF(SalarySheet!$B:$B,"Conditional Grant",SalarySheet!Y:Y)</f>
        <v>0</v>
      </c>
      <c r="E53" s="171" t="s">
        <v>643</v>
      </c>
      <c r="F53" s="177">
        <v>212010</v>
      </c>
    </row>
    <row r="54" spans="1:11" ht="22.5" customHeight="1" thickBot="1">
      <c r="A54" s="177">
        <v>212011</v>
      </c>
      <c r="B54" s="189">
        <f t="shared" si="11"/>
        <v>0</v>
      </c>
      <c r="C54" s="189">
        <f t="shared" si="11"/>
        <v>0</v>
      </c>
      <c r="D54" s="187">
        <f>SUMIF(SalarySheet!$B:$B,"Conditional Grant",SalarySheet!Z:Z)</f>
        <v>0</v>
      </c>
      <c r="E54" s="171" t="s">
        <v>419</v>
      </c>
      <c r="F54" s="177">
        <v>212011</v>
      </c>
    </row>
    <row r="55" spans="1:11" ht="22.5" customHeight="1">
      <c r="A55" s="177">
        <v>212012</v>
      </c>
      <c r="B55" s="189">
        <f t="shared" si="11"/>
        <v>0</v>
      </c>
      <c r="C55" s="189">
        <f t="shared" si="11"/>
        <v>0</v>
      </c>
      <c r="D55" s="187">
        <f>SUMIF(SalarySheet!$B:$B,"Conditional Grant",SalarySheet!AA:AA)</f>
        <v>0</v>
      </c>
      <c r="E55" s="171" t="s">
        <v>644</v>
      </c>
      <c r="F55" s="177">
        <v>212012</v>
      </c>
      <c r="H55" s="250" t="s">
        <v>768</v>
      </c>
      <c r="I55" s="251"/>
      <c r="J55" s="251"/>
      <c r="K55" s="252"/>
    </row>
    <row r="56" spans="1:11" ht="22.5" customHeight="1">
      <c r="A56" s="177">
        <v>212013</v>
      </c>
      <c r="B56" s="189">
        <f t="shared" si="11"/>
        <v>0</v>
      </c>
      <c r="C56" s="189">
        <f t="shared" si="11"/>
        <v>0</v>
      </c>
      <c r="D56" s="187">
        <f>SUMIF(SalarySheet!$B:$B,"Conditional Grant",SalarySheet!AB:AB)</f>
        <v>0</v>
      </c>
      <c r="E56" s="171" t="s">
        <v>645</v>
      </c>
      <c r="F56" s="177">
        <v>212013</v>
      </c>
      <c r="H56" s="253"/>
      <c r="I56" s="254"/>
      <c r="J56" s="254"/>
      <c r="K56" s="255"/>
    </row>
    <row r="57" spans="1:11" ht="22.5" customHeight="1">
      <c r="A57" s="177">
        <v>212014</v>
      </c>
      <c r="B57" s="189">
        <f t="shared" si="11"/>
        <v>0</v>
      </c>
      <c r="C57" s="189">
        <f t="shared" si="11"/>
        <v>0</v>
      </c>
      <c r="D57" s="187">
        <f>SUMIF(SalarySheet!$B:$B,"Conditional Grant",SalarySheet!AC:AC)</f>
        <v>0</v>
      </c>
      <c r="E57" s="171" t="s">
        <v>646</v>
      </c>
      <c r="F57" s="177">
        <v>212014</v>
      </c>
      <c r="H57" s="253"/>
      <c r="I57" s="254"/>
      <c r="J57" s="254"/>
      <c r="K57" s="255"/>
    </row>
    <row r="58" spans="1:11" ht="22.5" customHeight="1">
      <c r="A58" s="177">
        <v>212015</v>
      </c>
      <c r="B58" s="189">
        <f t="shared" si="11"/>
        <v>0</v>
      </c>
      <c r="C58" s="189">
        <f t="shared" si="11"/>
        <v>0</v>
      </c>
      <c r="D58" s="187">
        <f>SUMIF(SalarySheet!$B:$B,"Conditional Grant",SalarySheet!AD:AD)</f>
        <v>0</v>
      </c>
      <c r="E58" s="171" t="s">
        <v>647</v>
      </c>
      <c r="F58" s="177">
        <v>212015</v>
      </c>
      <c r="H58" s="253"/>
      <c r="I58" s="254"/>
      <c r="J58" s="254"/>
      <c r="K58" s="255"/>
    </row>
    <row r="59" spans="1:11" ht="22.5" customHeight="1">
      <c r="A59" s="177">
        <v>212016</v>
      </c>
      <c r="B59" s="189">
        <f t="shared" si="11"/>
        <v>0</v>
      </c>
      <c r="C59" s="189">
        <f t="shared" si="11"/>
        <v>0</v>
      </c>
      <c r="D59" s="187">
        <f>SUMIF(SalarySheet!$B:$B,"Conditional Grant",SalarySheet!AE:AE)</f>
        <v>0</v>
      </c>
      <c r="E59" s="171" t="s">
        <v>648</v>
      </c>
      <c r="F59" s="177">
        <v>212016</v>
      </c>
      <c r="H59" s="253"/>
      <c r="I59" s="254"/>
      <c r="J59" s="254"/>
      <c r="K59" s="255"/>
    </row>
    <row r="60" spans="1:11" ht="22.5" customHeight="1" thickBot="1">
      <c r="A60" s="177">
        <v>212017</v>
      </c>
      <c r="B60" s="189">
        <f t="shared" ref="B60:C75" si="12">C60</f>
        <v>0</v>
      </c>
      <c r="C60" s="189">
        <f t="shared" si="12"/>
        <v>0</v>
      </c>
      <c r="D60" s="187">
        <f>SUMIF(SalarySheet!$B:$B,"Conditional Grant",SalarySheet!AF:AF)</f>
        <v>0</v>
      </c>
      <c r="E60" s="171" t="s">
        <v>649</v>
      </c>
      <c r="F60" s="177">
        <v>212017</v>
      </c>
      <c r="H60" s="256"/>
      <c r="I60" s="257"/>
      <c r="J60" s="257"/>
      <c r="K60" s="258"/>
    </row>
    <row r="61" spans="1:11" ht="22.5" customHeight="1">
      <c r="A61" s="177">
        <v>212018</v>
      </c>
      <c r="B61" s="189">
        <f t="shared" si="12"/>
        <v>0</v>
      </c>
      <c r="C61" s="189">
        <f t="shared" si="12"/>
        <v>0</v>
      </c>
      <c r="D61" s="187">
        <f>SUMIF(SalarySheet!$B:$B,"Conditional Grant",SalarySheet!AG:AG)</f>
        <v>0</v>
      </c>
      <c r="E61" s="171" t="s">
        <v>650</v>
      </c>
      <c r="F61" s="177">
        <v>212018</v>
      </c>
    </row>
    <row r="62" spans="1:11" ht="22.5" customHeight="1">
      <c r="A62" s="177">
        <v>212019</v>
      </c>
      <c r="B62" s="189">
        <f t="shared" si="12"/>
        <v>0</v>
      </c>
      <c r="C62" s="189">
        <f t="shared" si="12"/>
        <v>0</v>
      </c>
      <c r="D62" s="187">
        <f>SUMIF(SalarySheet!$B:$B,"Conditional Grant",SalarySheet!AH:AH)</f>
        <v>0</v>
      </c>
      <c r="E62" s="171" t="s">
        <v>427</v>
      </c>
      <c r="F62" s="177">
        <v>212019</v>
      </c>
    </row>
    <row r="63" spans="1:11" ht="22.5" customHeight="1">
      <c r="A63" s="177">
        <v>212020</v>
      </c>
      <c r="B63" s="189">
        <f t="shared" si="12"/>
        <v>0</v>
      </c>
      <c r="C63" s="189">
        <f t="shared" si="12"/>
        <v>0</v>
      </c>
      <c r="D63" s="187">
        <f>SUMIF(SalarySheet!$B:$B,"Conditional Grant",SalarySheet!AI:AI)</f>
        <v>0</v>
      </c>
      <c r="E63" s="171" t="s">
        <v>428</v>
      </c>
      <c r="F63" s="177">
        <v>212020</v>
      </c>
    </row>
    <row r="64" spans="1:11" ht="22.5" customHeight="1">
      <c r="A64" s="177">
        <v>212021</v>
      </c>
      <c r="B64" s="189">
        <f t="shared" si="12"/>
        <v>0</v>
      </c>
      <c r="C64" s="189">
        <f t="shared" si="12"/>
        <v>0</v>
      </c>
      <c r="D64" s="187">
        <f>SUMIF(SalarySheet!$B:$B,"Conditional Grant",SalarySheet!AJ:AJ)</f>
        <v>0</v>
      </c>
      <c r="E64" s="171" t="s">
        <v>429</v>
      </c>
      <c r="F64" s="177">
        <v>212021</v>
      </c>
    </row>
    <row r="65" spans="1:6" ht="22.5" customHeight="1">
      <c r="A65" s="177">
        <v>212022</v>
      </c>
      <c r="B65" s="189">
        <f t="shared" si="12"/>
        <v>0</v>
      </c>
      <c r="C65" s="189">
        <f t="shared" si="12"/>
        <v>0</v>
      </c>
      <c r="D65" s="187">
        <f>SUMIF(SalarySheet!$B:$B,"Conditional Grant",SalarySheet!AK:AK)</f>
        <v>0</v>
      </c>
      <c r="E65" s="171" t="s">
        <v>651</v>
      </c>
      <c r="F65" s="177">
        <v>212022</v>
      </c>
    </row>
    <row r="66" spans="1:6" ht="22.5" customHeight="1">
      <c r="A66" s="177">
        <v>212023</v>
      </c>
      <c r="B66" s="189">
        <f t="shared" si="12"/>
        <v>0</v>
      </c>
      <c r="C66" s="189">
        <f t="shared" si="12"/>
        <v>0</v>
      </c>
      <c r="D66" s="187">
        <f>SUMIF(SalarySheet!$B:$B,"Conditional Grant",SalarySheet!AL:AL)</f>
        <v>0</v>
      </c>
      <c r="E66" s="171" t="s">
        <v>652</v>
      </c>
      <c r="F66" s="177">
        <v>212023</v>
      </c>
    </row>
    <row r="67" spans="1:6" ht="22.5" customHeight="1">
      <c r="A67" s="177">
        <v>212024</v>
      </c>
      <c r="B67" s="189">
        <f t="shared" si="12"/>
        <v>0</v>
      </c>
      <c r="C67" s="189">
        <f t="shared" si="12"/>
        <v>0</v>
      </c>
      <c r="D67" s="187">
        <f>SUMIF(SalarySheet!$B:$B,"Conditional Grant",SalarySheet!AM:AM)</f>
        <v>0</v>
      </c>
      <c r="E67" s="171" t="s">
        <v>653</v>
      </c>
      <c r="F67" s="177">
        <v>212024</v>
      </c>
    </row>
    <row r="68" spans="1:6" ht="22.5" customHeight="1">
      <c r="A68" s="177">
        <v>212025</v>
      </c>
      <c r="B68" s="189">
        <f t="shared" si="12"/>
        <v>0</v>
      </c>
      <c r="C68" s="189">
        <f t="shared" si="12"/>
        <v>0</v>
      </c>
      <c r="D68" s="187">
        <f>SUMIF(SalarySheet!$B:$B,"Conditional Grant",SalarySheet!AN:AN)</f>
        <v>0</v>
      </c>
      <c r="E68" s="171" t="s">
        <v>433</v>
      </c>
      <c r="F68" s="177">
        <v>212025</v>
      </c>
    </row>
    <row r="69" spans="1:6" ht="22.5" customHeight="1">
      <c r="A69" s="177">
        <v>212026</v>
      </c>
      <c r="B69" s="189">
        <f t="shared" si="12"/>
        <v>0</v>
      </c>
      <c r="C69" s="189">
        <f t="shared" si="12"/>
        <v>0</v>
      </c>
      <c r="D69" s="187">
        <f>SUMIF(SalarySheet!$B:$B,"Conditional Grant",SalarySheet!AO:AO)</f>
        <v>0</v>
      </c>
      <c r="E69" s="171" t="s">
        <v>434</v>
      </c>
      <c r="F69" s="177">
        <v>212026</v>
      </c>
    </row>
    <row r="70" spans="1:6" ht="22.5" customHeight="1">
      <c r="A70" s="177">
        <v>212027</v>
      </c>
      <c r="B70" s="189">
        <f t="shared" si="12"/>
        <v>0</v>
      </c>
      <c r="C70" s="189">
        <f t="shared" si="12"/>
        <v>0</v>
      </c>
      <c r="D70" s="187">
        <f>SUMIF(SalarySheet!$B:$B,"Conditional Grant",SalarySheet!AP:AP)</f>
        <v>0</v>
      </c>
      <c r="E70" s="171" t="s">
        <v>435</v>
      </c>
      <c r="F70" s="177">
        <v>212027</v>
      </c>
    </row>
    <row r="71" spans="1:6" ht="22.5" customHeight="1">
      <c r="A71" s="177">
        <v>212028</v>
      </c>
      <c r="B71" s="189">
        <f t="shared" si="12"/>
        <v>0</v>
      </c>
      <c r="C71" s="189">
        <f t="shared" si="12"/>
        <v>0</v>
      </c>
      <c r="D71" s="187">
        <f>SUMIF(SalarySheet!$B:$B,"Conditional Grant",SalarySheet!AQ:AQ)</f>
        <v>0</v>
      </c>
      <c r="E71" s="171" t="s">
        <v>654</v>
      </c>
      <c r="F71" s="177">
        <v>212028</v>
      </c>
    </row>
    <row r="72" spans="1:6" ht="22.5" customHeight="1">
      <c r="A72" s="177">
        <v>212029</v>
      </c>
      <c r="B72" s="189">
        <f t="shared" si="12"/>
        <v>0</v>
      </c>
      <c r="C72" s="189">
        <f t="shared" si="12"/>
        <v>0</v>
      </c>
      <c r="D72" s="187">
        <f>SUMIF(SalarySheet!$B:$B,"Conditional Grant",SalarySheet!AR:AR)</f>
        <v>0</v>
      </c>
      <c r="E72" s="171" t="s">
        <v>655</v>
      </c>
      <c r="F72" s="177">
        <v>212029</v>
      </c>
    </row>
    <row r="73" spans="1:6" ht="22.5" customHeight="1">
      <c r="A73" s="177">
        <v>212030</v>
      </c>
      <c r="B73" s="189">
        <f t="shared" si="12"/>
        <v>0</v>
      </c>
      <c r="C73" s="189">
        <f t="shared" si="12"/>
        <v>0</v>
      </c>
      <c r="D73" s="187">
        <f>SUMIF(SalarySheet!$B:$B,"Conditional Grant",SalarySheet!AS:AS)</f>
        <v>0</v>
      </c>
      <c r="E73" s="171" t="s">
        <v>656</v>
      </c>
      <c r="F73" s="177">
        <v>212030</v>
      </c>
    </row>
    <row r="74" spans="1:6" ht="22.5" customHeight="1">
      <c r="A74" s="177">
        <v>212031</v>
      </c>
      <c r="B74" s="189">
        <f t="shared" si="12"/>
        <v>0</v>
      </c>
      <c r="C74" s="189">
        <f t="shared" si="12"/>
        <v>0</v>
      </c>
      <c r="D74" s="187">
        <f>SUMIF(SalarySheet!$B:$B,"Conditional Grant",SalarySheet!AT:AT)</f>
        <v>0</v>
      </c>
      <c r="E74" s="171" t="s">
        <v>439</v>
      </c>
      <c r="F74" s="177">
        <v>212031</v>
      </c>
    </row>
    <row r="75" spans="1:6" ht="22.5" customHeight="1">
      <c r="A75" s="177">
        <v>212032</v>
      </c>
      <c r="B75" s="189">
        <f t="shared" si="12"/>
        <v>0</v>
      </c>
      <c r="C75" s="189">
        <f t="shared" si="12"/>
        <v>0</v>
      </c>
      <c r="D75" s="187">
        <f>SUMIF(SalarySheet!$B:$B,"Conditional Grant",SalarySheet!AU:AU)</f>
        <v>0</v>
      </c>
      <c r="E75" s="171" t="s">
        <v>440</v>
      </c>
      <c r="F75" s="177">
        <v>212032</v>
      </c>
    </row>
    <row r="76" spans="1:6" ht="22.5" customHeight="1">
      <c r="A76" s="177">
        <v>212999</v>
      </c>
      <c r="B76" s="189">
        <f t="shared" ref="B76:C76" si="13">C76</f>
        <v>0</v>
      </c>
      <c r="C76" s="189">
        <f t="shared" si="13"/>
        <v>0</v>
      </c>
      <c r="D76" s="187">
        <f>SUMIF(SalarySheet!$B:$B,"Conditional Grant",SalarySheet!AV:AV)</f>
        <v>0</v>
      </c>
      <c r="E76" s="171" t="s">
        <v>441</v>
      </c>
      <c r="F76" s="177">
        <v>212999</v>
      </c>
    </row>
    <row r="77" spans="1:6" ht="22.5" customHeight="1" thickBot="1">
      <c r="A77" s="177"/>
      <c r="B77" s="174"/>
      <c r="C77" s="174"/>
      <c r="D77" s="174"/>
      <c r="E77" s="175"/>
      <c r="F77" s="177"/>
    </row>
    <row r="78" spans="1:6" ht="22.5" customHeight="1" thickBot="1">
      <c r="A78" s="183">
        <v>213</v>
      </c>
      <c r="B78" s="172">
        <f>SUM(B79:B79)</f>
        <v>0</v>
      </c>
      <c r="C78" s="172">
        <f>SUM(C79:C79)</f>
        <v>0</v>
      </c>
      <c r="D78" s="172">
        <f>SUM(D79:D79)</f>
        <v>0</v>
      </c>
      <c r="E78" s="173" t="s">
        <v>606</v>
      </c>
      <c r="F78" s="183">
        <v>213</v>
      </c>
    </row>
    <row r="79" spans="1:6" ht="22.5" customHeight="1">
      <c r="A79" s="177">
        <v>213006</v>
      </c>
      <c r="B79" s="189"/>
      <c r="C79" s="189"/>
      <c r="D79" s="189"/>
      <c r="E79" s="171" t="s">
        <v>657</v>
      </c>
      <c r="F79" s="177">
        <v>213006</v>
      </c>
    </row>
    <row r="80" spans="1:6" ht="22.5" customHeight="1" thickBot="1">
      <c r="A80" s="177"/>
      <c r="B80" s="174"/>
      <c r="C80" s="174"/>
      <c r="D80" s="174"/>
      <c r="E80" s="175"/>
      <c r="F80" s="177"/>
    </row>
    <row r="81" spans="1:6" ht="22.5" customHeight="1" thickBot="1">
      <c r="A81" s="183">
        <v>221</v>
      </c>
      <c r="B81" s="172">
        <f t="shared" ref="B81:C81" si="14">SUM(B82:B87)</f>
        <v>0</v>
      </c>
      <c r="C81" s="172">
        <f t="shared" si="14"/>
        <v>0</v>
      </c>
      <c r="D81" s="172">
        <f>SUM(D82:D87)</f>
        <v>0</v>
      </c>
      <c r="E81" s="173" t="s">
        <v>607</v>
      </c>
      <c r="F81" s="183">
        <v>221</v>
      </c>
    </row>
    <row r="82" spans="1:6" ht="22.5" customHeight="1">
      <c r="A82" s="177">
        <v>221001</v>
      </c>
      <c r="B82" s="188"/>
      <c r="C82" s="188"/>
      <c r="D82" s="188"/>
      <c r="E82" s="185" t="s">
        <v>658</v>
      </c>
      <c r="F82" s="177">
        <v>221001</v>
      </c>
    </row>
    <row r="83" spans="1:6" ht="22.5" customHeight="1">
      <c r="A83" s="177">
        <v>221002</v>
      </c>
      <c r="B83" s="189"/>
      <c r="C83" s="189"/>
      <c r="D83" s="189"/>
      <c r="E83" s="171" t="s">
        <v>659</v>
      </c>
      <c r="F83" s="177">
        <v>221002</v>
      </c>
    </row>
    <row r="84" spans="1:6" ht="22.5" customHeight="1">
      <c r="A84" s="177">
        <v>221003</v>
      </c>
      <c r="B84" s="189"/>
      <c r="C84" s="189"/>
      <c r="D84" s="189"/>
      <c r="E84" s="171" t="s">
        <v>660</v>
      </c>
      <c r="F84" s="177">
        <v>221003</v>
      </c>
    </row>
    <row r="85" spans="1:6" ht="22.5" customHeight="1">
      <c r="A85" s="177">
        <v>221004</v>
      </c>
      <c r="B85" s="189"/>
      <c r="C85" s="189"/>
      <c r="D85" s="189"/>
      <c r="E85" s="171" t="s">
        <v>661</v>
      </c>
      <c r="F85" s="177">
        <v>221004</v>
      </c>
    </row>
    <row r="86" spans="1:6" ht="22.5" customHeight="1">
      <c r="A86" s="177">
        <v>221005</v>
      </c>
      <c r="B86" s="189"/>
      <c r="C86" s="189"/>
      <c r="D86" s="189"/>
      <c r="E86" s="171" t="s">
        <v>662</v>
      </c>
      <c r="F86" s="177">
        <v>221005</v>
      </c>
    </row>
    <row r="87" spans="1:6" ht="22.5" customHeight="1">
      <c r="A87" s="177">
        <v>221999</v>
      </c>
      <c r="B87" s="189"/>
      <c r="C87" s="189"/>
      <c r="D87" s="189"/>
      <c r="E87" s="171" t="s">
        <v>448</v>
      </c>
      <c r="F87" s="177">
        <v>221999</v>
      </c>
    </row>
    <row r="88" spans="1:6" ht="22.5" customHeight="1" thickBot="1">
      <c r="A88" s="177"/>
      <c r="B88" s="174"/>
      <c r="C88" s="174"/>
      <c r="D88" s="174"/>
      <c r="E88" s="175"/>
      <c r="F88" s="177"/>
    </row>
    <row r="89" spans="1:6" ht="22.5" customHeight="1" thickBot="1">
      <c r="A89" s="183">
        <v>222</v>
      </c>
      <c r="B89" s="172">
        <f t="shared" ref="B89:C89" si="15">SUM(B90:B101)</f>
        <v>0</v>
      </c>
      <c r="C89" s="172">
        <f t="shared" si="15"/>
        <v>0</v>
      </c>
      <c r="D89" s="172">
        <f>SUM(D90:D101)</f>
        <v>0</v>
      </c>
      <c r="E89" s="173" t="s">
        <v>608</v>
      </c>
      <c r="F89" s="183">
        <v>222</v>
      </c>
    </row>
    <row r="90" spans="1:6" ht="22.5" customHeight="1">
      <c r="A90" s="177">
        <v>222001</v>
      </c>
      <c r="B90" s="188"/>
      <c r="C90" s="188"/>
      <c r="D90" s="188"/>
      <c r="E90" s="185" t="s">
        <v>663</v>
      </c>
      <c r="F90" s="177">
        <v>222001</v>
      </c>
    </row>
    <row r="91" spans="1:6" ht="22.5" customHeight="1">
      <c r="A91" s="177">
        <v>222002</v>
      </c>
      <c r="B91" s="189"/>
      <c r="C91" s="189"/>
      <c r="D91" s="189"/>
      <c r="E91" s="171" t="s">
        <v>664</v>
      </c>
      <c r="F91" s="177">
        <v>222002</v>
      </c>
    </row>
    <row r="92" spans="1:6" ht="22.5" customHeight="1">
      <c r="A92" s="177">
        <v>222003</v>
      </c>
      <c r="B92" s="189"/>
      <c r="C92" s="189"/>
      <c r="D92" s="189"/>
      <c r="E92" s="171" t="s">
        <v>665</v>
      </c>
      <c r="F92" s="177">
        <v>222003</v>
      </c>
    </row>
    <row r="93" spans="1:6" ht="22.5" customHeight="1">
      <c r="A93" s="177">
        <v>222004</v>
      </c>
      <c r="B93" s="189"/>
      <c r="C93" s="189"/>
      <c r="D93" s="189"/>
      <c r="E93" s="171" t="s">
        <v>666</v>
      </c>
      <c r="F93" s="177">
        <v>222004</v>
      </c>
    </row>
    <row r="94" spans="1:6" ht="22.5" customHeight="1">
      <c r="A94" s="177">
        <v>222005</v>
      </c>
      <c r="B94" s="189"/>
      <c r="C94" s="189"/>
      <c r="D94" s="189"/>
      <c r="E94" s="171" t="s">
        <v>453</v>
      </c>
      <c r="F94" s="177">
        <v>222005</v>
      </c>
    </row>
    <row r="95" spans="1:6" ht="22.5" customHeight="1">
      <c r="A95" s="177">
        <v>222006</v>
      </c>
      <c r="B95" s="189"/>
      <c r="C95" s="189"/>
      <c r="D95" s="189"/>
      <c r="E95" s="171" t="s">
        <v>667</v>
      </c>
      <c r="F95" s="177">
        <v>222006</v>
      </c>
    </row>
    <row r="96" spans="1:6" ht="22.5" customHeight="1">
      <c r="A96" s="177">
        <v>222007</v>
      </c>
      <c r="B96" s="189"/>
      <c r="C96" s="189"/>
      <c r="D96" s="189"/>
      <c r="E96" s="171" t="s">
        <v>455</v>
      </c>
      <c r="F96" s="177">
        <v>222007</v>
      </c>
    </row>
    <row r="97" spans="1:6" ht="22.5" customHeight="1">
      <c r="A97" s="177">
        <v>222008</v>
      </c>
      <c r="B97" s="189"/>
      <c r="C97" s="189"/>
      <c r="D97" s="189"/>
      <c r="E97" s="171" t="s">
        <v>456</v>
      </c>
      <c r="F97" s="177">
        <v>222008</v>
      </c>
    </row>
    <row r="98" spans="1:6" ht="22.5" customHeight="1">
      <c r="A98" s="177">
        <v>222009</v>
      </c>
      <c r="B98" s="189"/>
      <c r="C98" s="189"/>
      <c r="D98" s="189"/>
      <c r="E98" s="171" t="s">
        <v>668</v>
      </c>
      <c r="F98" s="177">
        <v>222009</v>
      </c>
    </row>
    <row r="99" spans="1:6" ht="22.5" customHeight="1">
      <c r="A99" s="177">
        <v>222010</v>
      </c>
      <c r="B99" s="189"/>
      <c r="C99" s="189"/>
      <c r="D99" s="189"/>
      <c r="E99" s="171" t="s">
        <v>458</v>
      </c>
      <c r="F99" s="177">
        <v>222010</v>
      </c>
    </row>
    <row r="100" spans="1:6" ht="22.5" customHeight="1">
      <c r="A100" s="177">
        <v>222011</v>
      </c>
      <c r="B100" s="189"/>
      <c r="C100" s="189"/>
      <c r="D100" s="189"/>
      <c r="E100" s="171" t="s">
        <v>669</v>
      </c>
      <c r="F100" s="177">
        <v>222011</v>
      </c>
    </row>
    <row r="101" spans="1:6" ht="22.5" customHeight="1">
      <c r="A101" s="177">
        <v>222999</v>
      </c>
      <c r="B101" s="189"/>
      <c r="C101" s="189"/>
      <c r="D101" s="189"/>
      <c r="E101" s="171" t="s">
        <v>670</v>
      </c>
      <c r="F101" s="177">
        <v>222999</v>
      </c>
    </row>
    <row r="102" spans="1:6" ht="22.5" customHeight="1" thickBot="1">
      <c r="A102" s="177"/>
      <c r="B102" s="174"/>
      <c r="C102" s="174"/>
      <c r="D102" s="174"/>
      <c r="E102" s="175"/>
      <c r="F102" s="177"/>
    </row>
    <row r="103" spans="1:6" ht="22.5" customHeight="1" thickBot="1">
      <c r="A103" s="183">
        <v>223</v>
      </c>
      <c r="B103" s="172">
        <f t="shared" ref="B103:C103" si="16">SUM(B104:B129)</f>
        <v>0</v>
      </c>
      <c r="C103" s="172">
        <f t="shared" si="16"/>
        <v>0</v>
      </c>
      <c r="D103" s="172">
        <f>SUM(D104:D129)</f>
        <v>0</v>
      </c>
      <c r="E103" s="173" t="s">
        <v>609</v>
      </c>
      <c r="F103" s="183">
        <v>223</v>
      </c>
    </row>
    <row r="104" spans="1:6" ht="22.5" customHeight="1">
      <c r="A104" s="177">
        <v>223001</v>
      </c>
      <c r="B104" s="188"/>
      <c r="C104" s="188"/>
      <c r="D104" s="188"/>
      <c r="E104" s="185" t="s">
        <v>671</v>
      </c>
      <c r="F104" s="177">
        <v>223001</v>
      </c>
    </row>
    <row r="105" spans="1:6" ht="22.5" customHeight="1">
      <c r="A105" s="177">
        <v>223002</v>
      </c>
      <c r="B105" s="189"/>
      <c r="C105" s="189"/>
      <c r="D105" s="189"/>
      <c r="E105" s="171" t="s">
        <v>462</v>
      </c>
      <c r="F105" s="177">
        <v>223002</v>
      </c>
    </row>
    <row r="106" spans="1:6" ht="22.5" customHeight="1">
      <c r="A106" s="177">
        <v>223003</v>
      </c>
      <c r="B106" s="189"/>
      <c r="C106" s="189"/>
      <c r="D106" s="189"/>
      <c r="E106" s="171" t="s">
        <v>672</v>
      </c>
      <c r="F106" s="177">
        <v>223003</v>
      </c>
    </row>
    <row r="107" spans="1:6" ht="22.5" customHeight="1">
      <c r="A107" s="177">
        <v>223004</v>
      </c>
      <c r="B107" s="189"/>
      <c r="C107" s="189"/>
      <c r="D107" s="189"/>
      <c r="E107" s="171" t="s">
        <v>464</v>
      </c>
      <c r="F107" s="177">
        <v>223004</v>
      </c>
    </row>
    <row r="108" spans="1:6" ht="22.5" customHeight="1">
      <c r="A108" s="177">
        <v>223005</v>
      </c>
      <c r="B108" s="189"/>
      <c r="C108" s="189"/>
      <c r="D108" s="189"/>
      <c r="E108" s="171" t="s">
        <v>465</v>
      </c>
      <c r="F108" s="177">
        <v>223005</v>
      </c>
    </row>
    <row r="109" spans="1:6" ht="22.5" customHeight="1">
      <c r="A109" s="177">
        <v>223006</v>
      </c>
      <c r="B109" s="189"/>
      <c r="C109" s="189"/>
      <c r="D109" s="189"/>
      <c r="E109" s="171" t="s">
        <v>466</v>
      </c>
      <c r="F109" s="177">
        <v>223006</v>
      </c>
    </row>
    <row r="110" spans="1:6" ht="22.5" customHeight="1">
      <c r="A110" s="177">
        <v>223007</v>
      </c>
      <c r="B110" s="189"/>
      <c r="C110" s="189"/>
      <c r="D110" s="189"/>
      <c r="E110" s="171" t="s">
        <v>673</v>
      </c>
      <c r="F110" s="177">
        <v>223007</v>
      </c>
    </row>
    <row r="111" spans="1:6" ht="22.5" customHeight="1">
      <c r="A111" s="177">
        <v>223008</v>
      </c>
      <c r="B111" s="189"/>
      <c r="C111" s="189"/>
      <c r="D111" s="189"/>
      <c r="E111" s="171" t="s">
        <v>674</v>
      </c>
      <c r="F111" s="177">
        <v>223008</v>
      </c>
    </row>
    <row r="112" spans="1:6" ht="22.5" customHeight="1">
      <c r="A112" s="177">
        <v>223009</v>
      </c>
      <c r="B112" s="189"/>
      <c r="C112" s="189"/>
      <c r="D112" s="189"/>
      <c r="E112" s="171" t="s">
        <v>469</v>
      </c>
      <c r="F112" s="177">
        <v>223009</v>
      </c>
    </row>
    <row r="113" spans="1:6" ht="22.5" customHeight="1">
      <c r="A113" s="177">
        <v>223010</v>
      </c>
      <c r="B113" s="189"/>
      <c r="C113" s="189"/>
      <c r="D113" s="189"/>
      <c r="E113" s="171" t="s">
        <v>675</v>
      </c>
      <c r="F113" s="177">
        <v>223010</v>
      </c>
    </row>
    <row r="114" spans="1:6" ht="22.5" customHeight="1">
      <c r="A114" s="177">
        <v>223011</v>
      </c>
      <c r="B114" s="189"/>
      <c r="C114" s="189"/>
      <c r="D114" s="189"/>
      <c r="E114" s="171" t="s">
        <v>471</v>
      </c>
      <c r="F114" s="177">
        <v>223011</v>
      </c>
    </row>
    <row r="115" spans="1:6" ht="22.5" customHeight="1">
      <c r="A115" s="177">
        <v>223012</v>
      </c>
      <c r="B115" s="189"/>
      <c r="C115" s="189"/>
      <c r="D115" s="189"/>
      <c r="E115" s="171" t="s">
        <v>676</v>
      </c>
      <c r="F115" s="177">
        <v>223012</v>
      </c>
    </row>
    <row r="116" spans="1:6" ht="22.5" customHeight="1">
      <c r="A116" s="177">
        <v>223013</v>
      </c>
      <c r="B116" s="189"/>
      <c r="C116" s="189"/>
      <c r="D116" s="189"/>
      <c r="E116" s="171" t="s">
        <v>677</v>
      </c>
      <c r="F116" s="177">
        <v>223013</v>
      </c>
    </row>
    <row r="117" spans="1:6" ht="22.5" customHeight="1">
      <c r="A117" s="177">
        <v>223014</v>
      </c>
      <c r="B117" s="189"/>
      <c r="C117" s="189"/>
      <c r="D117" s="189"/>
      <c r="E117" s="171" t="s">
        <v>678</v>
      </c>
      <c r="F117" s="177">
        <v>223014</v>
      </c>
    </row>
    <row r="118" spans="1:6" ht="22.5" customHeight="1">
      <c r="A118" s="177">
        <v>223015</v>
      </c>
      <c r="B118" s="189"/>
      <c r="C118" s="189"/>
      <c r="D118" s="189"/>
      <c r="E118" s="171" t="s">
        <v>679</v>
      </c>
      <c r="F118" s="177">
        <v>223015</v>
      </c>
    </row>
    <row r="119" spans="1:6" ht="22.5" customHeight="1">
      <c r="A119" s="177">
        <v>223016</v>
      </c>
      <c r="B119" s="189"/>
      <c r="C119" s="189"/>
      <c r="D119" s="189"/>
      <c r="E119" s="171" t="s">
        <v>680</v>
      </c>
      <c r="F119" s="177">
        <v>223016</v>
      </c>
    </row>
    <row r="120" spans="1:6" ht="22.5" customHeight="1">
      <c r="A120" s="177">
        <v>223017</v>
      </c>
      <c r="B120" s="189"/>
      <c r="C120" s="189"/>
      <c r="D120" s="189"/>
      <c r="E120" s="171" t="s">
        <v>681</v>
      </c>
      <c r="F120" s="177">
        <v>223017</v>
      </c>
    </row>
    <row r="121" spans="1:6" ht="22.5" customHeight="1">
      <c r="A121" s="177">
        <v>223018</v>
      </c>
      <c r="B121" s="189"/>
      <c r="C121" s="189"/>
      <c r="D121" s="189"/>
      <c r="E121" s="171" t="s">
        <v>682</v>
      </c>
      <c r="F121" s="177">
        <v>223018</v>
      </c>
    </row>
    <row r="122" spans="1:6" ht="22.5" customHeight="1">
      <c r="A122" s="177">
        <v>223019</v>
      </c>
      <c r="B122" s="189"/>
      <c r="C122" s="189"/>
      <c r="D122" s="189"/>
      <c r="E122" s="171" t="s">
        <v>683</v>
      </c>
      <c r="F122" s="177">
        <v>223019</v>
      </c>
    </row>
    <row r="123" spans="1:6" ht="22.5" customHeight="1">
      <c r="A123" s="177">
        <v>223020</v>
      </c>
      <c r="B123" s="189"/>
      <c r="C123" s="189"/>
      <c r="D123" s="189"/>
      <c r="E123" s="171" t="s">
        <v>480</v>
      </c>
      <c r="F123" s="177">
        <v>223020</v>
      </c>
    </row>
    <row r="124" spans="1:6" ht="22.5" customHeight="1">
      <c r="A124" s="177">
        <v>223021</v>
      </c>
      <c r="B124" s="189"/>
      <c r="C124" s="189"/>
      <c r="D124" s="189"/>
      <c r="E124" s="171" t="s">
        <v>481</v>
      </c>
      <c r="F124" s="177">
        <v>223021</v>
      </c>
    </row>
    <row r="125" spans="1:6" ht="22.5" customHeight="1">
      <c r="A125" s="177">
        <v>223022</v>
      </c>
      <c r="B125" s="189"/>
      <c r="C125" s="189"/>
      <c r="D125" s="189"/>
      <c r="E125" s="171" t="s">
        <v>684</v>
      </c>
      <c r="F125" s="177">
        <v>223022</v>
      </c>
    </row>
    <row r="126" spans="1:6" ht="22.5" customHeight="1">
      <c r="A126" s="177">
        <v>223023</v>
      </c>
      <c r="B126" s="189"/>
      <c r="C126" s="189"/>
      <c r="D126" s="189"/>
      <c r="E126" s="171" t="s">
        <v>685</v>
      </c>
      <c r="F126" s="177">
        <v>223023</v>
      </c>
    </row>
    <row r="127" spans="1:6" ht="22.5" customHeight="1">
      <c r="A127" s="177">
        <v>223024</v>
      </c>
      <c r="B127" s="189"/>
      <c r="C127" s="189"/>
      <c r="D127" s="189"/>
      <c r="E127" s="171" t="s">
        <v>484</v>
      </c>
      <c r="F127" s="177">
        <v>223024</v>
      </c>
    </row>
    <row r="128" spans="1:6" ht="22.5" customHeight="1">
      <c r="A128" s="177">
        <v>223025</v>
      </c>
      <c r="B128" s="189"/>
      <c r="C128" s="189"/>
      <c r="D128" s="189"/>
      <c r="E128" s="171" t="s">
        <v>686</v>
      </c>
      <c r="F128" s="177">
        <v>223025</v>
      </c>
    </row>
    <row r="129" spans="1:6" ht="22.5" customHeight="1">
      <c r="A129" s="177">
        <v>223999</v>
      </c>
      <c r="B129" s="189"/>
      <c r="C129" s="189"/>
      <c r="D129" s="189"/>
      <c r="E129" s="171" t="s">
        <v>687</v>
      </c>
      <c r="F129" s="177">
        <v>223999</v>
      </c>
    </row>
    <row r="130" spans="1:6" ht="22.5" customHeight="1" thickBot="1">
      <c r="A130" s="177"/>
      <c r="B130" s="174"/>
      <c r="C130" s="174"/>
      <c r="D130" s="174"/>
      <c r="E130" s="175"/>
      <c r="F130" s="177"/>
    </row>
    <row r="131" spans="1:6" ht="22.5" customHeight="1" thickBot="1">
      <c r="A131" s="183">
        <v>224</v>
      </c>
      <c r="B131" s="172">
        <f t="shared" ref="B131:C131" si="17">SUM(B132:B136)</f>
        <v>0</v>
      </c>
      <c r="C131" s="172">
        <f t="shared" si="17"/>
        <v>0</v>
      </c>
      <c r="D131" s="172">
        <f>SUM(D132:D136)</f>
        <v>0</v>
      </c>
      <c r="E131" s="173" t="s">
        <v>610</v>
      </c>
      <c r="F131" s="183">
        <v>224</v>
      </c>
    </row>
    <row r="132" spans="1:6" ht="22.5" customHeight="1">
      <c r="A132" s="177">
        <v>224001</v>
      </c>
      <c r="B132" s="188"/>
      <c r="C132" s="188"/>
      <c r="D132" s="188"/>
      <c r="E132" s="185" t="s">
        <v>487</v>
      </c>
      <c r="F132" s="177">
        <v>224001</v>
      </c>
    </row>
    <row r="133" spans="1:6" ht="22.5" customHeight="1">
      <c r="A133" s="177">
        <v>224011</v>
      </c>
      <c r="B133" s="189"/>
      <c r="C133" s="189"/>
      <c r="D133" s="189"/>
      <c r="E133" s="171" t="s">
        <v>488</v>
      </c>
      <c r="F133" s="177">
        <v>224011</v>
      </c>
    </row>
    <row r="134" spans="1:6" ht="22.5" customHeight="1">
      <c r="A134" s="177">
        <v>224021</v>
      </c>
      <c r="B134" s="189"/>
      <c r="C134" s="189"/>
      <c r="D134" s="189"/>
      <c r="E134" s="171" t="s">
        <v>688</v>
      </c>
      <c r="F134" s="177">
        <v>224021</v>
      </c>
    </row>
    <row r="135" spans="1:6" ht="22.5" customHeight="1">
      <c r="A135" s="177">
        <v>224022</v>
      </c>
      <c r="B135" s="189"/>
      <c r="C135" s="189"/>
      <c r="D135" s="189"/>
      <c r="E135" s="171" t="s">
        <v>689</v>
      </c>
      <c r="F135" s="177">
        <v>224022</v>
      </c>
    </row>
    <row r="136" spans="1:6" ht="22.5" customHeight="1">
      <c r="A136" s="177">
        <v>224999</v>
      </c>
      <c r="B136" s="189"/>
      <c r="C136" s="189"/>
      <c r="D136" s="189"/>
      <c r="E136" s="171" t="s">
        <v>690</v>
      </c>
      <c r="F136" s="177">
        <v>224999</v>
      </c>
    </row>
    <row r="137" spans="1:6" ht="22.5" customHeight="1" thickBot="1">
      <c r="A137" s="177"/>
      <c r="B137" s="174"/>
      <c r="C137" s="174"/>
      <c r="D137" s="174"/>
      <c r="E137" s="175"/>
      <c r="F137" s="177"/>
    </row>
    <row r="138" spans="1:6" ht="22.5" customHeight="1" thickBot="1">
      <c r="A138" s="183">
        <v>225</v>
      </c>
      <c r="B138" s="172">
        <f t="shared" ref="B138:C138" si="18">SUM(B139:B144)</f>
        <v>0</v>
      </c>
      <c r="C138" s="172">
        <f t="shared" si="18"/>
        <v>0</v>
      </c>
      <c r="D138" s="172">
        <f>SUM(D139:D144)</f>
        <v>0</v>
      </c>
      <c r="E138" s="173" t="s">
        <v>611</v>
      </c>
      <c r="F138" s="183">
        <v>225</v>
      </c>
    </row>
    <row r="139" spans="1:6" ht="22.5" customHeight="1">
      <c r="A139" s="177">
        <v>225001</v>
      </c>
      <c r="B139" s="188"/>
      <c r="C139" s="188"/>
      <c r="D139" s="188"/>
      <c r="E139" s="185" t="s">
        <v>492</v>
      </c>
      <c r="F139" s="177">
        <v>225001</v>
      </c>
    </row>
    <row r="140" spans="1:6" ht="22.5" customHeight="1">
      <c r="A140" s="177">
        <v>225002</v>
      </c>
      <c r="B140" s="189"/>
      <c r="C140" s="189"/>
      <c r="D140" s="189"/>
      <c r="E140" s="171" t="s">
        <v>691</v>
      </c>
      <c r="F140" s="177">
        <v>225002</v>
      </c>
    </row>
    <row r="141" spans="1:6" ht="22.5" customHeight="1">
      <c r="A141" s="177">
        <v>225003</v>
      </c>
      <c r="B141" s="189"/>
      <c r="C141" s="189"/>
      <c r="D141" s="189"/>
      <c r="E141" s="171" t="s">
        <v>692</v>
      </c>
      <c r="F141" s="177">
        <v>225003</v>
      </c>
    </row>
    <row r="142" spans="1:6" ht="22.5" customHeight="1">
      <c r="A142" s="177">
        <v>225004</v>
      </c>
      <c r="B142" s="189"/>
      <c r="C142" s="189"/>
      <c r="D142" s="189"/>
      <c r="E142" s="171" t="s">
        <v>693</v>
      </c>
      <c r="F142" s="177">
        <v>225004</v>
      </c>
    </row>
    <row r="143" spans="1:6" ht="22.5" customHeight="1">
      <c r="A143" s="177">
        <v>225005</v>
      </c>
      <c r="B143" s="189"/>
      <c r="C143" s="189"/>
      <c r="D143" s="189"/>
      <c r="E143" s="171" t="s">
        <v>694</v>
      </c>
      <c r="F143" s="177">
        <v>225005</v>
      </c>
    </row>
    <row r="144" spans="1:6" ht="22.5" customHeight="1">
      <c r="A144" s="177">
        <v>225006</v>
      </c>
      <c r="B144" s="189"/>
      <c r="C144" s="189"/>
      <c r="D144" s="189"/>
      <c r="E144" s="171" t="s">
        <v>695</v>
      </c>
      <c r="F144" s="177">
        <v>225006</v>
      </c>
    </row>
    <row r="145" spans="1:6" ht="22.5" customHeight="1" thickBot="1">
      <c r="A145" s="177"/>
      <c r="B145" s="174"/>
      <c r="C145" s="174"/>
      <c r="D145" s="174"/>
      <c r="E145" s="175"/>
      <c r="F145" s="177"/>
    </row>
    <row r="146" spans="1:6" ht="22.5" customHeight="1" thickBot="1">
      <c r="A146" s="183">
        <v>226</v>
      </c>
      <c r="B146" s="172">
        <f t="shared" ref="B146:C146" si="19">SUM(B147:B164)</f>
        <v>0</v>
      </c>
      <c r="C146" s="172">
        <f t="shared" si="19"/>
        <v>0</v>
      </c>
      <c r="D146" s="172">
        <f>SUM(D147:D164)</f>
        <v>0</v>
      </c>
      <c r="E146" s="173" t="s">
        <v>612</v>
      </c>
      <c r="F146" s="183">
        <v>226</v>
      </c>
    </row>
    <row r="147" spans="1:6" ht="22.5" customHeight="1">
      <c r="A147" s="177">
        <v>226001</v>
      </c>
      <c r="B147" s="188"/>
      <c r="C147" s="188"/>
      <c r="D147" s="188"/>
      <c r="E147" s="185" t="s">
        <v>696</v>
      </c>
      <c r="F147" s="177">
        <v>226001</v>
      </c>
    </row>
    <row r="148" spans="1:6" ht="22.5" customHeight="1">
      <c r="A148" s="177">
        <v>226002</v>
      </c>
      <c r="B148" s="189"/>
      <c r="C148" s="189"/>
      <c r="D148" s="189"/>
      <c r="E148" s="171" t="s">
        <v>697</v>
      </c>
      <c r="F148" s="177">
        <v>226002</v>
      </c>
    </row>
    <row r="149" spans="1:6" ht="22.5" customHeight="1">
      <c r="A149" s="177">
        <v>226003</v>
      </c>
      <c r="B149" s="189"/>
      <c r="C149" s="189"/>
      <c r="D149" s="189"/>
      <c r="E149" s="171" t="s">
        <v>698</v>
      </c>
      <c r="F149" s="177">
        <v>226003</v>
      </c>
    </row>
    <row r="150" spans="1:6" ht="22.5" customHeight="1">
      <c r="A150" s="177">
        <v>226004</v>
      </c>
      <c r="B150" s="189"/>
      <c r="C150" s="189"/>
      <c r="D150" s="189"/>
      <c r="E150" s="171" t="s">
        <v>699</v>
      </c>
      <c r="F150" s="177">
        <v>226004</v>
      </c>
    </row>
    <row r="151" spans="1:6" ht="22.5" customHeight="1">
      <c r="A151" s="177">
        <v>226005</v>
      </c>
      <c r="B151" s="189"/>
      <c r="C151" s="189"/>
      <c r="D151" s="189"/>
      <c r="E151" s="171" t="s">
        <v>700</v>
      </c>
      <c r="F151" s="177">
        <v>226005</v>
      </c>
    </row>
    <row r="152" spans="1:6" ht="22.5" customHeight="1">
      <c r="A152" s="177">
        <v>226006</v>
      </c>
      <c r="B152" s="189"/>
      <c r="C152" s="189"/>
      <c r="D152" s="189"/>
      <c r="E152" s="171" t="s">
        <v>701</v>
      </c>
      <c r="F152" s="177">
        <v>226006</v>
      </c>
    </row>
    <row r="153" spans="1:6" ht="22.5" customHeight="1">
      <c r="A153" s="177">
        <v>226007</v>
      </c>
      <c r="B153" s="189"/>
      <c r="C153" s="189"/>
      <c r="D153" s="189"/>
      <c r="E153" s="171" t="s">
        <v>702</v>
      </c>
      <c r="F153" s="177">
        <v>226007</v>
      </c>
    </row>
    <row r="154" spans="1:6" ht="22.5" customHeight="1">
      <c r="A154" s="177">
        <v>226008</v>
      </c>
      <c r="B154" s="189"/>
      <c r="C154" s="189"/>
      <c r="D154" s="189"/>
      <c r="E154" s="171" t="s">
        <v>703</v>
      </c>
      <c r="F154" s="177">
        <v>226008</v>
      </c>
    </row>
    <row r="155" spans="1:6" ht="22.5" customHeight="1">
      <c r="A155" s="177">
        <v>226009</v>
      </c>
      <c r="B155" s="189"/>
      <c r="C155" s="189"/>
      <c r="D155" s="189"/>
      <c r="E155" s="171" t="s">
        <v>704</v>
      </c>
      <c r="F155" s="177">
        <v>226009</v>
      </c>
    </row>
    <row r="156" spans="1:6" ht="22.5" customHeight="1">
      <c r="A156" s="177">
        <v>226010</v>
      </c>
      <c r="B156" s="189"/>
      <c r="C156" s="189"/>
      <c r="D156" s="189"/>
      <c r="E156" s="171" t="s">
        <v>705</v>
      </c>
      <c r="F156" s="177">
        <v>226010</v>
      </c>
    </row>
    <row r="157" spans="1:6" ht="22.5" customHeight="1">
      <c r="A157" s="177">
        <v>226011</v>
      </c>
      <c r="B157" s="189"/>
      <c r="C157" s="189"/>
      <c r="D157" s="189"/>
      <c r="E157" s="171" t="s">
        <v>706</v>
      </c>
      <c r="F157" s="177">
        <v>226011</v>
      </c>
    </row>
    <row r="158" spans="1:6" ht="22.5" customHeight="1">
      <c r="A158" s="177">
        <v>226012</v>
      </c>
      <c r="B158" s="189"/>
      <c r="C158" s="189"/>
      <c r="D158" s="189"/>
      <c r="E158" s="171" t="s">
        <v>707</v>
      </c>
      <c r="F158" s="177">
        <v>226012</v>
      </c>
    </row>
    <row r="159" spans="1:6" ht="22.5" customHeight="1">
      <c r="A159" s="177">
        <v>226013</v>
      </c>
      <c r="B159" s="189"/>
      <c r="C159" s="189"/>
      <c r="D159" s="189"/>
      <c r="E159" s="171" t="s">
        <v>708</v>
      </c>
      <c r="F159" s="177">
        <v>226013</v>
      </c>
    </row>
    <row r="160" spans="1:6" ht="22.5" customHeight="1">
      <c r="A160" s="177">
        <v>226014</v>
      </c>
      <c r="B160" s="189"/>
      <c r="C160" s="189"/>
      <c r="D160" s="189"/>
      <c r="E160" s="171" t="s">
        <v>709</v>
      </c>
      <c r="F160" s="177">
        <v>226014</v>
      </c>
    </row>
    <row r="161" spans="1:6" ht="22.5" customHeight="1">
      <c r="A161" s="177">
        <v>226015</v>
      </c>
      <c r="B161" s="189"/>
      <c r="C161" s="189"/>
      <c r="D161" s="189"/>
      <c r="E161" s="171" t="s">
        <v>710</v>
      </c>
      <c r="F161" s="177">
        <v>226015</v>
      </c>
    </row>
    <row r="162" spans="1:6" ht="22.5" customHeight="1">
      <c r="A162" s="177">
        <v>226016</v>
      </c>
      <c r="B162" s="189"/>
      <c r="C162" s="189"/>
      <c r="D162" s="189"/>
      <c r="E162" s="171" t="s">
        <v>711</v>
      </c>
      <c r="F162" s="177">
        <v>226016</v>
      </c>
    </row>
    <row r="163" spans="1:6" ht="22.5" customHeight="1">
      <c r="A163" s="177">
        <v>226017</v>
      </c>
      <c r="B163" s="189"/>
      <c r="C163" s="189"/>
      <c r="D163" s="189"/>
      <c r="E163" s="171" t="s">
        <v>712</v>
      </c>
      <c r="F163" s="177">
        <v>226017</v>
      </c>
    </row>
    <row r="164" spans="1:6" ht="22.5" customHeight="1">
      <c r="A164" s="177">
        <v>226018</v>
      </c>
      <c r="B164" s="189"/>
      <c r="C164" s="189"/>
      <c r="D164" s="189"/>
      <c r="E164" s="171" t="s">
        <v>515</v>
      </c>
      <c r="F164" s="177">
        <v>226018</v>
      </c>
    </row>
    <row r="165" spans="1:6" ht="22.5" customHeight="1" thickBot="1">
      <c r="A165" s="177"/>
      <c r="B165" s="174"/>
      <c r="C165" s="174"/>
      <c r="D165" s="174"/>
      <c r="E165" s="175"/>
      <c r="F165" s="177"/>
    </row>
    <row r="166" spans="1:6" ht="22.5" customHeight="1" thickBot="1">
      <c r="A166" s="183">
        <v>227</v>
      </c>
      <c r="B166" s="172">
        <f t="shared" ref="B166:C166" si="20">SUM(B167:B170)</f>
        <v>0</v>
      </c>
      <c r="C166" s="172">
        <f t="shared" si="20"/>
        <v>0</v>
      </c>
      <c r="D166" s="172">
        <f>SUM(D167:D170)</f>
        <v>0</v>
      </c>
      <c r="E166" s="173" t="s">
        <v>613</v>
      </c>
      <c r="F166" s="183">
        <v>227</v>
      </c>
    </row>
    <row r="167" spans="1:6" ht="22.5" customHeight="1">
      <c r="A167" s="177">
        <v>227001</v>
      </c>
      <c r="B167" s="188"/>
      <c r="C167" s="188"/>
      <c r="D167" s="188"/>
      <c r="E167" s="185" t="s">
        <v>713</v>
      </c>
      <c r="F167" s="177">
        <v>227001</v>
      </c>
    </row>
    <row r="168" spans="1:6" ht="22.5" customHeight="1">
      <c r="A168" s="177">
        <v>227002</v>
      </c>
      <c r="B168" s="189"/>
      <c r="C168" s="189"/>
      <c r="D168" s="189"/>
      <c r="E168" s="171" t="s">
        <v>714</v>
      </c>
      <c r="F168" s="177">
        <v>227002</v>
      </c>
    </row>
    <row r="169" spans="1:6" ht="22.5" customHeight="1">
      <c r="A169" s="177">
        <v>227003</v>
      </c>
      <c r="B169" s="189"/>
      <c r="C169" s="189"/>
      <c r="D169" s="189"/>
      <c r="E169" s="171" t="s">
        <v>715</v>
      </c>
      <c r="F169" s="177">
        <v>227003</v>
      </c>
    </row>
    <row r="170" spans="1:6" ht="22.5" customHeight="1">
      <c r="A170" s="177">
        <v>227011</v>
      </c>
      <c r="B170" s="189"/>
      <c r="C170" s="189"/>
      <c r="D170" s="189"/>
      <c r="E170" s="171" t="s">
        <v>716</v>
      </c>
      <c r="F170" s="177">
        <v>227011</v>
      </c>
    </row>
    <row r="171" spans="1:6" ht="22.5" customHeight="1" thickBot="1">
      <c r="A171" s="177"/>
      <c r="B171" s="174"/>
      <c r="C171" s="174"/>
      <c r="D171" s="174"/>
      <c r="E171" s="175"/>
      <c r="F171" s="177"/>
    </row>
    <row r="172" spans="1:6" ht="22.5" customHeight="1" thickBot="1">
      <c r="A172" s="183">
        <v>228</v>
      </c>
      <c r="B172" s="172">
        <f>SUM(B173:B190)</f>
        <v>0</v>
      </c>
      <c r="C172" s="172">
        <f>SUM(C173:C190)</f>
        <v>0</v>
      </c>
      <c r="D172" s="172">
        <f>SUM(D173:D190)</f>
        <v>0</v>
      </c>
      <c r="E172" s="173" t="s">
        <v>614</v>
      </c>
      <c r="F172" s="183">
        <v>228</v>
      </c>
    </row>
    <row r="173" spans="1:6" ht="22.5" customHeight="1">
      <c r="A173" s="177">
        <v>228002</v>
      </c>
      <c r="B173" s="189"/>
      <c r="C173" s="189"/>
      <c r="D173" s="189"/>
      <c r="E173" s="171" t="s">
        <v>717</v>
      </c>
      <c r="F173" s="177">
        <v>228002</v>
      </c>
    </row>
    <row r="174" spans="1:6" ht="22.5" customHeight="1">
      <c r="A174" s="177">
        <v>228003</v>
      </c>
      <c r="B174" s="189"/>
      <c r="C174" s="189"/>
      <c r="D174" s="189"/>
      <c r="E174" s="171" t="s">
        <v>521</v>
      </c>
      <c r="F174" s="177">
        <v>228003</v>
      </c>
    </row>
    <row r="175" spans="1:6" ht="22.5" customHeight="1">
      <c r="A175" s="177">
        <v>228004</v>
      </c>
      <c r="B175" s="189"/>
      <c r="C175" s="189"/>
      <c r="D175" s="189"/>
      <c r="E175" s="171" t="s">
        <v>718</v>
      </c>
      <c r="F175" s="177">
        <v>228004</v>
      </c>
    </row>
    <row r="176" spans="1:6" ht="22.5" customHeight="1">
      <c r="A176" s="177">
        <v>228005</v>
      </c>
      <c r="B176" s="189"/>
      <c r="C176" s="189"/>
      <c r="D176" s="189"/>
      <c r="E176" s="171" t="s">
        <v>719</v>
      </c>
      <c r="F176" s="177">
        <v>228005</v>
      </c>
    </row>
    <row r="177" spans="1:6" ht="22.5" customHeight="1">
      <c r="A177" s="177">
        <v>228006</v>
      </c>
      <c r="B177" s="189"/>
      <c r="C177" s="189"/>
      <c r="D177" s="189"/>
      <c r="E177" s="171" t="s">
        <v>720</v>
      </c>
      <c r="F177" s="177">
        <v>228006</v>
      </c>
    </row>
    <row r="178" spans="1:6" ht="22.5" customHeight="1">
      <c r="A178" s="177">
        <v>228007</v>
      </c>
      <c r="B178" s="189"/>
      <c r="C178" s="189"/>
      <c r="D178" s="189"/>
      <c r="E178" s="171" t="s">
        <v>721</v>
      </c>
      <c r="F178" s="177">
        <v>228007</v>
      </c>
    </row>
    <row r="179" spans="1:6" ht="22.5" customHeight="1">
      <c r="A179" s="177">
        <v>228008</v>
      </c>
      <c r="B179" s="189"/>
      <c r="C179" s="189"/>
      <c r="D179" s="189"/>
      <c r="E179" s="171" t="s">
        <v>722</v>
      </c>
      <c r="F179" s="177">
        <v>228008</v>
      </c>
    </row>
    <row r="180" spans="1:6" ht="22.5" customHeight="1">
      <c r="A180" s="177">
        <v>228009</v>
      </c>
      <c r="B180" s="189"/>
      <c r="C180" s="189"/>
      <c r="D180" s="189"/>
      <c r="E180" s="171" t="s">
        <v>723</v>
      </c>
      <c r="F180" s="177">
        <v>228009</v>
      </c>
    </row>
    <row r="181" spans="1:6" ht="22.5" customHeight="1">
      <c r="A181" s="177">
        <v>228010</v>
      </c>
      <c r="B181" s="189"/>
      <c r="C181" s="189"/>
      <c r="D181" s="189"/>
      <c r="E181" s="171" t="s">
        <v>724</v>
      </c>
      <c r="F181" s="177">
        <v>228010</v>
      </c>
    </row>
    <row r="182" spans="1:6" ht="22.5" customHeight="1">
      <c r="A182" s="177">
        <v>228014</v>
      </c>
      <c r="B182" s="189"/>
      <c r="C182" s="189"/>
      <c r="D182" s="189"/>
      <c r="E182" s="171" t="s">
        <v>725</v>
      </c>
      <c r="F182" s="177">
        <v>228014</v>
      </c>
    </row>
    <row r="183" spans="1:6" ht="22.5" customHeight="1">
      <c r="A183" s="177">
        <v>228015</v>
      </c>
      <c r="B183" s="189"/>
      <c r="C183" s="189"/>
      <c r="D183" s="189"/>
      <c r="E183" s="171" t="s">
        <v>530</v>
      </c>
      <c r="F183" s="177">
        <v>228015</v>
      </c>
    </row>
    <row r="184" spans="1:6" ht="22.5" customHeight="1">
      <c r="A184" s="177">
        <v>228016</v>
      </c>
      <c r="B184" s="189"/>
      <c r="C184" s="189"/>
      <c r="D184" s="189"/>
      <c r="E184" s="171" t="s">
        <v>531</v>
      </c>
      <c r="F184" s="177">
        <v>228016</v>
      </c>
    </row>
    <row r="185" spans="1:6" ht="22.5" customHeight="1">
      <c r="A185" s="177">
        <v>228017</v>
      </c>
      <c r="B185" s="189"/>
      <c r="C185" s="189"/>
      <c r="D185" s="189"/>
      <c r="E185" s="171" t="s">
        <v>726</v>
      </c>
      <c r="F185" s="177">
        <v>228017</v>
      </c>
    </row>
    <row r="186" spans="1:6" ht="22.5" customHeight="1">
      <c r="A186" s="177">
        <v>228019</v>
      </c>
      <c r="B186" s="189"/>
      <c r="C186" s="189"/>
      <c r="D186" s="189"/>
      <c r="E186" s="171" t="s">
        <v>533</v>
      </c>
      <c r="F186" s="177">
        <v>228019</v>
      </c>
    </row>
    <row r="187" spans="1:6" ht="22.5" customHeight="1">
      <c r="A187" s="177">
        <v>228022</v>
      </c>
      <c r="B187" s="189"/>
      <c r="C187" s="189"/>
      <c r="D187" s="189"/>
      <c r="E187" s="171" t="s">
        <v>534</v>
      </c>
      <c r="F187" s="177">
        <v>228022</v>
      </c>
    </row>
    <row r="188" spans="1:6" ht="22.5" customHeight="1">
      <c r="A188" s="177">
        <v>228024</v>
      </c>
      <c r="B188" s="189"/>
      <c r="C188" s="189"/>
      <c r="D188" s="189"/>
      <c r="E188" s="171" t="s">
        <v>535</v>
      </c>
      <c r="F188" s="181">
        <v>228024</v>
      </c>
    </row>
    <row r="189" spans="1:6" ht="22.5" customHeight="1">
      <c r="A189" s="177">
        <v>228027</v>
      </c>
      <c r="B189" s="189"/>
      <c r="C189" s="189"/>
      <c r="D189" s="189"/>
      <c r="E189" s="171" t="s">
        <v>536</v>
      </c>
      <c r="F189" s="177">
        <v>228027</v>
      </c>
    </row>
    <row r="190" spans="1:6" ht="22.5" customHeight="1">
      <c r="A190" s="177">
        <v>228999</v>
      </c>
      <c r="B190" s="189"/>
      <c r="C190" s="189"/>
      <c r="D190" s="189"/>
      <c r="E190" s="171" t="s">
        <v>727</v>
      </c>
      <c r="F190" s="177">
        <v>228999</v>
      </c>
    </row>
    <row r="191" spans="1:6" ht="22.5" customHeight="1" thickBot="1">
      <c r="A191" s="177"/>
      <c r="B191" s="174"/>
      <c r="C191" s="174"/>
      <c r="D191" s="174"/>
      <c r="E191" s="175"/>
      <c r="F191" s="177"/>
    </row>
    <row r="192" spans="1:6" ht="22.5" customHeight="1" thickBot="1">
      <c r="A192" s="183">
        <v>281</v>
      </c>
      <c r="B192" s="172">
        <f t="shared" ref="B192:C192" si="21">SUM(B193:B196)</f>
        <v>0</v>
      </c>
      <c r="C192" s="172">
        <f t="shared" si="21"/>
        <v>0</v>
      </c>
      <c r="D192" s="172">
        <f>SUM(D193:D196)</f>
        <v>0</v>
      </c>
      <c r="E192" s="173" t="s">
        <v>619</v>
      </c>
      <c r="F192" s="183">
        <v>281</v>
      </c>
    </row>
    <row r="193" spans="1:11" ht="22.5" customHeight="1">
      <c r="A193" s="177">
        <v>281001</v>
      </c>
      <c r="B193" s="188"/>
      <c r="C193" s="188"/>
      <c r="D193" s="188"/>
      <c r="E193" s="185" t="s">
        <v>728</v>
      </c>
      <c r="F193" s="177">
        <v>281001</v>
      </c>
    </row>
    <row r="194" spans="1:11" ht="22.5" customHeight="1">
      <c r="A194" s="177">
        <v>281002</v>
      </c>
      <c r="B194" s="189"/>
      <c r="C194" s="189"/>
      <c r="D194" s="189"/>
      <c r="E194" s="171" t="s">
        <v>729</v>
      </c>
      <c r="F194" s="177">
        <v>281002</v>
      </c>
    </row>
    <row r="195" spans="1:11" ht="22.5" customHeight="1">
      <c r="A195" s="177">
        <v>281003</v>
      </c>
      <c r="B195" s="189"/>
      <c r="C195" s="189"/>
      <c r="D195" s="189"/>
      <c r="E195" s="171" t="s">
        <v>730</v>
      </c>
      <c r="F195" s="177">
        <v>281003</v>
      </c>
    </row>
    <row r="196" spans="1:11" ht="22.5" customHeight="1">
      <c r="A196" s="177">
        <v>281999</v>
      </c>
      <c r="B196" s="189"/>
      <c r="C196" s="189"/>
      <c r="D196" s="189"/>
      <c r="E196" s="171" t="s">
        <v>541</v>
      </c>
      <c r="F196" s="177">
        <v>281999</v>
      </c>
    </row>
    <row r="197" spans="1:11" ht="22.5" customHeight="1" thickBot="1">
      <c r="A197" s="177"/>
      <c r="B197" s="174"/>
      <c r="C197" s="174"/>
      <c r="D197" s="174"/>
      <c r="E197" s="175"/>
      <c r="F197" s="177"/>
    </row>
    <row r="198" spans="1:11" ht="22.5" customHeight="1" thickBot="1">
      <c r="A198" s="183">
        <v>421</v>
      </c>
      <c r="B198" s="172">
        <f t="shared" ref="B198:C198" si="22">SUM(B199:B201)</f>
        <v>0</v>
      </c>
      <c r="C198" s="172">
        <f t="shared" si="22"/>
        <v>0</v>
      </c>
      <c r="D198" s="172">
        <f>SUM(D199:D201)</f>
        <v>0</v>
      </c>
      <c r="E198" s="173" t="s">
        <v>615</v>
      </c>
      <c r="F198" s="183">
        <v>421</v>
      </c>
    </row>
    <row r="199" spans="1:11" ht="22.5" customHeight="1">
      <c r="A199" s="177">
        <v>421001</v>
      </c>
      <c r="B199" s="187">
        <f>SUMIFS(PSIP!A:A,PSIP!$G:$G,Lists!$A$2,PSIP!$J:$J,'Budget(BG)'!$F199)</f>
        <v>0</v>
      </c>
      <c r="C199" s="187">
        <f>SUMIFS(PSIP!B:B,PSIP!$G:$G,Lists!$A$2,PSIP!$J:$J,'Budget(BG)'!$F199)</f>
        <v>0</v>
      </c>
      <c r="D199" s="187">
        <f>SUMIFS(PSIP!C:C,PSIP!$G:$G,Lists!$A$2,PSIP!$J:$J,'Budget(BG)'!$F199)</f>
        <v>0</v>
      </c>
      <c r="E199" s="171" t="s">
        <v>755</v>
      </c>
      <c r="F199" s="177">
        <v>421001</v>
      </c>
    </row>
    <row r="200" spans="1:11" ht="22.5" customHeight="1">
      <c r="A200" s="177">
        <v>421002</v>
      </c>
      <c r="B200" s="187">
        <f>SUMIFS(PSIP!A:A,PSIP!$G:$G,Lists!$A$2,PSIP!$J:$J,'Budget(BG)'!$F200)</f>
        <v>0</v>
      </c>
      <c r="C200" s="187">
        <f>SUMIFS(PSIP!B:B,PSIP!$G:$G,Lists!$A$2,PSIP!$J:$J,'Budget(BG)'!$F200)</f>
        <v>0</v>
      </c>
      <c r="D200" s="187">
        <f>SUMIFS(PSIP!C:C,PSIP!$G:$G,Lists!$A$2,PSIP!$J:$J,'Budget(BG)'!$F200)</f>
        <v>0</v>
      </c>
      <c r="E200" s="171" t="s">
        <v>542</v>
      </c>
      <c r="F200" s="177">
        <v>421002</v>
      </c>
    </row>
    <row r="201" spans="1:11" ht="22.5" customHeight="1">
      <c r="A201" s="177">
        <v>421003</v>
      </c>
      <c r="B201" s="187">
        <f>SUMIFS(PSIP!A:A,PSIP!$G:$G,Lists!$A$2,PSIP!$J:$J,'Budget(BG)'!$F201)</f>
        <v>0</v>
      </c>
      <c r="C201" s="187">
        <f>SUMIFS(PSIP!B:B,PSIP!$G:$G,Lists!$A$2,PSIP!$J:$J,'Budget(BG)'!$F201)</f>
        <v>0</v>
      </c>
      <c r="D201" s="187">
        <f>SUMIFS(PSIP!C:C,PSIP!$G:$G,Lists!$A$2,PSIP!$J:$J,'Budget(BG)'!$F201)</f>
        <v>0</v>
      </c>
      <c r="E201" s="171" t="s">
        <v>543</v>
      </c>
      <c r="F201" s="177">
        <v>421003</v>
      </c>
    </row>
    <row r="202" spans="1:11" ht="22.5" customHeight="1" thickBot="1">
      <c r="A202" s="177"/>
      <c r="B202" s="174"/>
      <c r="C202" s="174"/>
      <c r="D202" s="174"/>
      <c r="E202" s="175"/>
      <c r="F202" s="177"/>
    </row>
    <row r="203" spans="1:11" ht="22.5" customHeight="1" thickBot="1">
      <c r="A203" s="183">
        <v>422</v>
      </c>
      <c r="B203" s="172">
        <f t="shared" ref="B203:C203" si="23">SUM(B204:B209)</f>
        <v>0</v>
      </c>
      <c r="C203" s="172">
        <f t="shared" si="23"/>
        <v>0</v>
      </c>
      <c r="D203" s="172">
        <f>SUM(D204:D209)</f>
        <v>0</v>
      </c>
      <c r="E203" s="173" t="s">
        <v>616</v>
      </c>
      <c r="F203" s="183">
        <v>422</v>
      </c>
    </row>
    <row r="204" spans="1:11" ht="22.5" customHeight="1">
      <c r="A204" s="177">
        <v>422001</v>
      </c>
      <c r="B204" s="187">
        <f>SUMIFS(PSIP!A:A,PSIP!$G:$G,Lists!$A$2,PSIP!$J:$J,'Budget(BG)'!$F204)</f>
        <v>0</v>
      </c>
      <c r="C204" s="187">
        <f>SUMIFS(PSIP!B:B,PSIP!$G:$G,Lists!$A$2,PSIP!$J:$J,'Budget(BG)'!$F204)</f>
        <v>0</v>
      </c>
      <c r="D204" s="187">
        <f>SUMIFS(PSIP!C:C,PSIP!$G:$G,Lists!$A$2,PSIP!$J:$J,'Budget(BG)'!$F204)</f>
        <v>0</v>
      </c>
      <c r="E204" s="171" t="s">
        <v>544</v>
      </c>
      <c r="F204" s="177">
        <v>422001</v>
      </c>
      <c r="H204" s="244" t="s">
        <v>858</v>
      </c>
      <c r="I204" s="245"/>
      <c r="J204" s="245"/>
      <c r="K204" s="246"/>
    </row>
    <row r="205" spans="1:11" ht="22.5" customHeight="1" thickBot="1">
      <c r="A205" s="177">
        <v>422002</v>
      </c>
      <c r="B205" s="187">
        <f>SUMIFS(PSIP!A:A,PSIP!$G:$G,Lists!$A$2,PSIP!$J:$J,'Budget(BG)'!$F205)</f>
        <v>0</v>
      </c>
      <c r="C205" s="187">
        <f>SUMIFS(PSIP!B:B,PSIP!$G:$G,Lists!$A$2,PSIP!$J:$J,'Budget(BG)'!$F205)</f>
        <v>0</v>
      </c>
      <c r="D205" s="187">
        <f>SUMIFS(PSIP!C:C,PSIP!$G:$G,Lists!$A$2,PSIP!$J:$J,'Budget(BG)'!$F205)</f>
        <v>0</v>
      </c>
      <c r="E205" s="171" t="s">
        <v>545</v>
      </c>
      <c r="F205" s="177">
        <v>422002</v>
      </c>
      <c r="H205" s="247"/>
      <c r="I205" s="248"/>
      <c r="J205" s="248"/>
      <c r="K205" s="249"/>
    </row>
    <row r="206" spans="1:11" ht="22.5" customHeight="1">
      <c r="A206" s="177">
        <v>422003</v>
      </c>
      <c r="B206" s="187">
        <f>SUMIFS(PSIP!A:A,PSIP!$G:$G,Lists!$A$2,PSIP!$J:$J,'Budget(BG)'!$F206)</f>
        <v>0</v>
      </c>
      <c r="C206" s="187">
        <f>SUMIFS(PSIP!B:B,PSIP!$G:$G,Lists!$A$2,PSIP!$J:$J,'Budget(BG)'!$F206)</f>
        <v>0</v>
      </c>
      <c r="D206" s="187">
        <f>SUMIFS(PSIP!C:C,PSIP!$G:$G,Lists!$A$2,PSIP!$J:$J,'Budget(BG)'!$F206)</f>
        <v>0</v>
      </c>
      <c r="E206" s="171" t="s">
        <v>546</v>
      </c>
      <c r="F206" s="177">
        <v>422003</v>
      </c>
    </row>
    <row r="207" spans="1:11" ht="22.5" customHeight="1">
      <c r="A207" s="177">
        <v>422004</v>
      </c>
      <c r="B207" s="187">
        <f>SUMIFS(PSIP!A:A,PSIP!$G:$G,Lists!$A$2,PSIP!$J:$J,'Budget(BG)'!$F207)</f>
        <v>0</v>
      </c>
      <c r="C207" s="187">
        <f>SUMIFS(PSIP!B:B,PSIP!$G:$G,Lists!$A$2,PSIP!$J:$J,'Budget(BG)'!$F207)</f>
        <v>0</v>
      </c>
      <c r="D207" s="187">
        <f>SUMIFS(PSIP!C:C,PSIP!$G:$G,Lists!$A$2,PSIP!$J:$J,'Budget(BG)'!$F207)</f>
        <v>0</v>
      </c>
      <c r="E207" s="171" t="s">
        <v>547</v>
      </c>
      <c r="F207" s="177">
        <v>422004</v>
      </c>
    </row>
    <row r="208" spans="1:11" ht="22.5" customHeight="1">
      <c r="A208" s="177">
        <v>422005</v>
      </c>
      <c r="B208" s="187">
        <f>SUMIFS(PSIP!A:A,PSIP!$G:$G,Lists!$A$2,PSIP!$J:$J,'Budget(BG)'!$F208)</f>
        <v>0</v>
      </c>
      <c r="C208" s="187">
        <f>SUMIFS(PSIP!B:B,PSIP!$G:$G,Lists!$A$2,PSIP!$J:$J,'Budget(BG)'!$F208)</f>
        <v>0</v>
      </c>
      <c r="D208" s="187">
        <f>SUMIFS(PSIP!C:C,PSIP!$G:$G,Lists!$A$2,PSIP!$J:$J,'Budget(BG)'!$F208)</f>
        <v>0</v>
      </c>
      <c r="E208" s="171" t="s">
        <v>731</v>
      </c>
      <c r="F208" s="177">
        <v>422005</v>
      </c>
    </row>
    <row r="209" spans="1:11" ht="22.5" customHeight="1">
      <c r="A209" s="177">
        <v>422999</v>
      </c>
      <c r="B209" s="187">
        <f>SUMIFS(PSIP!A:A,PSIP!$G:$G,Lists!$A$2,PSIP!$J:$J,'Budget(BG)'!$F209)</f>
        <v>0</v>
      </c>
      <c r="C209" s="187">
        <f>SUMIFS(PSIP!B:B,PSIP!$G:$G,Lists!$A$2,PSIP!$J:$J,'Budget(BG)'!$F209)</f>
        <v>0</v>
      </c>
      <c r="D209" s="187">
        <f>SUMIFS(PSIP!C:C,PSIP!$G:$G,Lists!$A$2,PSIP!$J:$J,'Budget(BG)'!$F209)</f>
        <v>0</v>
      </c>
      <c r="E209" s="171" t="s">
        <v>549</v>
      </c>
      <c r="F209" s="177">
        <v>422999</v>
      </c>
    </row>
    <row r="210" spans="1:11" ht="22.5" customHeight="1" thickBot="1">
      <c r="A210" s="177"/>
      <c r="B210" s="174"/>
      <c r="C210" s="174"/>
      <c r="D210" s="174"/>
      <c r="E210" s="175"/>
      <c r="F210" s="177"/>
    </row>
    <row r="211" spans="1:11" ht="22.5" customHeight="1" thickBot="1">
      <c r="A211" s="183">
        <v>423</v>
      </c>
      <c r="B211" s="172">
        <f>SUM(B212:B223)</f>
        <v>0</v>
      </c>
      <c r="C211" s="172">
        <f>SUM(C212:C223)</f>
        <v>0</v>
      </c>
      <c r="D211" s="172">
        <f>SUM(D212:D223)</f>
        <v>0</v>
      </c>
      <c r="E211" s="173" t="s">
        <v>617</v>
      </c>
      <c r="F211" s="183">
        <v>423</v>
      </c>
    </row>
    <row r="212" spans="1:11" ht="22.5" customHeight="1">
      <c r="A212" s="177">
        <v>423001</v>
      </c>
      <c r="B212" s="186">
        <f>SUMIFS(CapitalSheet!$A:$A,CapitalSheet!$M:$M,"ކޮންޑިޝަނަލް ގްރާންޓް",CapitalSheet!$L:$L,'Budget(BG)'!$F212)</f>
        <v>0</v>
      </c>
      <c r="C212" s="186">
        <f>SUMIFS(CapitalSheet!$D:$D,CapitalSheet!$M:$M,"ކޮންޑިޝަނަލް ގްރާންޓް",CapitalSheet!$L:$L,'Budget(BG)'!$F212)</f>
        <v>0</v>
      </c>
      <c r="D212" s="186">
        <f>SUMIFS(CapitalSheet!$G:$G,CapitalSheet!$M:$M,"ކޮންޑިޝަނަލް ގްރާންޓް",CapitalSheet!$L:$L,'Budget(BG)'!$F212)</f>
        <v>0</v>
      </c>
      <c r="E212" s="185" t="s">
        <v>732</v>
      </c>
      <c r="F212" s="177">
        <v>423001</v>
      </c>
    </row>
    <row r="213" spans="1:11" ht="22.5" customHeight="1">
      <c r="A213" s="177">
        <v>423002</v>
      </c>
      <c r="B213" s="187">
        <f>SUMIFS(CapitalSheet!$A:$A,CapitalSheet!$M:$M,"ކޮންޑިޝަނަލް ގްރާންޓް",CapitalSheet!$L:$L,'Budget(BG)'!$F213)</f>
        <v>0</v>
      </c>
      <c r="C213" s="187">
        <f>SUMIFS(CapitalSheet!$D:$D,CapitalSheet!$M:$M,"ކޮންޑިޝަނަލް ގްރާންޓް",CapitalSheet!$L:$L,'Budget(BG)'!$F213)</f>
        <v>0</v>
      </c>
      <c r="D213" s="187">
        <f>SUMIFS(CapitalSheet!$G:$G,CapitalSheet!$M:$M,"ކޮންޑިޝަނަލް ގްރާންޓް",CapitalSheet!$L:$L,'Budget(BG)'!$F213)</f>
        <v>0</v>
      </c>
      <c r="E213" s="171" t="s">
        <v>733</v>
      </c>
      <c r="F213" s="177">
        <v>423002</v>
      </c>
    </row>
    <row r="214" spans="1:11" ht="22.5" customHeight="1">
      <c r="A214" s="177">
        <v>423003</v>
      </c>
      <c r="B214" s="187">
        <f>SUMIFS(CapitalSheet!$A:$A,CapitalSheet!$M:$M,"ކޮންޑިޝަނަލް ގްރާންޓް",CapitalSheet!$L:$L,'Budget(BG)'!$F214)</f>
        <v>0</v>
      </c>
      <c r="C214" s="187">
        <f>SUMIFS(CapitalSheet!$D:$D,CapitalSheet!$M:$M,"ކޮންޑިޝަނަލް ގްރާންޓް",CapitalSheet!$L:$L,'Budget(BG)'!$F214)</f>
        <v>0</v>
      </c>
      <c r="D214" s="187">
        <f>SUMIFS(CapitalSheet!$G:$G,CapitalSheet!$M:$M,"ކޮންޑިޝަނަލް ގްރާންޓް",CapitalSheet!$L:$L,'Budget(BG)'!$F214)</f>
        <v>0</v>
      </c>
      <c r="E214" s="171" t="s">
        <v>734</v>
      </c>
      <c r="F214" s="177">
        <v>423003</v>
      </c>
    </row>
    <row r="215" spans="1:11" ht="22.5" customHeight="1">
      <c r="A215" s="177">
        <v>423004</v>
      </c>
      <c r="B215" s="187">
        <f>SUMIFS(CapitalSheet!$A:$A,CapitalSheet!$M:$M,"ކޮންޑިޝަނަލް ގްރާންޓް",CapitalSheet!$L:$L,'Budget(BG)'!$F215)</f>
        <v>0</v>
      </c>
      <c r="C215" s="187">
        <f>SUMIFS(CapitalSheet!$D:$D,CapitalSheet!$M:$M,"ކޮންޑިޝަނަލް ގްރާންޓް",CapitalSheet!$L:$L,'Budget(BG)'!$F215)</f>
        <v>0</v>
      </c>
      <c r="D215" s="187">
        <f>SUMIFS(CapitalSheet!$G:$G,CapitalSheet!$M:$M,"ކޮންޑިޝަނަލް ގްރާންޓް",CapitalSheet!$L:$L,'Budget(BG)'!$F215)</f>
        <v>0</v>
      </c>
      <c r="E215" s="171" t="s">
        <v>735</v>
      </c>
      <c r="F215" s="177">
        <v>423004</v>
      </c>
    </row>
    <row r="216" spans="1:11" ht="22.5" customHeight="1" thickBot="1">
      <c r="A216" s="177">
        <v>423005</v>
      </c>
      <c r="B216" s="187">
        <f>SUMIFS(CapitalSheet!$A:$A,CapitalSheet!$M:$M,"ކޮންޑިޝަނަލް ގްރާންޓް",CapitalSheet!$L:$L,'Budget(BG)'!$F216)</f>
        <v>0</v>
      </c>
      <c r="C216" s="187">
        <f>SUMIFS(CapitalSheet!$D:$D,CapitalSheet!$M:$M,"ކޮންޑިޝަނަލް ގްރާންޓް",CapitalSheet!$L:$L,'Budget(BG)'!$F216)</f>
        <v>0</v>
      </c>
      <c r="D216" s="187">
        <f>SUMIFS(CapitalSheet!$G:$G,CapitalSheet!$M:$M,"ކޮންޑިޝަނަލް ގްރާންޓް",CapitalSheet!$L:$L,'Budget(BG)'!$F216)</f>
        <v>0</v>
      </c>
      <c r="E216" s="171" t="s">
        <v>736</v>
      </c>
      <c r="F216" s="177">
        <v>423005</v>
      </c>
    </row>
    <row r="217" spans="1:11" ht="22.5" customHeight="1">
      <c r="A217" s="177">
        <v>423006</v>
      </c>
      <c r="B217" s="187">
        <f>SUMIFS(CapitalSheet!$A:$A,CapitalSheet!$M:$M,"ކޮންޑިޝަނަލް ގްރާންޓް",CapitalSheet!$L:$L,'Budget(BG)'!$F217)</f>
        <v>0</v>
      </c>
      <c r="C217" s="187">
        <f>SUMIFS(CapitalSheet!$D:$D,CapitalSheet!$M:$M,"ކޮންޑިޝަނަލް ގްރާންޓް",CapitalSheet!$L:$L,'Budget(BG)'!$F217)</f>
        <v>0</v>
      </c>
      <c r="D217" s="187">
        <f>SUMIFS(CapitalSheet!$G:$G,CapitalSheet!$M:$M,"ކޮންޑިޝަނަލް ގްރާންޓް",CapitalSheet!$L:$L,'Budget(BG)'!$F217)</f>
        <v>0</v>
      </c>
      <c r="E217" s="171" t="s">
        <v>555</v>
      </c>
      <c r="F217" s="177">
        <v>423006</v>
      </c>
      <c r="H217" s="244" t="s">
        <v>767</v>
      </c>
      <c r="I217" s="245"/>
      <c r="J217" s="245"/>
      <c r="K217" s="246"/>
    </row>
    <row r="218" spans="1:11" ht="22.5" customHeight="1" thickBot="1">
      <c r="A218" s="177">
        <v>423007</v>
      </c>
      <c r="B218" s="187">
        <f>SUMIFS(CapitalSheet!$A:$A,CapitalSheet!$M:$M,"ކޮންޑިޝަނަލް ގްރާންޓް",CapitalSheet!$L:$L,'Budget(BG)'!$F218)</f>
        <v>0</v>
      </c>
      <c r="C218" s="187">
        <f>SUMIFS(CapitalSheet!$D:$D,CapitalSheet!$M:$M,"ކޮންޑިޝަނަލް ގްރާންޓް",CapitalSheet!$L:$L,'Budget(BG)'!$F218)</f>
        <v>0</v>
      </c>
      <c r="D218" s="187">
        <f>SUMIFS(CapitalSheet!$G:$G,CapitalSheet!$M:$M,"ކޮންޑިޝަނަލް ގްރާންޓް",CapitalSheet!$L:$L,'Budget(BG)'!$F218)</f>
        <v>0</v>
      </c>
      <c r="E218" s="171" t="s">
        <v>737</v>
      </c>
      <c r="F218" s="177">
        <v>423007</v>
      </c>
      <c r="H218" s="247"/>
      <c r="I218" s="248"/>
      <c r="J218" s="248"/>
      <c r="K218" s="249"/>
    </row>
    <row r="219" spans="1:11" ht="22.5" customHeight="1">
      <c r="A219" s="177">
        <v>423008</v>
      </c>
      <c r="B219" s="187">
        <f>SUMIFS(CapitalSheet!$A:$A,CapitalSheet!$M:$M,"ކޮންޑިޝަނަލް ގްރާންޓް",CapitalSheet!$L:$L,'Budget(BG)'!$F219)</f>
        <v>0</v>
      </c>
      <c r="C219" s="187">
        <f>SUMIFS(CapitalSheet!$D:$D,CapitalSheet!$M:$M,"ކޮންޑިޝަނަލް ގްރާންޓް",CapitalSheet!$L:$L,'Budget(BG)'!$F219)</f>
        <v>0</v>
      </c>
      <c r="D219" s="187">
        <f>SUMIFS(CapitalSheet!$G:$G,CapitalSheet!$M:$M,"ކޮންޑިޝަނަލް ގްރާންޓް",CapitalSheet!$L:$L,'Budget(BG)'!$F219)</f>
        <v>0</v>
      </c>
      <c r="E219" s="171" t="s">
        <v>738</v>
      </c>
      <c r="F219" s="177">
        <v>423008</v>
      </c>
    </row>
    <row r="220" spans="1:11" ht="22.5" customHeight="1">
      <c r="A220" s="177">
        <v>423999</v>
      </c>
      <c r="B220" s="187">
        <f>SUMIFS(CapitalSheet!$A:$A,CapitalSheet!$M:$M,"ކޮންޑިޝަނަލް ގްރާންޓް",CapitalSheet!$L:$L,'Budget(BG)'!$F220)</f>
        <v>0</v>
      </c>
      <c r="C220" s="187">
        <f>SUMIFS(CapitalSheet!$D:$D,CapitalSheet!$M:$M,"ކޮންޑިޝަނަލް ގްރާންޓް",CapitalSheet!$L:$L,'Budget(BG)'!$F220)</f>
        <v>0</v>
      </c>
      <c r="D220" s="187">
        <f>SUMIFS(CapitalSheet!$G:$G,CapitalSheet!$M:$M,"ކޮންޑިޝަނަލް ގްރާންޓް",CapitalSheet!$L:$L,'Budget(BG)'!$F220)</f>
        <v>0</v>
      </c>
      <c r="E220" s="171" t="s">
        <v>739</v>
      </c>
      <c r="F220" s="177">
        <v>423999</v>
      </c>
    </row>
    <row r="221" spans="1:11" ht="22.5" customHeight="1">
      <c r="A221" s="177">
        <v>424001</v>
      </c>
      <c r="B221" s="187">
        <f>SUMIFS(CapitalSheet!$A:$A,CapitalSheet!$M:$M,"ކޮންޑިޝަނަލް ގްރާންޓް",CapitalSheet!$L:$L,'Budget(BG)'!$F221)</f>
        <v>0</v>
      </c>
      <c r="C221" s="187">
        <f>SUMIFS(CapitalSheet!$D:$D,CapitalSheet!$M:$M,"ކޮންޑިޝަނަލް ގްރާންޓް",CapitalSheet!$L:$L,'Budget(BG)'!$F221)</f>
        <v>0</v>
      </c>
      <c r="D221" s="187">
        <f>SUMIFS(CapitalSheet!$G:$G,CapitalSheet!$M:$M,"ކޮންޑިޝަނަލް ގްރާންޓް",CapitalSheet!$L:$L,'Budget(BG)'!$F221)</f>
        <v>0</v>
      </c>
      <c r="E221" s="171" t="s">
        <v>740</v>
      </c>
      <c r="F221" s="177">
        <v>424001</v>
      </c>
    </row>
    <row r="222" spans="1:11" ht="22.5" customHeight="1">
      <c r="A222" s="177">
        <v>424002</v>
      </c>
      <c r="B222" s="187">
        <f>SUMIFS(CapitalSheet!$A:$A,CapitalSheet!$M:$M,"ކޮންޑިޝަނަލް ގްރާންޓް",CapitalSheet!$L:$L,'Budget(BG)'!$F222)</f>
        <v>0</v>
      </c>
      <c r="C222" s="187">
        <f>SUMIFS(CapitalSheet!$D:$D,CapitalSheet!$M:$M,"ކޮންޑިޝަނަލް ގްރާންޓް",CapitalSheet!$L:$L,'Budget(BG)'!$F222)</f>
        <v>0</v>
      </c>
      <c r="D222" s="187">
        <f>SUMIFS(CapitalSheet!$G:$G,CapitalSheet!$M:$M,"ކޮންޑިޝަނަލް ގްރާންޓް",CapitalSheet!$L:$L,'Budget(BG)'!$F222)</f>
        <v>0</v>
      </c>
      <c r="E222" s="171" t="s">
        <v>560</v>
      </c>
      <c r="F222" s="177">
        <v>424002</v>
      </c>
    </row>
    <row r="223" spans="1:11" ht="22.5" customHeight="1">
      <c r="A223" s="177">
        <v>424003</v>
      </c>
      <c r="B223" s="187">
        <f>SUMIFS(CapitalSheet!$A:$A,CapitalSheet!$M:$M,"ކޮންޑިޝަނަލް ގްރާންޓް",CapitalSheet!$L:$L,'Budget(BG)'!$F223)</f>
        <v>0</v>
      </c>
      <c r="C223" s="187">
        <f>SUMIFS(CapitalSheet!$D:$D,CapitalSheet!$M:$M,"ކޮންޑިޝަނަލް ގްރާންޓް",CapitalSheet!$L:$L,'Budget(BG)'!$F223)</f>
        <v>0</v>
      </c>
      <c r="D223" s="187">
        <f>SUMIFS(CapitalSheet!$G:$G,CapitalSheet!$M:$M,"ކޮންޑިޝަނަލް ގްރާންޓް",CapitalSheet!$L:$L,'Budget(BG)'!$F223)</f>
        <v>0</v>
      </c>
      <c r="E223" s="171" t="s">
        <v>561</v>
      </c>
      <c r="F223" s="177">
        <v>424003</v>
      </c>
    </row>
    <row r="224" spans="1:11" ht="22.5" customHeight="1" thickBot="1">
      <c r="A224" s="177"/>
      <c r="B224" s="174"/>
      <c r="C224" s="174"/>
      <c r="D224" s="174"/>
      <c r="E224" s="175"/>
      <c r="F224" s="177"/>
    </row>
    <row r="225" spans="1:6" ht="22.5" customHeight="1" thickBot="1">
      <c r="A225" s="183">
        <v>440</v>
      </c>
      <c r="B225" s="172">
        <f>SUM(B226:B229)</f>
        <v>0</v>
      </c>
      <c r="C225" s="172">
        <f>SUM(C226:C229)</f>
        <v>0</v>
      </c>
      <c r="D225" s="172">
        <f>SUM(D226:D229)</f>
        <v>0</v>
      </c>
      <c r="E225" s="173" t="s">
        <v>637</v>
      </c>
      <c r="F225" s="183">
        <v>440</v>
      </c>
    </row>
    <row r="226" spans="1:6" ht="22.5" customHeight="1">
      <c r="A226" s="177">
        <v>441001</v>
      </c>
      <c r="B226" s="188"/>
      <c r="C226" s="188"/>
      <c r="D226" s="188"/>
      <c r="E226" s="185" t="s">
        <v>741</v>
      </c>
      <c r="F226" s="177">
        <v>441001</v>
      </c>
    </row>
    <row r="227" spans="1:6" ht="22.5" customHeight="1">
      <c r="A227" s="177">
        <v>441003</v>
      </c>
      <c r="B227" s="189"/>
      <c r="C227" s="189"/>
      <c r="D227" s="189"/>
      <c r="E227" s="171" t="s">
        <v>563</v>
      </c>
      <c r="F227" s="177">
        <v>441003</v>
      </c>
    </row>
    <row r="228" spans="1:6" ht="22.5" customHeight="1">
      <c r="A228" s="177">
        <v>442001</v>
      </c>
      <c r="B228" s="189"/>
      <c r="C228" s="189"/>
      <c r="D228" s="189"/>
      <c r="E228" s="171" t="s">
        <v>742</v>
      </c>
      <c r="F228" s="177">
        <v>442001</v>
      </c>
    </row>
    <row r="229" spans="1:6" ht="22.5" customHeight="1">
      <c r="A229" s="177">
        <v>442002</v>
      </c>
      <c r="B229" s="189"/>
      <c r="C229" s="189"/>
      <c r="D229" s="189"/>
      <c r="E229" s="171" t="s">
        <v>565</v>
      </c>
      <c r="F229" s="177">
        <v>442002</v>
      </c>
    </row>
    <row r="230" spans="1:6" ht="22.5" customHeight="1" thickBot="1">
      <c r="A230" s="177"/>
      <c r="B230" s="174"/>
      <c r="C230" s="174"/>
      <c r="D230" s="174"/>
      <c r="E230" s="175"/>
      <c r="F230" s="177"/>
    </row>
    <row r="231" spans="1:6" ht="22.5" customHeight="1" thickBot="1">
      <c r="A231" s="183">
        <v>720</v>
      </c>
      <c r="B231" s="172">
        <f t="shared" ref="B231:C231" si="24">SUM(B232:B249)</f>
        <v>0</v>
      </c>
      <c r="C231" s="172">
        <f t="shared" si="24"/>
        <v>0</v>
      </c>
      <c r="D231" s="172">
        <f>SUM(D232:D249)</f>
        <v>0</v>
      </c>
      <c r="E231" s="173" t="s">
        <v>638</v>
      </c>
      <c r="F231" s="183">
        <v>720</v>
      </c>
    </row>
    <row r="232" spans="1:6" ht="22.5" customHeight="1">
      <c r="A232" s="177">
        <v>721001</v>
      </c>
      <c r="B232" s="188"/>
      <c r="C232" s="188"/>
      <c r="D232" s="188"/>
      <c r="E232" s="185" t="s">
        <v>568</v>
      </c>
      <c r="F232" s="177">
        <v>721001</v>
      </c>
    </row>
    <row r="233" spans="1:6" ht="22.5" customHeight="1">
      <c r="A233" s="177">
        <v>721002</v>
      </c>
      <c r="B233" s="189"/>
      <c r="C233" s="189"/>
      <c r="D233" s="189"/>
      <c r="E233" s="171" t="s">
        <v>569</v>
      </c>
      <c r="F233" s="177">
        <v>721002</v>
      </c>
    </row>
    <row r="234" spans="1:6" ht="22.5" customHeight="1">
      <c r="A234" s="177">
        <v>721003</v>
      </c>
      <c r="B234" s="189"/>
      <c r="C234" s="189"/>
      <c r="D234" s="189"/>
      <c r="E234" s="171" t="s">
        <v>570</v>
      </c>
      <c r="F234" s="177">
        <v>721003</v>
      </c>
    </row>
    <row r="235" spans="1:6" ht="22.5" customHeight="1">
      <c r="A235" s="177">
        <v>721004</v>
      </c>
      <c r="B235" s="189"/>
      <c r="C235" s="189"/>
      <c r="D235" s="189"/>
      <c r="E235" s="171" t="s">
        <v>571</v>
      </c>
      <c r="F235" s="177">
        <v>721004</v>
      </c>
    </row>
    <row r="236" spans="1:6" ht="22.5" customHeight="1">
      <c r="A236" s="177">
        <v>721005</v>
      </c>
      <c r="B236" s="189"/>
      <c r="C236" s="189"/>
      <c r="D236" s="189"/>
      <c r="E236" s="171" t="s">
        <v>572</v>
      </c>
      <c r="F236" s="177">
        <v>721005</v>
      </c>
    </row>
    <row r="237" spans="1:6" ht="22.5" customHeight="1">
      <c r="A237" s="177">
        <v>721999</v>
      </c>
      <c r="B237" s="189"/>
      <c r="C237" s="189"/>
      <c r="D237" s="189"/>
      <c r="E237" s="171" t="s">
        <v>743</v>
      </c>
      <c r="F237" s="177">
        <v>721999</v>
      </c>
    </row>
    <row r="238" spans="1:6" ht="22.5" customHeight="1">
      <c r="A238" s="177">
        <v>722001</v>
      </c>
      <c r="B238" s="189"/>
      <c r="C238" s="189"/>
      <c r="D238" s="189"/>
      <c r="E238" s="171" t="s">
        <v>574</v>
      </c>
      <c r="F238" s="177">
        <v>722001</v>
      </c>
    </row>
    <row r="239" spans="1:6" ht="22.5" customHeight="1">
      <c r="A239" s="177">
        <v>722002</v>
      </c>
      <c r="B239" s="189"/>
      <c r="C239" s="189"/>
      <c r="D239" s="189"/>
      <c r="E239" s="171" t="s">
        <v>575</v>
      </c>
      <c r="F239" s="177">
        <v>722002</v>
      </c>
    </row>
    <row r="240" spans="1:6" ht="22.5" customHeight="1">
      <c r="A240" s="177">
        <v>722003</v>
      </c>
      <c r="B240" s="189"/>
      <c r="C240" s="189"/>
      <c r="D240" s="189"/>
      <c r="E240" s="171" t="s">
        <v>576</v>
      </c>
      <c r="F240" s="177">
        <v>722003</v>
      </c>
    </row>
    <row r="241" spans="1:6" ht="22.5" customHeight="1">
      <c r="A241" s="177">
        <v>722004</v>
      </c>
      <c r="B241" s="189"/>
      <c r="C241" s="189"/>
      <c r="D241" s="189"/>
      <c r="E241" s="171" t="s">
        <v>577</v>
      </c>
      <c r="F241" s="177">
        <v>722004</v>
      </c>
    </row>
    <row r="242" spans="1:6" ht="22.5" customHeight="1">
      <c r="A242" s="177">
        <v>723001</v>
      </c>
      <c r="B242" s="189"/>
      <c r="C242" s="189"/>
      <c r="D242" s="189"/>
      <c r="E242" s="171" t="s">
        <v>579</v>
      </c>
      <c r="F242" s="177">
        <v>723001</v>
      </c>
    </row>
    <row r="243" spans="1:6" ht="22.5" customHeight="1">
      <c r="A243" s="177">
        <v>723002</v>
      </c>
      <c r="B243" s="189"/>
      <c r="C243" s="189"/>
      <c r="D243" s="189"/>
      <c r="E243" s="171" t="s">
        <v>744</v>
      </c>
      <c r="F243" s="177">
        <v>723002</v>
      </c>
    </row>
    <row r="244" spans="1:6" ht="22.5" customHeight="1">
      <c r="A244" s="177">
        <v>723003</v>
      </c>
      <c r="B244" s="189"/>
      <c r="C244" s="189"/>
      <c r="D244" s="189"/>
      <c r="E244" s="171" t="s">
        <v>745</v>
      </c>
      <c r="F244" s="177">
        <v>723003</v>
      </c>
    </row>
    <row r="245" spans="1:6" ht="22.5" customHeight="1">
      <c r="A245" s="177">
        <v>723004</v>
      </c>
      <c r="B245" s="189"/>
      <c r="C245" s="189"/>
      <c r="D245" s="189"/>
      <c r="E245" s="171" t="s">
        <v>582</v>
      </c>
      <c r="F245" s="177">
        <v>723004</v>
      </c>
    </row>
    <row r="246" spans="1:6" ht="22.5" customHeight="1">
      <c r="A246" s="177">
        <v>725001</v>
      </c>
      <c r="B246" s="189"/>
      <c r="C246" s="189"/>
      <c r="D246" s="189"/>
      <c r="E246" s="171" t="s">
        <v>746</v>
      </c>
      <c r="F246" s="177">
        <v>725001</v>
      </c>
    </row>
    <row r="247" spans="1:6" ht="22.5" customHeight="1">
      <c r="A247" s="177">
        <v>725002</v>
      </c>
      <c r="B247" s="189"/>
      <c r="C247" s="189"/>
      <c r="D247" s="189"/>
      <c r="E247" s="171" t="s">
        <v>747</v>
      </c>
      <c r="F247" s="177">
        <v>725002</v>
      </c>
    </row>
    <row r="248" spans="1:6" ht="22.5" customHeight="1">
      <c r="A248" s="177">
        <v>725003</v>
      </c>
      <c r="B248" s="189"/>
      <c r="C248" s="189"/>
      <c r="D248" s="189"/>
      <c r="E248" s="171" t="s">
        <v>748</v>
      </c>
      <c r="F248" s="177">
        <v>725003</v>
      </c>
    </row>
    <row r="249" spans="1:6" ht="22.5" customHeight="1">
      <c r="A249" s="177">
        <v>725004</v>
      </c>
      <c r="B249" s="189"/>
      <c r="C249" s="189"/>
      <c r="D249" s="189"/>
      <c r="E249" s="171" t="s">
        <v>749</v>
      </c>
      <c r="F249" s="177">
        <v>725004</v>
      </c>
    </row>
    <row r="250" spans="1:6" ht="22.5" customHeight="1" thickBot="1">
      <c r="A250" s="177"/>
      <c r="B250" s="174"/>
      <c r="C250" s="174"/>
      <c r="D250" s="174"/>
      <c r="E250" s="175"/>
      <c r="F250" s="177"/>
    </row>
    <row r="251" spans="1:6" ht="22.5" customHeight="1" thickBot="1">
      <c r="A251" s="183">
        <v>730</v>
      </c>
      <c r="B251" s="172">
        <f t="shared" ref="B251:C251" si="25">SUM(B252:B261)</f>
        <v>0</v>
      </c>
      <c r="C251" s="172">
        <f t="shared" si="25"/>
        <v>0</v>
      </c>
      <c r="D251" s="172">
        <f>SUM(D252:D261)</f>
        <v>0</v>
      </c>
      <c r="E251" s="173" t="s">
        <v>639</v>
      </c>
      <c r="F251" s="183">
        <v>730</v>
      </c>
    </row>
    <row r="252" spans="1:6" ht="22.5" customHeight="1">
      <c r="A252" s="177">
        <v>731001</v>
      </c>
      <c r="B252" s="188"/>
      <c r="C252" s="188"/>
      <c r="D252" s="188"/>
      <c r="E252" s="185" t="s">
        <v>750</v>
      </c>
      <c r="F252" s="177">
        <v>731001</v>
      </c>
    </row>
    <row r="253" spans="1:6" ht="22.5" customHeight="1">
      <c r="A253" s="177">
        <v>731002</v>
      </c>
      <c r="B253" s="190"/>
      <c r="C253" s="190"/>
      <c r="D253" s="190"/>
      <c r="E253" s="182" t="s">
        <v>595</v>
      </c>
      <c r="F253" s="177">
        <v>731002</v>
      </c>
    </row>
    <row r="254" spans="1:6" ht="22.5" customHeight="1">
      <c r="A254" s="177">
        <v>731003</v>
      </c>
      <c r="B254" s="190"/>
      <c r="C254" s="190"/>
      <c r="D254" s="190"/>
      <c r="E254" s="182" t="s">
        <v>751</v>
      </c>
      <c r="F254" s="177">
        <v>731003</v>
      </c>
    </row>
    <row r="255" spans="1:6" ht="22.5" customHeight="1">
      <c r="A255" s="177">
        <v>731004</v>
      </c>
      <c r="B255" s="190"/>
      <c r="C255" s="190"/>
      <c r="D255" s="190"/>
      <c r="E255" s="182" t="str">
        <f>INDEX(ExpenditureCodes!A:A,MATCH('Budget(CG)'!F255,ExpenditureCodes!B:B,0))</f>
        <v>ލޯން ދޫކުރުން - ރާއްޖޭގެ ޖަމްޢިއްޔާތައް</v>
      </c>
      <c r="F255" s="177">
        <v>731004</v>
      </c>
    </row>
    <row r="256" spans="1:6" ht="22.5" customHeight="1">
      <c r="A256" s="177">
        <v>731005</v>
      </c>
      <c r="B256" s="190"/>
      <c r="C256" s="190"/>
      <c r="D256" s="190"/>
      <c r="E256" s="182" t="str">
        <f>INDEX(ExpenditureCodes!A:A,MATCH('Budget(CG)'!F256,ExpenditureCodes!B:B,0))</f>
        <v>ލޯން ދޫކުރުން - ކޮމާޝަލް އިންސްޓިޓިއުޝަން</v>
      </c>
      <c r="F256" s="177">
        <v>731005</v>
      </c>
    </row>
    <row r="257" spans="1:6" ht="22.5" customHeight="1">
      <c r="A257" s="177">
        <v>731999</v>
      </c>
      <c r="B257" s="190"/>
      <c r="C257" s="190"/>
      <c r="D257" s="190"/>
      <c r="E257" s="182" t="str">
        <f>INDEX(ExpenditureCodes!A:A,MATCH('Budget(CG)'!F257,ExpenditureCodes!B:B,0))</f>
        <v>ލޯން ދޫކުރުން - ރާއްޖޭގެ އެހެނިހެން ފަރާތްތައް</v>
      </c>
      <c r="F257" s="177">
        <v>731999</v>
      </c>
    </row>
    <row r="258" spans="1:6" ht="22.5" customHeight="1">
      <c r="A258" s="177">
        <v>732002</v>
      </c>
      <c r="B258" s="190"/>
      <c r="C258" s="190"/>
      <c r="D258" s="190"/>
      <c r="E258" s="182" t="str">
        <f>INDEX(ExpenditureCodes!A:A,MATCH('Budget(CG)'!F258,ExpenditureCodes!B:B,0))</f>
        <v>ލޯން ދޫކުރުން - ބޭރުގެ ސަރުކާރުތަކަށް</v>
      </c>
      <c r="F258" s="177">
        <v>732002</v>
      </c>
    </row>
    <row r="259" spans="1:6" ht="22.5" customHeight="1">
      <c r="A259" s="177">
        <v>732003</v>
      </c>
      <c r="B259" s="190"/>
      <c r="C259" s="190"/>
      <c r="D259" s="190"/>
      <c r="E259" s="182" t="str">
        <f>INDEX(ExpenditureCodes!A:A,MATCH('Budget(CG)'!F259,ExpenditureCodes!B:B,0))</f>
        <v>ލޯން ދޫކުރުން - ބޭރުގެ މާލީ އިދާރާތަކަށް</v>
      </c>
      <c r="F259" s="177">
        <v>732003</v>
      </c>
    </row>
    <row r="260" spans="1:6" ht="22.5" customHeight="1">
      <c r="A260" s="177">
        <v>732004</v>
      </c>
      <c r="B260" s="190"/>
      <c r="C260" s="190"/>
      <c r="D260" s="190"/>
      <c r="E260" s="182" t="str">
        <f>INDEX(ExpenditureCodes!A:A,MATCH('Budget(CG)'!F260,ExpenditureCodes!B:B,0))</f>
        <v>ލޯން ދޫކުރުން - ބޭރުގެ އަމިއްލަ ފަރާތްތަކަށް</v>
      </c>
      <c r="F260" s="177">
        <v>732004</v>
      </c>
    </row>
    <row r="261" spans="1:6" ht="22.5" customHeight="1">
      <c r="A261" s="177">
        <v>732999</v>
      </c>
      <c r="B261" s="190"/>
      <c r="C261" s="190"/>
      <c r="D261" s="190"/>
      <c r="E261" s="182" t="str">
        <f>INDEX(ExpenditureCodes!A:A,MATCH('Budget(CG)'!F261,ExpenditureCodes!B:B,0))</f>
        <v>ލޯން ދޫކުރުން - ބޭރުގެ އެހެނިހެން ފަރާތްތަކަށް</v>
      </c>
      <c r="F261" s="177">
        <v>732999</v>
      </c>
    </row>
  </sheetData>
  <sheetProtection algorithmName="SHA-512" hashValue="L/gJbbof5OAhYjSDytsmKZvVurvvBksAnxf9RZJI8XLcsSk+d40I8GhNhGCSgJFTJQznxifquqXX2xqsQOvL2Q==" saltValue="5+ltGTVD2G79I7buWDPgsQ==" spinCount="100000" sheet="1" objects="1" scenarios="1" formatCells="0"/>
  <mergeCells count="3">
    <mergeCell ref="H55:K60"/>
    <mergeCell ref="H204:K205"/>
    <mergeCell ref="H217:K218"/>
  </mergeCells>
  <conditionalFormatting sqref="A44">
    <cfRule type="duplicateValues" dxfId="5" priority="2"/>
  </conditionalFormatting>
  <conditionalFormatting sqref="A28">
    <cfRule type="duplicateValues" dxfId="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FC42-73AB-45A0-BE12-DA2DC983A6AB}">
  <sheetPr codeName="Sheet13">
    <tabColor theme="7" tint="0.79998168889431442"/>
    <pageSetUpPr fitToPage="1"/>
  </sheetPr>
  <dimension ref="A1:K261"/>
  <sheetViews>
    <sheetView showGridLines="0" zoomScale="85" zoomScaleNormal="85" zoomScaleSheetLayoutView="100" workbookViewId="0">
      <selection activeCell="K1" sqref="K1"/>
    </sheetView>
  </sheetViews>
  <sheetFormatPr defaultColWidth="10.125" defaultRowHeight="15"/>
  <cols>
    <col min="1" max="1" width="10.125" style="163"/>
    <col min="2" max="4" width="15.125" style="160" customWidth="1"/>
    <col min="5" max="5" width="58.375" style="160" customWidth="1"/>
    <col min="6" max="6" width="10.125" style="163"/>
    <col min="7" max="16384" width="10.125" style="160"/>
  </cols>
  <sheetData>
    <row r="1" spans="1:6" ht="37.5" customHeight="1">
      <c r="A1" s="157" t="s">
        <v>628</v>
      </c>
      <c r="B1" s="158"/>
      <c r="C1" s="158"/>
      <c r="D1" s="158"/>
      <c r="E1" s="158"/>
      <c r="F1" s="159"/>
    </row>
    <row r="2" spans="1:6" ht="47.25" customHeight="1">
      <c r="A2" s="161"/>
      <c r="B2" s="158"/>
      <c r="C2" s="158"/>
      <c r="D2" s="158"/>
      <c r="E2" s="158"/>
      <c r="F2" s="159"/>
    </row>
    <row r="3" spans="1:6" ht="18.75">
      <c r="A3" s="162" t="s">
        <v>9</v>
      </c>
      <c r="B3" s="158"/>
      <c r="C3" s="158"/>
      <c r="D3" s="158"/>
      <c r="E3" s="158"/>
      <c r="F3" s="159"/>
    </row>
    <row r="4" spans="1:6" ht="32.25">
      <c r="A4" s="10" t="s">
        <v>757</v>
      </c>
      <c r="B4" s="158"/>
      <c r="C4" s="158"/>
      <c r="D4" s="158"/>
      <c r="E4" s="158"/>
      <c r="F4" s="159"/>
    </row>
    <row r="5" spans="1:6" ht="21.75">
      <c r="A5" s="9" t="str">
        <f>RashuBudget!J6</f>
        <v>މާލޭ ސިޓީ ކައުންސިލްގެ އިދާރާ</v>
      </c>
      <c r="B5" s="158"/>
      <c r="C5" s="158"/>
      <c r="D5" s="158"/>
      <c r="E5" s="158"/>
      <c r="F5" s="159"/>
    </row>
    <row r="6" spans="1:6" ht="7.5" customHeight="1">
      <c r="B6" s="164" t="s">
        <v>629</v>
      </c>
      <c r="C6" s="164" t="s">
        <v>630</v>
      </c>
      <c r="D6" s="164" t="s">
        <v>631</v>
      </c>
    </row>
    <row r="7" spans="1:6" ht="22.5" customHeight="1">
      <c r="B7" s="165" t="s">
        <v>752</v>
      </c>
      <c r="C7" s="165" t="s">
        <v>753</v>
      </c>
      <c r="D7" s="165" t="s">
        <v>754</v>
      </c>
    </row>
    <row r="8" spans="1:6" ht="21.75">
      <c r="B8" s="166" t="s">
        <v>0</v>
      </c>
      <c r="C8" s="166" t="s">
        <v>0</v>
      </c>
      <c r="D8" s="166" t="s">
        <v>0</v>
      </c>
    </row>
    <row r="9" spans="1:6" ht="21.75">
      <c r="B9" s="167" t="s">
        <v>632</v>
      </c>
      <c r="C9" s="167" t="s">
        <v>632</v>
      </c>
      <c r="D9" s="167" t="s">
        <v>632</v>
      </c>
    </row>
    <row r="10" spans="1:6" ht="22.5" customHeight="1">
      <c r="B10" s="168">
        <f t="shared" ref="B10:C10" si="0">B14</f>
        <v>0</v>
      </c>
      <c r="C10" s="168">
        <f t="shared" si="0"/>
        <v>0</v>
      </c>
      <c r="D10" s="168">
        <f>D14</f>
        <v>0</v>
      </c>
      <c r="E10" s="169" t="s">
        <v>633</v>
      </c>
    </row>
    <row r="11" spans="1:6" ht="22.5" customHeight="1" thickBot="1">
      <c r="B11" s="170">
        <f t="shared" ref="B11:C11" si="1">B27</f>
        <v>0</v>
      </c>
      <c r="C11" s="170">
        <f t="shared" si="1"/>
        <v>0</v>
      </c>
      <c r="D11" s="170">
        <f>D27</f>
        <v>0</v>
      </c>
      <c r="E11" s="171" t="s">
        <v>634</v>
      </c>
    </row>
    <row r="12" spans="1:6" ht="22.5" customHeight="1" thickBot="1">
      <c r="B12" s="172">
        <f t="shared" ref="B12:C12" si="2">SUM(B10:B11)</f>
        <v>0</v>
      </c>
      <c r="C12" s="172">
        <f t="shared" si="2"/>
        <v>0</v>
      </c>
      <c r="D12" s="172">
        <f>SUM(D10:D11)</f>
        <v>0</v>
      </c>
      <c r="E12" s="173" t="s">
        <v>635</v>
      </c>
    </row>
    <row r="13" spans="1:6" ht="15" customHeight="1" thickBot="1">
      <c r="B13" s="174"/>
      <c r="C13" s="174"/>
      <c r="D13" s="174"/>
      <c r="E13" s="175"/>
    </row>
    <row r="14" spans="1:6" ht="22.5" customHeight="1" thickBot="1">
      <c r="B14" s="172">
        <f t="shared" ref="B14:C14" si="3">SUM(B15:B25)</f>
        <v>0</v>
      </c>
      <c r="C14" s="172">
        <f t="shared" si="3"/>
        <v>0</v>
      </c>
      <c r="D14" s="172">
        <f>SUM(D15:D25)</f>
        <v>0</v>
      </c>
      <c r="E14" s="173" t="s">
        <v>633</v>
      </c>
      <c r="F14" s="176"/>
    </row>
    <row r="15" spans="1:6" ht="22.5" customHeight="1">
      <c r="A15" s="177">
        <v>210</v>
      </c>
      <c r="B15" s="178">
        <f t="shared" ref="B15:D15" si="4">B35</f>
        <v>0</v>
      </c>
      <c r="C15" s="178">
        <f t="shared" si="4"/>
        <v>0</v>
      </c>
      <c r="D15" s="178">
        <f t="shared" si="4"/>
        <v>0</v>
      </c>
      <c r="E15" s="169" t="s">
        <v>636</v>
      </c>
      <c r="F15" s="177">
        <v>210</v>
      </c>
    </row>
    <row r="16" spans="1:6" ht="22.5" customHeight="1">
      <c r="A16" s="177">
        <v>213</v>
      </c>
      <c r="B16" s="179">
        <f>B78</f>
        <v>0</v>
      </c>
      <c r="C16" s="179">
        <f>C78</f>
        <v>0</v>
      </c>
      <c r="D16" s="179">
        <f>D78</f>
        <v>0</v>
      </c>
      <c r="E16" s="180" t="s">
        <v>606</v>
      </c>
      <c r="F16" s="177">
        <v>213</v>
      </c>
    </row>
    <row r="17" spans="1:6" ht="22.5" customHeight="1">
      <c r="A17" s="177">
        <v>221</v>
      </c>
      <c r="B17" s="179">
        <f>B81</f>
        <v>0</v>
      </c>
      <c r="C17" s="179">
        <f>C81</f>
        <v>0</v>
      </c>
      <c r="D17" s="179">
        <f>D81</f>
        <v>0</v>
      </c>
      <c r="E17" s="180" t="s">
        <v>607</v>
      </c>
      <c r="F17" s="177">
        <v>221</v>
      </c>
    </row>
    <row r="18" spans="1:6" ht="22.5" customHeight="1">
      <c r="A18" s="177">
        <v>222</v>
      </c>
      <c r="B18" s="179">
        <f>B89</f>
        <v>0</v>
      </c>
      <c r="C18" s="179">
        <f>C89</f>
        <v>0</v>
      </c>
      <c r="D18" s="179">
        <f>D89</f>
        <v>0</v>
      </c>
      <c r="E18" s="180" t="s">
        <v>608</v>
      </c>
      <c r="F18" s="177">
        <v>222</v>
      </c>
    </row>
    <row r="19" spans="1:6" ht="22.5" customHeight="1">
      <c r="A19" s="177">
        <v>223</v>
      </c>
      <c r="B19" s="179">
        <f>B103</f>
        <v>0</v>
      </c>
      <c r="C19" s="179">
        <f>C103</f>
        <v>0</v>
      </c>
      <c r="D19" s="179">
        <f>D103</f>
        <v>0</v>
      </c>
      <c r="E19" s="180" t="s">
        <v>609</v>
      </c>
      <c r="F19" s="177">
        <v>223</v>
      </c>
    </row>
    <row r="20" spans="1:6" ht="22.5" customHeight="1">
      <c r="A20" s="177">
        <v>224</v>
      </c>
      <c r="B20" s="179">
        <f>B131</f>
        <v>0</v>
      </c>
      <c r="C20" s="179">
        <f>C131</f>
        <v>0</v>
      </c>
      <c r="D20" s="179">
        <f>D131</f>
        <v>0</v>
      </c>
      <c r="E20" s="180" t="s">
        <v>610</v>
      </c>
      <c r="F20" s="177">
        <v>224</v>
      </c>
    </row>
    <row r="21" spans="1:6" ht="22.5" customHeight="1">
      <c r="A21" s="177">
        <v>225</v>
      </c>
      <c r="B21" s="179">
        <f>B138</f>
        <v>0</v>
      </c>
      <c r="C21" s="179">
        <f>C138</f>
        <v>0</v>
      </c>
      <c r="D21" s="179">
        <f>D138</f>
        <v>0</v>
      </c>
      <c r="E21" s="180" t="s">
        <v>611</v>
      </c>
      <c r="F21" s="177">
        <v>225</v>
      </c>
    </row>
    <row r="22" spans="1:6" ht="22.5" customHeight="1">
      <c r="A22" s="177">
        <v>226</v>
      </c>
      <c r="B22" s="179">
        <f>B146</f>
        <v>0</v>
      </c>
      <c r="C22" s="179">
        <f>C146</f>
        <v>0</v>
      </c>
      <c r="D22" s="179">
        <f>D146</f>
        <v>0</v>
      </c>
      <c r="E22" s="180" t="s">
        <v>612</v>
      </c>
      <c r="F22" s="177">
        <v>226</v>
      </c>
    </row>
    <row r="23" spans="1:6" ht="22.5" customHeight="1">
      <c r="A23" s="177">
        <v>227</v>
      </c>
      <c r="B23" s="179">
        <f>B166</f>
        <v>0</v>
      </c>
      <c r="C23" s="179">
        <f>C166</f>
        <v>0</v>
      </c>
      <c r="D23" s="179">
        <f>D166</f>
        <v>0</v>
      </c>
      <c r="E23" s="180" t="s">
        <v>613</v>
      </c>
      <c r="F23" s="177">
        <v>227</v>
      </c>
    </row>
    <row r="24" spans="1:6" ht="22.5" customHeight="1">
      <c r="A24" s="177">
        <v>228</v>
      </c>
      <c r="B24" s="179">
        <f>B172</f>
        <v>0</v>
      </c>
      <c r="C24" s="179">
        <f>C172</f>
        <v>0</v>
      </c>
      <c r="D24" s="179">
        <f>D172</f>
        <v>0</v>
      </c>
      <c r="E24" s="180" t="s">
        <v>614</v>
      </c>
      <c r="F24" s="177">
        <v>228</v>
      </c>
    </row>
    <row r="25" spans="1:6" ht="22.5" customHeight="1">
      <c r="A25" s="177">
        <v>281</v>
      </c>
      <c r="B25" s="179">
        <f>B192</f>
        <v>0</v>
      </c>
      <c r="C25" s="179">
        <f>C192</f>
        <v>0</v>
      </c>
      <c r="D25" s="179">
        <f>D192</f>
        <v>0</v>
      </c>
      <c r="E25" s="180" t="s">
        <v>619</v>
      </c>
      <c r="F25" s="177">
        <v>281</v>
      </c>
    </row>
    <row r="26" spans="1:6" ht="15" customHeight="1" thickBot="1">
      <c r="A26" s="177"/>
      <c r="B26" s="174"/>
      <c r="C26" s="174"/>
      <c r="D26" s="174"/>
      <c r="E26" s="175"/>
      <c r="F26" s="177"/>
    </row>
    <row r="27" spans="1:6" ht="22.5" customHeight="1" thickBot="1">
      <c r="A27" s="181"/>
      <c r="B27" s="172">
        <f>SUM(B28:B33)</f>
        <v>0</v>
      </c>
      <c r="C27" s="172">
        <f>SUM(C28:C33)</f>
        <v>0</v>
      </c>
      <c r="D27" s="172">
        <f>SUM(D28:D33)</f>
        <v>0</v>
      </c>
      <c r="E27" s="173" t="s">
        <v>634</v>
      </c>
      <c r="F27" s="181"/>
    </row>
    <row r="28" spans="1:6" ht="22.5" customHeight="1">
      <c r="A28" s="177">
        <v>421</v>
      </c>
      <c r="B28" s="178">
        <f t="shared" ref="B28:C28" si="5">B198</f>
        <v>0</v>
      </c>
      <c r="C28" s="178">
        <f t="shared" si="5"/>
        <v>0</v>
      </c>
      <c r="D28" s="178">
        <f>D198</f>
        <v>0</v>
      </c>
      <c r="E28" s="182" t="s">
        <v>615</v>
      </c>
      <c r="F28" s="177">
        <v>421</v>
      </c>
    </row>
    <row r="29" spans="1:6" ht="22.5" customHeight="1">
      <c r="A29" s="177">
        <v>422</v>
      </c>
      <c r="B29" s="179">
        <f>B203</f>
        <v>0</v>
      </c>
      <c r="C29" s="179">
        <f>C203</f>
        <v>0</v>
      </c>
      <c r="D29" s="179">
        <f>D203</f>
        <v>0</v>
      </c>
      <c r="E29" s="171" t="s">
        <v>616</v>
      </c>
      <c r="F29" s="177">
        <v>422</v>
      </c>
    </row>
    <row r="30" spans="1:6" ht="22.5" customHeight="1">
      <c r="A30" s="177">
        <v>423</v>
      </c>
      <c r="B30" s="179">
        <f>B211</f>
        <v>0</v>
      </c>
      <c r="C30" s="179">
        <f>C211</f>
        <v>0</v>
      </c>
      <c r="D30" s="179">
        <f>D211</f>
        <v>0</v>
      </c>
      <c r="E30" s="171" t="s">
        <v>617</v>
      </c>
      <c r="F30" s="177">
        <v>423</v>
      </c>
    </row>
    <row r="31" spans="1:6" ht="22.5" customHeight="1">
      <c r="A31" s="177">
        <v>440</v>
      </c>
      <c r="B31" s="179">
        <f>B225</f>
        <v>0</v>
      </c>
      <c r="C31" s="179">
        <f>C225</f>
        <v>0</v>
      </c>
      <c r="D31" s="179">
        <f>D225</f>
        <v>0</v>
      </c>
      <c r="E31" s="171" t="s">
        <v>637</v>
      </c>
      <c r="F31" s="177">
        <v>440</v>
      </c>
    </row>
    <row r="32" spans="1:6" ht="22.5" customHeight="1">
      <c r="A32" s="177">
        <v>720</v>
      </c>
      <c r="B32" s="179">
        <f>B231</f>
        <v>0</v>
      </c>
      <c r="C32" s="179">
        <f>C231</f>
        <v>0</v>
      </c>
      <c r="D32" s="179">
        <f>D231</f>
        <v>0</v>
      </c>
      <c r="E32" s="171" t="s">
        <v>638</v>
      </c>
      <c r="F32" s="177">
        <v>720</v>
      </c>
    </row>
    <row r="33" spans="1:6" ht="22.5" customHeight="1">
      <c r="A33" s="177">
        <v>730</v>
      </c>
      <c r="B33" s="179">
        <f>B251</f>
        <v>0</v>
      </c>
      <c r="C33" s="179">
        <f>C251</f>
        <v>0</v>
      </c>
      <c r="D33" s="179">
        <f>D251</f>
        <v>0</v>
      </c>
      <c r="E33" s="171" t="s">
        <v>639</v>
      </c>
      <c r="F33" s="177">
        <v>730</v>
      </c>
    </row>
    <row r="34" spans="1:6" ht="22.5" customHeight="1" thickBot="1">
      <c r="A34" s="177"/>
      <c r="B34" s="174"/>
      <c r="C34" s="174"/>
      <c r="D34" s="174"/>
      <c r="E34" s="175"/>
      <c r="F34" s="177"/>
    </row>
    <row r="35" spans="1:6" ht="21.95" customHeight="1" thickBot="1">
      <c r="A35" s="183">
        <v>210</v>
      </c>
      <c r="B35" s="172">
        <f t="shared" ref="B35:C35" si="6">SUM(B36:B37)</f>
        <v>0</v>
      </c>
      <c r="C35" s="172">
        <f t="shared" si="6"/>
        <v>0</v>
      </c>
      <c r="D35" s="172">
        <f>SUM(D36:D37)</f>
        <v>0</v>
      </c>
      <c r="E35" s="173" t="s">
        <v>636</v>
      </c>
      <c r="F35" s="183">
        <v>210</v>
      </c>
    </row>
    <row r="36" spans="1:6" ht="22.5" customHeight="1">
      <c r="A36" s="177">
        <v>211</v>
      </c>
      <c r="B36" s="184">
        <f t="shared" ref="B36:C36" si="7">B39</f>
        <v>0</v>
      </c>
      <c r="C36" s="184">
        <f t="shared" si="7"/>
        <v>0</v>
      </c>
      <c r="D36" s="184">
        <f>D39</f>
        <v>0</v>
      </c>
      <c r="E36" s="185" t="s">
        <v>604</v>
      </c>
      <c r="F36" s="177">
        <v>211</v>
      </c>
    </row>
    <row r="37" spans="1:6" ht="22.5" customHeight="1">
      <c r="A37" s="177">
        <v>212</v>
      </c>
      <c r="B37" s="179">
        <f t="shared" ref="B37:C37" si="8">B43</f>
        <v>0</v>
      </c>
      <c r="C37" s="179">
        <f t="shared" si="8"/>
        <v>0</v>
      </c>
      <c r="D37" s="179">
        <f>D43</f>
        <v>0</v>
      </c>
      <c r="E37" s="171" t="s">
        <v>605</v>
      </c>
      <c r="F37" s="177">
        <v>212</v>
      </c>
    </row>
    <row r="38" spans="1:6" ht="22.5" customHeight="1" thickBot="1">
      <c r="A38" s="177"/>
      <c r="B38" s="174"/>
      <c r="C38" s="174"/>
      <c r="D38" s="174"/>
      <c r="E38" s="175"/>
      <c r="F38" s="177"/>
    </row>
    <row r="39" spans="1:6" ht="21.95" customHeight="1" thickBot="1">
      <c r="A39" s="183">
        <v>211</v>
      </c>
      <c r="B39" s="172">
        <f t="shared" ref="B39:C39" si="9">SUM(B40:B41)</f>
        <v>0</v>
      </c>
      <c r="C39" s="172">
        <f t="shared" si="9"/>
        <v>0</v>
      </c>
      <c r="D39" s="172">
        <f>SUM(D40:D41)</f>
        <v>0</v>
      </c>
      <c r="E39" s="173" t="s">
        <v>604</v>
      </c>
      <c r="F39" s="183">
        <v>211</v>
      </c>
    </row>
    <row r="40" spans="1:6" ht="22.5" customHeight="1">
      <c r="A40" s="177">
        <v>211001</v>
      </c>
      <c r="B40" s="188">
        <f>C40</f>
        <v>0</v>
      </c>
      <c r="C40" s="188">
        <f>D40</f>
        <v>0</v>
      </c>
      <c r="D40" s="186">
        <f>SUMIF(SalarySheet!$B:$B,"Trust Fund",SalarySheet!N:N)</f>
        <v>0</v>
      </c>
      <c r="E40" s="185" t="s">
        <v>640</v>
      </c>
      <c r="F40" s="177">
        <v>211001</v>
      </c>
    </row>
    <row r="41" spans="1:6" ht="22.5" customHeight="1">
      <c r="A41" s="177">
        <v>211002</v>
      </c>
      <c r="B41" s="189">
        <f>C41</f>
        <v>0</v>
      </c>
      <c r="C41" s="189">
        <f>D41</f>
        <v>0</v>
      </c>
      <c r="D41" s="187">
        <f>SUMIF(SalarySheet!$B:$B,"Trust Fund",SalarySheet!O:O)</f>
        <v>0</v>
      </c>
      <c r="E41" s="171" t="s">
        <v>408</v>
      </c>
      <c r="F41" s="177">
        <v>211002</v>
      </c>
    </row>
    <row r="42" spans="1:6" ht="22.5" customHeight="1" thickBot="1">
      <c r="A42" s="177"/>
      <c r="B42" s="174"/>
      <c r="C42" s="174"/>
      <c r="D42" s="174"/>
      <c r="E42" s="175"/>
      <c r="F42" s="177"/>
    </row>
    <row r="43" spans="1:6" ht="21.95" customHeight="1" thickBot="1">
      <c r="A43" s="183">
        <v>212</v>
      </c>
      <c r="B43" s="172">
        <f t="shared" ref="B43:C43" si="10">SUM(B44:B76)</f>
        <v>0</v>
      </c>
      <c r="C43" s="172">
        <f t="shared" si="10"/>
        <v>0</v>
      </c>
      <c r="D43" s="172">
        <f>SUM(D44:D76)</f>
        <v>0</v>
      </c>
      <c r="E43" s="173" t="s">
        <v>605</v>
      </c>
      <c r="F43" s="183">
        <v>212</v>
      </c>
    </row>
    <row r="44" spans="1:6" ht="22.5" customHeight="1">
      <c r="A44" s="177">
        <v>212001</v>
      </c>
      <c r="B44" s="188">
        <f t="shared" ref="B44:C59" si="11">C44</f>
        <v>0</v>
      </c>
      <c r="C44" s="188">
        <f t="shared" si="11"/>
        <v>0</v>
      </c>
      <c r="D44" s="186">
        <f>SUMIF(SalarySheet!$B:$B,"Trust Fund",SalarySheet!P:P)</f>
        <v>0</v>
      </c>
      <c r="E44" s="185" t="s">
        <v>409</v>
      </c>
      <c r="F44" s="177">
        <v>212001</v>
      </c>
    </row>
    <row r="45" spans="1:6" ht="22.5" customHeight="1">
      <c r="A45" s="177">
        <v>212002</v>
      </c>
      <c r="B45" s="189">
        <f t="shared" si="11"/>
        <v>0</v>
      </c>
      <c r="C45" s="189">
        <f t="shared" si="11"/>
        <v>0</v>
      </c>
      <c r="D45" s="187">
        <f>SUMIF(SalarySheet!$B:$B,"Trust Fund",SalarySheet!Q:Q)</f>
        <v>0</v>
      </c>
      <c r="E45" s="171" t="s">
        <v>410</v>
      </c>
      <c r="F45" s="177">
        <v>212002</v>
      </c>
    </row>
    <row r="46" spans="1:6" ht="22.5" customHeight="1">
      <c r="A46" s="177">
        <v>212003</v>
      </c>
      <c r="B46" s="189">
        <f t="shared" si="11"/>
        <v>0</v>
      </c>
      <c r="C46" s="189">
        <f t="shared" si="11"/>
        <v>0</v>
      </c>
      <c r="D46" s="187">
        <f>SUMIF(SalarySheet!$B:$B,"Trust Fund",SalarySheet!R:R)</f>
        <v>0</v>
      </c>
      <c r="E46" s="171" t="s">
        <v>411</v>
      </c>
      <c r="F46" s="177">
        <v>212003</v>
      </c>
    </row>
    <row r="47" spans="1:6" ht="22.5" customHeight="1">
      <c r="A47" s="177">
        <v>212004</v>
      </c>
      <c r="B47" s="189">
        <f t="shared" si="11"/>
        <v>0</v>
      </c>
      <c r="C47" s="189">
        <f t="shared" si="11"/>
        <v>0</v>
      </c>
      <c r="D47" s="187">
        <f>SUMIF(SalarySheet!$B:$B,"Trust Fund",SalarySheet!S:S)</f>
        <v>0</v>
      </c>
      <c r="E47" s="171" t="s">
        <v>412</v>
      </c>
      <c r="F47" s="177">
        <v>212004</v>
      </c>
    </row>
    <row r="48" spans="1:6" ht="22.5" customHeight="1">
      <c r="A48" s="177">
        <v>212005</v>
      </c>
      <c r="B48" s="189">
        <f t="shared" si="11"/>
        <v>0</v>
      </c>
      <c r="C48" s="189">
        <f t="shared" si="11"/>
        <v>0</v>
      </c>
      <c r="D48" s="187">
        <f>SUMIF(SalarySheet!$B:$B,"Trust Fund",SalarySheet!T:T)</f>
        <v>0</v>
      </c>
      <c r="E48" s="171" t="s">
        <v>641</v>
      </c>
      <c r="F48" s="177">
        <v>212005</v>
      </c>
    </row>
    <row r="49" spans="1:11" ht="22.5" customHeight="1">
      <c r="A49" s="177">
        <v>212006</v>
      </c>
      <c r="B49" s="189">
        <f t="shared" si="11"/>
        <v>0</v>
      </c>
      <c r="C49" s="189">
        <f t="shared" si="11"/>
        <v>0</v>
      </c>
      <c r="D49" s="187">
        <f>SUMIF(SalarySheet!$B:$B,"Trust Fund",SalarySheet!U:U)</f>
        <v>0</v>
      </c>
      <c r="E49" s="171" t="s">
        <v>414</v>
      </c>
      <c r="F49" s="177">
        <v>212006</v>
      </c>
    </row>
    <row r="50" spans="1:11" ht="22.5" customHeight="1">
      <c r="A50" s="177">
        <v>212007</v>
      </c>
      <c r="B50" s="189">
        <f t="shared" si="11"/>
        <v>0</v>
      </c>
      <c r="C50" s="189">
        <f t="shared" si="11"/>
        <v>0</v>
      </c>
      <c r="D50" s="187">
        <f>SUMIF(SalarySheet!$B:$B,"Trust Fund",SalarySheet!V:V)</f>
        <v>0</v>
      </c>
      <c r="E50" s="171" t="s">
        <v>415</v>
      </c>
      <c r="F50" s="177">
        <v>212007</v>
      </c>
    </row>
    <row r="51" spans="1:11" ht="22.5" customHeight="1">
      <c r="A51" s="177">
        <v>212008</v>
      </c>
      <c r="B51" s="189">
        <f t="shared" si="11"/>
        <v>0</v>
      </c>
      <c r="C51" s="189">
        <f t="shared" si="11"/>
        <v>0</v>
      </c>
      <c r="D51" s="187">
        <f>SUMIF(SalarySheet!$B:$B,"Trust Fund",SalarySheet!W:W)</f>
        <v>0</v>
      </c>
      <c r="E51" s="171" t="s">
        <v>642</v>
      </c>
      <c r="F51" s="177">
        <v>212008</v>
      </c>
    </row>
    <row r="52" spans="1:11" ht="22.5" customHeight="1">
      <c r="A52" s="177">
        <v>212009</v>
      </c>
      <c r="B52" s="189">
        <f t="shared" si="11"/>
        <v>0</v>
      </c>
      <c r="C52" s="189">
        <f t="shared" si="11"/>
        <v>0</v>
      </c>
      <c r="D52" s="187">
        <f>SUMIF(SalarySheet!$B:$B,"Trust Fund",SalarySheet!X:X)</f>
        <v>0</v>
      </c>
      <c r="E52" s="171" t="s">
        <v>417</v>
      </c>
      <c r="F52" s="177">
        <v>212009</v>
      </c>
    </row>
    <row r="53" spans="1:11" ht="22.5" customHeight="1">
      <c r="A53" s="177">
        <v>212010</v>
      </c>
      <c r="B53" s="189">
        <f t="shared" si="11"/>
        <v>0</v>
      </c>
      <c r="C53" s="189">
        <f t="shared" si="11"/>
        <v>0</v>
      </c>
      <c r="D53" s="187">
        <f>SUMIF(SalarySheet!$B:$B,"Trust Fund",SalarySheet!Y:Y)</f>
        <v>0</v>
      </c>
      <c r="E53" s="171" t="s">
        <v>643</v>
      </c>
      <c r="F53" s="177">
        <v>212010</v>
      </c>
    </row>
    <row r="54" spans="1:11" ht="22.5" customHeight="1" thickBot="1">
      <c r="A54" s="177">
        <v>212011</v>
      </c>
      <c r="B54" s="189">
        <f t="shared" si="11"/>
        <v>0</v>
      </c>
      <c r="C54" s="189">
        <f t="shared" si="11"/>
        <v>0</v>
      </c>
      <c r="D54" s="187">
        <f>SUMIF(SalarySheet!$B:$B,"Trust Fund",SalarySheet!Z:Z)</f>
        <v>0</v>
      </c>
      <c r="E54" s="171" t="s">
        <v>419</v>
      </c>
      <c r="F54" s="177">
        <v>212011</v>
      </c>
    </row>
    <row r="55" spans="1:11" ht="22.5" customHeight="1">
      <c r="A55" s="177">
        <v>212012</v>
      </c>
      <c r="B55" s="189">
        <f t="shared" si="11"/>
        <v>0</v>
      </c>
      <c r="C55" s="189">
        <f t="shared" si="11"/>
        <v>0</v>
      </c>
      <c r="D55" s="187">
        <f>SUMIF(SalarySheet!$B:$B,"Trust Fund",SalarySheet!AA:AA)</f>
        <v>0</v>
      </c>
      <c r="E55" s="171" t="s">
        <v>644</v>
      </c>
      <c r="F55" s="177">
        <v>212012</v>
      </c>
      <c r="H55" s="250" t="s">
        <v>768</v>
      </c>
      <c r="I55" s="251"/>
      <c r="J55" s="251"/>
      <c r="K55" s="252"/>
    </row>
    <row r="56" spans="1:11" ht="22.5" customHeight="1">
      <c r="A56" s="177">
        <v>212013</v>
      </c>
      <c r="B56" s="189">
        <f t="shared" si="11"/>
        <v>0</v>
      </c>
      <c r="C56" s="189">
        <f t="shared" si="11"/>
        <v>0</v>
      </c>
      <c r="D56" s="187">
        <f>SUMIF(SalarySheet!$B:$B,"Trust Fund",SalarySheet!AB:AB)</f>
        <v>0</v>
      </c>
      <c r="E56" s="171" t="s">
        <v>645</v>
      </c>
      <c r="F56" s="177">
        <v>212013</v>
      </c>
      <c r="H56" s="253"/>
      <c r="I56" s="254"/>
      <c r="J56" s="254"/>
      <c r="K56" s="255"/>
    </row>
    <row r="57" spans="1:11" ht="22.5" customHeight="1">
      <c r="A57" s="177">
        <v>212014</v>
      </c>
      <c r="B57" s="189">
        <f t="shared" si="11"/>
        <v>0</v>
      </c>
      <c r="C57" s="189">
        <f t="shared" si="11"/>
        <v>0</v>
      </c>
      <c r="D57" s="187">
        <f>SUMIF(SalarySheet!$B:$B,"Trust Fund",SalarySheet!AC:AC)</f>
        <v>0</v>
      </c>
      <c r="E57" s="171" t="s">
        <v>646</v>
      </c>
      <c r="F57" s="177">
        <v>212014</v>
      </c>
      <c r="H57" s="253"/>
      <c r="I57" s="254"/>
      <c r="J57" s="254"/>
      <c r="K57" s="255"/>
    </row>
    <row r="58" spans="1:11" ht="22.5" customHeight="1">
      <c r="A58" s="177">
        <v>212015</v>
      </c>
      <c r="B58" s="189">
        <f t="shared" si="11"/>
        <v>0</v>
      </c>
      <c r="C58" s="189">
        <f t="shared" si="11"/>
        <v>0</v>
      </c>
      <c r="D58" s="187">
        <f>SUMIF(SalarySheet!$B:$B,"Trust Fund",SalarySheet!AD:AD)</f>
        <v>0</v>
      </c>
      <c r="E58" s="171" t="s">
        <v>647</v>
      </c>
      <c r="F58" s="177">
        <v>212015</v>
      </c>
      <c r="H58" s="253"/>
      <c r="I58" s="254"/>
      <c r="J58" s="254"/>
      <c r="K58" s="255"/>
    </row>
    <row r="59" spans="1:11" ht="22.5" customHeight="1">
      <c r="A59" s="177">
        <v>212016</v>
      </c>
      <c r="B59" s="189">
        <f t="shared" si="11"/>
        <v>0</v>
      </c>
      <c r="C59" s="189">
        <f t="shared" si="11"/>
        <v>0</v>
      </c>
      <c r="D59" s="187">
        <f>SUMIF(SalarySheet!$B:$B,"Trust Fund",SalarySheet!AE:AE)</f>
        <v>0</v>
      </c>
      <c r="E59" s="171" t="s">
        <v>648</v>
      </c>
      <c r="F59" s="177">
        <v>212016</v>
      </c>
      <c r="H59" s="253"/>
      <c r="I59" s="254"/>
      <c r="J59" s="254"/>
      <c r="K59" s="255"/>
    </row>
    <row r="60" spans="1:11" ht="22.5" customHeight="1" thickBot="1">
      <c r="A60" s="177">
        <v>212017</v>
      </c>
      <c r="B60" s="189">
        <f t="shared" ref="B60:C75" si="12">C60</f>
        <v>0</v>
      </c>
      <c r="C60" s="189">
        <f t="shared" si="12"/>
        <v>0</v>
      </c>
      <c r="D60" s="187">
        <f>SUMIF(SalarySheet!$B:$B,"Trust Fund",SalarySheet!AF:AF)</f>
        <v>0</v>
      </c>
      <c r="E60" s="171" t="s">
        <v>649</v>
      </c>
      <c r="F60" s="177">
        <v>212017</v>
      </c>
      <c r="H60" s="256"/>
      <c r="I60" s="257"/>
      <c r="J60" s="257"/>
      <c r="K60" s="258"/>
    </row>
    <row r="61" spans="1:11" ht="22.5" customHeight="1">
      <c r="A61" s="177">
        <v>212018</v>
      </c>
      <c r="B61" s="189">
        <f t="shared" si="12"/>
        <v>0</v>
      </c>
      <c r="C61" s="189">
        <f t="shared" si="12"/>
        <v>0</v>
      </c>
      <c r="D61" s="187">
        <f>SUMIF(SalarySheet!$B:$B,"Trust Fund",SalarySheet!AG:AG)</f>
        <v>0</v>
      </c>
      <c r="E61" s="171" t="s">
        <v>650</v>
      </c>
      <c r="F61" s="177">
        <v>212018</v>
      </c>
    </row>
    <row r="62" spans="1:11" ht="22.5" customHeight="1">
      <c r="A62" s="177">
        <v>212019</v>
      </c>
      <c r="B62" s="189">
        <f t="shared" si="12"/>
        <v>0</v>
      </c>
      <c r="C62" s="189">
        <f t="shared" si="12"/>
        <v>0</v>
      </c>
      <c r="D62" s="187">
        <f>SUMIF(SalarySheet!$B:$B,"Trust Fund",SalarySheet!AH:AH)</f>
        <v>0</v>
      </c>
      <c r="E62" s="171" t="s">
        <v>427</v>
      </c>
      <c r="F62" s="177">
        <v>212019</v>
      </c>
    </row>
    <row r="63" spans="1:11" ht="22.5" customHeight="1">
      <c r="A63" s="177">
        <v>212020</v>
      </c>
      <c r="B63" s="189">
        <f t="shared" si="12"/>
        <v>0</v>
      </c>
      <c r="C63" s="189">
        <f t="shared" si="12"/>
        <v>0</v>
      </c>
      <c r="D63" s="187">
        <f>SUMIF(SalarySheet!$B:$B,"Trust Fund",SalarySheet!AI:AI)</f>
        <v>0</v>
      </c>
      <c r="E63" s="171" t="s">
        <v>428</v>
      </c>
      <c r="F63" s="177">
        <v>212020</v>
      </c>
    </row>
    <row r="64" spans="1:11" ht="22.5" customHeight="1">
      <c r="A64" s="177">
        <v>212021</v>
      </c>
      <c r="B64" s="189">
        <f t="shared" si="12"/>
        <v>0</v>
      </c>
      <c r="C64" s="189">
        <f t="shared" si="12"/>
        <v>0</v>
      </c>
      <c r="D64" s="187">
        <f>SUMIF(SalarySheet!$B:$B,"Trust Fund",SalarySheet!AJ:AJ)</f>
        <v>0</v>
      </c>
      <c r="E64" s="171" t="s">
        <v>429</v>
      </c>
      <c r="F64" s="177">
        <v>212021</v>
      </c>
    </row>
    <row r="65" spans="1:6" ht="22.5" customHeight="1">
      <c r="A65" s="177">
        <v>212022</v>
      </c>
      <c r="B65" s="189">
        <f t="shared" si="12"/>
        <v>0</v>
      </c>
      <c r="C65" s="189">
        <f t="shared" si="12"/>
        <v>0</v>
      </c>
      <c r="D65" s="187">
        <f>SUMIF(SalarySheet!$B:$B,"Trust Fund",SalarySheet!AK:AK)</f>
        <v>0</v>
      </c>
      <c r="E65" s="171" t="s">
        <v>651</v>
      </c>
      <c r="F65" s="177">
        <v>212022</v>
      </c>
    </row>
    <row r="66" spans="1:6" ht="22.5" customHeight="1">
      <c r="A66" s="177">
        <v>212023</v>
      </c>
      <c r="B66" s="189">
        <f t="shared" si="12"/>
        <v>0</v>
      </c>
      <c r="C66" s="189">
        <f t="shared" si="12"/>
        <v>0</v>
      </c>
      <c r="D66" s="187">
        <f>SUMIF(SalarySheet!$B:$B,"Trust Fund",SalarySheet!AL:AL)</f>
        <v>0</v>
      </c>
      <c r="E66" s="171" t="s">
        <v>652</v>
      </c>
      <c r="F66" s="177">
        <v>212023</v>
      </c>
    </row>
    <row r="67" spans="1:6" ht="22.5" customHeight="1">
      <c r="A67" s="177">
        <v>212024</v>
      </c>
      <c r="B67" s="189">
        <f t="shared" si="12"/>
        <v>0</v>
      </c>
      <c r="C67" s="189">
        <f t="shared" si="12"/>
        <v>0</v>
      </c>
      <c r="D67" s="187">
        <f>SUMIF(SalarySheet!$B:$B,"Trust Fund",SalarySheet!AM:AM)</f>
        <v>0</v>
      </c>
      <c r="E67" s="171" t="s">
        <v>653</v>
      </c>
      <c r="F67" s="177">
        <v>212024</v>
      </c>
    </row>
    <row r="68" spans="1:6" ht="22.5" customHeight="1">
      <c r="A68" s="177">
        <v>212025</v>
      </c>
      <c r="B68" s="189">
        <f t="shared" si="12"/>
        <v>0</v>
      </c>
      <c r="C68" s="189">
        <f t="shared" si="12"/>
        <v>0</v>
      </c>
      <c r="D68" s="187">
        <f>SUMIF(SalarySheet!$B:$B,"Trust Fund",SalarySheet!AN:AN)</f>
        <v>0</v>
      </c>
      <c r="E68" s="171" t="s">
        <v>433</v>
      </c>
      <c r="F68" s="177">
        <v>212025</v>
      </c>
    </row>
    <row r="69" spans="1:6" ht="22.5" customHeight="1">
      <c r="A69" s="177">
        <v>212026</v>
      </c>
      <c r="B69" s="189">
        <f t="shared" si="12"/>
        <v>0</v>
      </c>
      <c r="C69" s="189">
        <f t="shared" si="12"/>
        <v>0</v>
      </c>
      <c r="D69" s="187">
        <f>SUMIF(SalarySheet!$B:$B,"Trust Fund",SalarySheet!AO:AO)</f>
        <v>0</v>
      </c>
      <c r="E69" s="171" t="s">
        <v>434</v>
      </c>
      <c r="F69" s="177">
        <v>212026</v>
      </c>
    </row>
    <row r="70" spans="1:6" ht="22.5" customHeight="1">
      <c r="A70" s="177">
        <v>212027</v>
      </c>
      <c r="B70" s="189">
        <f t="shared" si="12"/>
        <v>0</v>
      </c>
      <c r="C70" s="189">
        <f t="shared" si="12"/>
        <v>0</v>
      </c>
      <c r="D70" s="187">
        <f>SUMIF(SalarySheet!$B:$B,"Trust Fund",SalarySheet!AP:AP)</f>
        <v>0</v>
      </c>
      <c r="E70" s="171" t="s">
        <v>435</v>
      </c>
      <c r="F70" s="177">
        <v>212027</v>
      </c>
    </row>
    <row r="71" spans="1:6" ht="22.5" customHeight="1">
      <c r="A71" s="177">
        <v>212028</v>
      </c>
      <c r="B71" s="189">
        <f t="shared" si="12"/>
        <v>0</v>
      </c>
      <c r="C71" s="189">
        <f t="shared" si="12"/>
        <v>0</v>
      </c>
      <c r="D71" s="187">
        <f>SUMIF(SalarySheet!$B:$B,"Trust Fund",SalarySheet!AQ:AQ)</f>
        <v>0</v>
      </c>
      <c r="E71" s="171" t="s">
        <v>654</v>
      </c>
      <c r="F71" s="177">
        <v>212028</v>
      </c>
    </row>
    <row r="72" spans="1:6" ht="22.5" customHeight="1">
      <c r="A72" s="177">
        <v>212029</v>
      </c>
      <c r="B72" s="189">
        <f t="shared" si="12"/>
        <v>0</v>
      </c>
      <c r="C72" s="189">
        <f t="shared" si="12"/>
        <v>0</v>
      </c>
      <c r="D72" s="187">
        <f>SUMIF(SalarySheet!$B:$B,"Trust Fund",SalarySheet!AR:AR)</f>
        <v>0</v>
      </c>
      <c r="E72" s="171" t="s">
        <v>655</v>
      </c>
      <c r="F72" s="177">
        <v>212029</v>
      </c>
    </row>
    <row r="73" spans="1:6" ht="22.5" customHeight="1">
      <c r="A73" s="177">
        <v>212030</v>
      </c>
      <c r="B73" s="189">
        <f t="shared" si="12"/>
        <v>0</v>
      </c>
      <c r="C73" s="189">
        <f t="shared" si="12"/>
        <v>0</v>
      </c>
      <c r="D73" s="187">
        <f>SUMIF(SalarySheet!$B:$B,"Trust Fund",SalarySheet!AS:AS)</f>
        <v>0</v>
      </c>
      <c r="E73" s="171" t="s">
        <v>656</v>
      </c>
      <c r="F73" s="177">
        <v>212030</v>
      </c>
    </row>
    <row r="74" spans="1:6" ht="22.5" customHeight="1">
      <c r="A74" s="177">
        <v>212031</v>
      </c>
      <c r="B74" s="189">
        <f t="shared" si="12"/>
        <v>0</v>
      </c>
      <c r="C74" s="189">
        <f t="shared" si="12"/>
        <v>0</v>
      </c>
      <c r="D74" s="187">
        <f>SUMIF(SalarySheet!$B:$B,"Trust Fund",SalarySheet!AT:AT)</f>
        <v>0</v>
      </c>
      <c r="E74" s="171" t="s">
        <v>439</v>
      </c>
      <c r="F74" s="177">
        <v>212031</v>
      </c>
    </row>
    <row r="75" spans="1:6" ht="22.5" customHeight="1">
      <c r="A75" s="177">
        <v>212032</v>
      </c>
      <c r="B75" s="189">
        <f t="shared" si="12"/>
        <v>0</v>
      </c>
      <c r="C75" s="189">
        <f t="shared" si="12"/>
        <v>0</v>
      </c>
      <c r="D75" s="187">
        <f>SUMIF(SalarySheet!$B:$B,"Trust Fund",SalarySheet!AU:AU)</f>
        <v>0</v>
      </c>
      <c r="E75" s="171" t="s">
        <v>440</v>
      </c>
      <c r="F75" s="177">
        <v>212032</v>
      </c>
    </row>
    <row r="76" spans="1:6" ht="22.5" customHeight="1">
      <c r="A76" s="177">
        <v>212999</v>
      </c>
      <c r="B76" s="189">
        <f t="shared" ref="B76:C76" si="13">C76</f>
        <v>0</v>
      </c>
      <c r="C76" s="189">
        <f t="shared" si="13"/>
        <v>0</v>
      </c>
      <c r="D76" s="187">
        <f>SUMIF(SalarySheet!$B:$B,"Trust Fund",SalarySheet!AV:AV)</f>
        <v>0</v>
      </c>
      <c r="E76" s="171" t="s">
        <v>441</v>
      </c>
      <c r="F76" s="177">
        <v>212999</v>
      </c>
    </row>
    <row r="77" spans="1:6" ht="22.5" customHeight="1" thickBot="1">
      <c r="A77" s="177"/>
      <c r="B77" s="174"/>
      <c r="C77" s="174"/>
      <c r="D77" s="174"/>
      <c r="E77" s="175"/>
      <c r="F77" s="177"/>
    </row>
    <row r="78" spans="1:6" ht="22.5" customHeight="1" thickBot="1">
      <c r="A78" s="183">
        <v>213</v>
      </c>
      <c r="B78" s="172">
        <f>SUM(B79:B79)</f>
        <v>0</v>
      </c>
      <c r="C78" s="172">
        <f>SUM(C79:C79)</f>
        <v>0</v>
      </c>
      <c r="D78" s="172">
        <f>SUM(D79:D79)</f>
        <v>0</v>
      </c>
      <c r="E78" s="173" t="s">
        <v>606</v>
      </c>
      <c r="F78" s="183">
        <v>213</v>
      </c>
    </row>
    <row r="79" spans="1:6" ht="22.5" customHeight="1">
      <c r="A79" s="177">
        <v>213006</v>
      </c>
      <c r="B79" s="189"/>
      <c r="C79" s="189"/>
      <c r="D79" s="189"/>
      <c r="E79" s="171" t="s">
        <v>657</v>
      </c>
      <c r="F79" s="177">
        <v>213006</v>
      </c>
    </row>
    <row r="80" spans="1:6" ht="22.5" customHeight="1" thickBot="1">
      <c r="A80" s="177"/>
      <c r="B80" s="174"/>
      <c r="C80" s="174"/>
      <c r="D80" s="174"/>
      <c r="E80" s="175"/>
      <c r="F80" s="177"/>
    </row>
    <row r="81" spans="1:6" ht="22.5" customHeight="1" thickBot="1">
      <c r="A81" s="183">
        <v>221</v>
      </c>
      <c r="B81" s="172">
        <f t="shared" ref="B81:C81" si="14">SUM(B82:B87)</f>
        <v>0</v>
      </c>
      <c r="C81" s="172">
        <f t="shared" si="14"/>
        <v>0</v>
      </c>
      <c r="D81" s="172">
        <f>SUM(D82:D87)</f>
        <v>0</v>
      </c>
      <c r="E81" s="173" t="s">
        <v>607</v>
      </c>
      <c r="F81" s="183">
        <v>221</v>
      </c>
    </row>
    <row r="82" spans="1:6" ht="22.5" customHeight="1">
      <c r="A82" s="177">
        <v>221001</v>
      </c>
      <c r="B82" s="188"/>
      <c r="C82" s="188"/>
      <c r="D82" s="188"/>
      <c r="E82" s="185" t="s">
        <v>658</v>
      </c>
      <c r="F82" s="177">
        <v>221001</v>
      </c>
    </row>
    <row r="83" spans="1:6" ht="22.5" customHeight="1">
      <c r="A83" s="177">
        <v>221002</v>
      </c>
      <c r="B83" s="189"/>
      <c r="C83" s="189"/>
      <c r="D83" s="189"/>
      <c r="E83" s="171" t="s">
        <v>659</v>
      </c>
      <c r="F83" s="177">
        <v>221002</v>
      </c>
    </row>
    <row r="84" spans="1:6" ht="22.5" customHeight="1">
      <c r="A84" s="177">
        <v>221003</v>
      </c>
      <c r="B84" s="189"/>
      <c r="C84" s="189"/>
      <c r="D84" s="189"/>
      <c r="E84" s="171" t="s">
        <v>660</v>
      </c>
      <c r="F84" s="177">
        <v>221003</v>
      </c>
    </row>
    <row r="85" spans="1:6" ht="22.5" customHeight="1">
      <c r="A85" s="177">
        <v>221004</v>
      </c>
      <c r="B85" s="189"/>
      <c r="C85" s="189"/>
      <c r="D85" s="189"/>
      <c r="E85" s="171" t="s">
        <v>661</v>
      </c>
      <c r="F85" s="177">
        <v>221004</v>
      </c>
    </row>
    <row r="86" spans="1:6" ht="22.5" customHeight="1">
      <c r="A86" s="177">
        <v>221005</v>
      </c>
      <c r="B86" s="189"/>
      <c r="C86" s="189"/>
      <c r="D86" s="189"/>
      <c r="E86" s="171" t="s">
        <v>662</v>
      </c>
      <c r="F86" s="177">
        <v>221005</v>
      </c>
    </row>
    <row r="87" spans="1:6" ht="22.5" customHeight="1">
      <c r="A87" s="177">
        <v>221999</v>
      </c>
      <c r="B87" s="189"/>
      <c r="C87" s="189"/>
      <c r="D87" s="189"/>
      <c r="E87" s="171" t="s">
        <v>448</v>
      </c>
      <c r="F87" s="177">
        <v>221999</v>
      </c>
    </row>
    <row r="88" spans="1:6" ht="22.5" customHeight="1" thickBot="1">
      <c r="A88" s="177"/>
      <c r="B88" s="174"/>
      <c r="C88" s="174"/>
      <c r="D88" s="174"/>
      <c r="E88" s="175"/>
      <c r="F88" s="177"/>
    </row>
    <row r="89" spans="1:6" ht="22.5" customHeight="1" thickBot="1">
      <c r="A89" s="183">
        <v>222</v>
      </c>
      <c r="B89" s="172">
        <f t="shared" ref="B89:C89" si="15">SUM(B90:B101)</f>
        <v>0</v>
      </c>
      <c r="C89" s="172">
        <f t="shared" si="15"/>
        <v>0</v>
      </c>
      <c r="D89" s="172">
        <f>SUM(D90:D101)</f>
        <v>0</v>
      </c>
      <c r="E89" s="173" t="s">
        <v>608</v>
      </c>
      <c r="F89" s="183">
        <v>222</v>
      </c>
    </row>
    <row r="90" spans="1:6" ht="22.5" customHeight="1">
      <c r="A90" s="177">
        <v>222001</v>
      </c>
      <c r="B90" s="188"/>
      <c r="C90" s="188"/>
      <c r="D90" s="188"/>
      <c r="E90" s="185" t="s">
        <v>663</v>
      </c>
      <c r="F90" s="177">
        <v>222001</v>
      </c>
    </row>
    <row r="91" spans="1:6" ht="22.5" customHeight="1">
      <c r="A91" s="177">
        <v>222002</v>
      </c>
      <c r="B91" s="189"/>
      <c r="C91" s="189"/>
      <c r="D91" s="189"/>
      <c r="E91" s="171" t="s">
        <v>664</v>
      </c>
      <c r="F91" s="177">
        <v>222002</v>
      </c>
    </row>
    <row r="92" spans="1:6" ht="22.5" customHeight="1">
      <c r="A92" s="177">
        <v>222003</v>
      </c>
      <c r="B92" s="189"/>
      <c r="C92" s="189"/>
      <c r="D92" s="189"/>
      <c r="E92" s="171" t="s">
        <v>665</v>
      </c>
      <c r="F92" s="177">
        <v>222003</v>
      </c>
    </row>
    <row r="93" spans="1:6" ht="22.5" customHeight="1">
      <c r="A93" s="177">
        <v>222004</v>
      </c>
      <c r="B93" s="189"/>
      <c r="C93" s="189"/>
      <c r="D93" s="189"/>
      <c r="E93" s="171" t="s">
        <v>666</v>
      </c>
      <c r="F93" s="177">
        <v>222004</v>
      </c>
    </row>
    <row r="94" spans="1:6" ht="22.5" customHeight="1">
      <c r="A94" s="177">
        <v>222005</v>
      </c>
      <c r="B94" s="189"/>
      <c r="C94" s="189"/>
      <c r="D94" s="189"/>
      <c r="E94" s="171" t="s">
        <v>453</v>
      </c>
      <c r="F94" s="177">
        <v>222005</v>
      </c>
    </row>
    <row r="95" spans="1:6" ht="22.5" customHeight="1">
      <c r="A95" s="177">
        <v>222006</v>
      </c>
      <c r="B95" s="189"/>
      <c r="C95" s="189"/>
      <c r="D95" s="189"/>
      <c r="E95" s="171" t="s">
        <v>667</v>
      </c>
      <c r="F95" s="177">
        <v>222006</v>
      </c>
    </row>
    <row r="96" spans="1:6" ht="22.5" customHeight="1">
      <c r="A96" s="177">
        <v>222007</v>
      </c>
      <c r="B96" s="189"/>
      <c r="C96" s="189"/>
      <c r="D96" s="189"/>
      <c r="E96" s="171" t="s">
        <v>455</v>
      </c>
      <c r="F96" s="177">
        <v>222007</v>
      </c>
    </row>
    <row r="97" spans="1:6" ht="22.5" customHeight="1">
      <c r="A97" s="177">
        <v>222008</v>
      </c>
      <c r="B97" s="189"/>
      <c r="C97" s="189"/>
      <c r="D97" s="189"/>
      <c r="E97" s="171" t="s">
        <v>456</v>
      </c>
      <c r="F97" s="177">
        <v>222008</v>
      </c>
    </row>
    <row r="98" spans="1:6" ht="22.5" customHeight="1">
      <c r="A98" s="177">
        <v>222009</v>
      </c>
      <c r="B98" s="189"/>
      <c r="C98" s="189"/>
      <c r="D98" s="189"/>
      <c r="E98" s="171" t="s">
        <v>668</v>
      </c>
      <c r="F98" s="177">
        <v>222009</v>
      </c>
    </row>
    <row r="99" spans="1:6" ht="22.5" customHeight="1">
      <c r="A99" s="177">
        <v>222010</v>
      </c>
      <c r="B99" s="189"/>
      <c r="C99" s="189"/>
      <c r="D99" s="189"/>
      <c r="E99" s="171" t="s">
        <v>458</v>
      </c>
      <c r="F99" s="177">
        <v>222010</v>
      </c>
    </row>
    <row r="100" spans="1:6" ht="22.5" customHeight="1">
      <c r="A100" s="177">
        <v>222011</v>
      </c>
      <c r="B100" s="189"/>
      <c r="C100" s="189"/>
      <c r="D100" s="189"/>
      <c r="E100" s="171" t="s">
        <v>669</v>
      </c>
      <c r="F100" s="177">
        <v>222011</v>
      </c>
    </row>
    <row r="101" spans="1:6" ht="22.5" customHeight="1">
      <c r="A101" s="177">
        <v>222999</v>
      </c>
      <c r="B101" s="189"/>
      <c r="C101" s="189"/>
      <c r="D101" s="189"/>
      <c r="E101" s="171" t="s">
        <v>670</v>
      </c>
      <c r="F101" s="177">
        <v>222999</v>
      </c>
    </row>
    <row r="102" spans="1:6" ht="22.5" customHeight="1" thickBot="1">
      <c r="A102" s="177"/>
      <c r="B102" s="174"/>
      <c r="C102" s="174"/>
      <c r="D102" s="174"/>
      <c r="E102" s="175"/>
      <c r="F102" s="177"/>
    </row>
    <row r="103" spans="1:6" ht="22.5" customHeight="1" thickBot="1">
      <c r="A103" s="183">
        <v>223</v>
      </c>
      <c r="B103" s="172">
        <f t="shared" ref="B103:C103" si="16">SUM(B104:B129)</f>
        <v>0</v>
      </c>
      <c r="C103" s="172">
        <f t="shared" si="16"/>
        <v>0</v>
      </c>
      <c r="D103" s="172">
        <f>SUM(D104:D129)</f>
        <v>0</v>
      </c>
      <c r="E103" s="173" t="s">
        <v>609</v>
      </c>
      <c r="F103" s="183">
        <v>223</v>
      </c>
    </row>
    <row r="104" spans="1:6" ht="22.5" customHeight="1">
      <c r="A104" s="177">
        <v>223001</v>
      </c>
      <c r="B104" s="188"/>
      <c r="C104" s="188"/>
      <c r="D104" s="188"/>
      <c r="E104" s="185" t="s">
        <v>671</v>
      </c>
      <c r="F104" s="177">
        <v>223001</v>
      </c>
    </row>
    <row r="105" spans="1:6" ht="22.5" customHeight="1">
      <c r="A105" s="177">
        <v>223002</v>
      </c>
      <c r="B105" s="189"/>
      <c r="C105" s="189"/>
      <c r="D105" s="189"/>
      <c r="E105" s="171" t="s">
        <v>462</v>
      </c>
      <c r="F105" s="177">
        <v>223002</v>
      </c>
    </row>
    <row r="106" spans="1:6" ht="22.5" customHeight="1">
      <c r="A106" s="177">
        <v>223003</v>
      </c>
      <c r="B106" s="189"/>
      <c r="C106" s="189"/>
      <c r="D106" s="189"/>
      <c r="E106" s="171" t="s">
        <v>672</v>
      </c>
      <c r="F106" s="177">
        <v>223003</v>
      </c>
    </row>
    <row r="107" spans="1:6" ht="22.5" customHeight="1">
      <c r="A107" s="177">
        <v>223004</v>
      </c>
      <c r="B107" s="189"/>
      <c r="C107" s="189"/>
      <c r="D107" s="189"/>
      <c r="E107" s="171" t="s">
        <v>464</v>
      </c>
      <c r="F107" s="177">
        <v>223004</v>
      </c>
    </row>
    <row r="108" spans="1:6" ht="22.5" customHeight="1">
      <c r="A108" s="177">
        <v>223005</v>
      </c>
      <c r="B108" s="189"/>
      <c r="C108" s="189"/>
      <c r="D108" s="189"/>
      <c r="E108" s="171" t="s">
        <v>465</v>
      </c>
      <c r="F108" s="177">
        <v>223005</v>
      </c>
    </row>
    <row r="109" spans="1:6" ht="22.5" customHeight="1">
      <c r="A109" s="177">
        <v>223006</v>
      </c>
      <c r="B109" s="189"/>
      <c r="C109" s="189"/>
      <c r="D109" s="189"/>
      <c r="E109" s="171" t="s">
        <v>466</v>
      </c>
      <c r="F109" s="177">
        <v>223006</v>
      </c>
    </row>
    <row r="110" spans="1:6" ht="22.5" customHeight="1">
      <c r="A110" s="177">
        <v>223007</v>
      </c>
      <c r="B110" s="189"/>
      <c r="C110" s="189"/>
      <c r="D110" s="189"/>
      <c r="E110" s="171" t="s">
        <v>673</v>
      </c>
      <c r="F110" s="177">
        <v>223007</v>
      </c>
    </row>
    <row r="111" spans="1:6" ht="22.5" customHeight="1">
      <c r="A111" s="177">
        <v>223008</v>
      </c>
      <c r="B111" s="189"/>
      <c r="C111" s="189"/>
      <c r="D111" s="189"/>
      <c r="E111" s="171" t="s">
        <v>674</v>
      </c>
      <c r="F111" s="177">
        <v>223008</v>
      </c>
    </row>
    <row r="112" spans="1:6" ht="22.5" customHeight="1">
      <c r="A112" s="177">
        <v>223009</v>
      </c>
      <c r="B112" s="189"/>
      <c r="C112" s="189"/>
      <c r="D112" s="189"/>
      <c r="E112" s="171" t="s">
        <v>469</v>
      </c>
      <c r="F112" s="177">
        <v>223009</v>
      </c>
    </row>
    <row r="113" spans="1:6" ht="22.5" customHeight="1">
      <c r="A113" s="177">
        <v>223010</v>
      </c>
      <c r="B113" s="189"/>
      <c r="C113" s="189"/>
      <c r="D113" s="189"/>
      <c r="E113" s="171" t="s">
        <v>675</v>
      </c>
      <c r="F113" s="177">
        <v>223010</v>
      </c>
    </row>
    <row r="114" spans="1:6" ht="22.5" customHeight="1">
      <c r="A114" s="177">
        <v>223011</v>
      </c>
      <c r="B114" s="189"/>
      <c r="C114" s="189"/>
      <c r="D114" s="189"/>
      <c r="E114" s="171" t="s">
        <v>471</v>
      </c>
      <c r="F114" s="177">
        <v>223011</v>
      </c>
    </row>
    <row r="115" spans="1:6" ht="22.5" customHeight="1">
      <c r="A115" s="177">
        <v>223012</v>
      </c>
      <c r="B115" s="189"/>
      <c r="C115" s="189"/>
      <c r="D115" s="189"/>
      <c r="E115" s="171" t="s">
        <v>676</v>
      </c>
      <c r="F115" s="177">
        <v>223012</v>
      </c>
    </row>
    <row r="116" spans="1:6" ht="22.5" customHeight="1">
      <c r="A116" s="177">
        <v>223013</v>
      </c>
      <c r="B116" s="189"/>
      <c r="C116" s="189"/>
      <c r="D116" s="189"/>
      <c r="E116" s="171" t="s">
        <v>677</v>
      </c>
      <c r="F116" s="177">
        <v>223013</v>
      </c>
    </row>
    <row r="117" spans="1:6" ht="22.5" customHeight="1">
      <c r="A117" s="177">
        <v>223014</v>
      </c>
      <c r="B117" s="189"/>
      <c r="C117" s="189"/>
      <c r="D117" s="189"/>
      <c r="E117" s="171" t="s">
        <v>678</v>
      </c>
      <c r="F117" s="177">
        <v>223014</v>
      </c>
    </row>
    <row r="118" spans="1:6" ht="22.5" customHeight="1">
      <c r="A118" s="177">
        <v>223015</v>
      </c>
      <c r="B118" s="189"/>
      <c r="C118" s="189"/>
      <c r="D118" s="189"/>
      <c r="E118" s="171" t="s">
        <v>679</v>
      </c>
      <c r="F118" s="177">
        <v>223015</v>
      </c>
    </row>
    <row r="119" spans="1:6" ht="22.5" customHeight="1">
      <c r="A119" s="177">
        <v>223016</v>
      </c>
      <c r="B119" s="189"/>
      <c r="C119" s="189"/>
      <c r="D119" s="189"/>
      <c r="E119" s="171" t="s">
        <v>680</v>
      </c>
      <c r="F119" s="177">
        <v>223016</v>
      </c>
    </row>
    <row r="120" spans="1:6" ht="22.5" customHeight="1">
      <c r="A120" s="177">
        <v>223017</v>
      </c>
      <c r="B120" s="189"/>
      <c r="C120" s="189"/>
      <c r="D120" s="189"/>
      <c r="E120" s="171" t="s">
        <v>681</v>
      </c>
      <c r="F120" s="177">
        <v>223017</v>
      </c>
    </row>
    <row r="121" spans="1:6" ht="22.5" customHeight="1">
      <c r="A121" s="177">
        <v>223018</v>
      </c>
      <c r="B121" s="189"/>
      <c r="C121" s="189"/>
      <c r="D121" s="189"/>
      <c r="E121" s="171" t="s">
        <v>682</v>
      </c>
      <c r="F121" s="177">
        <v>223018</v>
      </c>
    </row>
    <row r="122" spans="1:6" ht="22.5" customHeight="1">
      <c r="A122" s="177">
        <v>223019</v>
      </c>
      <c r="B122" s="189"/>
      <c r="C122" s="189"/>
      <c r="D122" s="189"/>
      <c r="E122" s="171" t="s">
        <v>683</v>
      </c>
      <c r="F122" s="177">
        <v>223019</v>
      </c>
    </row>
    <row r="123" spans="1:6" ht="22.5" customHeight="1">
      <c r="A123" s="177">
        <v>223020</v>
      </c>
      <c r="B123" s="189"/>
      <c r="C123" s="189"/>
      <c r="D123" s="189"/>
      <c r="E123" s="171" t="s">
        <v>480</v>
      </c>
      <c r="F123" s="177">
        <v>223020</v>
      </c>
    </row>
    <row r="124" spans="1:6" ht="22.5" customHeight="1">
      <c r="A124" s="177">
        <v>223021</v>
      </c>
      <c r="B124" s="189"/>
      <c r="C124" s="189"/>
      <c r="D124" s="189"/>
      <c r="E124" s="171" t="s">
        <v>481</v>
      </c>
      <c r="F124" s="177">
        <v>223021</v>
      </c>
    </row>
    <row r="125" spans="1:6" ht="22.5" customHeight="1">
      <c r="A125" s="177">
        <v>223022</v>
      </c>
      <c r="B125" s="189"/>
      <c r="C125" s="189"/>
      <c r="D125" s="189"/>
      <c r="E125" s="171" t="s">
        <v>684</v>
      </c>
      <c r="F125" s="177">
        <v>223022</v>
      </c>
    </row>
    <row r="126" spans="1:6" ht="22.5" customHeight="1">
      <c r="A126" s="177">
        <v>223023</v>
      </c>
      <c r="B126" s="189"/>
      <c r="C126" s="189"/>
      <c r="D126" s="189"/>
      <c r="E126" s="171" t="s">
        <v>685</v>
      </c>
      <c r="F126" s="177">
        <v>223023</v>
      </c>
    </row>
    <row r="127" spans="1:6" ht="22.5" customHeight="1">
      <c r="A127" s="177">
        <v>223024</v>
      </c>
      <c r="B127" s="189"/>
      <c r="C127" s="189"/>
      <c r="D127" s="189"/>
      <c r="E127" s="171" t="s">
        <v>484</v>
      </c>
      <c r="F127" s="177">
        <v>223024</v>
      </c>
    </row>
    <row r="128" spans="1:6" ht="22.5" customHeight="1">
      <c r="A128" s="177">
        <v>223025</v>
      </c>
      <c r="B128" s="189"/>
      <c r="C128" s="189"/>
      <c r="D128" s="189"/>
      <c r="E128" s="171" t="s">
        <v>686</v>
      </c>
      <c r="F128" s="177">
        <v>223025</v>
      </c>
    </row>
    <row r="129" spans="1:6" ht="22.5" customHeight="1">
      <c r="A129" s="177">
        <v>223999</v>
      </c>
      <c r="B129" s="189"/>
      <c r="C129" s="189"/>
      <c r="D129" s="189"/>
      <c r="E129" s="171" t="s">
        <v>687</v>
      </c>
      <c r="F129" s="177">
        <v>223999</v>
      </c>
    </row>
    <row r="130" spans="1:6" ht="22.5" customHeight="1" thickBot="1">
      <c r="A130" s="177"/>
      <c r="B130" s="174"/>
      <c r="C130" s="174"/>
      <c r="D130" s="174"/>
      <c r="E130" s="175"/>
      <c r="F130" s="177"/>
    </row>
    <row r="131" spans="1:6" ht="22.5" customHeight="1" thickBot="1">
      <c r="A131" s="183">
        <v>224</v>
      </c>
      <c r="B131" s="172">
        <f t="shared" ref="B131:C131" si="17">SUM(B132:B136)</f>
        <v>0</v>
      </c>
      <c r="C131" s="172">
        <f t="shared" si="17"/>
        <v>0</v>
      </c>
      <c r="D131" s="172">
        <f>SUM(D132:D136)</f>
        <v>0</v>
      </c>
      <c r="E131" s="173" t="s">
        <v>610</v>
      </c>
      <c r="F131" s="183">
        <v>224</v>
      </c>
    </row>
    <row r="132" spans="1:6" ht="22.5" customHeight="1">
      <c r="A132" s="177">
        <v>224001</v>
      </c>
      <c r="B132" s="188"/>
      <c r="C132" s="188"/>
      <c r="D132" s="188"/>
      <c r="E132" s="185" t="s">
        <v>487</v>
      </c>
      <c r="F132" s="177">
        <v>224001</v>
      </c>
    </row>
    <row r="133" spans="1:6" ht="22.5" customHeight="1">
      <c r="A133" s="177">
        <v>224011</v>
      </c>
      <c r="B133" s="189"/>
      <c r="C133" s="189"/>
      <c r="D133" s="189"/>
      <c r="E133" s="171" t="s">
        <v>488</v>
      </c>
      <c r="F133" s="177">
        <v>224011</v>
      </c>
    </row>
    <row r="134" spans="1:6" ht="22.5" customHeight="1">
      <c r="A134" s="177">
        <v>224021</v>
      </c>
      <c r="B134" s="189"/>
      <c r="C134" s="189"/>
      <c r="D134" s="189"/>
      <c r="E134" s="171" t="s">
        <v>688</v>
      </c>
      <c r="F134" s="177">
        <v>224021</v>
      </c>
    </row>
    <row r="135" spans="1:6" ht="22.5" customHeight="1">
      <c r="A135" s="177">
        <v>224022</v>
      </c>
      <c r="B135" s="189"/>
      <c r="C135" s="189"/>
      <c r="D135" s="189"/>
      <c r="E135" s="171" t="s">
        <v>689</v>
      </c>
      <c r="F135" s="177">
        <v>224022</v>
      </c>
    </row>
    <row r="136" spans="1:6" ht="22.5" customHeight="1">
      <c r="A136" s="177">
        <v>224999</v>
      </c>
      <c r="B136" s="189"/>
      <c r="C136" s="189"/>
      <c r="D136" s="189"/>
      <c r="E136" s="171" t="s">
        <v>690</v>
      </c>
      <c r="F136" s="177">
        <v>224999</v>
      </c>
    </row>
    <row r="137" spans="1:6" ht="22.5" customHeight="1" thickBot="1">
      <c r="A137" s="177"/>
      <c r="B137" s="174"/>
      <c r="C137" s="174"/>
      <c r="D137" s="174"/>
      <c r="E137" s="175"/>
      <c r="F137" s="177"/>
    </row>
    <row r="138" spans="1:6" ht="22.5" customHeight="1" thickBot="1">
      <c r="A138" s="183">
        <v>225</v>
      </c>
      <c r="B138" s="172">
        <f t="shared" ref="B138:C138" si="18">SUM(B139:B144)</f>
        <v>0</v>
      </c>
      <c r="C138" s="172">
        <f t="shared" si="18"/>
        <v>0</v>
      </c>
      <c r="D138" s="172">
        <f>SUM(D139:D144)</f>
        <v>0</v>
      </c>
      <c r="E138" s="173" t="s">
        <v>611</v>
      </c>
      <c r="F138" s="183">
        <v>225</v>
      </c>
    </row>
    <row r="139" spans="1:6" ht="22.5" customHeight="1">
      <c r="A139" s="177">
        <v>225001</v>
      </c>
      <c r="B139" s="188"/>
      <c r="C139" s="188"/>
      <c r="D139" s="188"/>
      <c r="E139" s="185" t="s">
        <v>492</v>
      </c>
      <c r="F139" s="177">
        <v>225001</v>
      </c>
    </row>
    <row r="140" spans="1:6" ht="22.5" customHeight="1">
      <c r="A140" s="177">
        <v>225002</v>
      </c>
      <c r="B140" s="189"/>
      <c r="C140" s="189"/>
      <c r="D140" s="189"/>
      <c r="E140" s="171" t="s">
        <v>691</v>
      </c>
      <c r="F140" s="177">
        <v>225002</v>
      </c>
    </row>
    <row r="141" spans="1:6" ht="22.5" customHeight="1">
      <c r="A141" s="177">
        <v>225003</v>
      </c>
      <c r="B141" s="189"/>
      <c r="C141" s="189"/>
      <c r="D141" s="189"/>
      <c r="E141" s="171" t="s">
        <v>692</v>
      </c>
      <c r="F141" s="177">
        <v>225003</v>
      </c>
    </row>
    <row r="142" spans="1:6" ht="22.5" customHeight="1">
      <c r="A142" s="177">
        <v>225004</v>
      </c>
      <c r="B142" s="189"/>
      <c r="C142" s="189"/>
      <c r="D142" s="189"/>
      <c r="E142" s="171" t="s">
        <v>693</v>
      </c>
      <c r="F142" s="177">
        <v>225004</v>
      </c>
    </row>
    <row r="143" spans="1:6" ht="22.5" customHeight="1">
      <c r="A143" s="177">
        <v>225005</v>
      </c>
      <c r="B143" s="189"/>
      <c r="C143" s="189"/>
      <c r="D143" s="189"/>
      <c r="E143" s="171" t="s">
        <v>694</v>
      </c>
      <c r="F143" s="177">
        <v>225005</v>
      </c>
    </row>
    <row r="144" spans="1:6" ht="22.5" customHeight="1">
      <c r="A144" s="177">
        <v>225006</v>
      </c>
      <c r="B144" s="189"/>
      <c r="C144" s="189"/>
      <c r="D144" s="189"/>
      <c r="E144" s="171" t="s">
        <v>695</v>
      </c>
      <c r="F144" s="177">
        <v>225006</v>
      </c>
    </row>
    <row r="145" spans="1:6" ht="22.5" customHeight="1" thickBot="1">
      <c r="A145" s="177"/>
      <c r="B145" s="174"/>
      <c r="C145" s="174"/>
      <c r="D145" s="174"/>
      <c r="E145" s="175"/>
      <c r="F145" s="177"/>
    </row>
    <row r="146" spans="1:6" ht="22.5" customHeight="1" thickBot="1">
      <c r="A146" s="183">
        <v>226</v>
      </c>
      <c r="B146" s="172">
        <f t="shared" ref="B146:C146" si="19">SUM(B147:B164)</f>
        <v>0</v>
      </c>
      <c r="C146" s="172">
        <f t="shared" si="19"/>
        <v>0</v>
      </c>
      <c r="D146" s="172">
        <f>SUM(D147:D164)</f>
        <v>0</v>
      </c>
      <c r="E146" s="173" t="s">
        <v>612</v>
      </c>
      <c r="F146" s="183">
        <v>226</v>
      </c>
    </row>
    <row r="147" spans="1:6" ht="22.5" customHeight="1">
      <c r="A147" s="177">
        <v>226001</v>
      </c>
      <c r="B147" s="188"/>
      <c r="C147" s="188"/>
      <c r="D147" s="188"/>
      <c r="E147" s="185" t="s">
        <v>696</v>
      </c>
      <c r="F147" s="177">
        <v>226001</v>
      </c>
    </row>
    <row r="148" spans="1:6" ht="22.5" customHeight="1">
      <c r="A148" s="177">
        <v>226002</v>
      </c>
      <c r="B148" s="189"/>
      <c r="C148" s="189"/>
      <c r="D148" s="189"/>
      <c r="E148" s="171" t="s">
        <v>697</v>
      </c>
      <c r="F148" s="177">
        <v>226002</v>
      </c>
    </row>
    <row r="149" spans="1:6" ht="22.5" customHeight="1">
      <c r="A149" s="177">
        <v>226003</v>
      </c>
      <c r="B149" s="189"/>
      <c r="C149" s="189"/>
      <c r="D149" s="189"/>
      <c r="E149" s="171" t="s">
        <v>698</v>
      </c>
      <c r="F149" s="177">
        <v>226003</v>
      </c>
    </row>
    <row r="150" spans="1:6" ht="22.5" customHeight="1">
      <c r="A150" s="177">
        <v>226004</v>
      </c>
      <c r="B150" s="189"/>
      <c r="C150" s="189"/>
      <c r="D150" s="189"/>
      <c r="E150" s="171" t="s">
        <v>699</v>
      </c>
      <c r="F150" s="177">
        <v>226004</v>
      </c>
    </row>
    <row r="151" spans="1:6" ht="22.5" customHeight="1">
      <c r="A151" s="177">
        <v>226005</v>
      </c>
      <c r="B151" s="189"/>
      <c r="C151" s="189"/>
      <c r="D151" s="189"/>
      <c r="E151" s="171" t="s">
        <v>700</v>
      </c>
      <c r="F151" s="177">
        <v>226005</v>
      </c>
    </row>
    <row r="152" spans="1:6" ht="22.5" customHeight="1">
      <c r="A152" s="177">
        <v>226006</v>
      </c>
      <c r="B152" s="189"/>
      <c r="C152" s="189"/>
      <c r="D152" s="189"/>
      <c r="E152" s="171" t="s">
        <v>701</v>
      </c>
      <c r="F152" s="177">
        <v>226006</v>
      </c>
    </row>
    <row r="153" spans="1:6" ht="22.5" customHeight="1">
      <c r="A153" s="177">
        <v>226007</v>
      </c>
      <c r="B153" s="189"/>
      <c r="C153" s="189"/>
      <c r="D153" s="189"/>
      <c r="E153" s="171" t="s">
        <v>702</v>
      </c>
      <c r="F153" s="177">
        <v>226007</v>
      </c>
    </row>
    <row r="154" spans="1:6" ht="22.5" customHeight="1">
      <c r="A154" s="177">
        <v>226008</v>
      </c>
      <c r="B154" s="189"/>
      <c r="C154" s="189"/>
      <c r="D154" s="189"/>
      <c r="E154" s="171" t="s">
        <v>703</v>
      </c>
      <c r="F154" s="177">
        <v>226008</v>
      </c>
    </row>
    <row r="155" spans="1:6" ht="22.5" customHeight="1">
      <c r="A155" s="177">
        <v>226009</v>
      </c>
      <c r="B155" s="189"/>
      <c r="C155" s="189"/>
      <c r="D155" s="189"/>
      <c r="E155" s="171" t="s">
        <v>704</v>
      </c>
      <c r="F155" s="177">
        <v>226009</v>
      </c>
    </row>
    <row r="156" spans="1:6" ht="22.5" customHeight="1">
      <c r="A156" s="177">
        <v>226010</v>
      </c>
      <c r="B156" s="189"/>
      <c r="C156" s="189"/>
      <c r="D156" s="189"/>
      <c r="E156" s="171" t="s">
        <v>705</v>
      </c>
      <c r="F156" s="177">
        <v>226010</v>
      </c>
    </row>
    <row r="157" spans="1:6" ht="22.5" customHeight="1">
      <c r="A157" s="177">
        <v>226011</v>
      </c>
      <c r="B157" s="189"/>
      <c r="C157" s="189"/>
      <c r="D157" s="189"/>
      <c r="E157" s="171" t="s">
        <v>706</v>
      </c>
      <c r="F157" s="177">
        <v>226011</v>
      </c>
    </row>
    <row r="158" spans="1:6" ht="22.5" customHeight="1">
      <c r="A158" s="177">
        <v>226012</v>
      </c>
      <c r="B158" s="189"/>
      <c r="C158" s="189"/>
      <c r="D158" s="189"/>
      <c r="E158" s="171" t="s">
        <v>707</v>
      </c>
      <c r="F158" s="177">
        <v>226012</v>
      </c>
    </row>
    <row r="159" spans="1:6" ht="22.5" customHeight="1">
      <c r="A159" s="177">
        <v>226013</v>
      </c>
      <c r="B159" s="189"/>
      <c r="C159" s="189"/>
      <c r="D159" s="189"/>
      <c r="E159" s="171" t="s">
        <v>708</v>
      </c>
      <c r="F159" s="177">
        <v>226013</v>
      </c>
    </row>
    <row r="160" spans="1:6" ht="22.5" customHeight="1">
      <c r="A160" s="177">
        <v>226014</v>
      </c>
      <c r="B160" s="189"/>
      <c r="C160" s="189"/>
      <c r="D160" s="189"/>
      <c r="E160" s="171" t="s">
        <v>709</v>
      </c>
      <c r="F160" s="177">
        <v>226014</v>
      </c>
    </row>
    <row r="161" spans="1:6" ht="22.5" customHeight="1">
      <c r="A161" s="177">
        <v>226015</v>
      </c>
      <c r="B161" s="189"/>
      <c r="C161" s="189"/>
      <c r="D161" s="189"/>
      <c r="E161" s="171" t="s">
        <v>710</v>
      </c>
      <c r="F161" s="177">
        <v>226015</v>
      </c>
    </row>
    <row r="162" spans="1:6" ht="22.5" customHeight="1">
      <c r="A162" s="177">
        <v>226016</v>
      </c>
      <c r="B162" s="189"/>
      <c r="C162" s="189"/>
      <c r="D162" s="189"/>
      <c r="E162" s="171" t="s">
        <v>711</v>
      </c>
      <c r="F162" s="177">
        <v>226016</v>
      </c>
    </row>
    <row r="163" spans="1:6" ht="22.5" customHeight="1">
      <c r="A163" s="177">
        <v>226017</v>
      </c>
      <c r="B163" s="189"/>
      <c r="C163" s="189"/>
      <c r="D163" s="189"/>
      <c r="E163" s="171" t="s">
        <v>712</v>
      </c>
      <c r="F163" s="177">
        <v>226017</v>
      </c>
    </row>
    <row r="164" spans="1:6" ht="22.5" customHeight="1">
      <c r="A164" s="177">
        <v>226018</v>
      </c>
      <c r="B164" s="189"/>
      <c r="C164" s="189"/>
      <c r="D164" s="189"/>
      <c r="E164" s="171" t="s">
        <v>515</v>
      </c>
      <c r="F164" s="177">
        <v>226018</v>
      </c>
    </row>
    <row r="165" spans="1:6" ht="22.5" customHeight="1" thickBot="1">
      <c r="A165" s="177"/>
      <c r="B165" s="174"/>
      <c r="C165" s="174"/>
      <c r="D165" s="174"/>
      <c r="E165" s="175"/>
      <c r="F165" s="177"/>
    </row>
    <row r="166" spans="1:6" ht="22.5" customHeight="1" thickBot="1">
      <c r="A166" s="183">
        <v>227</v>
      </c>
      <c r="B166" s="172">
        <f t="shared" ref="B166:C166" si="20">SUM(B167:B170)</f>
        <v>0</v>
      </c>
      <c r="C166" s="172">
        <f t="shared" si="20"/>
        <v>0</v>
      </c>
      <c r="D166" s="172">
        <f>SUM(D167:D170)</f>
        <v>0</v>
      </c>
      <c r="E166" s="173" t="s">
        <v>613</v>
      </c>
      <c r="F166" s="183">
        <v>227</v>
      </c>
    </row>
    <row r="167" spans="1:6" ht="22.5" customHeight="1">
      <c r="A167" s="177">
        <v>227001</v>
      </c>
      <c r="B167" s="188"/>
      <c r="C167" s="188"/>
      <c r="D167" s="188"/>
      <c r="E167" s="185" t="s">
        <v>713</v>
      </c>
      <c r="F167" s="177">
        <v>227001</v>
      </c>
    </row>
    <row r="168" spans="1:6" ht="22.5" customHeight="1">
      <c r="A168" s="177">
        <v>227002</v>
      </c>
      <c r="B168" s="189"/>
      <c r="C168" s="189"/>
      <c r="D168" s="189"/>
      <c r="E168" s="171" t="s">
        <v>714</v>
      </c>
      <c r="F168" s="177">
        <v>227002</v>
      </c>
    </row>
    <row r="169" spans="1:6" ht="22.5" customHeight="1">
      <c r="A169" s="177">
        <v>227003</v>
      </c>
      <c r="B169" s="189"/>
      <c r="C169" s="189"/>
      <c r="D169" s="189"/>
      <c r="E169" s="171" t="s">
        <v>715</v>
      </c>
      <c r="F169" s="177">
        <v>227003</v>
      </c>
    </row>
    <row r="170" spans="1:6" ht="22.5" customHeight="1">
      <c r="A170" s="177">
        <v>227011</v>
      </c>
      <c r="B170" s="189"/>
      <c r="C170" s="189"/>
      <c r="D170" s="189"/>
      <c r="E170" s="171" t="s">
        <v>716</v>
      </c>
      <c r="F170" s="177">
        <v>227011</v>
      </c>
    </row>
    <row r="171" spans="1:6" ht="22.5" customHeight="1" thickBot="1">
      <c r="A171" s="177"/>
      <c r="B171" s="174"/>
      <c r="C171" s="174"/>
      <c r="D171" s="174"/>
      <c r="E171" s="175"/>
      <c r="F171" s="177"/>
    </row>
    <row r="172" spans="1:6" ht="22.5" customHeight="1" thickBot="1">
      <c r="A172" s="183">
        <v>228</v>
      </c>
      <c r="B172" s="172">
        <f>SUM(B173:B190)</f>
        <v>0</v>
      </c>
      <c r="C172" s="172">
        <f>SUM(C173:C190)</f>
        <v>0</v>
      </c>
      <c r="D172" s="172">
        <f>SUM(D173:D190)</f>
        <v>0</v>
      </c>
      <c r="E172" s="173" t="s">
        <v>614</v>
      </c>
      <c r="F172" s="183">
        <v>228</v>
      </c>
    </row>
    <row r="173" spans="1:6" ht="22.5" customHeight="1">
      <c r="A173" s="177">
        <v>228002</v>
      </c>
      <c r="B173" s="189"/>
      <c r="C173" s="189"/>
      <c r="D173" s="189"/>
      <c r="E173" s="171" t="s">
        <v>717</v>
      </c>
      <c r="F173" s="177">
        <v>228002</v>
      </c>
    </row>
    <row r="174" spans="1:6" ht="22.5" customHeight="1">
      <c r="A174" s="177">
        <v>228003</v>
      </c>
      <c r="B174" s="189"/>
      <c r="C174" s="189"/>
      <c r="D174" s="189"/>
      <c r="E174" s="171" t="s">
        <v>521</v>
      </c>
      <c r="F174" s="177">
        <v>228003</v>
      </c>
    </row>
    <row r="175" spans="1:6" ht="22.5" customHeight="1">
      <c r="A175" s="177">
        <v>228004</v>
      </c>
      <c r="B175" s="189"/>
      <c r="C175" s="189"/>
      <c r="D175" s="189"/>
      <c r="E175" s="171" t="s">
        <v>718</v>
      </c>
      <c r="F175" s="177">
        <v>228004</v>
      </c>
    </row>
    <row r="176" spans="1:6" ht="22.5" customHeight="1">
      <c r="A176" s="177">
        <v>228005</v>
      </c>
      <c r="B176" s="189"/>
      <c r="C176" s="189"/>
      <c r="D176" s="189"/>
      <c r="E176" s="171" t="s">
        <v>719</v>
      </c>
      <c r="F176" s="177">
        <v>228005</v>
      </c>
    </row>
    <row r="177" spans="1:6" ht="22.5" customHeight="1">
      <c r="A177" s="177">
        <v>228006</v>
      </c>
      <c r="B177" s="189"/>
      <c r="C177" s="189"/>
      <c r="D177" s="189"/>
      <c r="E177" s="171" t="s">
        <v>720</v>
      </c>
      <c r="F177" s="177">
        <v>228006</v>
      </c>
    </row>
    <row r="178" spans="1:6" ht="22.5" customHeight="1">
      <c r="A178" s="177">
        <v>228007</v>
      </c>
      <c r="B178" s="189"/>
      <c r="C178" s="189"/>
      <c r="D178" s="189"/>
      <c r="E178" s="171" t="s">
        <v>721</v>
      </c>
      <c r="F178" s="177">
        <v>228007</v>
      </c>
    </row>
    <row r="179" spans="1:6" ht="22.5" customHeight="1">
      <c r="A179" s="177">
        <v>228008</v>
      </c>
      <c r="B179" s="189"/>
      <c r="C179" s="189"/>
      <c r="D179" s="189"/>
      <c r="E179" s="171" t="s">
        <v>722</v>
      </c>
      <c r="F179" s="177">
        <v>228008</v>
      </c>
    </row>
    <row r="180" spans="1:6" ht="22.5" customHeight="1">
      <c r="A180" s="177">
        <v>228009</v>
      </c>
      <c r="B180" s="189"/>
      <c r="C180" s="189"/>
      <c r="D180" s="189"/>
      <c r="E180" s="171" t="s">
        <v>723</v>
      </c>
      <c r="F180" s="177">
        <v>228009</v>
      </c>
    </row>
    <row r="181" spans="1:6" ht="22.5" customHeight="1">
      <c r="A181" s="177">
        <v>228010</v>
      </c>
      <c r="B181" s="189"/>
      <c r="C181" s="189"/>
      <c r="D181" s="189"/>
      <c r="E181" s="171" t="s">
        <v>724</v>
      </c>
      <c r="F181" s="177">
        <v>228010</v>
      </c>
    </row>
    <row r="182" spans="1:6" ht="22.5" customHeight="1">
      <c r="A182" s="177">
        <v>228014</v>
      </c>
      <c r="B182" s="189"/>
      <c r="C182" s="189"/>
      <c r="D182" s="189"/>
      <c r="E182" s="171" t="s">
        <v>725</v>
      </c>
      <c r="F182" s="177">
        <v>228014</v>
      </c>
    </row>
    <row r="183" spans="1:6" ht="22.5" customHeight="1">
      <c r="A183" s="177">
        <v>228015</v>
      </c>
      <c r="B183" s="189"/>
      <c r="C183" s="189"/>
      <c r="D183" s="189"/>
      <c r="E183" s="171" t="s">
        <v>530</v>
      </c>
      <c r="F183" s="177">
        <v>228015</v>
      </c>
    </row>
    <row r="184" spans="1:6" ht="22.5" customHeight="1">
      <c r="A184" s="177">
        <v>228016</v>
      </c>
      <c r="B184" s="189"/>
      <c r="C184" s="189"/>
      <c r="D184" s="189"/>
      <c r="E184" s="171" t="s">
        <v>531</v>
      </c>
      <c r="F184" s="177">
        <v>228016</v>
      </c>
    </row>
    <row r="185" spans="1:6" ht="22.5" customHeight="1">
      <c r="A185" s="177">
        <v>228017</v>
      </c>
      <c r="B185" s="189"/>
      <c r="C185" s="189"/>
      <c r="D185" s="189"/>
      <c r="E185" s="171" t="s">
        <v>726</v>
      </c>
      <c r="F185" s="177">
        <v>228017</v>
      </c>
    </row>
    <row r="186" spans="1:6" ht="22.5" customHeight="1">
      <c r="A186" s="177">
        <v>228019</v>
      </c>
      <c r="B186" s="189"/>
      <c r="C186" s="189"/>
      <c r="D186" s="189"/>
      <c r="E186" s="171" t="s">
        <v>533</v>
      </c>
      <c r="F186" s="177">
        <v>228019</v>
      </c>
    </row>
    <row r="187" spans="1:6" ht="22.5" customHeight="1">
      <c r="A187" s="177">
        <v>228022</v>
      </c>
      <c r="B187" s="189"/>
      <c r="C187" s="189"/>
      <c r="D187" s="189"/>
      <c r="E187" s="171" t="s">
        <v>534</v>
      </c>
      <c r="F187" s="177">
        <v>228022</v>
      </c>
    </row>
    <row r="188" spans="1:6" ht="22.5" customHeight="1">
      <c r="A188" s="177">
        <v>228024</v>
      </c>
      <c r="B188" s="189"/>
      <c r="C188" s="189"/>
      <c r="D188" s="189"/>
      <c r="E188" s="171" t="s">
        <v>535</v>
      </c>
      <c r="F188" s="181">
        <v>228024</v>
      </c>
    </row>
    <row r="189" spans="1:6" ht="22.5" customHeight="1">
      <c r="A189" s="177">
        <v>228027</v>
      </c>
      <c r="B189" s="189"/>
      <c r="C189" s="189"/>
      <c r="D189" s="189"/>
      <c r="E189" s="171" t="s">
        <v>536</v>
      </c>
      <c r="F189" s="177">
        <v>228027</v>
      </c>
    </row>
    <row r="190" spans="1:6" ht="22.5" customHeight="1">
      <c r="A190" s="177">
        <v>228999</v>
      </c>
      <c r="B190" s="189"/>
      <c r="C190" s="189"/>
      <c r="D190" s="189"/>
      <c r="E190" s="171" t="s">
        <v>727</v>
      </c>
      <c r="F190" s="177">
        <v>228999</v>
      </c>
    </row>
    <row r="191" spans="1:6" ht="22.5" customHeight="1" thickBot="1">
      <c r="A191" s="177"/>
      <c r="B191" s="174"/>
      <c r="C191" s="174"/>
      <c r="D191" s="174"/>
      <c r="E191" s="175"/>
      <c r="F191" s="177"/>
    </row>
    <row r="192" spans="1:6" ht="22.5" customHeight="1" thickBot="1">
      <c r="A192" s="183">
        <v>281</v>
      </c>
      <c r="B192" s="172">
        <f t="shared" ref="B192:C192" si="21">SUM(B193:B196)</f>
        <v>0</v>
      </c>
      <c r="C192" s="172">
        <f t="shared" si="21"/>
        <v>0</v>
      </c>
      <c r="D192" s="172">
        <f>SUM(D193:D196)</f>
        <v>0</v>
      </c>
      <c r="E192" s="173" t="s">
        <v>619</v>
      </c>
      <c r="F192" s="183">
        <v>281</v>
      </c>
    </row>
    <row r="193" spans="1:11" ht="22.5" customHeight="1">
      <c r="A193" s="177">
        <v>281001</v>
      </c>
      <c r="B193" s="188"/>
      <c r="C193" s="188"/>
      <c r="D193" s="188"/>
      <c r="E193" s="185" t="s">
        <v>728</v>
      </c>
      <c r="F193" s="177">
        <v>281001</v>
      </c>
    </row>
    <row r="194" spans="1:11" ht="22.5" customHeight="1">
      <c r="A194" s="177">
        <v>281002</v>
      </c>
      <c r="B194" s="189"/>
      <c r="C194" s="189"/>
      <c r="D194" s="189"/>
      <c r="E194" s="171" t="s">
        <v>729</v>
      </c>
      <c r="F194" s="177">
        <v>281002</v>
      </c>
    </row>
    <row r="195" spans="1:11" ht="22.5" customHeight="1">
      <c r="A195" s="177">
        <v>281003</v>
      </c>
      <c r="B195" s="189"/>
      <c r="C195" s="189"/>
      <c r="D195" s="189"/>
      <c r="E195" s="171" t="s">
        <v>730</v>
      </c>
      <c r="F195" s="177">
        <v>281003</v>
      </c>
    </row>
    <row r="196" spans="1:11" ht="22.5" customHeight="1">
      <c r="A196" s="177">
        <v>281999</v>
      </c>
      <c r="B196" s="189"/>
      <c r="C196" s="189"/>
      <c r="D196" s="189"/>
      <c r="E196" s="171" t="s">
        <v>541</v>
      </c>
      <c r="F196" s="177">
        <v>281999</v>
      </c>
    </row>
    <row r="197" spans="1:11" ht="22.5" customHeight="1" thickBot="1">
      <c r="A197" s="177"/>
      <c r="B197" s="174"/>
      <c r="C197" s="174"/>
      <c r="D197" s="174"/>
      <c r="E197" s="175"/>
      <c r="F197" s="177"/>
    </row>
    <row r="198" spans="1:11" ht="22.5" customHeight="1" thickBot="1">
      <c r="A198" s="183">
        <v>421</v>
      </c>
      <c r="B198" s="172">
        <f t="shared" ref="B198:C198" si="22">SUM(B199:B201)</f>
        <v>0</v>
      </c>
      <c r="C198" s="172">
        <f t="shared" si="22"/>
        <v>0</v>
      </c>
      <c r="D198" s="172">
        <f>SUM(D199:D201)</f>
        <v>0</v>
      </c>
      <c r="E198" s="173" t="s">
        <v>615</v>
      </c>
      <c r="F198" s="183">
        <v>421</v>
      </c>
    </row>
    <row r="199" spans="1:11" ht="22.5" customHeight="1">
      <c r="A199" s="177">
        <v>421001</v>
      </c>
      <c r="B199" s="187">
        <f>SUMIFS(PSIP!A:A,PSIP!$G:$G,Lists!$A$3,PSIP!$J:$J,'Budget(BG)'!$F199)</f>
        <v>0</v>
      </c>
      <c r="C199" s="187">
        <f>SUMIFS(PSIP!B:B,PSIP!$G:$G,Lists!$A$3,PSIP!$J:$J,'Budget(BG)'!$F199)</f>
        <v>0</v>
      </c>
      <c r="D199" s="187">
        <f>SUMIFS(PSIP!C:C,PSIP!$G:$G,Lists!$A$3,PSIP!$J:$J,'Budget(BG)'!$F199)</f>
        <v>0</v>
      </c>
      <c r="E199" s="171" t="s">
        <v>755</v>
      </c>
      <c r="F199" s="177">
        <v>421001</v>
      </c>
    </row>
    <row r="200" spans="1:11" ht="22.5" customHeight="1">
      <c r="A200" s="177">
        <v>421002</v>
      </c>
      <c r="B200" s="187">
        <f>SUMIFS(PSIP!A:A,PSIP!$G:$G,Lists!$A$3,PSIP!$J:$J,'Budget(BG)'!$F200)</f>
        <v>0</v>
      </c>
      <c r="C200" s="187">
        <f>SUMIFS(PSIP!B:B,PSIP!$G:$G,Lists!$A$3,PSIP!$J:$J,'Budget(BG)'!$F200)</f>
        <v>0</v>
      </c>
      <c r="D200" s="187">
        <f>SUMIFS(PSIP!C:C,PSIP!$G:$G,Lists!$A$3,PSIP!$J:$J,'Budget(BG)'!$F200)</f>
        <v>0</v>
      </c>
      <c r="E200" s="171" t="s">
        <v>542</v>
      </c>
      <c r="F200" s="177">
        <v>421002</v>
      </c>
    </row>
    <row r="201" spans="1:11" ht="22.5" customHeight="1">
      <c r="A201" s="177">
        <v>421003</v>
      </c>
      <c r="B201" s="187">
        <f>SUMIFS(PSIP!A:A,PSIP!$G:$G,Lists!$A$3,PSIP!$J:$J,'Budget(BG)'!$F201)</f>
        <v>0</v>
      </c>
      <c r="C201" s="187">
        <f>SUMIFS(PSIP!B:B,PSIP!$G:$G,Lists!$A$3,PSIP!$J:$J,'Budget(BG)'!$F201)</f>
        <v>0</v>
      </c>
      <c r="D201" s="187">
        <f>SUMIFS(PSIP!C:C,PSIP!$G:$G,Lists!$A$3,PSIP!$J:$J,'Budget(BG)'!$F201)</f>
        <v>0</v>
      </c>
      <c r="E201" s="171" t="s">
        <v>543</v>
      </c>
      <c r="F201" s="177">
        <v>421003</v>
      </c>
    </row>
    <row r="202" spans="1:11" ht="22.5" customHeight="1" thickBot="1">
      <c r="A202" s="177"/>
      <c r="B202" s="174"/>
      <c r="C202" s="174"/>
      <c r="D202" s="174"/>
      <c r="E202" s="175"/>
      <c r="F202" s="177"/>
    </row>
    <row r="203" spans="1:11" ht="22.5" customHeight="1" thickBot="1">
      <c r="A203" s="183">
        <v>422</v>
      </c>
      <c r="B203" s="172">
        <f t="shared" ref="B203:C203" si="23">SUM(B204:B209)</f>
        <v>0</v>
      </c>
      <c r="C203" s="172">
        <f t="shared" si="23"/>
        <v>0</v>
      </c>
      <c r="D203" s="172">
        <f>SUM(D204:D209)</f>
        <v>0</v>
      </c>
      <c r="E203" s="173" t="s">
        <v>616</v>
      </c>
      <c r="F203" s="183">
        <v>422</v>
      </c>
    </row>
    <row r="204" spans="1:11" ht="22.5" customHeight="1">
      <c r="A204" s="177">
        <v>422001</v>
      </c>
      <c r="B204" s="187">
        <f>SUMIFS(PSIP!A:A,PSIP!$G:$G,Lists!$A$3,PSIP!$J:$J,'Budget(BG)'!$F204)</f>
        <v>0</v>
      </c>
      <c r="C204" s="187">
        <f>SUMIFS(PSIP!B:B,PSIP!$G:$G,Lists!$A$3,PSIP!$J:$J,'Budget(BG)'!$F204)</f>
        <v>0</v>
      </c>
      <c r="D204" s="187">
        <f>SUMIFS(PSIP!C:C,PSIP!$G:$G,Lists!$A$3,PSIP!$J:$J,'Budget(BG)'!$F204)</f>
        <v>0</v>
      </c>
      <c r="E204" s="171" t="s">
        <v>544</v>
      </c>
      <c r="F204" s="177">
        <v>422001</v>
      </c>
      <c r="H204" s="244" t="s">
        <v>858</v>
      </c>
      <c r="I204" s="245"/>
      <c r="J204" s="245"/>
      <c r="K204" s="246"/>
    </row>
    <row r="205" spans="1:11" ht="22.5" customHeight="1" thickBot="1">
      <c r="A205" s="177">
        <v>422002</v>
      </c>
      <c r="B205" s="187">
        <f>SUMIFS(PSIP!A:A,PSIP!$G:$G,Lists!$A$3,PSIP!$J:$J,'Budget(BG)'!$F205)</f>
        <v>0</v>
      </c>
      <c r="C205" s="187">
        <f>SUMIFS(PSIP!B:B,PSIP!$G:$G,Lists!$A$3,PSIP!$J:$J,'Budget(BG)'!$F205)</f>
        <v>0</v>
      </c>
      <c r="D205" s="187">
        <f>SUMIFS(PSIP!C:C,PSIP!$G:$G,Lists!$A$3,PSIP!$J:$J,'Budget(BG)'!$F205)</f>
        <v>0</v>
      </c>
      <c r="E205" s="171" t="s">
        <v>545</v>
      </c>
      <c r="F205" s="177">
        <v>422002</v>
      </c>
      <c r="H205" s="247"/>
      <c r="I205" s="248"/>
      <c r="J205" s="248"/>
      <c r="K205" s="249"/>
    </row>
    <row r="206" spans="1:11" ht="22.5" customHeight="1">
      <c r="A206" s="177">
        <v>422003</v>
      </c>
      <c r="B206" s="187">
        <f>SUMIFS(PSIP!A:A,PSIP!$G:$G,Lists!$A$3,PSIP!$J:$J,'Budget(BG)'!$F206)</f>
        <v>0</v>
      </c>
      <c r="C206" s="187">
        <f>SUMIFS(PSIP!B:B,PSIP!$G:$G,Lists!$A$3,PSIP!$J:$J,'Budget(BG)'!$F206)</f>
        <v>0</v>
      </c>
      <c r="D206" s="187">
        <f>SUMIFS(PSIP!C:C,PSIP!$G:$G,Lists!$A$3,PSIP!$J:$J,'Budget(BG)'!$F206)</f>
        <v>0</v>
      </c>
      <c r="E206" s="171" t="s">
        <v>546</v>
      </c>
      <c r="F206" s="177">
        <v>422003</v>
      </c>
    </row>
    <row r="207" spans="1:11" ht="22.5" customHeight="1">
      <c r="A207" s="177">
        <v>422004</v>
      </c>
      <c r="B207" s="187">
        <f>SUMIFS(PSIP!A:A,PSIP!$G:$G,Lists!$A$3,PSIP!$J:$J,'Budget(BG)'!$F207)</f>
        <v>0</v>
      </c>
      <c r="C207" s="187">
        <f>SUMIFS(PSIP!B:B,PSIP!$G:$G,Lists!$A$3,PSIP!$J:$J,'Budget(BG)'!$F207)</f>
        <v>0</v>
      </c>
      <c r="D207" s="187">
        <f>SUMIFS(PSIP!C:C,PSIP!$G:$G,Lists!$A$3,PSIP!$J:$J,'Budget(BG)'!$F207)</f>
        <v>0</v>
      </c>
      <c r="E207" s="171" t="s">
        <v>547</v>
      </c>
      <c r="F207" s="177">
        <v>422004</v>
      </c>
    </row>
    <row r="208" spans="1:11" ht="22.5" customHeight="1">
      <c r="A208" s="177">
        <v>422005</v>
      </c>
      <c r="B208" s="187">
        <f>SUMIFS(PSIP!A:A,PSIP!$G:$G,Lists!$A$3,PSIP!$J:$J,'Budget(BG)'!$F208)</f>
        <v>0</v>
      </c>
      <c r="C208" s="187">
        <f>SUMIFS(PSIP!B:B,PSIP!$G:$G,Lists!$A$3,PSIP!$J:$J,'Budget(BG)'!$F208)</f>
        <v>0</v>
      </c>
      <c r="D208" s="187">
        <f>SUMIFS(PSIP!C:C,PSIP!$G:$G,Lists!$A$3,PSIP!$J:$J,'Budget(BG)'!$F208)</f>
        <v>0</v>
      </c>
      <c r="E208" s="171" t="s">
        <v>731</v>
      </c>
      <c r="F208" s="177">
        <v>422005</v>
      </c>
    </row>
    <row r="209" spans="1:11" ht="22.5" customHeight="1">
      <c r="A209" s="177">
        <v>422999</v>
      </c>
      <c r="B209" s="187">
        <f>SUMIFS(PSIP!A:A,PSIP!$G:$G,Lists!$A$3,PSIP!$J:$J,'Budget(BG)'!$F209)</f>
        <v>0</v>
      </c>
      <c r="C209" s="187">
        <f>SUMIFS(PSIP!B:B,PSIP!$G:$G,Lists!$A$3,PSIP!$J:$J,'Budget(BG)'!$F209)</f>
        <v>0</v>
      </c>
      <c r="D209" s="187">
        <f>SUMIFS(PSIP!C:C,PSIP!$G:$G,Lists!$A$3,PSIP!$J:$J,'Budget(BG)'!$F209)</f>
        <v>0</v>
      </c>
      <c r="E209" s="171" t="s">
        <v>549</v>
      </c>
      <c r="F209" s="177">
        <v>422999</v>
      </c>
    </row>
    <row r="210" spans="1:11" ht="22.5" customHeight="1" thickBot="1">
      <c r="A210" s="177"/>
      <c r="B210" s="174"/>
      <c r="C210" s="174"/>
      <c r="D210" s="174"/>
      <c r="E210" s="175"/>
      <c r="F210" s="177"/>
    </row>
    <row r="211" spans="1:11" ht="22.5" customHeight="1" thickBot="1">
      <c r="A211" s="183">
        <v>423</v>
      </c>
      <c r="B211" s="172">
        <f>SUM(B212:B223)</f>
        <v>0</v>
      </c>
      <c r="C211" s="172">
        <f>SUM(C212:C223)</f>
        <v>0</v>
      </c>
      <c r="D211" s="172">
        <f>SUM(D212:D223)</f>
        <v>0</v>
      </c>
      <c r="E211" s="173" t="s">
        <v>617</v>
      </c>
      <c r="F211" s="183">
        <v>423</v>
      </c>
    </row>
    <row r="212" spans="1:11" ht="22.5" customHeight="1">
      <c r="A212" s="177">
        <v>423001</v>
      </c>
      <c r="B212" s="186">
        <f>SUMIFS(CapitalSheet!$A:$A,CapitalSheet!$M:$M,"ޓްރަސްޓް ފަންޑް",CapitalSheet!$L:$L,'Budget(BG)'!$F212)</f>
        <v>0</v>
      </c>
      <c r="C212" s="186">
        <f>SUMIFS(CapitalSheet!$D:$D,CapitalSheet!$M:$M,"ޓްރަސްޓް ފަންޑް",CapitalSheet!$L:$L,'Budget(BG)'!$F212)</f>
        <v>0</v>
      </c>
      <c r="D212" s="186">
        <f>SUMIFS(CapitalSheet!$G:$G,CapitalSheet!$M:$M,"ޓްރަސްޓް ފަންޑް",CapitalSheet!$L:$L,'Budget(BG)'!$F212)</f>
        <v>0</v>
      </c>
      <c r="E212" s="185" t="s">
        <v>732</v>
      </c>
      <c r="F212" s="177">
        <v>423001</v>
      </c>
    </row>
    <row r="213" spans="1:11" ht="22.5" customHeight="1">
      <c r="A213" s="177">
        <v>423002</v>
      </c>
      <c r="B213" s="187">
        <f>SUMIFS(CapitalSheet!$A:$A,CapitalSheet!$M:$M,"ޓްރަސްޓް ފަންޑް",CapitalSheet!$L:$L,'Budget(BG)'!$F213)</f>
        <v>0</v>
      </c>
      <c r="C213" s="187">
        <f>SUMIFS(CapitalSheet!$D:$D,CapitalSheet!$M:$M,"ޓްރަސްޓް ފަންޑް",CapitalSheet!$L:$L,'Budget(BG)'!$F213)</f>
        <v>0</v>
      </c>
      <c r="D213" s="187">
        <f>SUMIFS(CapitalSheet!$G:$G,CapitalSheet!$M:$M,"ޓްރަސްޓް ފަންޑް",CapitalSheet!$L:$L,'Budget(BG)'!$F213)</f>
        <v>0</v>
      </c>
      <c r="E213" s="171" t="s">
        <v>733</v>
      </c>
      <c r="F213" s="177">
        <v>423002</v>
      </c>
    </row>
    <row r="214" spans="1:11" ht="22.5" customHeight="1">
      <c r="A214" s="177">
        <v>423003</v>
      </c>
      <c r="B214" s="187">
        <f>SUMIFS(CapitalSheet!$A:$A,CapitalSheet!$M:$M,"ޓްރަސްޓް ފަންޑް",CapitalSheet!$L:$L,'Budget(BG)'!$F214)</f>
        <v>0</v>
      </c>
      <c r="C214" s="187">
        <f>SUMIFS(CapitalSheet!$D:$D,CapitalSheet!$M:$M,"ޓްރަސްޓް ފަންޑް",CapitalSheet!$L:$L,'Budget(BG)'!$F214)</f>
        <v>0</v>
      </c>
      <c r="D214" s="187">
        <f>SUMIFS(CapitalSheet!$G:$G,CapitalSheet!$M:$M,"ޓްރަސްޓް ފަންޑް",CapitalSheet!$L:$L,'Budget(BG)'!$F214)</f>
        <v>0</v>
      </c>
      <c r="E214" s="171" t="s">
        <v>734</v>
      </c>
      <c r="F214" s="177">
        <v>423003</v>
      </c>
    </row>
    <row r="215" spans="1:11" ht="22.5" customHeight="1">
      <c r="A215" s="177">
        <v>423004</v>
      </c>
      <c r="B215" s="187">
        <f>SUMIFS(CapitalSheet!$A:$A,CapitalSheet!$M:$M,"ޓްރަސްޓް ފަންޑް",CapitalSheet!$L:$L,'Budget(BG)'!$F215)</f>
        <v>0</v>
      </c>
      <c r="C215" s="187">
        <f>SUMIFS(CapitalSheet!$D:$D,CapitalSheet!$M:$M,"ޓްރަސްޓް ފަންޑް",CapitalSheet!$L:$L,'Budget(BG)'!$F215)</f>
        <v>0</v>
      </c>
      <c r="D215" s="187">
        <f>SUMIFS(CapitalSheet!$G:$G,CapitalSheet!$M:$M,"ޓްރަސްޓް ފަންޑް",CapitalSheet!$L:$L,'Budget(BG)'!$F215)</f>
        <v>0</v>
      </c>
      <c r="E215" s="171" t="s">
        <v>735</v>
      </c>
      <c r="F215" s="177">
        <v>423004</v>
      </c>
    </row>
    <row r="216" spans="1:11" ht="22.5" customHeight="1" thickBot="1">
      <c r="A216" s="177">
        <v>423005</v>
      </c>
      <c r="B216" s="187">
        <f>SUMIFS(CapitalSheet!$A:$A,CapitalSheet!$M:$M,"ޓްރަސްޓް ފަންޑް",CapitalSheet!$L:$L,'Budget(BG)'!$F216)</f>
        <v>0</v>
      </c>
      <c r="C216" s="187">
        <f>SUMIFS(CapitalSheet!$D:$D,CapitalSheet!$M:$M,"ޓްރަސްޓް ފަންޑް",CapitalSheet!$L:$L,'Budget(BG)'!$F216)</f>
        <v>0</v>
      </c>
      <c r="D216" s="187">
        <f>SUMIFS(CapitalSheet!$G:$G,CapitalSheet!$M:$M,"ޓްރަސްޓް ފަންޑް",CapitalSheet!$L:$L,'Budget(BG)'!$F216)</f>
        <v>0</v>
      </c>
      <c r="E216" s="171" t="s">
        <v>736</v>
      </c>
      <c r="F216" s="177">
        <v>423005</v>
      </c>
    </row>
    <row r="217" spans="1:11" ht="22.5" customHeight="1">
      <c r="A217" s="177">
        <v>423006</v>
      </c>
      <c r="B217" s="187">
        <f>SUMIFS(CapitalSheet!$A:$A,CapitalSheet!$M:$M,"ޓްރަސްޓް ފަންޑް",CapitalSheet!$L:$L,'Budget(BG)'!$F217)</f>
        <v>0</v>
      </c>
      <c r="C217" s="187">
        <f>SUMIFS(CapitalSheet!$D:$D,CapitalSheet!$M:$M,"ޓްރަސްޓް ފަންޑް",CapitalSheet!$L:$L,'Budget(BG)'!$F217)</f>
        <v>0</v>
      </c>
      <c r="D217" s="187">
        <f>SUMIFS(CapitalSheet!$G:$G,CapitalSheet!$M:$M,"ޓްރަސްޓް ފަންޑް",CapitalSheet!$L:$L,'Budget(BG)'!$F217)</f>
        <v>0</v>
      </c>
      <c r="E217" s="171" t="s">
        <v>555</v>
      </c>
      <c r="F217" s="177">
        <v>423006</v>
      </c>
      <c r="H217" s="244" t="s">
        <v>767</v>
      </c>
      <c r="I217" s="245"/>
      <c r="J217" s="245"/>
      <c r="K217" s="246"/>
    </row>
    <row r="218" spans="1:11" ht="22.5" customHeight="1" thickBot="1">
      <c r="A218" s="177">
        <v>423007</v>
      </c>
      <c r="B218" s="187">
        <f>SUMIFS(CapitalSheet!$A:$A,CapitalSheet!$M:$M,"ޓްރަސްޓް ފަންޑް",CapitalSheet!$L:$L,'Budget(BG)'!$F218)</f>
        <v>0</v>
      </c>
      <c r="C218" s="187">
        <f>SUMIFS(CapitalSheet!$D:$D,CapitalSheet!$M:$M,"ޓްރަސްޓް ފަންޑް",CapitalSheet!$L:$L,'Budget(BG)'!$F218)</f>
        <v>0</v>
      </c>
      <c r="D218" s="187">
        <f>SUMIFS(CapitalSheet!$G:$G,CapitalSheet!$M:$M,"ޓްރަސްޓް ފަންޑް",CapitalSheet!$L:$L,'Budget(BG)'!$F218)</f>
        <v>0</v>
      </c>
      <c r="E218" s="171" t="s">
        <v>737</v>
      </c>
      <c r="F218" s="177">
        <v>423007</v>
      </c>
      <c r="H218" s="247"/>
      <c r="I218" s="248"/>
      <c r="J218" s="248"/>
      <c r="K218" s="249"/>
    </row>
    <row r="219" spans="1:11" ht="22.5" customHeight="1">
      <c r="A219" s="177">
        <v>423008</v>
      </c>
      <c r="B219" s="187">
        <f>SUMIFS(CapitalSheet!$A:$A,CapitalSheet!$M:$M,"ޓްރަސްޓް ފަންޑް",CapitalSheet!$L:$L,'Budget(BG)'!$F219)</f>
        <v>0</v>
      </c>
      <c r="C219" s="187">
        <f>SUMIFS(CapitalSheet!$D:$D,CapitalSheet!$M:$M,"ޓްރަސްޓް ފަންޑް",CapitalSheet!$L:$L,'Budget(BG)'!$F219)</f>
        <v>0</v>
      </c>
      <c r="D219" s="187">
        <f>SUMIFS(CapitalSheet!$G:$G,CapitalSheet!$M:$M,"ޓްރަސްޓް ފަންޑް",CapitalSheet!$L:$L,'Budget(BG)'!$F219)</f>
        <v>0</v>
      </c>
      <c r="E219" s="171" t="s">
        <v>738</v>
      </c>
      <c r="F219" s="177">
        <v>423008</v>
      </c>
    </row>
    <row r="220" spans="1:11" ht="22.5" customHeight="1">
      <c r="A220" s="177">
        <v>423999</v>
      </c>
      <c r="B220" s="187">
        <f>SUMIFS(CapitalSheet!$A:$A,CapitalSheet!$M:$M,"ޓްރަސްޓް ފަންޑް",CapitalSheet!$L:$L,'Budget(BG)'!$F220)</f>
        <v>0</v>
      </c>
      <c r="C220" s="187">
        <f>SUMIFS(CapitalSheet!$D:$D,CapitalSheet!$M:$M,"ޓްރަސްޓް ފަންޑް",CapitalSheet!$L:$L,'Budget(BG)'!$F220)</f>
        <v>0</v>
      </c>
      <c r="D220" s="187">
        <f>SUMIFS(CapitalSheet!$G:$G,CapitalSheet!$M:$M,"ޓްރަސްޓް ފަންޑް",CapitalSheet!$L:$L,'Budget(BG)'!$F220)</f>
        <v>0</v>
      </c>
      <c r="E220" s="171" t="s">
        <v>739</v>
      </c>
      <c r="F220" s="177">
        <v>423999</v>
      </c>
    </row>
    <row r="221" spans="1:11" ht="22.5" customHeight="1">
      <c r="A221" s="177">
        <v>424001</v>
      </c>
      <c r="B221" s="187">
        <f>SUMIFS(CapitalSheet!$A:$A,CapitalSheet!$M:$M,"ޓްރަސްޓް ފަންޑް",CapitalSheet!$L:$L,'Budget(BG)'!$F221)</f>
        <v>0</v>
      </c>
      <c r="C221" s="187">
        <f>SUMIFS(CapitalSheet!$D:$D,CapitalSheet!$M:$M,"ޓްރަސްޓް ފަންޑް",CapitalSheet!$L:$L,'Budget(BG)'!$F221)</f>
        <v>0</v>
      </c>
      <c r="D221" s="187">
        <f>SUMIFS(CapitalSheet!$G:$G,CapitalSheet!$M:$M,"ޓްރަސްޓް ފަންޑް",CapitalSheet!$L:$L,'Budget(BG)'!$F221)</f>
        <v>0</v>
      </c>
      <c r="E221" s="171" t="s">
        <v>740</v>
      </c>
      <c r="F221" s="177">
        <v>424001</v>
      </c>
    </row>
    <row r="222" spans="1:11" ht="22.5" customHeight="1">
      <c r="A222" s="177">
        <v>424002</v>
      </c>
      <c r="B222" s="187">
        <f>SUMIFS(CapitalSheet!$A:$A,CapitalSheet!$M:$M,"ޓްރަސްޓް ފަންޑް",CapitalSheet!$L:$L,'Budget(BG)'!$F222)</f>
        <v>0</v>
      </c>
      <c r="C222" s="187">
        <f>SUMIFS(CapitalSheet!$D:$D,CapitalSheet!$M:$M,"ޓްރަސްޓް ފަންޑް",CapitalSheet!$L:$L,'Budget(BG)'!$F222)</f>
        <v>0</v>
      </c>
      <c r="D222" s="187">
        <f>SUMIFS(CapitalSheet!$G:$G,CapitalSheet!$M:$M,"ޓްރަސްޓް ފަންޑް",CapitalSheet!$L:$L,'Budget(BG)'!$F222)</f>
        <v>0</v>
      </c>
      <c r="E222" s="171" t="s">
        <v>560</v>
      </c>
      <c r="F222" s="177">
        <v>424002</v>
      </c>
    </row>
    <row r="223" spans="1:11" ht="22.5" customHeight="1">
      <c r="A223" s="177">
        <v>424003</v>
      </c>
      <c r="B223" s="187">
        <f>SUMIFS(CapitalSheet!$A:$A,CapitalSheet!$M:$M,"ޓްރަސްޓް ފަންޑް",CapitalSheet!$L:$L,'Budget(BG)'!$F223)</f>
        <v>0</v>
      </c>
      <c r="C223" s="187">
        <f>SUMIFS(CapitalSheet!$D:$D,CapitalSheet!$M:$M,"ޓްރަސްޓް ފަންޑް",CapitalSheet!$L:$L,'Budget(BG)'!$F223)</f>
        <v>0</v>
      </c>
      <c r="D223" s="187">
        <f>SUMIFS(CapitalSheet!$G:$G,CapitalSheet!$M:$M,"ޓްރަސްޓް ފަންޑް",CapitalSheet!$L:$L,'Budget(BG)'!$F223)</f>
        <v>0</v>
      </c>
      <c r="E223" s="171" t="s">
        <v>561</v>
      </c>
      <c r="F223" s="177">
        <v>424003</v>
      </c>
    </row>
    <row r="224" spans="1:11" ht="22.5" customHeight="1" thickBot="1">
      <c r="A224" s="177"/>
      <c r="B224" s="174"/>
      <c r="C224" s="174"/>
      <c r="D224" s="174"/>
      <c r="E224" s="175"/>
      <c r="F224" s="177"/>
    </row>
    <row r="225" spans="1:6" ht="22.5" customHeight="1" thickBot="1">
      <c r="A225" s="183">
        <v>440</v>
      </c>
      <c r="B225" s="172">
        <f>SUM(B226:B229)</f>
        <v>0</v>
      </c>
      <c r="C225" s="172">
        <f>SUM(C226:C229)</f>
        <v>0</v>
      </c>
      <c r="D225" s="172">
        <f>SUM(D226:D229)</f>
        <v>0</v>
      </c>
      <c r="E225" s="173" t="s">
        <v>637</v>
      </c>
      <c r="F225" s="183">
        <v>440</v>
      </c>
    </row>
    <row r="226" spans="1:6" ht="22.5" customHeight="1">
      <c r="A226" s="177">
        <v>441001</v>
      </c>
      <c r="B226" s="188"/>
      <c r="C226" s="188"/>
      <c r="D226" s="188"/>
      <c r="E226" s="185" t="s">
        <v>741</v>
      </c>
      <c r="F226" s="177">
        <v>441001</v>
      </c>
    </row>
    <row r="227" spans="1:6" ht="22.5" customHeight="1">
      <c r="A227" s="177">
        <v>441003</v>
      </c>
      <c r="B227" s="189"/>
      <c r="C227" s="189"/>
      <c r="D227" s="189"/>
      <c r="E227" s="171" t="s">
        <v>563</v>
      </c>
      <c r="F227" s="177">
        <v>441003</v>
      </c>
    </row>
    <row r="228" spans="1:6" ht="22.5" customHeight="1">
      <c r="A228" s="177">
        <v>442001</v>
      </c>
      <c r="B228" s="189"/>
      <c r="C228" s="189"/>
      <c r="D228" s="189"/>
      <c r="E228" s="171" t="s">
        <v>742</v>
      </c>
      <c r="F228" s="177">
        <v>442001</v>
      </c>
    </row>
    <row r="229" spans="1:6" ht="22.5" customHeight="1">
      <c r="A229" s="177">
        <v>442002</v>
      </c>
      <c r="B229" s="189"/>
      <c r="C229" s="189"/>
      <c r="D229" s="189"/>
      <c r="E229" s="171" t="s">
        <v>565</v>
      </c>
      <c r="F229" s="177">
        <v>442002</v>
      </c>
    </row>
    <row r="230" spans="1:6" ht="22.5" customHeight="1" thickBot="1">
      <c r="A230" s="177"/>
      <c r="B230" s="174"/>
      <c r="C230" s="174"/>
      <c r="D230" s="174"/>
      <c r="E230" s="175"/>
      <c r="F230" s="177"/>
    </row>
    <row r="231" spans="1:6" ht="22.5" customHeight="1" thickBot="1">
      <c r="A231" s="183">
        <v>720</v>
      </c>
      <c r="B231" s="172">
        <f t="shared" ref="B231:C231" si="24">SUM(B232:B249)</f>
        <v>0</v>
      </c>
      <c r="C231" s="172">
        <f t="shared" si="24"/>
        <v>0</v>
      </c>
      <c r="D231" s="172">
        <f>SUM(D232:D249)</f>
        <v>0</v>
      </c>
      <c r="E231" s="173" t="s">
        <v>638</v>
      </c>
      <c r="F231" s="183">
        <v>720</v>
      </c>
    </row>
    <row r="232" spans="1:6" ht="22.5" customHeight="1">
      <c r="A232" s="177">
        <v>721001</v>
      </c>
      <c r="B232" s="188"/>
      <c r="C232" s="188"/>
      <c r="D232" s="188"/>
      <c r="E232" s="185" t="s">
        <v>568</v>
      </c>
      <c r="F232" s="177">
        <v>721001</v>
      </c>
    </row>
    <row r="233" spans="1:6" ht="22.5" customHeight="1">
      <c r="A233" s="177">
        <v>721002</v>
      </c>
      <c r="B233" s="189"/>
      <c r="C233" s="189"/>
      <c r="D233" s="189"/>
      <c r="E233" s="171" t="s">
        <v>569</v>
      </c>
      <c r="F233" s="177">
        <v>721002</v>
      </c>
    </row>
    <row r="234" spans="1:6" ht="22.5" customHeight="1">
      <c r="A234" s="177">
        <v>721003</v>
      </c>
      <c r="B234" s="189"/>
      <c r="C234" s="189"/>
      <c r="D234" s="189"/>
      <c r="E234" s="171" t="s">
        <v>570</v>
      </c>
      <c r="F234" s="177">
        <v>721003</v>
      </c>
    </row>
    <row r="235" spans="1:6" ht="22.5" customHeight="1">
      <c r="A235" s="177">
        <v>721004</v>
      </c>
      <c r="B235" s="189"/>
      <c r="C235" s="189"/>
      <c r="D235" s="189"/>
      <c r="E235" s="171" t="s">
        <v>571</v>
      </c>
      <c r="F235" s="177">
        <v>721004</v>
      </c>
    </row>
    <row r="236" spans="1:6" ht="22.5" customHeight="1">
      <c r="A236" s="177">
        <v>721005</v>
      </c>
      <c r="B236" s="189"/>
      <c r="C236" s="189"/>
      <c r="D236" s="189"/>
      <c r="E236" s="171" t="s">
        <v>572</v>
      </c>
      <c r="F236" s="177">
        <v>721005</v>
      </c>
    </row>
    <row r="237" spans="1:6" ht="22.5" customHeight="1">
      <c r="A237" s="177">
        <v>721999</v>
      </c>
      <c r="B237" s="189"/>
      <c r="C237" s="189"/>
      <c r="D237" s="189"/>
      <c r="E237" s="171" t="s">
        <v>743</v>
      </c>
      <c r="F237" s="177">
        <v>721999</v>
      </c>
    </row>
    <row r="238" spans="1:6" ht="22.5" customHeight="1">
      <c r="A238" s="177">
        <v>722001</v>
      </c>
      <c r="B238" s="189"/>
      <c r="C238" s="189"/>
      <c r="D238" s="189"/>
      <c r="E238" s="171" t="s">
        <v>574</v>
      </c>
      <c r="F238" s="177">
        <v>722001</v>
      </c>
    </row>
    <row r="239" spans="1:6" ht="22.5" customHeight="1">
      <c r="A239" s="177">
        <v>722002</v>
      </c>
      <c r="B239" s="189"/>
      <c r="C239" s="189"/>
      <c r="D239" s="189"/>
      <c r="E239" s="171" t="s">
        <v>575</v>
      </c>
      <c r="F239" s="177">
        <v>722002</v>
      </c>
    </row>
    <row r="240" spans="1:6" ht="22.5" customHeight="1">
      <c r="A240" s="177">
        <v>722003</v>
      </c>
      <c r="B240" s="189"/>
      <c r="C240" s="189"/>
      <c r="D240" s="189"/>
      <c r="E240" s="171" t="s">
        <v>576</v>
      </c>
      <c r="F240" s="177">
        <v>722003</v>
      </c>
    </row>
    <row r="241" spans="1:6" ht="22.5" customHeight="1">
      <c r="A241" s="177">
        <v>722004</v>
      </c>
      <c r="B241" s="189"/>
      <c r="C241" s="189"/>
      <c r="D241" s="189"/>
      <c r="E241" s="171" t="s">
        <v>577</v>
      </c>
      <c r="F241" s="177">
        <v>722004</v>
      </c>
    </row>
    <row r="242" spans="1:6" ht="22.5" customHeight="1">
      <c r="A242" s="177">
        <v>723001</v>
      </c>
      <c r="B242" s="189"/>
      <c r="C242" s="189"/>
      <c r="D242" s="189"/>
      <c r="E242" s="171" t="s">
        <v>579</v>
      </c>
      <c r="F242" s="177">
        <v>723001</v>
      </c>
    </row>
    <row r="243" spans="1:6" ht="22.5" customHeight="1">
      <c r="A243" s="177">
        <v>723002</v>
      </c>
      <c r="B243" s="189"/>
      <c r="C243" s="189"/>
      <c r="D243" s="189"/>
      <c r="E243" s="171" t="s">
        <v>744</v>
      </c>
      <c r="F243" s="177">
        <v>723002</v>
      </c>
    </row>
    <row r="244" spans="1:6" ht="22.5" customHeight="1">
      <c r="A244" s="177">
        <v>723003</v>
      </c>
      <c r="B244" s="189"/>
      <c r="C244" s="189"/>
      <c r="D244" s="189"/>
      <c r="E244" s="171" t="s">
        <v>745</v>
      </c>
      <c r="F244" s="177">
        <v>723003</v>
      </c>
    </row>
    <row r="245" spans="1:6" ht="22.5" customHeight="1">
      <c r="A245" s="177">
        <v>723004</v>
      </c>
      <c r="B245" s="189"/>
      <c r="C245" s="189"/>
      <c r="D245" s="189"/>
      <c r="E245" s="171" t="s">
        <v>582</v>
      </c>
      <c r="F245" s="177">
        <v>723004</v>
      </c>
    </row>
    <row r="246" spans="1:6" ht="22.5" customHeight="1">
      <c r="A246" s="177">
        <v>725001</v>
      </c>
      <c r="B246" s="189"/>
      <c r="C246" s="189"/>
      <c r="D246" s="189"/>
      <c r="E246" s="171" t="s">
        <v>746</v>
      </c>
      <c r="F246" s="177">
        <v>725001</v>
      </c>
    </row>
    <row r="247" spans="1:6" ht="22.5" customHeight="1">
      <c r="A247" s="177">
        <v>725002</v>
      </c>
      <c r="B247" s="189"/>
      <c r="C247" s="189"/>
      <c r="D247" s="189"/>
      <c r="E247" s="171" t="s">
        <v>747</v>
      </c>
      <c r="F247" s="177">
        <v>725002</v>
      </c>
    </row>
    <row r="248" spans="1:6" ht="22.5" customHeight="1">
      <c r="A248" s="177">
        <v>725003</v>
      </c>
      <c r="B248" s="189"/>
      <c r="C248" s="189"/>
      <c r="D248" s="189"/>
      <c r="E248" s="171" t="s">
        <v>748</v>
      </c>
      <c r="F248" s="177">
        <v>725003</v>
      </c>
    </row>
    <row r="249" spans="1:6" ht="22.5" customHeight="1">
      <c r="A249" s="177">
        <v>725004</v>
      </c>
      <c r="B249" s="189"/>
      <c r="C249" s="189"/>
      <c r="D249" s="189"/>
      <c r="E249" s="171" t="s">
        <v>749</v>
      </c>
      <c r="F249" s="177">
        <v>725004</v>
      </c>
    </row>
    <row r="250" spans="1:6" ht="22.5" customHeight="1" thickBot="1">
      <c r="A250" s="177"/>
      <c r="B250" s="174"/>
      <c r="C250" s="174"/>
      <c r="D250" s="174"/>
      <c r="E250" s="175"/>
      <c r="F250" s="177"/>
    </row>
    <row r="251" spans="1:6" ht="22.5" customHeight="1" thickBot="1">
      <c r="A251" s="183">
        <v>730</v>
      </c>
      <c r="B251" s="172">
        <f t="shared" ref="B251:C251" si="25">SUM(B252:B261)</f>
        <v>0</v>
      </c>
      <c r="C251" s="172">
        <f t="shared" si="25"/>
        <v>0</v>
      </c>
      <c r="D251" s="172">
        <f>SUM(D252:D261)</f>
        <v>0</v>
      </c>
      <c r="E251" s="173" t="s">
        <v>639</v>
      </c>
      <c r="F251" s="183">
        <v>730</v>
      </c>
    </row>
    <row r="252" spans="1:6" ht="22.5" customHeight="1">
      <c r="A252" s="177">
        <v>731001</v>
      </c>
      <c r="B252" s="188"/>
      <c r="C252" s="188"/>
      <c r="D252" s="188"/>
      <c r="E252" s="185" t="s">
        <v>750</v>
      </c>
      <c r="F252" s="177">
        <v>731001</v>
      </c>
    </row>
    <row r="253" spans="1:6" ht="22.5" customHeight="1">
      <c r="A253" s="177">
        <v>731002</v>
      </c>
      <c r="B253" s="190"/>
      <c r="C253" s="190"/>
      <c r="D253" s="190"/>
      <c r="E253" s="182" t="s">
        <v>595</v>
      </c>
      <c r="F253" s="177">
        <v>731002</v>
      </c>
    </row>
    <row r="254" spans="1:6" ht="22.5" customHeight="1">
      <c r="A254" s="177">
        <v>731003</v>
      </c>
      <c r="B254" s="190"/>
      <c r="C254" s="190"/>
      <c r="D254" s="190"/>
      <c r="E254" s="182" t="s">
        <v>751</v>
      </c>
      <c r="F254" s="177">
        <v>731003</v>
      </c>
    </row>
    <row r="255" spans="1:6" ht="22.5" customHeight="1">
      <c r="A255" s="177">
        <v>731004</v>
      </c>
      <c r="B255" s="190"/>
      <c r="C255" s="190"/>
      <c r="D255" s="190"/>
      <c r="E255" s="182" t="str">
        <f>INDEX(ExpenditureCodes!A:A,MATCH('Budget(TF)'!F255,ExpenditureCodes!B:B,0))</f>
        <v>ލޯން ދޫކުރުން - ރާއްޖޭގެ ޖަމްޢިއްޔާތައް</v>
      </c>
      <c r="F255" s="177">
        <v>731004</v>
      </c>
    </row>
    <row r="256" spans="1:6" ht="22.5" customHeight="1">
      <c r="A256" s="177">
        <v>731005</v>
      </c>
      <c r="B256" s="190"/>
      <c r="C256" s="190"/>
      <c r="D256" s="190"/>
      <c r="E256" s="182" t="str">
        <f>INDEX(ExpenditureCodes!A:A,MATCH('Budget(TF)'!F256,ExpenditureCodes!B:B,0))</f>
        <v>ލޯން ދޫކުރުން - ކޮމާޝަލް އިންސްޓިޓިއުޝަން</v>
      </c>
      <c r="F256" s="177">
        <v>731005</v>
      </c>
    </row>
    <row r="257" spans="1:6" ht="22.5" customHeight="1">
      <c r="A257" s="177">
        <v>731999</v>
      </c>
      <c r="B257" s="190"/>
      <c r="C257" s="190"/>
      <c r="D257" s="190"/>
      <c r="E257" s="182" t="str">
        <f>INDEX(ExpenditureCodes!A:A,MATCH('Budget(TF)'!F257,ExpenditureCodes!B:B,0))</f>
        <v>ލޯން ދޫކުރުން - ރާއްޖޭގެ އެހެނިހެން ފަރާތްތައް</v>
      </c>
      <c r="F257" s="177">
        <v>731999</v>
      </c>
    </row>
    <row r="258" spans="1:6" ht="22.5" customHeight="1">
      <c r="A258" s="177">
        <v>732002</v>
      </c>
      <c r="B258" s="190"/>
      <c r="C258" s="190"/>
      <c r="D258" s="190"/>
      <c r="E258" s="182" t="str">
        <f>INDEX(ExpenditureCodes!A:A,MATCH('Budget(TF)'!F258,ExpenditureCodes!B:B,0))</f>
        <v>ލޯން ދޫކުރުން - ބޭރުގެ ސަރުކާރުތަކަށް</v>
      </c>
      <c r="F258" s="177">
        <v>732002</v>
      </c>
    </row>
    <row r="259" spans="1:6" ht="22.5" customHeight="1">
      <c r="A259" s="177">
        <v>732003</v>
      </c>
      <c r="B259" s="190"/>
      <c r="C259" s="190"/>
      <c r="D259" s="190"/>
      <c r="E259" s="182" t="str">
        <f>INDEX(ExpenditureCodes!A:A,MATCH('Budget(TF)'!F259,ExpenditureCodes!B:B,0))</f>
        <v>ލޯން ދޫކުރުން - ބޭރުގެ މާލީ އިދާރާތަކަށް</v>
      </c>
      <c r="F259" s="177">
        <v>732003</v>
      </c>
    </row>
    <row r="260" spans="1:6" ht="22.5" customHeight="1">
      <c r="A260" s="177">
        <v>732004</v>
      </c>
      <c r="B260" s="190"/>
      <c r="C260" s="190"/>
      <c r="D260" s="190"/>
      <c r="E260" s="182" t="str">
        <f>INDEX(ExpenditureCodes!A:A,MATCH('Budget(TF)'!F260,ExpenditureCodes!B:B,0))</f>
        <v>ލޯން ދޫކުރުން - ބޭރުގެ އަމިއްލަ ފަރާތްތަކަށް</v>
      </c>
      <c r="F260" s="177">
        <v>732004</v>
      </c>
    </row>
    <row r="261" spans="1:6" ht="22.5" customHeight="1">
      <c r="A261" s="177">
        <v>732999</v>
      </c>
      <c r="B261" s="190"/>
      <c r="C261" s="190"/>
      <c r="D261" s="190"/>
      <c r="E261" s="182" t="str">
        <f>INDEX(ExpenditureCodes!A:A,MATCH('Budget(TF)'!F261,ExpenditureCodes!B:B,0))</f>
        <v>ލޯން ދޫކުރުން - ބޭރުގެ އެހެނިހެން ފަރާތްތަކަށް</v>
      </c>
      <c r="F261" s="177">
        <v>732999</v>
      </c>
    </row>
  </sheetData>
  <sheetProtection algorithmName="SHA-512" hashValue="v9qg4MSL0I7sWfVMyubJO7x5jKQvNrQXr8tkoXx2dzIMfJC8+vXPI/uxC6FWRI/ZvJZhuASEqY07m7T+jOXeew==" saltValue="gP/+jRixLzQMTqrKtX0dfA==" spinCount="100000" sheet="1" objects="1" scenarios="1" formatCells="0"/>
  <mergeCells count="3">
    <mergeCell ref="H55:K60"/>
    <mergeCell ref="H204:K205"/>
    <mergeCell ref="H217:K218"/>
  </mergeCells>
  <conditionalFormatting sqref="A44">
    <cfRule type="duplicateValues" dxfId="3" priority="2"/>
  </conditionalFormatting>
  <conditionalFormatting sqref="A28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9542-EB94-40BB-B747-02315953AF4F}">
  <sheetPr codeName="Sheet14">
    <tabColor theme="7" tint="0.79998168889431442"/>
    <pageSetUpPr fitToPage="1"/>
  </sheetPr>
  <dimension ref="A1:K261"/>
  <sheetViews>
    <sheetView showGridLines="0" zoomScale="85" zoomScaleNormal="85" zoomScaleSheetLayoutView="100" workbookViewId="0">
      <selection activeCell="K30" sqref="K30"/>
    </sheetView>
  </sheetViews>
  <sheetFormatPr defaultColWidth="10.125" defaultRowHeight="15"/>
  <cols>
    <col min="1" max="1" width="10.125" style="163"/>
    <col min="2" max="4" width="15.125" style="160" customWidth="1"/>
    <col min="5" max="5" width="58.375" style="160" customWidth="1"/>
    <col min="6" max="6" width="10.125" style="163"/>
    <col min="7" max="16384" width="10.125" style="160"/>
  </cols>
  <sheetData>
    <row r="1" spans="1:6" ht="37.5" customHeight="1">
      <c r="A1" s="157" t="s">
        <v>628</v>
      </c>
      <c r="B1" s="158"/>
      <c r="C1" s="158"/>
      <c r="D1" s="158"/>
      <c r="E1" s="158"/>
      <c r="F1" s="159"/>
    </row>
    <row r="2" spans="1:6" ht="47.25" customHeight="1">
      <c r="A2" s="161"/>
      <c r="B2" s="158"/>
      <c r="C2" s="158"/>
      <c r="D2" s="158"/>
      <c r="E2" s="158"/>
      <c r="F2" s="159"/>
    </row>
    <row r="3" spans="1:6" ht="18.75">
      <c r="A3" s="162" t="s">
        <v>9</v>
      </c>
      <c r="B3" s="158"/>
      <c r="C3" s="158"/>
      <c r="D3" s="158"/>
      <c r="E3" s="158"/>
      <c r="F3" s="159"/>
    </row>
    <row r="4" spans="1:6" ht="32.25">
      <c r="A4" s="10" t="s">
        <v>758</v>
      </c>
      <c r="B4" s="158"/>
      <c r="C4" s="158"/>
      <c r="D4" s="158"/>
      <c r="E4" s="158"/>
      <c r="F4" s="159"/>
    </row>
    <row r="5" spans="1:6" ht="21.75">
      <c r="A5" s="9" t="str">
        <f>RashuBudget!J6</f>
        <v>މާލޭ ސިޓީ ކައުންސިލްގެ އިދާރާ</v>
      </c>
      <c r="B5" s="158"/>
      <c r="C5" s="158"/>
      <c r="D5" s="158"/>
      <c r="E5" s="158"/>
      <c r="F5" s="159"/>
    </row>
    <row r="6" spans="1:6" ht="7.5" customHeight="1">
      <c r="B6" s="164" t="s">
        <v>629</v>
      </c>
      <c r="C6" s="164" t="s">
        <v>630</v>
      </c>
      <c r="D6" s="164" t="s">
        <v>631</v>
      </c>
    </row>
    <row r="7" spans="1:6" ht="22.5" customHeight="1">
      <c r="B7" s="165" t="s">
        <v>752</v>
      </c>
      <c r="C7" s="165" t="s">
        <v>753</v>
      </c>
      <c r="D7" s="165" t="s">
        <v>754</v>
      </c>
    </row>
    <row r="8" spans="1:6" ht="21.75">
      <c r="B8" s="166" t="s">
        <v>0</v>
      </c>
      <c r="C8" s="166" t="s">
        <v>0</v>
      </c>
      <c r="D8" s="166" t="s">
        <v>0</v>
      </c>
    </row>
    <row r="9" spans="1:6" ht="21.75">
      <c r="B9" s="167" t="s">
        <v>632</v>
      </c>
      <c r="C9" s="167" t="s">
        <v>632</v>
      </c>
      <c r="D9" s="167" t="s">
        <v>632</v>
      </c>
    </row>
    <row r="10" spans="1:6" ht="22.5" customHeight="1">
      <c r="B10" s="168">
        <f t="shared" ref="B10:C10" si="0">B14</f>
        <v>0</v>
      </c>
      <c r="C10" s="168">
        <f t="shared" si="0"/>
        <v>0</v>
      </c>
      <c r="D10" s="168">
        <f>D14</f>
        <v>0</v>
      </c>
      <c r="E10" s="169" t="s">
        <v>633</v>
      </c>
    </row>
    <row r="11" spans="1:6" ht="22.5" customHeight="1" thickBot="1">
      <c r="B11" s="170">
        <f t="shared" ref="B11:C11" si="1">B27</f>
        <v>0</v>
      </c>
      <c r="C11" s="170">
        <f t="shared" si="1"/>
        <v>0</v>
      </c>
      <c r="D11" s="170">
        <f>D27</f>
        <v>0</v>
      </c>
      <c r="E11" s="171" t="s">
        <v>634</v>
      </c>
    </row>
    <row r="12" spans="1:6" ht="22.5" customHeight="1" thickBot="1">
      <c r="B12" s="172">
        <f t="shared" ref="B12:C12" si="2">SUM(B10:B11)</f>
        <v>0</v>
      </c>
      <c r="C12" s="172">
        <f t="shared" si="2"/>
        <v>0</v>
      </c>
      <c r="D12" s="172">
        <f>SUM(D10:D11)</f>
        <v>0</v>
      </c>
      <c r="E12" s="173" t="s">
        <v>635</v>
      </c>
    </row>
    <row r="13" spans="1:6" ht="15" customHeight="1" thickBot="1">
      <c r="B13" s="174"/>
      <c r="C13" s="174"/>
      <c r="D13" s="174"/>
      <c r="E13" s="175"/>
    </row>
    <row r="14" spans="1:6" ht="22.5" customHeight="1" thickBot="1">
      <c r="B14" s="172">
        <f t="shared" ref="B14:C14" si="3">SUM(B15:B25)</f>
        <v>0</v>
      </c>
      <c r="C14" s="172">
        <f t="shared" si="3"/>
        <v>0</v>
      </c>
      <c r="D14" s="172">
        <f>SUM(D15:D25)</f>
        <v>0</v>
      </c>
      <c r="E14" s="173" t="s">
        <v>633</v>
      </c>
      <c r="F14" s="176"/>
    </row>
    <row r="15" spans="1:6" ht="22.5" customHeight="1">
      <c r="A15" s="177">
        <v>210</v>
      </c>
      <c r="B15" s="178">
        <f t="shared" ref="B15:D15" si="4">B35</f>
        <v>0</v>
      </c>
      <c r="C15" s="178">
        <f t="shared" si="4"/>
        <v>0</v>
      </c>
      <c r="D15" s="178">
        <f t="shared" si="4"/>
        <v>0</v>
      </c>
      <c r="E15" s="169" t="s">
        <v>636</v>
      </c>
      <c r="F15" s="177">
        <v>210</v>
      </c>
    </row>
    <row r="16" spans="1:6" ht="22.5" customHeight="1">
      <c r="A16" s="177">
        <v>213</v>
      </c>
      <c r="B16" s="179">
        <f>B78</f>
        <v>0</v>
      </c>
      <c r="C16" s="179">
        <f>C78</f>
        <v>0</v>
      </c>
      <c r="D16" s="179">
        <f>D78</f>
        <v>0</v>
      </c>
      <c r="E16" s="180" t="s">
        <v>606</v>
      </c>
      <c r="F16" s="177">
        <v>213</v>
      </c>
    </row>
    <row r="17" spans="1:6" ht="22.5" customHeight="1">
      <c r="A17" s="177">
        <v>221</v>
      </c>
      <c r="B17" s="179">
        <f>B81</f>
        <v>0</v>
      </c>
      <c r="C17" s="179">
        <f>C81</f>
        <v>0</v>
      </c>
      <c r="D17" s="179">
        <f>D81</f>
        <v>0</v>
      </c>
      <c r="E17" s="180" t="s">
        <v>607</v>
      </c>
      <c r="F17" s="177">
        <v>221</v>
      </c>
    </row>
    <row r="18" spans="1:6" ht="22.5" customHeight="1">
      <c r="A18" s="177">
        <v>222</v>
      </c>
      <c r="B18" s="179">
        <f>B89</f>
        <v>0</v>
      </c>
      <c r="C18" s="179">
        <f>C89</f>
        <v>0</v>
      </c>
      <c r="D18" s="179">
        <f>D89</f>
        <v>0</v>
      </c>
      <c r="E18" s="180" t="s">
        <v>608</v>
      </c>
      <c r="F18" s="177">
        <v>222</v>
      </c>
    </row>
    <row r="19" spans="1:6" ht="22.5" customHeight="1">
      <c r="A19" s="177">
        <v>223</v>
      </c>
      <c r="B19" s="179">
        <f>B103</f>
        <v>0</v>
      </c>
      <c r="C19" s="179">
        <f>C103</f>
        <v>0</v>
      </c>
      <c r="D19" s="179">
        <f>D103</f>
        <v>0</v>
      </c>
      <c r="E19" s="180" t="s">
        <v>609</v>
      </c>
      <c r="F19" s="177">
        <v>223</v>
      </c>
    </row>
    <row r="20" spans="1:6" ht="22.5" customHeight="1">
      <c r="A20" s="177">
        <v>224</v>
      </c>
      <c r="B20" s="179">
        <f>B131</f>
        <v>0</v>
      </c>
      <c r="C20" s="179">
        <f>C131</f>
        <v>0</v>
      </c>
      <c r="D20" s="179">
        <f>D131</f>
        <v>0</v>
      </c>
      <c r="E20" s="180" t="s">
        <v>610</v>
      </c>
      <c r="F20" s="177">
        <v>224</v>
      </c>
    </row>
    <row r="21" spans="1:6" ht="22.5" customHeight="1">
      <c r="A21" s="177">
        <v>225</v>
      </c>
      <c r="B21" s="179">
        <f>B138</f>
        <v>0</v>
      </c>
      <c r="C21" s="179">
        <f>C138</f>
        <v>0</v>
      </c>
      <c r="D21" s="179">
        <f>D138</f>
        <v>0</v>
      </c>
      <c r="E21" s="180" t="s">
        <v>611</v>
      </c>
      <c r="F21" s="177">
        <v>225</v>
      </c>
    </row>
    <row r="22" spans="1:6" ht="22.5" customHeight="1">
      <c r="A22" s="177">
        <v>226</v>
      </c>
      <c r="B22" s="179">
        <f>B146</f>
        <v>0</v>
      </c>
      <c r="C22" s="179">
        <f>C146</f>
        <v>0</v>
      </c>
      <c r="D22" s="179">
        <f>D146</f>
        <v>0</v>
      </c>
      <c r="E22" s="180" t="s">
        <v>612</v>
      </c>
      <c r="F22" s="177">
        <v>226</v>
      </c>
    </row>
    <row r="23" spans="1:6" ht="22.5" customHeight="1">
      <c r="A23" s="177">
        <v>227</v>
      </c>
      <c r="B23" s="179">
        <f>B166</f>
        <v>0</v>
      </c>
      <c r="C23" s="179">
        <f>C166</f>
        <v>0</v>
      </c>
      <c r="D23" s="179">
        <f>D166</f>
        <v>0</v>
      </c>
      <c r="E23" s="180" t="s">
        <v>613</v>
      </c>
      <c r="F23" s="177">
        <v>227</v>
      </c>
    </row>
    <row r="24" spans="1:6" ht="22.5" customHeight="1">
      <c r="A24" s="177">
        <v>228</v>
      </c>
      <c r="B24" s="179">
        <f>B172</f>
        <v>0</v>
      </c>
      <c r="C24" s="179">
        <f>C172</f>
        <v>0</v>
      </c>
      <c r="D24" s="179">
        <f>D172</f>
        <v>0</v>
      </c>
      <c r="E24" s="180" t="s">
        <v>614</v>
      </c>
      <c r="F24" s="177">
        <v>228</v>
      </c>
    </row>
    <row r="25" spans="1:6" ht="22.5" customHeight="1">
      <c r="A25" s="177">
        <v>281</v>
      </c>
      <c r="B25" s="179">
        <f>B192</f>
        <v>0</v>
      </c>
      <c r="C25" s="179">
        <f>C192</f>
        <v>0</v>
      </c>
      <c r="D25" s="179">
        <f>D192</f>
        <v>0</v>
      </c>
      <c r="E25" s="180" t="s">
        <v>619</v>
      </c>
      <c r="F25" s="177">
        <v>281</v>
      </c>
    </row>
    <row r="26" spans="1:6" ht="15" customHeight="1" thickBot="1">
      <c r="A26" s="177"/>
      <c r="B26" s="174"/>
      <c r="C26" s="174"/>
      <c r="D26" s="174"/>
      <c r="E26" s="175"/>
      <c r="F26" s="177"/>
    </row>
    <row r="27" spans="1:6" ht="22.5" customHeight="1" thickBot="1">
      <c r="A27" s="181"/>
      <c r="B27" s="172">
        <f>SUM(B28:B33)</f>
        <v>0</v>
      </c>
      <c r="C27" s="172">
        <f>SUM(C28:C33)</f>
        <v>0</v>
      </c>
      <c r="D27" s="172">
        <f>SUM(D28:D33)</f>
        <v>0</v>
      </c>
      <c r="E27" s="173" t="s">
        <v>634</v>
      </c>
      <c r="F27" s="181"/>
    </row>
    <row r="28" spans="1:6" ht="22.5" customHeight="1">
      <c r="A28" s="177">
        <v>421</v>
      </c>
      <c r="B28" s="178">
        <f t="shared" ref="B28:C28" si="5">B198</f>
        <v>0</v>
      </c>
      <c r="C28" s="178">
        <f t="shared" si="5"/>
        <v>0</v>
      </c>
      <c r="D28" s="178">
        <f>D198</f>
        <v>0</v>
      </c>
      <c r="E28" s="182" t="s">
        <v>615</v>
      </c>
      <c r="F28" s="177">
        <v>421</v>
      </c>
    </row>
    <row r="29" spans="1:6" ht="22.5" customHeight="1">
      <c r="A29" s="177">
        <v>422</v>
      </c>
      <c r="B29" s="179">
        <f>B203</f>
        <v>0</v>
      </c>
      <c r="C29" s="179">
        <f>C203</f>
        <v>0</v>
      </c>
      <c r="D29" s="179">
        <f>D203</f>
        <v>0</v>
      </c>
      <c r="E29" s="171" t="s">
        <v>616</v>
      </c>
      <c r="F29" s="177">
        <v>422</v>
      </c>
    </row>
    <row r="30" spans="1:6" ht="22.5" customHeight="1">
      <c r="A30" s="177">
        <v>423</v>
      </c>
      <c r="B30" s="179">
        <f>B211</f>
        <v>0</v>
      </c>
      <c r="C30" s="179">
        <f>C211</f>
        <v>0</v>
      </c>
      <c r="D30" s="179">
        <f>D211</f>
        <v>0</v>
      </c>
      <c r="E30" s="171" t="s">
        <v>617</v>
      </c>
      <c r="F30" s="177">
        <v>423</v>
      </c>
    </row>
    <row r="31" spans="1:6" ht="22.5" customHeight="1">
      <c r="A31" s="177">
        <v>440</v>
      </c>
      <c r="B31" s="179">
        <f>B225</f>
        <v>0</v>
      </c>
      <c r="C31" s="179">
        <f>C225</f>
        <v>0</v>
      </c>
      <c r="D31" s="179">
        <f>D225</f>
        <v>0</v>
      </c>
      <c r="E31" s="171" t="s">
        <v>637</v>
      </c>
      <c r="F31" s="177">
        <v>440</v>
      </c>
    </row>
    <row r="32" spans="1:6" ht="22.5" customHeight="1">
      <c r="A32" s="177">
        <v>720</v>
      </c>
      <c r="B32" s="179">
        <f>B231</f>
        <v>0</v>
      </c>
      <c r="C32" s="179">
        <f>C231</f>
        <v>0</v>
      </c>
      <c r="D32" s="179">
        <f>D231</f>
        <v>0</v>
      </c>
      <c r="E32" s="171" t="s">
        <v>638</v>
      </c>
      <c r="F32" s="177">
        <v>720</v>
      </c>
    </row>
    <row r="33" spans="1:6" ht="22.5" customHeight="1">
      <c r="A33" s="177">
        <v>730</v>
      </c>
      <c r="B33" s="179">
        <f>B251</f>
        <v>0</v>
      </c>
      <c r="C33" s="179">
        <f>C251</f>
        <v>0</v>
      </c>
      <c r="D33" s="179">
        <f>D251</f>
        <v>0</v>
      </c>
      <c r="E33" s="171" t="s">
        <v>639</v>
      </c>
      <c r="F33" s="177">
        <v>730</v>
      </c>
    </row>
    <row r="34" spans="1:6" ht="22.5" customHeight="1" thickBot="1">
      <c r="A34" s="177"/>
      <c r="B34" s="174"/>
      <c r="C34" s="174"/>
      <c r="D34" s="174"/>
      <c r="E34" s="175"/>
      <c r="F34" s="177"/>
    </row>
    <row r="35" spans="1:6" ht="21.95" customHeight="1" thickBot="1">
      <c r="A35" s="183">
        <v>210</v>
      </c>
      <c r="B35" s="172">
        <f t="shared" ref="B35:C35" si="6">SUM(B36:B37)</f>
        <v>0</v>
      </c>
      <c r="C35" s="172">
        <f t="shared" si="6"/>
        <v>0</v>
      </c>
      <c r="D35" s="172">
        <f>SUM(D36:D37)</f>
        <v>0</v>
      </c>
      <c r="E35" s="173" t="s">
        <v>636</v>
      </c>
      <c r="F35" s="183">
        <v>210</v>
      </c>
    </row>
    <row r="36" spans="1:6" ht="22.5" customHeight="1">
      <c r="A36" s="177">
        <v>211</v>
      </c>
      <c r="B36" s="184">
        <f t="shared" ref="B36:C36" si="7">B39</f>
        <v>0</v>
      </c>
      <c r="C36" s="184">
        <f t="shared" si="7"/>
        <v>0</v>
      </c>
      <c r="D36" s="184">
        <f>D39</f>
        <v>0</v>
      </c>
      <c r="E36" s="185" t="s">
        <v>604</v>
      </c>
      <c r="F36" s="177">
        <v>211</v>
      </c>
    </row>
    <row r="37" spans="1:6" ht="22.5" customHeight="1">
      <c r="A37" s="177">
        <v>212</v>
      </c>
      <c r="B37" s="179">
        <f t="shared" ref="B37:C37" si="8">B43</f>
        <v>0</v>
      </c>
      <c r="C37" s="179">
        <f t="shared" si="8"/>
        <v>0</v>
      </c>
      <c r="D37" s="179">
        <f>D43</f>
        <v>0</v>
      </c>
      <c r="E37" s="171" t="s">
        <v>605</v>
      </c>
      <c r="F37" s="177">
        <v>212</v>
      </c>
    </row>
    <row r="38" spans="1:6" ht="22.5" customHeight="1" thickBot="1">
      <c r="A38" s="177"/>
      <c r="B38" s="174"/>
      <c r="C38" s="174"/>
      <c r="D38" s="174"/>
      <c r="E38" s="175"/>
      <c r="F38" s="177"/>
    </row>
    <row r="39" spans="1:6" ht="21.95" customHeight="1" thickBot="1">
      <c r="A39" s="183">
        <v>211</v>
      </c>
      <c r="B39" s="172">
        <f t="shared" ref="B39:C39" si="9">SUM(B40:B41)</f>
        <v>0</v>
      </c>
      <c r="C39" s="172">
        <f t="shared" si="9"/>
        <v>0</v>
      </c>
      <c r="D39" s="172">
        <f>SUM(D40:D41)</f>
        <v>0</v>
      </c>
      <c r="E39" s="173" t="s">
        <v>604</v>
      </c>
      <c r="F39" s="183">
        <v>211</v>
      </c>
    </row>
    <row r="40" spans="1:6" ht="22.5" customHeight="1">
      <c r="A40" s="177">
        <v>211001</v>
      </c>
      <c r="B40" s="188">
        <f>C40</f>
        <v>0</v>
      </c>
      <c r="C40" s="188">
        <f>D40</f>
        <v>0</v>
      </c>
      <c r="D40" s="186">
        <f>SUMIF(SalarySheet!$B:$B,"Council Revenue",SalarySheet!N:N)</f>
        <v>0</v>
      </c>
      <c r="E40" s="185" t="s">
        <v>640</v>
      </c>
      <c r="F40" s="177">
        <v>211001</v>
      </c>
    </row>
    <row r="41" spans="1:6" ht="22.5" customHeight="1">
      <c r="A41" s="177">
        <v>211002</v>
      </c>
      <c r="B41" s="189">
        <f>C41</f>
        <v>0</v>
      </c>
      <c r="C41" s="189">
        <f>D41</f>
        <v>0</v>
      </c>
      <c r="D41" s="187">
        <f>SUMIF(SalarySheet!$B:$B,"Council Revenue",SalarySheet!O:O)</f>
        <v>0</v>
      </c>
      <c r="E41" s="171" t="s">
        <v>408</v>
      </c>
      <c r="F41" s="177">
        <v>211002</v>
      </c>
    </row>
    <row r="42" spans="1:6" ht="22.5" customHeight="1" thickBot="1">
      <c r="A42" s="177"/>
      <c r="B42" s="174"/>
      <c r="C42" s="174"/>
      <c r="D42" s="174"/>
      <c r="E42" s="175"/>
      <c r="F42" s="177"/>
    </row>
    <row r="43" spans="1:6" ht="21.95" customHeight="1" thickBot="1">
      <c r="A43" s="183">
        <v>212</v>
      </c>
      <c r="B43" s="172">
        <f t="shared" ref="B43:C43" si="10">SUM(B44:B76)</f>
        <v>0</v>
      </c>
      <c r="C43" s="172">
        <f t="shared" si="10"/>
        <v>0</v>
      </c>
      <c r="D43" s="172">
        <f>SUM(D44:D76)</f>
        <v>0</v>
      </c>
      <c r="E43" s="173" t="s">
        <v>605</v>
      </c>
      <c r="F43" s="183">
        <v>212</v>
      </c>
    </row>
    <row r="44" spans="1:6" ht="22.5" customHeight="1">
      <c r="A44" s="177">
        <v>212001</v>
      </c>
      <c r="B44" s="188">
        <f t="shared" ref="B44:C59" si="11">C44</f>
        <v>0</v>
      </c>
      <c r="C44" s="188">
        <f t="shared" si="11"/>
        <v>0</v>
      </c>
      <c r="D44" s="186">
        <f>SUMIF(SalarySheet!$B:$B,"Council Revenue",SalarySheet!P:P)</f>
        <v>0</v>
      </c>
      <c r="E44" s="185" t="s">
        <v>409</v>
      </c>
      <c r="F44" s="177">
        <v>212001</v>
      </c>
    </row>
    <row r="45" spans="1:6" ht="22.5" customHeight="1">
      <c r="A45" s="177">
        <v>212002</v>
      </c>
      <c r="B45" s="189">
        <f t="shared" si="11"/>
        <v>0</v>
      </c>
      <c r="C45" s="189">
        <f t="shared" si="11"/>
        <v>0</v>
      </c>
      <c r="D45" s="187">
        <f>SUMIF(SalarySheet!$B:$B,"Council Revenue",SalarySheet!Q:Q)</f>
        <v>0</v>
      </c>
      <c r="E45" s="171" t="s">
        <v>410</v>
      </c>
      <c r="F45" s="177">
        <v>212002</v>
      </c>
    </row>
    <row r="46" spans="1:6" ht="22.5" customHeight="1">
      <c r="A46" s="177">
        <v>212003</v>
      </c>
      <c r="B46" s="189">
        <f t="shared" si="11"/>
        <v>0</v>
      </c>
      <c r="C46" s="189">
        <f t="shared" si="11"/>
        <v>0</v>
      </c>
      <c r="D46" s="187">
        <f>SUMIF(SalarySheet!$B:$B,"Council Revenue",SalarySheet!R:R)</f>
        <v>0</v>
      </c>
      <c r="E46" s="171" t="s">
        <v>411</v>
      </c>
      <c r="F46" s="177">
        <v>212003</v>
      </c>
    </row>
    <row r="47" spans="1:6" ht="22.5" customHeight="1">
      <c r="A47" s="177">
        <v>212004</v>
      </c>
      <c r="B47" s="189">
        <f t="shared" si="11"/>
        <v>0</v>
      </c>
      <c r="C47" s="189">
        <f t="shared" si="11"/>
        <v>0</v>
      </c>
      <c r="D47" s="187">
        <f>SUMIF(SalarySheet!$B:$B,"Council Revenue",SalarySheet!S:S)</f>
        <v>0</v>
      </c>
      <c r="E47" s="171" t="s">
        <v>412</v>
      </c>
      <c r="F47" s="177">
        <v>212004</v>
      </c>
    </row>
    <row r="48" spans="1:6" ht="22.5" customHeight="1">
      <c r="A48" s="177">
        <v>212005</v>
      </c>
      <c r="B48" s="189">
        <f t="shared" si="11"/>
        <v>0</v>
      </c>
      <c r="C48" s="189">
        <f t="shared" si="11"/>
        <v>0</v>
      </c>
      <c r="D48" s="187">
        <f>SUMIF(SalarySheet!$B:$B,"Council Revenue",SalarySheet!T:T)</f>
        <v>0</v>
      </c>
      <c r="E48" s="171" t="s">
        <v>641</v>
      </c>
      <c r="F48" s="177">
        <v>212005</v>
      </c>
    </row>
    <row r="49" spans="1:11" ht="22.5" customHeight="1">
      <c r="A49" s="177">
        <v>212006</v>
      </c>
      <c r="B49" s="189">
        <f t="shared" si="11"/>
        <v>0</v>
      </c>
      <c r="C49" s="189">
        <f t="shared" si="11"/>
        <v>0</v>
      </c>
      <c r="D49" s="187">
        <f>SUMIF(SalarySheet!$B:$B,"Council Revenue",SalarySheet!U:U)</f>
        <v>0</v>
      </c>
      <c r="E49" s="171" t="s">
        <v>414</v>
      </c>
      <c r="F49" s="177">
        <v>212006</v>
      </c>
    </row>
    <row r="50" spans="1:11" ht="22.5" customHeight="1">
      <c r="A50" s="177">
        <v>212007</v>
      </c>
      <c r="B50" s="189">
        <f t="shared" si="11"/>
        <v>0</v>
      </c>
      <c r="C50" s="189">
        <f t="shared" si="11"/>
        <v>0</v>
      </c>
      <c r="D50" s="187">
        <f>SUMIF(SalarySheet!$B:$B,"Council Revenue",SalarySheet!V:V)</f>
        <v>0</v>
      </c>
      <c r="E50" s="171" t="s">
        <v>415</v>
      </c>
      <c r="F50" s="177">
        <v>212007</v>
      </c>
    </row>
    <row r="51" spans="1:11" ht="22.5" customHeight="1">
      <c r="A51" s="177">
        <v>212008</v>
      </c>
      <c r="B51" s="189">
        <f t="shared" si="11"/>
        <v>0</v>
      </c>
      <c r="C51" s="189">
        <f t="shared" si="11"/>
        <v>0</v>
      </c>
      <c r="D51" s="187">
        <f>SUMIF(SalarySheet!$B:$B,"Council Revenue",SalarySheet!W:W)</f>
        <v>0</v>
      </c>
      <c r="E51" s="171" t="s">
        <v>642</v>
      </c>
      <c r="F51" s="177">
        <v>212008</v>
      </c>
    </row>
    <row r="52" spans="1:11" ht="22.5" customHeight="1">
      <c r="A52" s="177">
        <v>212009</v>
      </c>
      <c r="B52" s="189">
        <f t="shared" si="11"/>
        <v>0</v>
      </c>
      <c r="C52" s="189">
        <f t="shared" si="11"/>
        <v>0</v>
      </c>
      <c r="D52" s="187">
        <f>SUMIF(SalarySheet!$B:$B,"Council Revenue",SalarySheet!X:X)</f>
        <v>0</v>
      </c>
      <c r="E52" s="171" t="s">
        <v>417</v>
      </c>
      <c r="F52" s="177">
        <v>212009</v>
      </c>
    </row>
    <row r="53" spans="1:11" ht="22.5" customHeight="1">
      <c r="A53" s="177">
        <v>212010</v>
      </c>
      <c r="B53" s="189">
        <f t="shared" si="11"/>
        <v>0</v>
      </c>
      <c r="C53" s="189">
        <f t="shared" si="11"/>
        <v>0</v>
      </c>
      <c r="D53" s="187">
        <f>SUMIF(SalarySheet!$B:$B,"Council Revenue",SalarySheet!Y:Y)</f>
        <v>0</v>
      </c>
      <c r="E53" s="171" t="s">
        <v>643</v>
      </c>
      <c r="F53" s="177">
        <v>212010</v>
      </c>
    </row>
    <row r="54" spans="1:11" ht="22.5" customHeight="1" thickBot="1">
      <c r="A54" s="177">
        <v>212011</v>
      </c>
      <c r="B54" s="189">
        <f t="shared" si="11"/>
        <v>0</v>
      </c>
      <c r="C54" s="189">
        <f t="shared" si="11"/>
        <v>0</v>
      </c>
      <c r="D54" s="187">
        <f>SUMIF(SalarySheet!$B:$B,"Council Revenue",SalarySheet!Z:Z)</f>
        <v>0</v>
      </c>
      <c r="E54" s="171" t="s">
        <v>419</v>
      </c>
      <c r="F54" s="177">
        <v>212011</v>
      </c>
    </row>
    <row r="55" spans="1:11" ht="22.5" customHeight="1">
      <c r="A55" s="177">
        <v>212012</v>
      </c>
      <c r="B55" s="189">
        <f t="shared" si="11"/>
        <v>0</v>
      </c>
      <c r="C55" s="189">
        <f t="shared" si="11"/>
        <v>0</v>
      </c>
      <c r="D55" s="187">
        <f>SUMIF(SalarySheet!$B:$B,"Council Revenue",SalarySheet!AA:AA)</f>
        <v>0</v>
      </c>
      <c r="E55" s="171" t="s">
        <v>644</v>
      </c>
      <c r="F55" s="177">
        <v>212012</v>
      </c>
      <c r="H55" s="250" t="s">
        <v>768</v>
      </c>
      <c r="I55" s="251"/>
      <c r="J55" s="251"/>
      <c r="K55" s="252"/>
    </row>
    <row r="56" spans="1:11" ht="22.5" customHeight="1">
      <c r="A56" s="177">
        <v>212013</v>
      </c>
      <c r="B56" s="189">
        <f t="shared" si="11"/>
        <v>0</v>
      </c>
      <c r="C56" s="189">
        <f t="shared" si="11"/>
        <v>0</v>
      </c>
      <c r="D56" s="187">
        <f>SUMIF(SalarySheet!$B:$B,"Council Revenue",SalarySheet!AB:AB)</f>
        <v>0</v>
      </c>
      <c r="E56" s="171" t="s">
        <v>645</v>
      </c>
      <c r="F56" s="177">
        <v>212013</v>
      </c>
      <c r="H56" s="253"/>
      <c r="I56" s="254"/>
      <c r="J56" s="254"/>
      <c r="K56" s="255"/>
    </row>
    <row r="57" spans="1:11" ht="22.5" customHeight="1">
      <c r="A57" s="177">
        <v>212014</v>
      </c>
      <c r="B57" s="189">
        <f t="shared" si="11"/>
        <v>0</v>
      </c>
      <c r="C57" s="189">
        <f t="shared" si="11"/>
        <v>0</v>
      </c>
      <c r="D57" s="187">
        <f>SUMIF(SalarySheet!$B:$B,"Council Revenue",SalarySheet!AC:AC)</f>
        <v>0</v>
      </c>
      <c r="E57" s="171" t="s">
        <v>646</v>
      </c>
      <c r="F57" s="177">
        <v>212014</v>
      </c>
      <c r="H57" s="253"/>
      <c r="I57" s="254"/>
      <c r="J57" s="254"/>
      <c r="K57" s="255"/>
    </row>
    <row r="58" spans="1:11" ht="22.5" customHeight="1">
      <c r="A58" s="177">
        <v>212015</v>
      </c>
      <c r="B58" s="189">
        <f t="shared" si="11"/>
        <v>0</v>
      </c>
      <c r="C58" s="189">
        <f t="shared" si="11"/>
        <v>0</v>
      </c>
      <c r="D58" s="187">
        <f>SUMIF(SalarySheet!$B:$B,"Council Revenue",SalarySheet!AD:AD)</f>
        <v>0</v>
      </c>
      <c r="E58" s="171" t="s">
        <v>647</v>
      </c>
      <c r="F58" s="177">
        <v>212015</v>
      </c>
      <c r="H58" s="253"/>
      <c r="I58" s="254"/>
      <c r="J58" s="254"/>
      <c r="K58" s="255"/>
    </row>
    <row r="59" spans="1:11" ht="22.5" customHeight="1">
      <c r="A59" s="177">
        <v>212016</v>
      </c>
      <c r="B59" s="189">
        <f t="shared" si="11"/>
        <v>0</v>
      </c>
      <c r="C59" s="189">
        <f t="shared" si="11"/>
        <v>0</v>
      </c>
      <c r="D59" s="187">
        <f>SUMIF(SalarySheet!$B:$B,"Council Revenue",SalarySheet!AE:AE)</f>
        <v>0</v>
      </c>
      <c r="E59" s="171" t="s">
        <v>648</v>
      </c>
      <c r="F59" s="177">
        <v>212016</v>
      </c>
      <c r="H59" s="253"/>
      <c r="I59" s="254"/>
      <c r="J59" s="254"/>
      <c r="K59" s="255"/>
    </row>
    <row r="60" spans="1:11" ht="22.5" customHeight="1" thickBot="1">
      <c r="A60" s="177">
        <v>212017</v>
      </c>
      <c r="B60" s="189">
        <f t="shared" ref="B60:C75" si="12">C60</f>
        <v>0</v>
      </c>
      <c r="C60" s="189">
        <f t="shared" si="12"/>
        <v>0</v>
      </c>
      <c r="D60" s="187">
        <f>SUMIF(SalarySheet!$B:$B,"Council Revenue",SalarySheet!AF:AF)</f>
        <v>0</v>
      </c>
      <c r="E60" s="171" t="s">
        <v>649</v>
      </c>
      <c r="F60" s="177">
        <v>212017</v>
      </c>
      <c r="H60" s="256"/>
      <c r="I60" s="257"/>
      <c r="J60" s="257"/>
      <c r="K60" s="258"/>
    </row>
    <row r="61" spans="1:11" ht="22.5" customHeight="1">
      <c r="A61" s="177">
        <v>212018</v>
      </c>
      <c r="B61" s="189">
        <f t="shared" si="12"/>
        <v>0</v>
      </c>
      <c r="C61" s="189">
        <f t="shared" si="12"/>
        <v>0</v>
      </c>
      <c r="D61" s="187">
        <f>SUMIF(SalarySheet!$B:$B,"Council Revenue",SalarySheet!AG:AG)</f>
        <v>0</v>
      </c>
      <c r="E61" s="171" t="s">
        <v>650</v>
      </c>
      <c r="F61" s="177">
        <v>212018</v>
      </c>
    </row>
    <row r="62" spans="1:11" ht="22.5" customHeight="1">
      <c r="A62" s="177">
        <v>212019</v>
      </c>
      <c r="B62" s="189">
        <f t="shared" si="12"/>
        <v>0</v>
      </c>
      <c r="C62" s="189">
        <f t="shared" si="12"/>
        <v>0</v>
      </c>
      <c r="D62" s="187">
        <f>SUMIF(SalarySheet!$B:$B,"Council Revenue",SalarySheet!AH:AH)</f>
        <v>0</v>
      </c>
      <c r="E62" s="171" t="s">
        <v>427</v>
      </c>
      <c r="F62" s="177">
        <v>212019</v>
      </c>
    </row>
    <row r="63" spans="1:11" ht="22.5" customHeight="1">
      <c r="A63" s="177">
        <v>212020</v>
      </c>
      <c r="B63" s="189">
        <f t="shared" si="12"/>
        <v>0</v>
      </c>
      <c r="C63" s="189">
        <f t="shared" si="12"/>
        <v>0</v>
      </c>
      <c r="D63" s="187">
        <f>SUMIF(SalarySheet!$B:$B,"Council Revenue",SalarySheet!AI:AI)</f>
        <v>0</v>
      </c>
      <c r="E63" s="171" t="s">
        <v>428</v>
      </c>
      <c r="F63" s="177">
        <v>212020</v>
      </c>
    </row>
    <row r="64" spans="1:11" ht="22.5" customHeight="1">
      <c r="A64" s="177">
        <v>212021</v>
      </c>
      <c r="B64" s="189">
        <f t="shared" si="12"/>
        <v>0</v>
      </c>
      <c r="C64" s="189">
        <f t="shared" si="12"/>
        <v>0</v>
      </c>
      <c r="D64" s="187">
        <f>SUMIF(SalarySheet!$B:$B,"Council Revenue",SalarySheet!AJ:AJ)</f>
        <v>0</v>
      </c>
      <c r="E64" s="171" t="s">
        <v>429</v>
      </c>
      <c r="F64" s="177">
        <v>212021</v>
      </c>
    </row>
    <row r="65" spans="1:6" ht="22.5" customHeight="1">
      <c r="A65" s="177">
        <v>212022</v>
      </c>
      <c r="B65" s="189">
        <f t="shared" si="12"/>
        <v>0</v>
      </c>
      <c r="C65" s="189">
        <f t="shared" si="12"/>
        <v>0</v>
      </c>
      <c r="D65" s="187">
        <f>SUMIF(SalarySheet!$B:$B,"Council Revenue",SalarySheet!AK:AK)</f>
        <v>0</v>
      </c>
      <c r="E65" s="171" t="s">
        <v>651</v>
      </c>
      <c r="F65" s="177">
        <v>212022</v>
      </c>
    </row>
    <row r="66" spans="1:6" ht="22.5" customHeight="1">
      <c r="A66" s="177">
        <v>212023</v>
      </c>
      <c r="B66" s="189">
        <f t="shared" si="12"/>
        <v>0</v>
      </c>
      <c r="C66" s="189">
        <f t="shared" si="12"/>
        <v>0</v>
      </c>
      <c r="D66" s="187">
        <f>SUMIF(SalarySheet!$B:$B,"Council Revenue",SalarySheet!AL:AL)</f>
        <v>0</v>
      </c>
      <c r="E66" s="171" t="s">
        <v>652</v>
      </c>
      <c r="F66" s="177">
        <v>212023</v>
      </c>
    </row>
    <row r="67" spans="1:6" ht="22.5" customHeight="1">
      <c r="A67" s="177">
        <v>212024</v>
      </c>
      <c r="B67" s="189">
        <f t="shared" si="12"/>
        <v>0</v>
      </c>
      <c r="C67" s="189">
        <f t="shared" si="12"/>
        <v>0</v>
      </c>
      <c r="D67" s="187">
        <f>SUMIF(SalarySheet!$B:$B,"Council Revenue",SalarySheet!AM:AM)</f>
        <v>0</v>
      </c>
      <c r="E67" s="171" t="s">
        <v>653</v>
      </c>
      <c r="F67" s="177">
        <v>212024</v>
      </c>
    </row>
    <row r="68" spans="1:6" ht="22.5" customHeight="1">
      <c r="A68" s="177">
        <v>212025</v>
      </c>
      <c r="B68" s="189">
        <f t="shared" si="12"/>
        <v>0</v>
      </c>
      <c r="C68" s="189">
        <f t="shared" si="12"/>
        <v>0</v>
      </c>
      <c r="D68" s="187">
        <f>SUMIF(SalarySheet!$B:$B,"Council Revenue",SalarySheet!AN:AN)</f>
        <v>0</v>
      </c>
      <c r="E68" s="171" t="s">
        <v>433</v>
      </c>
      <c r="F68" s="177">
        <v>212025</v>
      </c>
    </row>
    <row r="69" spans="1:6" ht="22.5" customHeight="1">
      <c r="A69" s="177">
        <v>212026</v>
      </c>
      <c r="B69" s="189">
        <f t="shared" si="12"/>
        <v>0</v>
      </c>
      <c r="C69" s="189">
        <f t="shared" si="12"/>
        <v>0</v>
      </c>
      <c r="D69" s="187">
        <f>SUMIF(SalarySheet!$B:$B,"Council Revenue",SalarySheet!AO:AO)</f>
        <v>0</v>
      </c>
      <c r="E69" s="171" t="s">
        <v>434</v>
      </c>
      <c r="F69" s="177">
        <v>212026</v>
      </c>
    </row>
    <row r="70" spans="1:6" ht="22.5" customHeight="1">
      <c r="A70" s="177">
        <v>212027</v>
      </c>
      <c r="B70" s="189">
        <f t="shared" si="12"/>
        <v>0</v>
      </c>
      <c r="C70" s="189">
        <f t="shared" si="12"/>
        <v>0</v>
      </c>
      <c r="D70" s="187">
        <f>SUMIF(SalarySheet!$B:$B,"Council Revenue",SalarySheet!AP:AP)</f>
        <v>0</v>
      </c>
      <c r="E70" s="171" t="s">
        <v>435</v>
      </c>
      <c r="F70" s="177">
        <v>212027</v>
      </c>
    </row>
    <row r="71" spans="1:6" ht="22.5" customHeight="1">
      <c r="A71" s="177">
        <v>212028</v>
      </c>
      <c r="B71" s="189">
        <f t="shared" si="12"/>
        <v>0</v>
      </c>
      <c r="C71" s="189">
        <f t="shared" si="12"/>
        <v>0</v>
      </c>
      <c r="D71" s="187">
        <f>SUMIF(SalarySheet!$B:$B,"Council Revenue",SalarySheet!AQ:AQ)</f>
        <v>0</v>
      </c>
      <c r="E71" s="171" t="s">
        <v>654</v>
      </c>
      <c r="F71" s="177">
        <v>212028</v>
      </c>
    </row>
    <row r="72" spans="1:6" ht="22.5" customHeight="1">
      <c r="A72" s="177">
        <v>212029</v>
      </c>
      <c r="B72" s="189">
        <f t="shared" si="12"/>
        <v>0</v>
      </c>
      <c r="C72" s="189">
        <f t="shared" si="12"/>
        <v>0</v>
      </c>
      <c r="D72" s="187">
        <f>SUMIF(SalarySheet!$B:$B,"Council Revenue",SalarySheet!AR:AR)</f>
        <v>0</v>
      </c>
      <c r="E72" s="171" t="s">
        <v>655</v>
      </c>
      <c r="F72" s="177">
        <v>212029</v>
      </c>
    </row>
    <row r="73" spans="1:6" ht="22.5" customHeight="1">
      <c r="A73" s="177">
        <v>212030</v>
      </c>
      <c r="B73" s="189">
        <f t="shared" si="12"/>
        <v>0</v>
      </c>
      <c r="C73" s="189">
        <f t="shared" si="12"/>
        <v>0</v>
      </c>
      <c r="D73" s="187">
        <f>SUMIF(SalarySheet!$B:$B,"Council Revenue",SalarySheet!AS:AS)</f>
        <v>0</v>
      </c>
      <c r="E73" s="171" t="s">
        <v>656</v>
      </c>
      <c r="F73" s="177">
        <v>212030</v>
      </c>
    </row>
    <row r="74" spans="1:6" ht="22.5" customHeight="1">
      <c r="A74" s="177">
        <v>212031</v>
      </c>
      <c r="B74" s="189">
        <f t="shared" si="12"/>
        <v>0</v>
      </c>
      <c r="C74" s="189">
        <f t="shared" si="12"/>
        <v>0</v>
      </c>
      <c r="D74" s="187">
        <f>SUMIF(SalarySheet!$B:$B,"Council Revenue",SalarySheet!AT:AT)</f>
        <v>0</v>
      </c>
      <c r="E74" s="171" t="s">
        <v>439</v>
      </c>
      <c r="F74" s="177">
        <v>212031</v>
      </c>
    </row>
    <row r="75" spans="1:6" ht="22.5" customHeight="1">
      <c r="A75" s="177">
        <v>212032</v>
      </c>
      <c r="B75" s="189">
        <f t="shared" si="12"/>
        <v>0</v>
      </c>
      <c r="C75" s="189">
        <f t="shared" si="12"/>
        <v>0</v>
      </c>
      <c r="D75" s="187">
        <f>SUMIF(SalarySheet!$B:$B,"Council Revenue",SalarySheet!AU:AU)</f>
        <v>0</v>
      </c>
      <c r="E75" s="171" t="s">
        <v>440</v>
      </c>
      <c r="F75" s="177">
        <v>212032</v>
      </c>
    </row>
    <row r="76" spans="1:6" ht="22.5" customHeight="1">
      <c r="A76" s="177">
        <v>212999</v>
      </c>
      <c r="B76" s="189">
        <f t="shared" ref="B76:C76" si="13">C76</f>
        <v>0</v>
      </c>
      <c r="C76" s="189">
        <f t="shared" si="13"/>
        <v>0</v>
      </c>
      <c r="D76" s="187">
        <f>SUMIF(SalarySheet!$B:$B,"Council Revenue",SalarySheet!AV:AV)</f>
        <v>0</v>
      </c>
      <c r="E76" s="171" t="s">
        <v>441</v>
      </c>
      <c r="F76" s="177">
        <v>212999</v>
      </c>
    </row>
    <row r="77" spans="1:6" ht="22.5" customHeight="1" thickBot="1">
      <c r="A77" s="177"/>
      <c r="B77" s="174"/>
      <c r="C77" s="174"/>
      <c r="D77" s="174"/>
      <c r="E77" s="175"/>
      <c r="F77" s="177"/>
    </row>
    <row r="78" spans="1:6" ht="22.5" customHeight="1" thickBot="1">
      <c r="A78" s="183">
        <v>213</v>
      </c>
      <c r="B78" s="172">
        <f>SUM(B79:B79)</f>
        <v>0</v>
      </c>
      <c r="C78" s="172">
        <f>SUM(C79:C79)</f>
        <v>0</v>
      </c>
      <c r="D78" s="172">
        <f>SUM(D79:D79)</f>
        <v>0</v>
      </c>
      <c r="E78" s="173" t="s">
        <v>606</v>
      </c>
      <c r="F78" s="183">
        <v>213</v>
      </c>
    </row>
    <row r="79" spans="1:6" ht="22.5" customHeight="1">
      <c r="A79" s="177">
        <v>213006</v>
      </c>
      <c r="B79" s="189"/>
      <c r="C79" s="189"/>
      <c r="D79" s="189"/>
      <c r="E79" s="171" t="s">
        <v>657</v>
      </c>
      <c r="F79" s="177">
        <v>213006</v>
      </c>
    </row>
    <row r="80" spans="1:6" ht="22.5" customHeight="1" thickBot="1">
      <c r="A80" s="177"/>
      <c r="B80" s="174"/>
      <c r="C80" s="174"/>
      <c r="D80" s="174"/>
      <c r="E80" s="175"/>
      <c r="F80" s="177"/>
    </row>
    <row r="81" spans="1:6" ht="22.5" customHeight="1" thickBot="1">
      <c r="A81" s="183">
        <v>221</v>
      </c>
      <c r="B81" s="172">
        <f t="shared" ref="B81:C81" si="14">SUM(B82:B87)</f>
        <v>0</v>
      </c>
      <c r="C81" s="172">
        <f t="shared" si="14"/>
        <v>0</v>
      </c>
      <c r="D81" s="172">
        <f>SUM(D82:D87)</f>
        <v>0</v>
      </c>
      <c r="E81" s="173" t="s">
        <v>607</v>
      </c>
      <c r="F81" s="183">
        <v>221</v>
      </c>
    </row>
    <row r="82" spans="1:6" ht="22.5" customHeight="1">
      <c r="A82" s="177">
        <v>221001</v>
      </c>
      <c r="B82" s="188"/>
      <c r="C82" s="188"/>
      <c r="D82" s="188"/>
      <c r="E82" s="185" t="s">
        <v>658</v>
      </c>
      <c r="F82" s="177">
        <v>221001</v>
      </c>
    </row>
    <row r="83" spans="1:6" ht="22.5" customHeight="1">
      <c r="A83" s="177">
        <v>221002</v>
      </c>
      <c r="B83" s="189"/>
      <c r="C83" s="189"/>
      <c r="D83" s="189"/>
      <c r="E83" s="171" t="s">
        <v>659</v>
      </c>
      <c r="F83" s="177">
        <v>221002</v>
      </c>
    </row>
    <row r="84" spans="1:6" ht="22.5" customHeight="1">
      <c r="A84" s="177">
        <v>221003</v>
      </c>
      <c r="B84" s="189"/>
      <c r="C84" s="189"/>
      <c r="D84" s="189"/>
      <c r="E84" s="171" t="s">
        <v>660</v>
      </c>
      <c r="F84" s="177">
        <v>221003</v>
      </c>
    </row>
    <row r="85" spans="1:6" ht="22.5" customHeight="1">
      <c r="A85" s="177">
        <v>221004</v>
      </c>
      <c r="B85" s="189"/>
      <c r="C85" s="189"/>
      <c r="D85" s="189"/>
      <c r="E85" s="171" t="s">
        <v>661</v>
      </c>
      <c r="F85" s="177">
        <v>221004</v>
      </c>
    </row>
    <row r="86" spans="1:6" ht="22.5" customHeight="1">
      <c r="A86" s="177">
        <v>221005</v>
      </c>
      <c r="B86" s="189"/>
      <c r="C86" s="189"/>
      <c r="D86" s="189"/>
      <c r="E86" s="171" t="s">
        <v>662</v>
      </c>
      <c r="F86" s="177">
        <v>221005</v>
      </c>
    </row>
    <row r="87" spans="1:6" ht="22.5" customHeight="1">
      <c r="A87" s="177">
        <v>221999</v>
      </c>
      <c r="B87" s="189"/>
      <c r="C87" s="189"/>
      <c r="D87" s="189"/>
      <c r="E87" s="171" t="s">
        <v>448</v>
      </c>
      <c r="F87" s="177">
        <v>221999</v>
      </c>
    </row>
    <row r="88" spans="1:6" ht="22.5" customHeight="1" thickBot="1">
      <c r="A88" s="177"/>
      <c r="B88" s="174"/>
      <c r="C88" s="174"/>
      <c r="D88" s="174"/>
      <c r="E88" s="175"/>
      <c r="F88" s="177"/>
    </row>
    <row r="89" spans="1:6" ht="22.5" customHeight="1" thickBot="1">
      <c r="A89" s="183">
        <v>222</v>
      </c>
      <c r="B89" s="172">
        <f t="shared" ref="B89:C89" si="15">SUM(B90:B101)</f>
        <v>0</v>
      </c>
      <c r="C89" s="172">
        <f t="shared" si="15"/>
        <v>0</v>
      </c>
      <c r="D89" s="172">
        <f>SUM(D90:D101)</f>
        <v>0</v>
      </c>
      <c r="E89" s="173" t="s">
        <v>608</v>
      </c>
      <c r="F89" s="183">
        <v>222</v>
      </c>
    </row>
    <row r="90" spans="1:6" ht="22.5" customHeight="1">
      <c r="A90" s="177">
        <v>222001</v>
      </c>
      <c r="B90" s="188"/>
      <c r="C90" s="188"/>
      <c r="D90" s="188"/>
      <c r="E90" s="185" t="s">
        <v>663</v>
      </c>
      <c r="F90" s="177">
        <v>222001</v>
      </c>
    </row>
    <row r="91" spans="1:6" ht="22.5" customHeight="1">
      <c r="A91" s="177">
        <v>222002</v>
      </c>
      <c r="B91" s="189"/>
      <c r="C91" s="189"/>
      <c r="D91" s="189"/>
      <c r="E91" s="171" t="s">
        <v>664</v>
      </c>
      <c r="F91" s="177">
        <v>222002</v>
      </c>
    </row>
    <row r="92" spans="1:6" ht="22.5" customHeight="1">
      <c r="A92" s="177">
        <v>222003</v>
      </c>
      <c r="B92" s="189"/>
      <c r="C92" s="189"/>
      <c r="D92" s="189"/>
      <c r="E92" s="171" t="s">
        <v>665</v>
      </c>
      <c r="F92" s="177">
        <v>222003</v>
      </c>
    </row>
    <row r="93" spans="1:6" ht="22.5" customHeight="1">
      <c r="A93" s="177">
        <v>222004</v>
      </c>
      <c r="B93" s="189"/>
      <c r="C93" s="189"/>
      <c r="D93" s="189"/>
      <c r="E93" s="171" t="s">
        <v>666</v>
      </c>
      <c r="F93" s="177">
        <v>222004</v>
      </c>
    </row>
    <row r="94" spans="1:6" ht="22.5" customHeight="1">
      <c r="A94" s="177">
        <v>222005</v>
      </c>
      <c r="B94" s="189"/>
      <c r="C94" s="189"/>
      <c r="D94" s="189"/>
      <c r="E94" s="171" t="s">
        <v>453</v>
      </c>
      <c r="F94" s="177">
        <v>222005</v>
      </c>
    </row>
    <row r="95" spans="1:6" ht="22.5" customHeight="1">
      <c r="A95" s="177">
        <v>222006</v>
      </c>
      <c r="B95" s="189"/>
      <c r="C95" s="189"/>
      <c r="D95" s="189"/>
      <c r="E95" s="171" t="s">
        <v>667</v>
      </c>
      <c r="F95" s="177">
        <v>222006</v>
      </c>
    </row>
    <row r="96" spans="1:6" ht="22.5" customHeight="1">
      <c r="A96" s="177">
        <v>222007</v>
      </c>
      <c r="B96" s="189"/>
      <c r="C96" s="189"/>
      <c r="D96" s="189"/>
      <c r="E96" s="171" t="s">
        <v>455</v>
      </c>
      <c r="F96" s="177">
        <v>222007</v>
      </c>
    </row>
    <row r="97" spans="1:6" ht="22.5" customHeight="1">
      <c r="A97" s="177">
        <v>222008</v>
      </c>
      <c r="B97" s="189"/>
      <c r="C97" s="189"/>
      <c r="D97" s="189"/>
      <c r="E97" s="171" t="s">
        <v>456</v>
      </c>
      <c r="F97" s="177">
        <v>222008</v>
      </c>
    </row>
    <row r="98" spans="1:6" ht="22.5" customHeight="1">
      <c r="A98" s="177">
        <v>222009</v>
      </c>
      <c r="B98" s="189"/>
      <c r="C98" s="189"/>
      <c r="D98" s="189"/>
      <c r="E98" s="171" t="s">
        <v>668</v>
      </c>
      <c r="F98" s="177">
        <v>222009</v>
      </c>
    </row>
    <row r="99" spans="1:6" ht="22.5" customHeight="1">
      <c r="A99" s="177">
        <v>222010</v>
      </c>
      <c r="B99" s="189"/>
      <c r="C99" s="189"/>
      <c r="D99" s="189"/>
      <c r="E99" s="171" t="s">
        <v>458</v>
      </c>
      <c r="F99" s="177">
        <v>222010</v>
      </c>
    </row>
    <row r="100" spans="1:6" ht="22.5" customHeight="1">
      <c r="A100" s="177">
        <v>222011</v>
      </c>
      <c r="B100" s="189"/>
      <c r="C100" s="189"/>
      <c r="D100" s="189"/>
      <c r="E100" s="171" t="s">
        <v>669</v>
      </c>
      <c r="F100" s="177">
        <v>222011</v>
      </c>
    </row>
    <row r="101" spans="1:6" ht="22.5" customHeight="1">
      <c r="A101" s="177">
        <v>222999</v>
      </c>
      <c r="B101" s="189"/>
      <c r="C101" s="189"/>
      <c r="D101" s="189"/>
      <c r="E101" s="171" t="s">
        <v>670</v>
      </c>
      <c r="F101" s="177">
        <v>222999</v>
      </c>
    </row>
    <row r="102" spans="1:6" ht="22.5" customHeight="1" thickBot="1">
      <c r="A102" s="177"/>
      <c r="B102" s="174"/>
      <c r="C102" s="174"/>
      <c r="D102" s="174"/>
      <c r="E102" s="175"/>
      <c r="F102" s="177"/>
    </row>
    <row r="103" spans="1:6" ht="22.5" customHeight="1" thickBot="1">
      <c r="A103" s="183">
        <v>223</v>
      </c>
      <c r="B103" s="172">
        <f t="shared" ref="B103:C103" si="16">SUM(B104:B129)</f>
        <v>0</v>
      </c>
      <c r="C103" s="172">
        <f t="shared" si="16"/>
        <v>0</v>
      </c>
      <c r="D103" s="172">
        <f>SUM(D104:D129)</f>
        <v>0</v>
      </c>
      <c r="E103" s="173" t="s">
        <v>609</v>
      </c>
      <c r="F103" s="183">
        <v>223</v>
      </c>
    </row>
    <row r="104" spans="1:6" ht="22.5" customHeight="1">
      <c r="A104" s="177">
        <v>223001</v>
      </c>
      <c r="B104" s="188"/>
      <c r="C104" s="188"/>
      <c r="D104" s="188"/>
      <c r="E104" s="185" t="s">
        <v>671</v>
      </c>
      <c r="F104" s="177">
        <v>223001</v>
      </c>
    </row>
    <row r="105" spans="1:6" ht="22.5" customHeight="1">
      <c r="A105" s="177">
        <v>223002</v>
      </c>
      <c r="B105" s="189"/>
      <c r="C105" s="189"/>
      <c r="D105" s="189"/>
      <c r="E105" s="171" t="s">
        <v>462</v>
      </c>
      <c r="F105" s="177">
        <v>223002</v>
      </c>
    </row>
    <row r="106" spans="1:6" ht="22.5" customHeight="1">
      <c r="A106" s="177">
        <v>223003</v>
      </c>
      <c r="B106" s="189"/>
      <c r="C106" s="189"/>
      <c r="D106" s="189"/>
      <c r="E106" s="171" t="s">
        <v>672</v>
      </c>
      <c r="F106" s="177">
        <v>223003</v>
      </c>
    </row>
    <row r="107" spans="1:6" ht="22.5" customHeight="1">
      <c r="A107" s="177">
        <v>223004</v>
      </c>
      <c r="B107" s="189"/>
      <c r="C107" s="189"/>
      <c r="D107" s="189"/>
      <c r="E107" s="171" t="s">
        <v>464</v>
      </c>
      <c r="F107" s="177">
        <v>223004</v>
      </c>
    </row>
    <row r="108" spans="1:6" ht="22.5" customHeight="1">
      <c r="A108" s="177">
        <v>223005</v>
      </c>
      <c r="B108" s="189"/>
      <c r="C108" s="189"/>
      <c r="D108" s="189"/>
      <c r="E108" s="171" t="s">
        <v>465</v>
      </c>
      <c r="F108" s="177">
        <v>223005</v>
      </c>
    </row>
    <row r="109" spans="1:6" ht="22.5" customHeight="1">
      <c r="A109" s="177">
        <v>223006</v>
      </c>
      <c r="B109" s="189"/>
      <c r="C109" s="189"/>
      <c r="D109" s="189"/>
      <c r="E109" s="171" t="s">
        <v>466</v>
      </c>
      <c r="F109" s="177">
        <v>223006</v>
      </c>
    </row>
    <row r="110" spans="1:6" ht="22.5" customHeight="1">
      <c r="A110" s="177">
        <v>223007</v>
      </c>
      <c r="B110" s="189"/>
      <c r="C110" s="189"/>
      <c r="D110" s="189"/>
      <c r="E110" s="171" t="s">
        <v>673</v>
      </c>
      <c r="F110" s="177">
        <v>223007</v>
      </c>
    </row>
    <row r="111" spans="1:6" ht="22.5" customHeight="1">
      <c r="A111" s="177">
        <v>223008</v>
      </c>
      <c r="B111" s="189"/>
      <c r="C111" s="189"/>
      <c r="D111" s="189"/>
      <c r="E111" s="171" t="s">
        <v>674</v>
      </c>
      <c r="F111" s="177">
        <v>223008</v>
      </c>
    </row>
    <row r="112" spans="1:6" ht="22.5" customHeight="1">
      <c r="A112" s="177">
        <v>223009</v>
      </c>
      <c r="B112" s="189"/>
      <c r="C112" s="189"/>
      <c r="D112" s="189"/>
      <c r="E112" s="171" t="s">
        <v>469</v>
      </c>
      <c r="F112" s="177">
        <v>223009</v>
      </c>
    </row>
    <row r="113" spans="1:6" ht="22.5" customHeight="1">
      <c r="A113" s="177">
        <v>223010</v>
      </c>
      <c r="B113" s="189"/>
      <c r="C113" s="189"/>
      <c r="D113" s="189"/>
      <c r="E113" s="171" t="s">
        <v>675</v>
      </c>
      <c r="F113" s="177">
        <v>223010</v>
      </c>
    </row>
    <row r="114" spans="1:6" ht="22.5" customHeight="1">
      <c r="A114" s="177">
        <v>223011</v>
      </c>
      <c r="B114" s="189"/>
      <c r="C114" s="189"/>
      <c r="D114" s="189"/>
      <c r="E114" s="171" t="s">
        <v>471</v>
      </c>
      <c r="F114" s="177">
        <v>223011</v>
      </c>
    </row>
    <row r="115" spans="1:6" ht="22.5" customHeight="1">
      <c r="A115" s="177">
        <v>223012</v>
      </c>
      <c r="B115" s="189"/>
      <c r="C115" s="189"/>
      <c r="D115" s="189"/>
      <c r="E115" s="171" t="s">
        <v>676</v>
      </c>
      <c r="F115" s="177">
        <v>223012</v>
      </c>
    </row>
    <row r="116" spans="1:6" ht="22.5" customHeight="1">
      <c r="A116" s="177">
        <v>223013</v>
      </c>
      <c r="B116" s="189"/>
      <c r="C116" s="189"/>
      <c r="D116" s="189"/>
      <c r="E116" s="171" t="s">
        <v>677</v>
      </c>
      <c r="F116" s="177">
        <v>223013</v>
      </c>
    </row>
    <row r="117" spans="1:6" ht="22.5" customHeight="1">
      <c r="A117" s="177">
        <v>223014</v>
      </c>
      <c r="B117" s="189"/>
      <c r="C117" s="189"/>
      <c r="D117" s="189"/>
      <c r="E117" s="171" t="s">
        <v>678</v>
      </c>
      <c r="F117" s="177">
        <v>223014</v>
      </c>
    </row>
    <row r="118" spans="1:6" ht="22.5" customHeight="1">
      <c r="A118" s="177">
        <v>223015</v>
      </c>
      <c r="B118" s="189"/>
      <c r="C118" s="189"/>
      <c r="D118" s="189"/>
      <c r="E118" s="171" t="s">
        <v>679</v>
      </c>
      <c r="F118" s="177">
        <v>223015</v>
      </c>
    </row>
    <row r="119" spans="1:6" ht="22.5" customHeight="1">
      <c r="A119" s="177">
        <v>223016</v>
      </c>
      <c r="B119" s="189"/>
      <c r="C119" s="189"/>
      <c r="D119" s="189"/>
      <c r="E119" s="171" t="s">
        <v>680</v>
      </c>
      <c r="F119" s="177">
        <v>223016</v>
      </c>
    </row>
    <row r="120" spans="1:6" ht="22.5" customHeight="1">
      <c r="A120" s="177">
        <v>223017</v>
      </c>
      <c r="B120" s="189"/>
      <c r="C120" s="189"/>
      <c r="D120" s="189"/>
      <c r="E120" s="171" t="s">
        <v>681</v>
      </c>
      <c r="F120" s="177">
        <v>223017</v>
      </c>
    </row>
    <row r="121" spans="1:6" ht="22.5" customHeight="1">
      <c r="A121" s="177">
        <v>223018</v>
      </c>
      <c r="B121" s="189"/>
      <c r="C121" s="189"/>
      <c r="D121" s="189"/>
      <c r="E121" s="171" t="s">
        <v>682</v>
      </c>
      <c r="F121" s="177">
        <v>223018</v>
      </c>
    </row>
    <row r="122" spans="1:6" ht="22.5" customHeight="1">
      <c r="A122" s="177">
        <v>223019</v>
      </c>
      <c r="B122" s="189"/>
      <c r="C122" s="189"/>
      <c r="D122" s="189"/>
      <c r="E122" s="171" t="s">
        <v>683</v>
      </c>
      <c r="F122" s="177">
        <v>223019</v>
      </c>
    </row>
    <row r="123" spans="1:6" ht="22.5" customHeight="1">
      <c r="A123" s="177">
        <v>223020</v>
      </c>
      <c r="B123" s="189"/>
      <c r="C123" s="189"/>
      <c r="D123" s="189"/>
      <c r="E123" s="171" t="s">
        <v>480</v>
      </c>
      <c r="F123" s="177">
        <v>223020</v>
      </c>
    </row>
    <row r="124" spans="1:6" ht="22.5" customHeight="1">
      <c r="A124" s="177">
        <v>223021</v>
      </c>
      <c r="B124" s="189"/>
      <c r="C124" s="189"/>
      <c r="D124" s="189"/>
      <c r="E124" s="171" t="s">
        <v>481</v>
      </c>
      <c r="F124" s="177">
        <v>223021</v>
      </c>
    </row>
    <row r="125" spans="1:6" ht="22.5" customHeight="1">
      <c r="A125" s="177">
        <v>223022</v>
      </c>
      <c r="B125" s="189"/>
      <c r="C125" s="189"/>
      <c r="D125" s="189"/>
      <c r="E125" s="171" t="s">
        <v>684</v>
      </c>
      <c r="F125" s="177">
        <v>223022</v>
      </c>
    </row>
    <row r="126" spans="1:6" ht="22.5" customHeight="1">
      <c r="A126" s="177">
        <v>223023</v>
      </c>
      <c r="B126" s="189"/>
      <c r="C126" s="189"/>
      <c r="D126" s="189"/>
      <c r="E126" s="171" t="s">
        <v>685</v>
      </c>
      <c r="F126" s="177">
        <v>223023</v>
      </c>
    </row>
    <row r="127" spans="1:6" ht="22.5" customHeight="1">
      <c r="A127" s="177">
        <v>223024</v>
      </c>
      <c r="B127" s="189"/>
      <c r="C127" s="189"/>
      <c r="D127" s="189"/>
      <c r="E127" s="171" t="s">
        <v>484</v>
      </c>
      <c r="F127" s="177">
        <v>223024</v>
      </c>
    </row>
    <row r="128" spans="1:6" ht="22.5" customHeight="1">
      <c r="A128" s="177">
        <v>223025</v>
      </c>
      <c r="B128" s="189"/>
      <c r="C128" s="189"/>
      <c r="D128" s="189"/>
      <c r="E128" s="171" t="s">
        <v>686</v>
      </c>
      <c r="F128" s="177">
        <v>223025</v>
      </c>
    </row>
    <row r="129" spans="1:6" ht="22.5" customHeight="1">
      <c r="A129" s="177">
        <v>223999</v>
      </c>
      <c r="B129" s="189"/>
      <c r="C129" s="189"/>
      <c r="D129" s="189"/>
      <c r="E129" s="171" t="s">
        <v>687</v>
      </c>
      <c r="F129" s="177">
        <v>223999</v>
      </c>
    </row>
    <row r="130" spans="1:6" ht="22.5" customHeight="1" thickBot="1">
      <c r="A130" s="177"/>
      <c r="B130" s="174"/>
      <c r="C130" s="174"/>
      <c r="D130" s="174"/>
      <c r="E130" s="175"/>
      <c r="F130" s="177"/>
    </row>
    <row r="131" spans="1:6" ht="22.5" customHeight="1" thickBot="1">
      <c r="A131" s="183">
        <v>224</v>
      </c>
      <c r="B131" s="172">
        <f t="shared" ref="B131:C131" si="17">SUM(B132:B136)</f>
        <v>0</v>
      </c>
      <c r="C131" s="172">
        <f t="shared" si="17"/>
        <v>0</v>
      </c>
      <c r="D131" s="172">
        <f>SUM(D132:D136)</f>
        <v>0</v>
      </c>
      <c r="E131" s="173" t="s">
        <v>610</v>
      </c>
      <c r="F131" s="183">
        <v>224</v>
      </c>
    </row>
    <row r="132" spans="1:6" ht="22.5" customHeight="1">
      <c r="A132" s="177">
        <v>224001</v>
      </c>
      <c r="B132" s="188"/>
      <c r="C132" s="188"/>
      <c r="D132" s="188"/>
      <c r="E132" s="185" t="s">
        <v>487</v>
      </c>
      <c r="F132" s="177">
        <v>224001</v>
      </c>
    </row>
    <row r="133" spans="1:6" ht="22.5" customHeight="1">
      <c r="A133" s="177">
        <v>224011</v>
      </c>
      <c r="B133" s="189"/>
      <c r="C133" s="189"/>
      <c r="D133" s="189"/>
      <c r="E133" s="171" t="s">
        <v>488</v>
      </c>
      <c r="F133" s="177">
        <v>224011</v>
      </c>
    </row>
    <row r="134" spans="1:6" ht="22.5" customHeight="1">
      <c r="A134" s="177">
        <v>224021</v>
      </c>
      <c r="B134" s="189"/>
      <c r="C134" s="189"/>
      <c r="D134" s="189"/>
      <c r="E134" s="171" t="s">
        <v>688</v>
      </c>
      <c r="F134" s="177">
        <v>224021</v>
      </c>
    </row>
    <row r="135" spans="1:6" ht="22.5" customHeight="1">
      <c r="A135" s="177">
        <v>224022</v>
      </c>
      <c r="B135" s="189"/>
      <c r="C135" s="189"/>
      <c r="D135" s="189"/>
      <c r="E135" s="171" t="s">
        <v>689</v>
      </c>
      <c r="F135" s="177">
        <v>224022</v>
      </c>
    </row>
    <row r="136" spans="1:6" ht="22.5" customHeight="1">
      <c r="A136" s="177">
        <v>224999</v>
      </c>
      <c r="B136" s="189"/>
      <c r="C136" s="189"/>
      <c r="D136" s="189"/>
      <c r="E136" s="171" t="s">
        <v>690</v>
      </c>
      <c r="F136" s="177">
        <v>224999</v>
      </c>
    </row>
    <row r="137" spans="1:6" ht="22.5" customHeight="1" thickBot="1">
      <c r="A137" s="177"/>
      <c r="B137" s="174"/>
      <c r="C137" s="174"/>
      <c r="D137" s="174"/>
      <c r="E137" s="175"/>
      <c r="F137" s="177"/>
    </row>
    <row r="138" spans="1:6" ht="22.5" customHeight="1" thickBot="1">
      <c r="A138" s="183">
        <v>225</v>
      </c>
      <c r="B138" s="172">
        <f t="shared" ref="B138:C138" si="18">SUM(B139:B144)</f>
        <v>0</v>
      </c>
      <c r="C138" s="172">
        <f t="shared" si="18"/>
        <v>0</v>
      </c>
      <c r="D138" s="172">
        <f>SUM(D139:D144)</f>
        <v>0</v>
      </c>
      <c r="E138" s="173" t="s">
        <v>611</v>
      </c>
      <c r="F138" s="183">
        <v>225</v>
      </c>
    </row>
    <row r="139" spans="1:6" ht="22.5" customHeight="1">
      <c r="A139" s="177">
        <v>225001</v>
      </c>
      <c r="B139" s="188"/>
      <c r="C139" s="188"/>
      <c r="D139" s="188"/>
      <c r="E139" s="185" t="s">
        <v>492</v>
      </c>
      <c r="F139" s="177">
        <v>225001</v>
      </c>
    </row>
    <row r="140" spans="1:6" ht="22.5" customHeight="1">
      <c r="A140" s="177">
        <v>225002</v>
      </c>
      <c r="B140" s="189"/>
      <c r="C140" s="189"/>
      <c r="D140" s="189"/>
      <c r="E140" s="171" t="s">
        <v>691</v>
      </c>
      <c r="F140" s="177">
        <v>225002</v>
      </c>
    </row>
    <row r="141" spans="1:6" ht="22.5" customHeight="1">
      <c r="A141" s="177">
        <v>225003</v>
      </c>
      <c r="B141" s="189"/>
      <c r="C141" s="189"/>
      <c r="D141" s="189"/>
      <c r="E141" s="171" t="s">
        <v>692</v>
      </c>
      <c r="F141" s="177">
        <v>225003</v>
      </c>
    </row>
    <row r="142" spans="1:6" ht="22.5" customHeight="1">
      <c r="A142" s="177">
        <v>225004</v>
      </c>
      <c r="B142" s="189"/>
      <c r="C142" s="189"/>
      <c r="D142" s="189"/>
      <c r="E142" s="171" t="s">
        <v>693</v>
      </c>
      <c r="F142" s="177">
        <v>225004</v>
      </c>
    </row>
    <row r="143" spans="1:6" ht="22.5" customHeight="1">
      <c r="A143" s="177">
        <v>225005</v>
      </c>
      <c r="B143" s="189"/>
      <c r="C143" s="189"/>
      <c r="D143" s="189"/>
      <c r="E143" s="171" t="s">
        <v>694</v>
      </c>
      <c r="F143" s="177">
        <v>225005</v>
      </c>
    </row>
    <row r="144" spans="1:6" ht="22.5" customHeight="1">
      <c r="A144" s="177">
        <v>225006</v>
      </c>
      <c r="B144" s="189"/>
      <c r="C144" s="189"/>
      <c r="D144" s="189"/>
      <c r="E144" s="171" t="s">
        <v>695</v>
      </c>
      <c r="F144" s="177">
        <v>225006</v>
      </c>
    </row>
    <row r="145" spans="1:6" ht="22.5" customHeight="1" thickBot="1">
      <c r="A145" s="177"/>
      <c r="B145" s="174"/>
      <c r="C145" s="174"/>
      <c r="D145" s="174"/>
      <c r="E145" s="175"/>
      <c r="F145" s="177"/>
    </row>
    <row r="146" spans="1:6" ht="22.5" customHeight="1" thickBot="1">
      <c r="A146" s="183">
        <v>226</v>
      </c>
      <c r="B146" s="172">
        <f t="shared" ref="B146:C146" si="19">SUM(B147:B164)</f>
        <v>0</v>
      </c>
      <c r="C146" s="172">
        <f t="shared" si="19"/>
        <v>0</v>
      </c>
      <c r="D146" s="172">
        <f>SUM(D147:D164)</f>
        <v>0</v>
      </c>
      <c r="E146" s="173" t="s">
        <v>612</v>
      </c>
      <c r="F146" s="183">
        <v>226</v>
      </c>
    </row>
    <row r="147" spans="1:6" ht="22.5" customHeight="1">
      <c r="A147" s="177">
        <v>226001</v>
      </c>
      <c r="B147" s="188"/>
      <c r="C147" s="188"/>
      <c r="D147" s="188"/>
      <c r="E147" s="185" t="s">
        <v>696</v>
      </c>
      <c r="F147" s="177">
        <v>226001</v>
      </c>
    </row>
    <row r="148" spans="1:6" ht="22.5" customHeight="1">
      <c r="A148" s="177">
        <v>226002</v>
      </c>
      <c r="B148" s="189"/>
      <c r="C148" s="189"/>
      <c r="D148" s="189"/>
      <c r="E148" s="171" t="s">
        <v>697</v>
      </c>
      <c r="F148" s="177">
        <v>226002</v>
      </c>
    </row>
    <row r="149" spans="1:6" ht="22.5" customHeight="1">
      <c r="A149" s="177">
        <v>226003</v>
      </c>
      <c r="B149" s="189"/>
      <c r="C149" s="189"/>
      <c r="D149" s="189"/>
      <c r="E149" s="171" t="s">
        <v>698</v>
      </c>
      <c r="F149" s="177">
        <v>226003</v>
      </c>
    </row>
    <row r="150" spans="1:6" ht="22.5" customHeight="1">
      <c r="A150" s="177">
        <v>226004</v>
      </c>
      <c r="B150" s="189"/>
      <c r="C150" s="189"/>
      <c r="D150" s="189"/>
      <c r="E150" s="171" t="s">
        <v>699</v>
      </c>
      <c r="F150" s="177">
        <v>226004</v>
      </c>
    </row>
    <row r="151" spans="1:6" ht="22.5" customHeight="1">
      <c r="A151" s="177">
        <v>226005</v>
      </c>
      <c r="B151" s="189"/>
      <c r="C151" s="189"/>
      <c r="D151" s="189"/>
      <c r="E151" s="171" t="s">
        <v>700</v>
      </c>
      <c r="F151" s="177">
        <v>226005</v>
      </c>
    </row>
    <row r="152" spans="1:6" ht="22.5" customHeight="1">
      <c r="A152" s="177">
        <v>226006</v>
      </c>
      <c r="B152" s="189"/>
      <c r="C152" s="189"/>
      <c r="D152" s="189"/>
      <c r="E152" s="171" t="s">
        <v>701</v>
      </c>
      <c r="F152" s="177">
        <v>226006</v>
      </c>
    </row>
    <row r="153" spans="1:6" ht="22.5" customHeight="1">
      <c r="A153" s="177">
        <v>226007</v>
      </c>
      <c r="B153" s="189"/>
      <c r="C153" s="189"/>
      <c r="D153" s="189"/>
      <c r="E153" s="171" t="s">
        <v>702</v>
      </c>
      <c r="F153" s="177">
        <v>226007</v>
      </c>
    </row>
    <row r="154" spans="1:6" ht="22.5" customHeight="1">
      <c r="A154" s="177">
        <v>226008</v>
      </c>
      <c r="B154" s="189"/>
      <c r="C154" s="189"/>
      <c r="D154" s="189"/>
      <c r="E154" s="171" t="s">
        <v>703</v>
      </c>
      <c r="F154" s="177">
        <v>226008</v>
      </c>
    </row>
    <row r="155" spans="1:6" ht="22.5" customHeight="1">
      <c r="A155" s="177">
        <v>226009</v>
      </c>
      <c r="B155" s="189"/>
      <c r="C155" s="189"/>
      <c r="D155" s="189"/>
      <c r="E155" s="171" t="s">
        <v>704</v>
      </c>
      <c r="F155" s="177">
        <v>226009</v>
      </c>
    </row>
    <row r="156" spans="1:6" ht="22.5" customHeight="1">
      <c r="A156" s="177">
        <v>226010</v>
      </c>
      <c r="B156" s="189"/>
      <c r="C156" s="189"/>
      <c r="D156" s="189"/>
      <c r="E156" s="171" t="s">
        <v>705</v>
      </c>
      <c r="F156" s="177">
        <v>226010</v>
      </c>
    </row>
    <row r="157" spans="1:6" ht="22.5" customHeight="1">
      <c r="A157" s="177">
        <v>226011</v>
      </c>
      <c r="B157" s="189"/>
      <c r="C157" s="189"/>
      <c r="D157" s="189"/>
      <c r="E157" s="171" t="s">
        <v>706</v>
      </c>
      <c r="F157" s="177">
        <v>226011</v>
      </c>
    </row>
    <row r="158" spans="1:6" ht="22.5" customHeight="1">
      <c r="A158" s="177">
        <v>226012</v>
      </c>
      <c r="B158" s="189"/>
      <c r="C158" s="189"/>
      <c r="D158" s="189"/>
      <c r="E158" s="171" t="s">
        <v>707</v>
      </c>
      <c r="F158" s="177">
        <v>226012</v>
      </c>
    </row>
    <row r="159" spans="1:6" ht="22.5" customHeight="1">
      <c r="A159" s="177">
        <v>226013</v>
      </c>
      <c r="B159" s="189"/>
      <c r="C159" s="189"/>
      <c r="D159" s="189"/>
      <c r="E159" s="171" t="s">
        <v>708</v>
      </c>
      <c r="F159" s="177">
        <v>226013</v>
      </c>
    </row>
    <row r="160" spans="1:6" ht="22.5" customHeight="1">
      <c r="A160" s="177">
        <v>226014</v>
      </c>
      <c r="B160" s="189"/>
      <c r="C160" s="189"/>
      <c r="D160" s="189"/>
      <c r="E160" s="171" t="s">
        <v>709</v>
      </c>
      <c r="F160" s="177">
        <v>226014</v>
      </c>
    </row>
    <row r="161" spans="1:6" ht="22.5" customHeight="1">
      <c r="A161" s="177">
        <v>226015</v>
      </c>
      <c r="B161" s="189"/>
      <c r="C161" s="189"/>
      <c r="D161" s="189"/>
      <c r="E161" s="171" t="s">
        <v>710</v>
      </c>
      <c r="F161" s="177">
        <v>226015</v>
      </c>
    </row>
    <row r="162" spans="1:6" ht="22.5" customHeight="1">
      <c r="A162" s="177">
        <v>226016</v>
      </c>
      <c r="B162" s="189"/>
      <c r="C162" s="189"/>
      <c r="D162" s="189"/>
      <c r="E162" s="171" t="s">
        <v>711</v>
      </c>
      <c r="F162" s="177">
        <v>226016</v>
      </c>
    </row>
    <row r="163" spans="1:6" ht="22.5" customHeight="1">
      <c r="A163" s="177">
        <v>226017</v>
      </c>
      <c r="B163" s="189"/>
      <c r="C163" s="189"/>
      <c r="D163" s="189"/>
      <c r="E163" s="171" t="s">
        <v>712</v>
      </c>
      <c r="F163" s="177">
        <v>226017</v>
      </c>
    </row>
    <row r="164" spans="1:6" ht="22.5" customHeight="1">
      <c r="A164" s="177">
        <v>226018</v>
      </c>
      <c r="B164" s="189"/>
      <c r="C164" s="189"/>
      <c r="D164" s="189"/>
      <c r="E164" s="171" t="s">
        <v>515</v>
      </c>
      <c r="F164" s="177">
        <v>226018</v>
      </c>
    </row>
    <row r="165" spans="1:6" ht="22.5" customHeight="1" thickBot="1">
      <c r="A165" s="177"/>
      <c r="B165" s="174"/>
      <c r="C165" s="174"/>
      <c r="D165" s="174"/>
      <c r="E165" s="175"/>
      <c r="F165" s="177"/>
    </row>
    <row r="166" spans="1:6" ht="22.5" customHeight="1" thickBot="1">
      <c r="A166" s="183">
        <v>227</v>
      </c>
      <c r="B166" s="172">
        <f t="shared" ref="B166:C166" si="20">SUM(B167:B170)</f>
        <v>0</v>
      </c>
      <c r="C166" s="172">
        <f t="shared" si="20"/>
        <v>0</v>
      </c>
      <c r="D166" s="172">
        <f>SUM(D167:D170)</f>
        <v>0</v>
      </c>
      <c r="E166" s="173" t="s">
        <v>613</v>
      </c>
      <c r="F166" s="183">
        <v>227</v>
      </c>
    </row>
    <row r="167" spans="1:6" ht="22.5" customHeight="1">
      <c r="A167" s="177">
        <v>227001</v>
      </c>
      <c r="B167" s="188"/>
      <c r="C167" s="188"/>
      <c r="D167" s="188"/>
      <c r="E167" s="185" t="s">
        <v>713</v>
      </c>
      <c r="F167" s="177">
        <v>227001</v>
      </c>
    </row>
    <row r="168" spans="1:6" ht="22.5" customHeight="1">
      <c r="A168" s="177">
        <v>227002</v>
      </c>
      <c r="B168" s="189"/>
      <c r="C168" s="189"/>
      <c r="D168" s="189"/>
      <c r="E168" s="171" t="s">
        <v>714</v>
      </c>
      <c r="F168" s="177">
        <v>227002</v>
      </c>
    </row>
    <row r="169" spans="1:6" ht="22.5" customHeight="1">
      <c r="A169" s="177">
        <v>227003</v>
      </c>
      <c r="B169" s="189"/>
      <c r="C169" s="189"/>
      <c r="D169" s="189"/>
      <c r="E169" s="171" t="s">
        <v>715</v>
      </c>
      <c r="F169" s="177">
        <v>227003</v>
      </c>
    </row>
    <row r="170" spans="1:6" ht="22.5" customHeight="1">
      <c r="A170" s="177">
        <v>227011</v>
      </c>
      <c r="B170" s="189"/>
      <c r="C170" s="189"/>
      <c r="D170" s="189"/>
      <c r="E170" s="171" t="s">
        <v>716</v>
      </c>
      <c r="F170" s="177">
        <v>227011</v>
      </c>
    </row>
    <row r="171" spans="1:6" ht="22.5" customHeight="1" thickBot="1">
      <c r="A171" s="177"/>
      <c r="B171" s="174"/>
      <c r="C171" s="174"/>
      <c r="D171" s="174"/>
      <c r="E171" s="175"/>
      <c r="F171" s="177"/>
    </row>
    <row r="172" spans="1:6" ht="22.5" customHeight="1" thickBot="1">
      <c r="A172" s="183">
        <v>228</v>
      </c>
      <c r="B172" s="172">
        <f>SUM(B173:B190)</f>
        <v>0</v>
      </c>
      <c r="C172" s="172">
        <f>SUM(C173:C190)</f>
        <v>0</v>
      </c>
      <c r="D172" s="172">
        <f>SUM(D173:D190)</f>
        <v>0</v>
      </c>
      <c r="E172" s="173" t="s">
        <v>614</v>
      </c>
      <c r="F172" s="183">
        <v>228</v>
      </c>
    </row>
    <row r="173" spans="1:6" ht="22.5" customHeight="1">
      <c r="A173" s="177">
        <v>228002</v>
      </c>
      <c r="B173" s="189"/>
      <c r="C173" s="189"/>
      <c r="D173" s="189"/>
      <c r="E173" s="171" t="s">
        <v>717</v>
      </c>
      <c r="F173" s="177">
        <v>228002</v>
      </c>
    </row>
    <row r="174" spans="1:6" ht="22.5" customHeight="1">
      <c r="A174" s="177">
        <v>228003</v>
      </c>
      <c r="B174" s="189"/>
      <c r="C174" s="189"/>
      <c r="D174" s="189"/>
      <c r="E174" s="171" t="s">
        <v>521</v>
      </c>
      <c r="F174" s="177">
        <v>228003</v>
      </c>
    </row>
    <row r="175" spans="1:6" ht="22.5" customHeight="1">
      <c r="A175" s="177">
        <v>228004</v>
      </c>
      <c r="B175" s="189"/>
      <c r="C175" s="189"/>
      <c r="D175" s="189"/>
      <c r="E175" s="171" t="s">
        <v>718</v>
      </c>
      <c r="F175" s="177">
        <v>228004</v>
      </c>
    </row>
    <row r="176" spans="1:6" ht="22.5" customHeight="1">
      <c r="A176" s="177">
        <v>228005</v>
      </c>
      <c r="B176" s="189"/>
      <c r="C176" s="189"/>
      <c r="D176" s="189"/>
      <c r="E176" s="171" t="s">
        <v>719</v>
      </c>
      <c r="F176" s="177">
        <v>228005</v>
      </c>
    </row>
    <row r="177" spans="1:6" ht="22.5" customHeight="1">
      <c r="A177" s="177">
        <v>228006</v>
      </c>
      <c r="B177" s="189"/>
      <c r="C177" s="189"/>
      <c r="D177" s="189"/>
      <c r="E177" s="171" t="s">
        <v>720</v>
      </c>
      <c r="F177" s="177">
        <v>228006</v>
      </c>
    </row>
    <row r="178" spans="1:6" ht="22.5" customHeight="1">
      <c r="A178" s="177">
        <v>228007</v>
      </c>
      <c r="B178" s="189"/>
      <c r="C178" s="189"/>
      <c r="D178" s="189"/>
      <c r="E178" s="171" t="s">
        <v>721</v>
      </c>
      <c r="F178" s="177">
        <v>228007</v>
      </c>
    </row>
    <row r="179" spans="1:6" ht="22.5" customHeight="1">
      <c r="A179" s="177">
        <v>228008</v>
      </c>
      <c r="B179" s="189"/>
      <c r="C179" s="189"/>
      <c r="D179" s="189"/>
      <c r="E179" s="171" t="s">
        <v>722</v>
      </c>
      <c r="F179" s="177">
        <v>228008</v>
      </c>
    </row>
    <row r="180" spans="1:6" ht="22.5" customHeight="1">
      <c r="A180" s="177">
        <v>228009</v>
      </c>
      <c r="B180" s="189"/>
      <c r="C180" s="189"/>
      <c r="D180" s="189"/>
      <c r="E180" s="171" t="s">
        <v>723</v>
      </c>
      <c r="F180" s="177">
        <v>228009</v>
      </c>
    </row>
    <row r="181" spans="1:6" ht="22.5" customHeight="1">
      <c r="A181" s="177">
        <v>228010</v>
      </c>
      <c r="B181" s="189"/>
      <c r="C181" s="189"/>
      <c r="D181" s="189"/>
      <c r="E181" s="171" t="s">
        <v>724</v>
      </c>
      <c r="F181" s="177">
        <v>228010</v>
      </c>
    </row>
    <row r="182" spans="1:6" ht="22.5" customHeight="1">
      <c r="A182" s="177">
        <v>228014</v>
      </c>
      <c r="B182" s="189"/>
      <c r="C182" s="189"/>
      <c r="D182" s="189"/>
      <c r="E182" s="171" t="s">
        <v>725</v>
      </c>
      <c r="F182" s="177">
        <v>228014</v>
      </c>
    </row>
    <row r="183" spans="1:6" ht="22.5" customHeight="1">
      <c r="A183" s="177">
        <v>228015</v>
      </c>
      <c r="B183" s="189"/>
      <c r="C183" s="189"/>
      <c r="D183" s="189"/>
      <c r="E183" s="171" t="s">
        <v>530</v>
      </c>
      <c r="F183" s="177">
        <v>228015</v>
      </c>
    </row>
    <row r="184" spans="1:6" ht="22.5" customHeight="1">
      <c r="A184" s="177">
        <v>228016</v>
      </c>
      <c r="B184" s="189"/>
      <c r="C184" s="189"/>
      <c r="D184" s="189"/>
      <c r="E184" s="171" t="s">
        <v>531</v>
      </c>
      <c r="F184" s="177">
        <v>228016</v>
      </c>
    </row>
    <row r="185" spans="1:6" ht="22.5" customHeight="1">
      <c r="A185" s="177">
        <v>228017</v>
      </c>
      <c r="B185" s="189"/>
      <c r="C185" s="189"/>
      <c r="D185" s="189"/>
      <c r="E185" s="171" t="s">
        <v>726</v>
      </c>
      <c r="F185" s="177">
        <v>228017</v>
      </c>
    </row>
    <row r="186" spans="1:6" ht="22.5" customHeight="1">
      <c r="A186" s="177">
        <v>228019</v>
      </c>
      <c r="B186" s="189"/>
      <c r="C186" s="189"/>
      <c r="D186" s="189"/>
      <c r="E186" s="171" t="s">
        <v>533</v>
      </c>
      <c r="F186" s="177">
        <v>228019</v>
      </c>
    </row>
    <row r="187" spans="1:6" ht="22.5" customHeight="1">
      <c r="A187" s="177">
        <v>228022</v>
      </c>
      <c r="B187" s="189"/>
      <c r="C187" s="189"/>
      <c r="D187" s="189"/>
      <c r="E187" s="171" t="s">
        <v>534</v>
      </c>
      <c r="F187" s="177">
        <v>228022</v>
      </c>
    </row>
    <row r="188" spans="1:6" ht="22.5" customHeight="1">
      <c r="A188" s="177">
        <v>228024</v>
      </c>
      <c r="B188" s="189"/>
      <c r="C188" s="189"/>
      <c r="D188" s="189"/>
      <c r="E188" s="171" t="s">
        <v>535</v>
      </c>
      <c r="F188" s="181">
        <v>228024</v>
      </c>
    </row>
    <row r="189" spans="1:6" ht="22.5" customHeight="1">
      <c r="A189" s="177">
        <v>228027</v>
      </c>
      <c r="B189" s="189"/>
      <c r="C189" s="189"/>
      <c r="D189" s="189"/>
      <c r="E189" s="171" t="s">
        <v>536</v>
      </c>
      <c r="F189" s="177">
        <v>228027</v>
      </c>
    </row>
    <row r="190" spans="1:6" ht="22.5" customHeight="1">
      <c r="A190" s="177">
        <v>228999</v>
      </c>
      <c r="B190" s="189"/>
      <c r="C190" s="189"/>
      <c r="D190" s="189"/>
      <c r="E190" s="171" t="s">
        <v>727</v>
      </c>
      <c r="F190" s="177">
        <v>228999</v>
      </c>
    </row>
    <row r="191" spans="1:6" ht="22.5" customHeight="1" thickBot="1">
      <c r="A191" s="177"/>
      <c r="B191" s="174"/>
      <c r="C191" s="174"/>
      <c r="D191" s="174"/>
      <c r="E191" s="175"/>
      <c r="F191" s="177"/>
    </row>
    <row r="192" spans="1:6" ht="22.5" customHeight="1" thickBot="1">
      <c r="A192" s="183">
        <v>281</v>
      </c>
      <c r="B192" s="172">
        <f t="shared" ref="B192:C192" si="21">SUM(B193:B196)</f>
        <v>0</v>
      </c>
      <c r="C192" s="172">
        <f t="shared" si="21"/>
        <v>0</v>
      </c>
      <c r="D192" s="172">
        <f>SUM(D193:D196)</f>
        <v>0</v>
      </c>
      <c r="E192" s="173" t="s">
        <v>619</v>
      </c>
      <c r="F192" s="183">
        <v>281</v>
      </c>
    </row>
    <row r="193" spans="1:11" ht="22.5" customHeight="1">
      <c r="A193" s="177">
        <v>281001</v>
      </c>
      <c r="B193" s="188"/>
      <c r="C193" s="188"/>
      <c r="D193" s="188"/>
      <c r="E193" s="185" t="s">
        <v>728</v>
      </c>
      <c r="F193" s="177">
        <v>281001</v>
      </c>
    </row>
    <row r="194" spans="1:11" ht="22.5" customHeight="1">
      <c r="A194" s="177">
        <v>281002</v>
      </c>
      <c r="B194" s="189"/>
      <c r="C194" s="189"/>
      <c r="D194" s="189"/>
      <c r="E194" s="171" t="s">
        <v>729</v>
      </c>
      <c r="F194" s="177">
        <v>281002</v>
      </c>
    </row>
    <row r="195" spans="1:11" ht="22.5" customHeight="1">
      <c r="A195" s="177">
        <v>281003</v>
      </c>
      <c r="B195" s="189"/>
      <c r="C195" s="189"/>
      <c r="D195" s="189"/>
      <c r="E195" s="171" t="s">
        <v>730</v>
      </c>
      <c r="F195" s="177">
        <v>281003</v>
      </c>
    </row>
    <row r="196" spans="1:11" ht="22.5" customHeight="1">
      <c r="A196" s="177">
        <v>281999</v>
      </c>
      <c r="B196" s="189"/>
      <c r="C196" s="189"/>
      <c r="D196" s="189"/>
      <c r="E196" s="171" t="s">
        <v>541</v>
      </c>
      <c r="F196" s="177">
        <v>281999</v>
      </c>
    </row>
    <row r="197" spans="1:11" ht="22.5" customHeight="1" thickBot="1">
      <c r="A197" s="177"/>
      <c r="B197" s="174"/>
      <c r="C197" s="174"/>
      <c r="D197" s="174"/>
      <c r="E197" s="175"/>
      <c r="F197" s="177"/>
    </row>
    <row r="198" spans="1:11" ht="22.5" customHeight="1" thickBot="1">
      <c r="A198" s="183">
        <v>421</v>
      </c>
      <c r="B198" s="172">
        <f t="shared" ref="B198:C198" si="22">SUM(B199:B201)</f>
        <v>0</v>
      </c>
      <c r="C198" s="172">
        <f t="shared" si="22"/>
        <v>0</v>
      </c>
      <c r="D198" s="172">
        <f>SUM(D199:D201)</f>
        <v>0</v>
      </c>
      <c r="E198" s="173" t="s">
        <v>615</v>
      </c>
      <c r="F198" s="183">
        <v>421</v>
      </c>
    </row>
    <row r="199" spans="1:11" ht="22.5" customHeight="1">
      <c r="A199" s="177">
        <v>421001</v>
      </c>
      <c r="B199" s="187">
        <f>SUMIFS(PSIP!A:A,PSIP!$G:$G,Lists!$A$4,PSIP!$J:$J,'Budget(BG)'!$F199)</f>
        <v>0</v>
      </c>
      <c r="C199" s="187">
        <f>SUMIFS(PSIP!B:B,PSIP!$G:$G,Lists!$A$4,PSIP!$J:$J,'Budget(BG)'!$F199)</f>
        <v>0</v>
      </c>
      <c r="D199" s="187">
        <f>SUMIFS(PSIP!C:C,PSIP!$G:$G,Lists!$A$4,PSIP!$J:$J,'Budget(BG)'!$F199)</f>
        <v>0</v>
      </c>
      <c r="E199" s="171" t="s">
        <v>755</v>
      </c>
      <c r="F199" s="177">
        <v>421001</v>
      </c>
    </row>
    <row r="200" spans="1:11" ht="22.5" customHeight="1">
      <c r="A200" s="177">
        <v>421002</v>
      </c>
      <c r="B200" s="187">
        <f>SUMIFS(PSIP!A:A,PSIP!$G:$G,Lists!$A$4,PSIP!$J:$J,'Budget(BG)'!$F200)</f>
        <v>0</v>
      </c>
      <c r="C200" s="187">
        <f>SUMIFS(PSIP!B:B,PSIP!$G:$G,Lists!$A$4,PSIP!$J:$J,'Budget(BG)'!$F200)</f>
        <v>0</v>
      </c>
      <c r="D200" s="187">
        <f>SUMIFS(PSIP!C:C,PSIP!$G:$G,Lists!$A$4,PSIP!$J:$J,'Budget(BG)'!$F200)</f>
        <v>0</v>
      </c>
      <c r="E200" s="171" t="s">
        <v>542</v>
      </c>
      <c r="F200" s="177">
        <v>421002</v>
      </c>
    </row>
    <row r="201" spans="1:11" ht="22.5" customHeight="1">
      <c r="A201" s="177">
        <v>421003</v>
      </c>
      <c r="B201" s="187">
        <f>SUMIFS(PSIP!A:A,PSIP!$G:$G,Lists!$A$4,PSIP!$J:$J,'Budget(BG)'!$F201)</f>
        <v>0</v>
      </c>
      <c r="C201" s="187">
        <f>SUMIFS(PSIP!B:B,PSIP!$G:$G,Lists!$A$4,PSIP!$J:$J,'Budget(BG)'!$F201)</f>
        <v>0</v>
      </c>
      <c r="D201" s="187">
        <f>SUMIFS(PSIP!C:C,PSIP!$G:$G,Lists!$A$4,PSIP!$J:$J,'Budget(BG)'!$F201)</f>
        <v>0</v>
      </c>
      <c r="E201" s="171" t="s">
        <v>543</v>
      </c>
      <c r="F201" s="177">
        <v>421003</v>
      </c>
    </row>
    <row r="202" spans="1:11" ht="22.5" customHeight="1" thickBot="1">
      <c r="A202" s="177"/>
      <c r="B202" s="174"/>
      <c r="C202" s="174"/>
      <c r="D202" s="174"/>
      <c r="E202" s="175"/>
      <c r="F202" s="177"/>
    </row>
    <row r="203" spans="1:11" ht="22.5" customHeight="1" thickBot="1">
      <c r="A203" s="183">
        <v>422</v>
      </c>
      <c r="B203" s="172">
        <f t="shared" ref="B203:C203" si="23">SUM(B204:B209)</f>
        <v>0</v>
      </c>
      <c r="C203" s="172">
        <f t="shared" si="23"/>
        <v>0</v>
      </c>
      <c r="D203" s="172">
        <f>SUM(D204:D209)</f>
        <v>0</v>
      </c>
      <c r="E203" s="173" t="s">
        <v>616</v>
      </c>
      <c r="F203" s="183">
        <v>422</v>
      </c>
    </row>
    <row r="204" spans="1:11" ht="22.5" customHeight="1">
      <c r="A204" s="177">
        <v>422001</v>
      </c>
      <c r="B204" s="187">
        <f>SUMIFS(PSIP!A:A,PSIP!$G:$G,Lists!$A$4,PSIP!$J:$J,'Budget(BG)'!$F204)</f>
        <v>0</v>
      </c>
      <c r="C204" s="187">
        <f>SUMIFS(PSIP!B:B,PSIP!$G:$G,Lists!$A$4,PSIP!$J:$J,'Budget(BG)'!$F204)</f>
        <v>0</v>
      </c>
      <c r="D204" s="187">
        <f>SUMIFS(PSIP!C:C,PSIP!$G:$G,Lists!$A$4,PSIP!$J:$J,'Budget(BG)'!$F204)</f>
        <v>0</v>
      </c>
      <c r="E204" s="171" t="s">
        <v>544</v>
      </c>
      <c r="F204" s="177">
        <v>422001</v>
      </c>
      <c r="H204" s="244" t="s">
        <v>858</v>
      </c>
      <c r="I204" s="245"/>
      <c r="J204" s="245"/>
      <c r="K204" s="246"/>
    </row>
    <row r="205" spans="1:11" ht="22.5" customHeight="1" thickBot="1">
      <c r="A205" s="177">
        <v>422002</v>
      </c>
      <c r="B205" s="187">
        <f>SUMIFS(PSIP!A:A,PSIP!$G:$G,Lists!$A$4,PSIP!$J:$J,'Budget(BG)'!$F205)</f>
        <v>0</v>
      </c>
      <c r="C205" s="187">
        <f>SUMIFS(PSIP!B:B,PSIP!$G:$G,Lists!$A$4,PSIP!$J:$J,'Budget(BG)'!$F205)</f>
        <v>0</v>
      </c>
      <c r="D205" s="187">
        <f>SUMIFS(PSIP!C:C,PSIP!$G:$G,Lists!$A$4,PSIP!$J:$J,'Budget(BG)'!$F205)</f>
        <v>0</v>
      </c>
      <c r="E205" s="171" t="s">
        <v>545</v>
      </c>
      <c r="F205" s="177">
        <v>422002</v>
      </c>
      <c r="H205" s="247"/>
      <c r="I205" s="248"/>
      <c r="J205" s="248"/>
      <c r="K205" s="249"/>
    </row>
    <row r="206" spans="1:11" ht="22.5" customHeight="1">
      <c r="A206" s="177">
        <v>422003</v>
      </c>
      <c r="B206" s="187">
        <f>SUMIFS(PSIP!A:A,PSIP!$G:$G,Lists!$A$4,PSIP!$J:$J,'Budget(BG)'!$F206)</f>
        <v>0</v>
      </c>
      <c r="C206" s="187">
        <f>SUMIFS(PSIP!B:B,PSIP!$G:$G,Lists!$A$4,PSIP!$J:$J,'Budget(BG)'!$F206)</f>
        <v>0</v>
      </c>
      <c r="D206" s="187">
        <f>SUMIFS(PSIP!C:C,PSIP!$G:$G,Lists!$A$4,PSIP!$J:$J,'Budget(BG)'!$F206)</f>
        <v>0</v>
      </c>
      <c r="E206" s="171" t="s">
        <v>546</v>
      </c>
      <c r="F206" s="177">
        <v>422003</v>
      </c>
    </row>
    <row r="207" spans="1:11" ht="22.5" customHeight="1">
      <c r="A207" s="177">
        <v>422004</v>
      </c>
      <c r="B207" s="187">
        <f>SUMIFS(PSIP!A:A,PSIP!$G:$G,Lists!$A$4,PSIP!$J:$J,'Budget(BG)'!$F207)</f>
        <v>0</v>
      </c>
      <c r="C207" s="187">
        <f>SUMIFS(PSIP!B:B,PSIP!$G:$G,Lists!$A$4,PSIP!$J:$J,'Budget(BG)'!$F207)</f>
        <v>0</v>
      </c>
      <c r="D207" s="187">
        <f>SUMIFS(PSIP!C:C,PSIP!$G:$G,Lists!$A$4,PSIP!$J:$J,'Budget(BG)'!$F207)</f>
        <v>0</v>
      </c>
      <c r="E207" s="171" t="s">
        <v>547</v>
      </c>
      <c r="F207" s="177">
        <v>422004</v>
      </c>
    </row>
    <row r="208" spans="1:11" ht="22.5" customHeight="1">
      <c r="A208" s="177">
        <v>422005</v>
      </c>
      <c r="B208" s="187">
        <f>SUMIFS(PSIP!A:A,PSIP!$G:$G,Lists!$A$4,PSIP!$J:$J,'Budget(BG)'!$F208)</f>
        <v>0</v>
      </c>
      <c r="C208" s="187">
        <f>SUMIFS(PSIP!B:B,PSIP!$G:$G,Lists!$A$4,PSIP!$J:$J,'Budget(BG)'!$F208)</f>
        <v>0</v>
      </c>
      <c r="D208" s="187">
        <f>SUMIFS(PSIP!C:C,PSIP!$G:$G,Lists!$A$4,PSIP!$J:$J,'Budget(BG)'!$F208)</f>
        <v>0</v>
      </c>
      <c r="E208" s="171" t="s">
        <v>731</v>
      </c>
      <c r="F208" s="177">
        <v>422005</v>
      </c>
    </row>
    <row r="209" spans="1:11" ht="22.5" customHeight="1">
      <c r="A209" s="177">
        <v>422999</v>
      </c>
      <c r="B209" s="187">
        <f>SUMIFS(PSIP!A:A,PSIP!$G:$G,Lists!$A$4,PSIP!$J:$J,'Budget(BG)'!$F209)</f>
        <v>0</v>
      </c>
      <c r="C209" s="187">
        <f>SUMIFS(PSIP!B:B,PSIP!$G:$G,Lists!$A$4,PSIP!$J:$J,'Budget(BG)'!$F209)</f>
        <v>0</v>
      </c>
      <c r="D209" s="187">
        <f>SUMIFS(PSIP!C:C,PSIP!$G:$G,Lists!$A$4,PSIP!$J:$J,'Budget(BG)'!$F209)</f>
        <v>0</v>
      </c>
      <c r="E209" s="171" t="s">
        <v>549</v>
      </c>
      <c r="F209" s="177">
        <v>422999</v>
      </c>
    </row>
    <row r="210" spans="1:11" ht="22.5" customHeight="1" thickBot="1">
      <c r="A210" s="177"/>
      <c r="B210" s="174"/>
      <c r="C210" s="174"/>
      <c r="D210" s="174"/>
      <c r="E210" s="175"/>
      <c r="F210" s="177"/>
    </row>
    <row r="211" spans="1:11" ht="22.5" customHeight="1" thickBot="1">
      <c r="A211" s="183">
        <v>423</v>
      </c>
      <c r="B211" s="172">
        <f>SUM(B212:B223)</f>
        <v>0</v>
      </c>
      <c r="C211" s="172">
        <f>SUM(C212:C223)</f>
        <v>0</v>
      </c>
      <c r="D211" s="172">
        <f>SUM(D212:D223)</f>
        <v>0</v>
      </c>
      <c r="E211" s="173" t="s">
        <v>617</v>
      </c>
      <c r="F211" s="183">
        <v>423</v>
      </c>
    </row>
    <row r="212" spans="1:11" ht="22.5" customHeight="1">
      <c r="A212" s="177">
        <v>423001</v>
      </c>
      <c r="B212" s="186">
        <f>SUMIFS(CapitalSheet!$A:$A,CapitalSheet!$M:$M,"ކައުންސިލުގެ އާމްދަނީ",CapitalSheet!$L:$L,'Budget(BG)'!$F212)</f>
        <v>0</v>
      </c>
      <c r="C212" s="186">
        <f>SUMIFS(CapitalSheet!$D:$D,CapitalSheet!$M:$M,"ކައުންސިލުގެ އާމްދަނީ",CapitalSheet!$L:$L,'Budget(BG)'!$F212)</f>
        <v>0</v>
      </c>
      <c r="D212" s="186">
        <f>SUMIFS(CapitalSheet!$G:$G,CapitalSheet!$M:$M,"ކައުންސިލުގެ އާމްދަނީ",CapitalSheet!$L:$L,'Budget(BG)'!$F212)</f>
        <v>0</v>
      </c>
      <c r="E212" s="185" t="s">
        <v>732</v>
      </c>
      <c r="F212" s="177">
        <v>423001</v>
      </c>
    </row>
    <row r="213" spans="1:11" ht="22.5" customHeight="1">
      <c r="A213" s="177">
        <v>423002</v>
      </c>
      <c r="B213" s="187">
        <f>SUMIFS(CapitalSheet!$A:$A,CapitalSheet!$M:$M,"ކައުންސިލުގެ އާމްދަނީ",CapitalSheet!$L:$L,'Budget(BG)'!$F213)</f>
        <v>0</v>
      </c>
      <c r="C213" s="187">
        <f>SUMIFS(CapitalSheet!$D:$D,CapitalSheet!$M:$M,"ކައުންސިލުގެ އާމްދަނީ",CapitalSheet!$L:$L,'Budget(BG)'!$F213)</f>
        <v>0</v>
      </c>
      <c r="D213" s="187">
        <f>SUMIFS(CapitalSheet!$G:$G,CapitalSheet!$M:$M,"ކައުންސިލުގެ އާމްދަނީ",CapitalSheet!$L:$L,'Budget(BG)'!$F213)</f>
        <v>0</v>
      </c>
      <c r="E213" s="171" t="s">
        <v>733</v>
      </c>
      <c r="F213" s="177">
        <v>423002</v>
      </c>
    </row>
    <row r="214" spans="1:11" ht="22.5" customHeight="1">
      <c r="A214" s="177">
        <v>423003</v>
      </c>
      <c r="B214" s="187">
        <f>SUMIFS(CapitalSheet!$A:$A,CapitalSheet!$M:$M,"ކައުންސިލުގެ އާމްދަނީ",CapitalSheet!$L:$L,'Budget(BG)'!$F214)</f>
        <v>0</v>
      </c>
      <c r="C214" s="187">
        <f>SUMIFS(CapitalSheet!$D:$D,CapitalSheet!$M:$M,"ކައުންސިލުގެ އާމްދަނީ",CapitalSheet!$L:$L,'Budget(BG)'!$F214)</f>
        <v>0</v>
      </c>
      <c r="D214" s="187">
        <f>SUMIFS(CapitalSheet!$G:$G,CapitalSheet!$M:$M,"ކައުންސިލުގެ އާމްދަނީ",CapitalSheet!$L:$L,'Budget(BG)'!$F214)</f>
        <v>0</v>
      </c>
      <c r="E214" s="171" t="s">
        <v>734</v>
      </c>
      <c r="F214" s="177">
        <v>423003</v>
      </c>
    </row>
    <row r="215" spans="1:11" ht="22.5" customHeight="1">
      <c r="A215" s="177">
        <v>423004</v>
      </c>
      <c r="B215" s="187">
        <f>SUMIFS(CapitalSheet!$A:$A,CapitalSheet!$M:$M,"ކައުންސިލުގެ އާމްދަނީ",CapitalSheet!$L:$L,'Budget(BG)'!$F215)</f>
        <v>0</v>
      </c>
      <c r="C215" s="187">
        <f>SUMIFS(CapitalSheet!$D:$D,CapitalSheet!$M:$M,"ކައުންސިލުގެ އާމްދަނީ",CapitalSheet!$L:$L,'Budget(BG)'!$F215)</f>
        <v>0</v>
      </c>
      <c r="D215" s="187">
        <f>SUMIFS(CapitalSheet!$G:$G,CapitalSheet!$M:$M,"ކައުންސިލުގެ އާމްދަނީ",CapitalSheet!$L:$L,'Budget(BG)'!$F215)</f>
        <v>0</v>
      </c>
      <c r="E215" s="171" t="s">
        <v>735</v>
      </c>
      <c r="F215" s="177">
        <v>423004</v>
      </c>
    </row>
    <row r="216" spans="1:11" ht="22.5" customHeight="1" thickBot="1">
      <c r="A216" s="177">
        <v>423005</v>
      </c>
      <c r="B216" s="187">
        <f>SUMIFS(CapitalSheet!$A:$A,CapitalSheet!$M:$M,"ކައުންސިލުގެ އާމްދަނީ",CapitalSheet!$L:$L,'Budget(BG)'!$F216)</f>
        <v>0</v>
      </c>
      <c r="C216" s="187">
        <f>SUMIFS(CapitalSheet!$D:$D,CapitalSheet!$M:$M,"ކައުންސިލުގެ އާމްދަނީ",CapitalSheet!$L:$L,'Budget(BG)'!$F216)</f>
        <v>0</v>
      </c>
      <c r="D216" s="187">
        <f>SUMIFS(CapitalSheet!$G:$G,CapitalSheet!$M:$M,"ކައުންސިލުގެ އާމްދަނީ",CapitalSheet!$L:$L,'Budget(BG)'!$F216)</f>
        <v>0</v>
      </c>
      <c r="E216" s="171" t="s">
        <v>736</v>
      </c>
      <c r="F216" s="177">
        <v>423005</v>
      </c>
    </row>
    <row r="217" spans="1:11" ht="22.5" customHeight="1">
      <c r="A217" s="177">
        <v>423006</v>
      </c>
      <c r="B217" s="187">
        <f>SUMIFS(CapitalSheet!$A:$A,CapitalSheet!$M:$M,"ކައުންސިލުގެ އާމްދަނީ",CapitalSheet!$L:$L,'Budget(BG)'!$F217)</f>
        <v>0</v>
      </c>
      <c r="C217" s="187">
        <f>SUMIFS(CapitalSheet!$D:$D,CapitalSheet!$M:$M,"ކައުންސިލުގެ އާމްދަނީ",CapitalSheet!$L:$L,'Budget(BG)'!$F217)</f>
        <v>0</v>
      </c>
      <c r="D217" s="187">
        <f>SUMIFS(CapitalSheet!$G:$G,CapitalSheet!$M:$M,"ކައުންސިލުގެ އާމްދަނީ",CapitalSheet!$L:$L,'Budget(BG)'!$F217)</f>
        <v>0</v>
      </c>
      <c r="E217" s="171" t="s">
        <v>555</v>
      </c>
      <c r="F217" s="177">
        <v>423006</v>
      </c>
      <c r="H217" s="244" t="s">
        <v>767</v>
      </c>
      <c r="I217" s="245"/>
      <c r="J217" s="245"/>
      <c r="K217" s="246"/>
    </row>
    <row r="218" spans="1:11" ht="22.5" customHeight="1" thickBot="1">
      <c r="A218" s="177">
        <v>423007</v>
      </c>
      <c r="B218" s="187">
        <f>SUMIFS(CapitalSheet!$A:$A,CapitalSheet!$M:$M,"ކައުންސިލުގެ އާމްދަނީ",CapitalSheet!$L:$L,'Budget(BG)'!$F218)</f>
        <v>0</v>
      </c>
      <c r="C218" s="187">
        <f>SUMIFS(CapitalSheet!$D:$D,CapitalSheet!$M:$M,"ކައުންސިލުގެ އާމްދަނީ",CapitalSheet!$L:$L,'Budget(BG)'!$F218)</f>
        <v>0</v>
      </c>
      <c r="D218" s="187">
        <f>SUMIFS(CapitalSheet!$G:$G,CapitalSheet!$M:$M,"ކައުންސިލުގެ އާމްދަނީ",CapitalSheet!$L:$L,'Budget(BG)'!$F218)</f>
        <v>0</v>
      </c>
      <c r="E218" s="171" t="s">
        <v>737</v>
      </c>
      <c r="F218" s="177">
        <v>423007</v>
      </c>
      <c r="H218" s="247"/>
      <c r="I218" s="248"/>
      <c r="J218" s="248"/>
      <c r="K218" s="249"/>
    </row>
    <row r="219" spans="1:11" ht="22.5" customHeight="1">
      <c r="A219" s="177">
        <v>423008</v>
      </c>
      <c r="B219" s="187">
        <f>SUMIFS(CapitalSheet!$A:$A,CapitalSheet!$M:$M,"ކައުންސިލުގެ އާމްދަނީ",CapitalSheet!$L:$L,'Budget(BG)'!$F219)</f>
        <v>0</v>
      </c>
      <c r="C219" s="187">
        <f>SUMIFS(CapitalSheet!$D:$D,CapitalSheet!$M:$M,"ކައުންސިލުގެ އާމްދަނީ",CapitalSheet!$L:$L,'Budget(BG)'!$F219)</f>
        <v>0</v>
      </c>
      <c r="D219" s="187">
        <f>SUMIFS(CapitalSheet!$G:$G,CapitalSheet!$M:$M,"ކައުންސިލުގެ އާމްދަނީ",CapitalSheet!$L:$L,'Budget(BG)'!$F219)</f>
        <v>0</v>
      </c>
      <c r="E219" s="171" t="s">
        <v>738</v>
      </c>
      <c r="F219" s="177">
        <v>423008</v>
      </c>
    </row>
    <row r="220" spans="1:11" ht="22.5" customHeight="1">
      <c r="A220" s="177">
        <v>423999</v>
      </c>
      <c r="B220" s="187">
        <f>SUMIFS(CapitalSheet!$A:$A,CapitalSheet!$M:$M,"ކައުންސިލުގެ އާމްދަނީ",CapitalSheet!$L:$L,'Budget(BG)'!$F220)</f>
        <v>0</v>
      </c>
      <c r="C220" s="187">
        <f>SUMIFS(CapitalSheet!$D:$D,CapitalSheet!$M:$M,"ކައުންސިލުގެ އާމްދަނީ",CapitalSheet!$L:$L,'Budget(BG)'!$F220)</f>
        <v>0</v>
      </c>
      <c r="D220" s="187">
        <f>SUMIFS(CapitalSheet!$G:$G,CapitalSheet!$M:$M,"ކައުންސިލުގެ އާމްދަނީ",CapitalSheet!$L:$L,'Budget(BG)'!$F220)</f>
        <v>0</v>
      </c>
      <c r="E220" s="171" t="s">
        <v>739</v>
      </c>
      <c r="F220" s="177">
        <v>423999</v>
      </c>
    </row>
    <row r="221" spans="1:11" ht="22.5" customHeight="1">
      <c r="A221" s="177">
        <v>424001</v>
      </c>
      <c r="B221" s="187">
        <f>SUMIFS(CapitalSheet!$A:$A,CapitalSheet!$M:$M,"ކައުންސިލުގެ އާމްދަނީ",CapitalSheet!$L:$L,'Budget(BG)'!$F221)</f>
        <v>0</v>
      </c>
      <c r="C221" s="187">
        <f>SUMIFS(CapitalSheet!$D:$D,CapitalSheet!$M:$M,"ކައުންސިލުގެ އާމްދަނީ",CapitalSheet!$L:$L,'Budget(BG)'!$F221)</f>
        <v>0</v>
      </c>
      <c r="D221" s="187">
        <f>SUMIFS(CapitalSheet!$G:$G,CapitalSheet!$M:$M,"ކައުންސިލުގެ އާމްދަނީ",CapitalSheet!$L:$L,'Budget(BG)'!$F221)</f>
        <v>0</v>
      </c>
      <c r="E221" s="171" t="s">
        <v>740</v>
      </c>
      <c r="F221" s="177">
        <v>424001</v>
      </c>
    </row>
    <row r="222" spans="1:11" ht="22.5" customHeight="1">
      <c r="A222" s="177">
        <v>424002</v>
      </c>
      <c r="B222" s="187">
        <f>SUMIFS(CapitalSheet!$A:$A,CapitalSheet!$M:$M,"ކައުންސިލުގެ އާމްދަނީ",CapitalSheet!$L:$L,'Budget(BG)'!$F222)</f>
        <v>0</v>
      </c>
      <c r="C222" s="187">
        <f>SUMIFS(CapitalSheet!$D:$D,CapitalSheet!$M:$M,"ކައުންސިލުގެ އާމްދަނީ",CapitalSheet!$L:$L,'Budget(BG)'!$F222)</f>
        <v>0</v>
      </c>
      <c r="D222" s="187">
        <f>SUMIFS(CapitalSheet!$G:$G,CapitalSheet!$M:$M,"ކައުންސިލުގެ އާމްދަނީ",CapitalSheet!$L:$L,'Budget(BG)'!$F222)</f>
        <v>0</v>
      </c>
      <c r="E222" s="171" t="s">
        <v>560</v>
      </c>
      <c r="F222" s="177">
        <v>424002</v>
      </c>
    </row>
    <row r="223" spans="1:11" ht="22.5" customHeight="1">
      <c r="A223" s="177">
        <v>424003</v>
      </c>
      <c r="B223" s="187">
        <f>SUMIFS(CapitalSheet!$A:$A,CapitalSheet!$M:$M,"ކައުންސިލުގެ އާމްދަނީ",CapitalSheet!$L:$L,'Budget(BG)'!$F223)</f>
        <v>0</v>
      </c>
      <c r="C223" s="187">
        <f>SUMIFS(CapitalSheet!$D:$D,CapitalSheet!$M:$M,"ކައުންސިލުގެ އާމްދަނީ",CapitalSheet!$L:$L,'Budget(BG)'!$F223)</f>
        <v>0</v>
      </c>
      <c r="D223" s="187">
        <f>SUMIFS(CapitalSheet!$G:$G,CapitalSheet!$M:$M,"ކައުންސިލުގެ އާމްދަނީ",CapitalSheet!$L:$L,'Budget(BG)'!$F223)</f>
        <v>0</v>
      </c>
      <c r="E223" s="171" t="s">
        <v>561</v>
      </c>
      <c r="F223" s="177">
        <v>424003</v>
      </c>
    </row>
    <row r="224" spans="1:11" ht="22.5" customHeight="1" thickBot="1">
      <c r="A224" s="177"/>
      <c r="B224" s="174"/>
      <c r="C224" s="174"/>
      <c r="D224" s="174"/>
      <c r="E224" s="175"/>
      <c r="F224" s="177"/>
    </row>
    <row r="225" spans="1:6" ht="22.5" customHeight="1" thickBot="1">
      <c r="A225" s="183">
        <v>440</v>
      </c>
      <c r="B225" s="172">
        <f>SUM(B226:B229)</f>
        <v>0</v>
      </c>
      <c r="C225" s="172">
        <f>SUM(C226:C229)</f>
        <v>0</v>
      </c>
      <c r="D225" s="172">
        <f>SUM(D226:D229)</f>
        <v>0</v>
      </c>
      <c r="E225" s="173" t="s">
        <v>637</v>
      </c>
      <c r="F225" s="183">
        <v>440</v>
      </c>
    </row>
    <row r="226" spans="1:6" ht="22.5" customHeight="1">
      <c r="A226" s="177">
        <v>441001</v>
      </c>
      <c r="B226" s="188"/>
      <c r="C226" s="188"/>
      <c r="D226" s="188"/>
      <c r="E226" s="185" t="s">
        <v>741</v>
      </c>
      <c r="F226" s="177">
        <v>441001</v>
      </c>
    </row>
    <row r="227" spans="1:6" ht="22.5" customHeight="1">
      <c r="A227" s="177">
        <v>441003</v>
      </c>
      <c r="B227" s="189"/>
      <c r="C227" s="189"/>
      <c r="D227" s="189"/>
      <c r="E227" s="171" t="s">
        <v>563</v>
      </c>
      <c r="F227" s="177">
        <v>441003</v>
      </c>
    </row>
    <row r="228" spans="1:6" ht="22.5" customHeight="1">
      <c r="A228" s="177">
        <v>442001</v>
      </c>
      <c r="B228" s="189"/>
      <c r="C228" s="189"/>
      <c r="D228" s="189"/>
      <c r="E228" s="171" t="s">
        <v>742</v>
      </c>
      <c r="F228" s="177">
        <v>442001</v>
      </c>
    </row>
    <row r="229" spans="1:6" ht="22.5" customHeight="1">
      <c r="A229" s="177">
        <v>442002</v>
      </c>
      <c r="B229" s="189"/>
      <c r="C229" s="189"/>
      <c r="D229" s="189"/>
      <c r="E229" s="171" t="s">
        <v>565</v>
      </c>
      <c r="F229" s="177">
        <v>442002</v>
      </c>
    </row>
    <row r="230" spans="1:6" ht="22.5" customHeight="1" thickBot="1">
      <c r="A230" s="177"/>
      <c r="B230" s="174"/>
      <c r="C230" s="174"/>
      <c r="D230" s="174"/>
      <c r="E230" s="175"/>
      <c r="F230" s="177"/>
    </row>
    <row r="231" spans="1:6" ht="22.5" customHeight="1" thickBot="1">
      <c r="A231" s="183">
        <v>720</v>
      </c>
      <c r="B231" s="172">
        <f t="shared" ref="B231:C231" si="24">SUM(B232:B249)</f>
        <v>0</v>
      </c>
      <c r="C231" s="172">
        <f t="shared" si="24"/>
        <v>0</v>
      </c>
      <c r="D231" s="172">
        <f>SUM(D232:D249)</f>
        <v>0</v>
      </c>
      <c r="E231" s="173" t="s">
        <v>638</v>
      </c>
      <c r="F231" s="183">
        <v>720</v>
      </c>
    </row>
    <row r="232" spans="1:6" ht="22.5" customHeight="1">
      <c r="A232" s="177">
        <v>721001</v>
      </c>
      <c r="B232" s="188"/>
      <c r="C232" s="188"/>
      <c r="D232" s="188"/>
      <c r="E232" s="185" t="s">
        <v>568</v>
      </c>
      <c r="F232" s="177">
        <v>721001</v>
      </c>
    </row>
    <row r="233" spans="1:6" ht="22.5" customHeight="1">
      <c r="A233" s="177">
        <v>721002</v>
      </c>
      <c r="B233" s="189"/>
      <c r="C233" s="189"/>
      <c r="D233" s="189"/>
      <c r="E233" s="171" t="s">
        <v>569</v>
      </c>
      <c r="F233" s="177">
        <v>721002</v>
      </c>
    </row>
    <row r="234" spans="1:6" ht="22.5" customHeight="1">
      <c r="A234" s="177">
        <v>721003</v>
      </c>
      <c r="B234" s="189"/>
      <c r="C234" s="189"/>
      <c r="D234" s="189"/>
      <c r="E234" s="171" t="s">
        <v>570</v>
      </c>
      <c r="F234" s="177">
        <v>721003</v>
      </c>
    </row>
    <row r="235" spans="1:6" ht="22.5" customHeight="1">
      <c r="A235" s="177">
        <v>721004</v>
      </c>
      <c r="B235" s="189"/>
      <c r="C235" s="189"/>
      <c r="D235" s="189"/>
      <c r="E235" s="171" t="s">
        <v>571</v>
      </c>
      <c r="F235" s="177">
        <v>721004</v>
      </c>
    </row>
    <row r="236" spans="1:6" ht="22.5" customHeight="1">
      <c r="A236" s="177">
        <v>721005</v>
      </c>
      <c r="B236" s="189"/>
      <c r="C236" s="189"/>
      <c r="D236" s="189"/>
      <c r="E236" s="171" t="s">
        <v>572</v>
      </c>
      <c r="F236" s="177">
        <v>721005</v>
      </c>
    </row>
    <row r="237" spans="1:6" ht="22.5" customHeight="1">
      <c r="A237" s="177">
        <v>721999</v>
      </c>
      <c r="B237" s="189"/>
      <c r="C237" s="189"/>
      <c r="D237" s="189"/>
      <c r="E237" s="171" t="s">
        <v>743</v>
      </c>
      <c r="F237" s="177">
        <v>721999</v>
      </c>
    </row>
    <row r="238" spans="1:6" ht="22.5" customHeight="1">
      <c r="A238" s="177">
        <v>722001</v>
      </c>
      <c r="B238" s="189"/>
      <c r="C238" s="189"/>
      <c r="D238" s="189"/>
      <c r="E238" s="171" t="s">
        <v>574</v>
      </c>
      <c r="F238" s="177">
        <v>722001</v>
      </c>
    </row>
    <row r="239" spans="1:6" ht="22.5" customHeight="1">
      <c r="A239" s="177">
        <v>722002</v>
      </c>
      <c r="B239" s="189"/>
      <c r="C239" s="189"/>
      <c r="D239" s="189"/>
      <c r="E239" s="171" t="s">
        <v>575</v>
      </c>
      <c r="F239" s="177">
        <v>722002</v>
      </c>
    </row>
    <row r="240" spans="1:6" ht="22.5" customHeight="1">
      <c r="A240" s="177">
        <v>722003</v>
      </c>
      <c r="B240" s="189"/>
      <c r="C240" s="189"/>
      <c r="D240" s="189"/>
      <c r="E240" s="171" t="s">
        <v>576</v>
      </c>
      <c r="F240" s="177">
        <v>722003</v>
      </c>
    </row>
    <row r="241" spans="1:6" ht="22.5" customHeight="1">
      <c r="A241" s="177">
        <v>722004</v>
      </c>
      <c r="B241" s="189"/>
      <c r="C241" s="189"/>
      <c r="D241" s="189"/>
      <c r="E241" s="171" t="s">
        <v>577</v>
      </c>
      <c r="F241" s="177">
        <v>722004</v>
      </c>
    </row>
    <row r="242" spans="1:6" ht="22.5" customHeight="1">
      <c r="A242" s="177">
        <v>723001</v>
      </c>
      <c r="B242" s="189"/>
      <c r="C242" s="189"/>
      <c r="D242" s="189"/>
      <c r="E242" s="171" t="s">
        <v>579</v>
      </c>
      <c r="F242" s="177">
        <v>723001</v>
      </c>
    </row>
    <row r="243" spans="1:6" ht="22.5" customHeight="1">
      <c r="A243" s="177">
        <v>723002</v>
      </c>
      <c r="B243" s="189"/>
      <c r="C243" s="189"/>
      <c r="D243" s="189"/>
      <c r="E243" s="171" t="s">
        <v>744</v>
      </c>
      <c r="F243" s="177">
        <v>723002</v>
      </c>
    </row>
    <row r="244" spans="1:6" ht="22.5" customHeight="1">
      <c r="A244" s="177">
        <v>723003</v>
      </c>
      <c r="B244" s="189"/>
      <c r="C244" s="189"/>
      <c r="D244" s="189"/>
      <c r="E244" s="171" t="s">
        <v>745</v>
      </c>
      <c r="F244" s="177">
        <v>723003</v>
      </c>
    </row>
    <row r="245" spans="1:6" ht="22.5" customHeight="1">
      <c r="A245" s="177">
        <v>723004</v>
      </c>
      <c r="B245" s="189"/>
      <c r="C245" s="189"/>
      <c r="D245" s="189"/>
      <c r="E245" s="171" t="s">
        <v>582</v>
      </c>
      <c r="F245" s="177">
        <v>723004</v>
      </c>
    </row>
    <row r="246" spans="1:6" ht="22.5" customHeight="1">
      <c r="A246" s="177">
        <v>725001</v>
      </c>
      <c r="B246" s="189"/>
      <c r="C246" s="189"/>
      <c r="D246" s="189"/>
      <c r="E246" s="171" t="s">
        <v>746</v>
      </c>
      <c r="F246" s="177">
        <v>725001</v>
      </c>
    </row>
    <row r="247" spans="1:6" ht="22.5" customHeight="1">
      <c r="A247" s="177">
        <v>725002</v>
      </c>
      <c r="B247" s="189"/>
      <c r="C247" s="189"/>
      <c r="D247" s="189"/>
      <c r="E247" s="171" t="s">
        <v>747</v>
      </c>
      <c r="F247" s="177">
        <v>725002</v>
      </c>
    </row>
    <row r="248" spans="1:6" ht="22.5" customHeight="1">
      <c r="A248" s="177">
        <v>725003</v>
      </c>
      <c r="B248" s="189"/>
      <c r="C248" s="189"/>
      <c r="D248" s="189"/>
      <c r="E248" s="171" t="s">
        <v>748</v>
      </c>
      <c r="F248" s="177">
        <v>725003</v>
      </c>
    </row>
    <row r="249" spans="1:6" ht="22.5" customHeight="1">
      <c r="A249" s="177">
        <v>725004</v>
      </c>
      <c r="B249" s="189"/>
      <c r="C249" s="189"/>
      <c r="D249" s="189"/>
      <c r="E249" s="171" t="s">
        <v>749</v>
      </c>
      <c r="F249" s="177">
        <v>725004</v>
      </c>
    </row>
    <row r="250" spans="1:6" ht="22.5" customHeight="1" thickBot="1">
      <c r="A250" s="177"/>
      <c r="B250" s="174"/>
      <c r="C250" s="174"/>
      <c r="D250" s="174"/>
      <c r="E250" s="175"/>
      <c r="F250" s="177"/>
    </row>
    <row r="251" spans="1:6" ht="22.5" customHeight="1" thickBot="1">
      <c r="A251" s="183">
        <v>730</v>
      </c>
      <c r="B251" s="172">
        <f t="shared" ref="B251:C251" si="25">SUM(B252:B261)</f>
        <v>0</v>
      </c>
      <c r="C251" s="172">
        <f t="shared" si="25"/>
        <v>0</v>
      </c>
      <c r="D251" s="172">
        <f>SUM(D252:D261)</f>
        <v>0</v>
      </c>
      <c r="E251" s="173" t="s">
        <v>639</v>
      </c>
      <c r="F251" s="183">
        <v>730</v>
      </c>
    </row>
    <row r="252" spans="1:6" ht="22.5" customHeight="1">
      <c r="A252" s="177">
        <v>731001</v>
      </c>
      <c r="B252" s="188"/>
      <c r="C252" s="188"/>
      <c r="D252" s="188"/>
      <c r="E252" s="185" t="s">
        <v>750</v>
      </c>
      <c r="F252" s="177">
        <v>731001</v>
      </c>
    </row>
    <row r="253" spans="1:6" ht="22.5" customHeight="1">
      <c r="A253" s="177">
        <v>731002</v>
      </c>
      <c r="B253" s="190"/>
      <c r="C253" s="190"/>
      <c r="D253" s="190"/>
      <c r="E253" s="182" t="s">
        <v>595</v>
      </c>
      <c r="F253" s="177">
        <v>731002</v>
      </c>
    </row>
    <row r="254" spans="1:6" ht="22.5" customHeight="1">
      <c r="A254" s="177">
        <v>731003</v>
      </c>
      <c r="B254" s="190"/>
      <c r="C254" s="190"/>
      <c r="D254" s="190"/>
      <c r="E254" s="182" t="s">
        <v>751</v>
      </c>
      <c r="F254" s="177">
        <v>731003</v>
      </c>
    </row>
    <row r="255" spans="1:6" ht="22.5" customHeight="1">
      <c r="A255" s="177">
        <v>731004</v>
      </c>
      <c r="B255" s="190"/>
      <c r="C255" s="190"/>
      <c r="D255" s="190"/>
      <c r="E255" s="182" t="str">
        <f>INDEX(ExpenditureCodes!A:A,MATCH('Budget(CF)'!F255,ExpenditureCodes!B:B,0))</f>
        <v>ލޯން ދޫކުރުން - ރާއްޖޭގެ ޖަމްޢިއްޔާތައް</v>
      </c>
      <c r="F255" s="177">
        <v>731004</v>
      </c>
    </row>
    <row r="256" spans="1:6" ht="22.5" customHeight="1">
      <c r="A256" s="177">
        <v>731005</v>
      </c>
      <c r="B256" s="190"/>
      <c r="C256" s="190"/>
      <c r="D256" s="190"/>
      <c r="E256" s="182" t="str">
        <f>INDEX(ExpenditureCodes!A:A,MATCH('Budget(CF)'!F256,ExpenditureCodes!B:B,0))</f>
        <v>ލޯން ދޫކުރުން - ކޮމާޝަލް އިންސްޓިޓިއުޝަން</v>
      </c>
      <c r="F256" s="177">
        <v>731005</v>
      </c>
    </row>
    <row r="257" spans="1:6" ht="22.5" customHeight="1">
      <c r="A257" s="177">
        <v>731999</v>
      </c>
      <c r="B257" s="190"/>
      <c r="C257" s="190"/>
      <c r="D257" s="190"/>
      <c r="E257" s="182" t="str">
        <f>INDEX(ExpenditureCodes!A:A,MATCH('Budget(CF)'!F257,ExpenditureCodes!B:B,0))</f>
        <v>ލޯން ދޫކުރުން - ރާއްޖޭގެ އެހެނިހެން ފަރާތްތައް</v>
      </c>
      <c r="F257" s="177">
        <v>731999</v>
      </c>
    </row>
    <row r="258" spans="1:6" ht="22.5" customHeight="1">
      <c r="A258" s="177">
        <v>732002</v>
      </c>
      <c r="B258" s="190"/>
      <c r="C258" s="190"/>
      <c r="D258" s="190"/>
      <c r="E258" s="182" t="str">
        <f>INDEX(ExpenditureCodes!A:A,MATCH('Budget(CF)'!F258,ExpenditureCodes!B:B,0))</f>
        <v>ލޯން ދޫކުރުން - ބޭރުގެ ސަރުކާރުތަކަށް</v>
      </c>
      <c r="F258" s="177">
        <v>732002</v>
      </c>
    </row>
    <row r="259" spans="1:6" ht="22.5" customHeight="1">
      <c r="A259" s="177">
        <v>732003</v>
      </c>
      <c r="B259" s="190"/>
      <c r="C259" s="190"/>
      <c r="D259" s="190"/>
      <c r="E259" s="182" t="str">
        <f>INDEX(ExpenditureCodes!A:A,MATCH('Budget(CF)'!F259,ExpenditureCodes!B:B,0))</f>
        <v>ލޯން ދޫކުރުން - ބޭރުގެ މާލީ އިދާރާތަކަށް</v>
      </c>
      <c r="F259" s="177">
        <v>732003</v>
      </c>
    </row>
    <row r="260" spans="1:6" ht="22.5" customHeight="1">
      <c r="A260" s="177">
        <v>732004</v>
      </c>
      <c r="B260" s="190"/>
      <c r="C260" s="190"/>
      <c r="D260" s="190"/>
      <c r="E260" s="182" t="str">
        <f>INDEX(ExpenditureCodes!A:A,MATCH('Budget(CF)'!F260,ExpenditureCodes!B:B,0))</f>
        <v>ލޯން ދޫކުރުން - ބޭރުގެ އަމިއްލަ ފަރާތްތަކަށް</v>
      </c>
      <c r="F260" s="177">
        <v>732004</v>
      </c>
    </row>
    <row r="261" spans="1:6" ht="22.5" customHeight="1">
      <c r="A261" s="177">
        <v>732999</v>
      </c>
      <c r="B261" s="190"/>
      <c r="C261" s="190"/>
      <c r="D261" s="190"/>
      <c r="E261" s="182" t="str">
        <f>INDEX(ExpenditureCodes!A:A,MATCH('Budget(CF)'!F261,ExpenditureCodes!B:B,0))</f>
        <v>ލޯން ދޫކުރުން - ބޭރުގެ އެހެނިހެން ފަރާތްތަކަށް</v>
      </c>
      <c r="F261" s="177">
        <v>732999</v>
      </c>
    </row>
  </sheetData>
  <sheetProtection algorithmName="SHA-512" hashValue="7d9Kbc1nuRxSG97MWR8Dk/SYCIcDVepFNd6Ilv/J4i8r1NpPjsl3iwfGZdhAsNSsbXii3nN94AumgsUhBp6w3g==" saltValue="JW3KEcZtE7dss4XzrgM0AQ==" spinCount="100000" sheet="1" objects="1" scenarios="1" formatCells="0"/>
  <mergeCells count="3">
    <mergeCell ref="H55:K60"/>
    <mergeCell ref="H204:K205"/>
    <mergeCell ref="H217:K218"/>
  </mergeCells>
  <conditionalFormatting sqref="A44">
    <cfRule type="duplicateValues" dxfId="1" priority="2"/>
  </conditionalFormatting>
  <conditionalFormatting sqref="A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1D25-1020-4188-B530-1967C870E30F}">
  <sheetPr codeName="Sheet4"/>
  <dimension ref="A1:T37"/>
  <sheetViews>
    <sheetView workbookViewId="0">
      <selection activeCell="R1" sqref="R1:R37"/>
    </sheetView>
  </sheetViews>
  <sheetFormatPr defaultColWidth="8.625" defaultRowHeight="21.75"/>
  <cols>
    <col min="1" max="1" width="16.5" style="2" customWidth="1"/>
    <col min="2" max="2" width="14.375" style="1" bestFit="1" customWidth="1"/>
    <col min="3" max="3" width="11.75" style="2" bestFit="1" customWidth="1"/>
    <col min="4" max="4" width="11.375" style="1" bestFit="1" customWidth="1"/>
    <col min="5" max="7" width="8.625" style="1"/>
    <col min="8" max="8" width="6.125" style="1" customWidth="1"/>
    <col min="9" max="9" width="8.625" style="1"/>
    <col min="10" max="10" width="2.625" style="1" customWidth="1"/>
    <col min="11" max="11" width="8.625" style="1"/>
    <col min="12" max="12" width="2.875" style="1" customWidth="1"/>
    <col min="13" max="16" width="8.625" style="1"/>
    <col min="17" max="17" width="30" style="1" bestFit="1" customWidth="1"/>
    <col min="18" max="18" width="19.375" style="2" bestFit="1" customWidth="1"/>
    <col min="19" max="19" width="8.625" style="1"/>
    <col min="20" max="20" width="26.375" style="2" bestFit="1" customWidth="1"/>
    <col min="21" max="16384" width="8.625" style="1"/>
  </cols>
  <sheetData>
    <row r="1" spans="1:20">
      <c r="A1" s="2" t="s">
        <v>6</v>
      </c>
      <c r="B1" s="1" t="s">
        <v>402</v>
      </c>
      <c r="C1" s="2" t="s">
        <v>359</v>
      </c>
      <c r="D1" s="1" t="s">
        <v>360</v>
      </c>
      <c r="F1" s="3" t="s">
        <v>377</v>
      </c>
      <c r="G1" t="s">
        <v>378</v>
      </c>
      <c r="H1"/>
      <c r="I1" t="s">
        <v>379</v>
      </c>
      <c r="J1"/>
      <c r="K1" t="s">
        <v>380</v>
      </c>
      <c r="M1" s="1">
        <v>423001</v>
      </c>
      <c r="O1" s="1">
        <v>421001</v>
      </c>
      <c r="Q1" s="1" t="s">
        <v>778</v>
      </c>
      <c r="R1" s="2" t="s">
        <v>779</v>
      </c>
      <c r="T1" s="2" t="s">
        <v>847</v>
      </c>
    </row>
    <row r="2" spans="1:20">
      <c r="A2" s="2" t="s">
        <v>7</v>
      </c>
      <c r="B2" s="1" t="s">
        <v>403</v>
      </c>
      <c r="C2" s="2" t="s">
        <v>361</v>
      </c>
      <c r="D2" s="1" t="s">
        <v>362</v>
      </c>
      <c r="F2" s="3" t="s">
        <v>381</v>
      </c>
      <c r="G2" t="s">
        <v>382</v>
      </c>
      <c r="H2"/>
      <c r="I2" t="s">
        <v>383</v>
      </c>
      <c r="J2"/>
      <c r="K2" t="s">
        <v>384</v>
      </c>
      <c r="M2" s="1">
        <v>423002</v>
      </c>
      <c r="O2" s="1">
        <v>421002</v>
      </c>
      <c r="Q2" s="1" t="s">
        <v>780</v>
      </c>
      <c r="R2" s="2" t="s">
        <v>774</v>
      </c>
      <c r="T2" s="2" t="s">
        <v>848</v>
      </c>
    </row>
    <row r="3" spans="1:20">
      <c r="A3" s="2" t="s">
        <v>5</v>
      </c>
      <c r="B3" s="1" t="s">
        <v>404</v>
      </c>
      <c r="C3" s="2" t="s">
        <v>363</v>
      </c>
      <c r="D3" s="1" t="s">
        <v>364</v>
      </c>
      <c r="F3" s="3" t="s">
        <v>385</v>
      </c>
      <c r="G3" t="s">
        <v>386</v>
      </c>
      <c r="H3"/>
      <c r="I3" t="s">
        <v>387</v>
      </c>
      <c r="J3"/>
      <c r="K3"/>
      <c r="M3" s="1">
        <v>423003</v>
      </c>
      <c r="O3" s="1">
        <v>421003</v>
      </c>
      <c r="Q3" s="1" t="s">
        <v>781</v>
      </c>
      <c r="R3" s="2" t="s">
        <v>782</v>
      </c>
      <c r="T3" s="2" t="s">
        <v>849</v>
      </c>
    </row>
    <row r="4" spans="1:20">
      <c r="A4" s="2" t="s">
        <v>766</v>
      </c>
      <c r="B4" s="1" t="s">
        <v>405</v>
      </c>
      <c r="C4" s="2" t="s">
        <v>365</v>
      </c>
      <c r="D4" s="1" t="s">
        <v>366</v>
      </c>
      <c r="F4" s="3" t="s">
        <v>388</v>
      </c>
      <c r="G4" t="s">
        <v>389</v>
      </c>
      <c r="H4"/>
      <c r="I4"/>
      <c r="J4"/>
      <c r="K4"/>
      <c r="M4" s="1">
        <v>423004</v>
      </c>
      <c r="O4" s="1">
        <v>422001</v>
      </c>
      <c r="Q4" s="1" t="s">
        <v>783</v>
      </c>
      <c r="R4" s="2" t="s">
        <v>784</v>
      </c>
      <c r="T4" s="2" t="s">
        <v>850</v>
      </c>
    </row>
    <row r="5" spans="1:20">
      <c r="C5" s="2" t="s">
        <v>367</v>
      </c>
      <c r="D5" s="1" t="s">
        <v>368</v>
      </c>
      <c r="F5" s="3" t="s">
        <v>390</v>
      </c>
      <c r="G5" t="s">
        <v>391</v>
      </c>
      <c r="H5"/>
      <c r="I5"/>
      <c r="J5"/>
      <c r="K5"/>
      <c r="M5" s="1">
        <v>423005</v>
      </c>
      <c r="O5" s="1">
        <v>422002</v>
      </c>
      <c r="Q5" s="1" t="s">
        <v>785</v>
      </c>
      <c r="R5" s="2" t="s">
        <v>786</v>
      </c>
      <c r="T5" s="2" t="s">
        <v>851</v>
      </c>
    </row>
    <row r="6" spans="1:20">
      <c r="C6" s="2" t="s">
        <v>369</v>
      </c>
      <c r="D6" s="1" t="s">
        <v>370</v>
      </c>
      <c r="F6" s="3" t="s">
        <v>392</v>
      </c>
      <c r="G6" t="s">
        <v>393</v>
      </c>
      <c r="H6"/>
      <c r="I6"/>
      <c r="J6"/>
      <c r="K6"/>
      <c r="M6" s="1">
        <v>423006</v>
      </c>
      <c r="O6" s="1">
        <v>422003</v>
      </c>
      <c r="Q6" s="1" t="s">
        <v>787</v>
      </c>
      <c r="R6" s="2" t="s">
        <v>788</v>
      </c>
      <c r="T6" s="2" t="s">
        <v>852</v>
      </c>
    </row>
    <row r="7" spans="1:20">
      <c r="C7" s="2" t="s">
        <v>371</v>
      </c>
      <c r="D7" s="1" t="s">
        <v>372</v>
      </c>
      <c r="F7" s="3" t="s">
        <v>394</v>
      </c>
      <c r="G7" t="s">
        <v>395</v>
      </c>
      <c r="H7"/>
      <c r="I7"/>
      <c r="J7"/>
      <c r="K7"/>
      <c r="M7" s="1">
        <v>423007</v>
      </c>
      <c r="O7" s="1">
        <v>422004</v>
      </c>
      <c r="Q7" s="1" t="s">
        <v>789</v>
      </c>
      <c r="R7" s="2" t="s">
        <v>790</v>
      </c>
      <c r="T7" s="2" t="s">
        <v>853</v>
      </c>
    </row>
    <row r="8" spans="1:20">
      <c r="C8" s="2" t="s">
        <v>373</v>
      </c>
      <c r="D8" s="1" t="s">
        <v>374</v>
      </c>
      <c r="F8" s="3" t="s">
        <v>396</v>
      </c>
      <c r="G8" t="s">
        <v>397</v>
      </c>
      <c r="H8"/>
      <c r="I8"/>
      <c r="J8"/>
      <c r="K8"/>
      <c r="M8" s="1">
        <v>423008</v>
      </c>
      <c r="O8" s="1">
        <v>422005</v>
      </c>
      <c r="Q8" s="1" t="s">
        <v>791</v>
      </c>
      <c r="R8" s="2" t="s">
        <v>792</v>
      </c>
      <c r="T8" s="2" t="s">
        <v>854</v>
      </c>
    </row>
    <row r="9" spans="1:20">
      <c r="C9" s="2" t="s">
        <v>375</v>
      </c>
      <c r="D9" s="1" t="s">
        <v>376</v>
      </c>
      <c r="F9" s="3" t="s">
        <v>398</v>
      </c>
      <c r="G9" t="s">
        <v>399</v>
      </c>
      <c r="H9"/>
      <c r="I9"/>
      <c r="J9"/>
      <c r="K9"/>
      <c r="M9" s="1">
        <v>423999</v>
      </c>
      <c r="O9" s="1">
        <v>422999</v>
      </c>
      <c r="Q9" s="1" t="s">
        <v>793</v>
      </c>
      <c r="R9" s="2" t="s">
        <v>794</v>
      </c>
      <c r="T9" s="2" t="s">
        <v>855</v>
      </c>
    </row>
    <row r="10" spans="1:20">
      <c r="F10" s="3" t="s">
        <v>375</v>
      </c>
      <c r="G10" t="s">
        <v>376</v>
      </c>
      <c r="H10"/>
      <c r="I10"/>
      <c r="J10"/>
      <c r="K10"/>
      <c r="M10" s="1">
        <v>424001</v>
      </c>
      <c r="Q10" s="1" t="s">
        <v>795</v>
      </c>
      <c r="R10" s="2" t="s">
        <v>796</v>
      </c>
      <c r="T10" s="2" t="s">
        <v>856</v>
      </c>
    </row>
    <row r="11" spans="1:20">
      <c r="M11" s="1">
        <v>424002</v>
      </c>
      <c r="Q11" s="1" t="s">
        <v>797</v>
      </c>
      <c r="R11" s="2" t="s">
        <v>798</v>
      </c>
      <c r="T11" s="2" t="s">
        <v>857</v>
      </c>
    </row>
    <row r="12" spans="1:20">
      <c r="M12" s="1">
        <v>424003</v>
      </c>
      <c r="Q12" s="1" t="s">
        <v>799</v>
      </c>
      <c r="R12" s="2" t="s">
        <v>800</v>
      </c>
    </row>
    <row r="13" spans="1:20">
      <c r="Q13" s="1" t="s">
        <v>801</v>
      </c>
      <c r="R13" s="2" t="s">
        <v>802</v>
      </c>
    </row>
    <row r="14" spans="1:20">
      <c r="Q14" s="1" t="s">
        <v>803</v>
      </c>
      <c r="R14" s="2" t="s">
        <v>804</v>
      </c>
    </row>
    <row r="15" spans="1:20">
      <c r="Q15" s="1" t="s">
        <v>805</v>
      </c>
      <c r="R15" s="2" t="s">
        <v>806</v>
      </c>
    </row>
    <row r="16" spans="1:20">
      <c r="Q16" s="1" t="s">
        <v>807</v>
      </c>
      <c r="R16" s="2" t="s">
        <v>808</v>
      </c>
    </row>
    <row r="17" spans="17:18">
      <c r="Q17" s="1" t="s">
        <v>809</v>
      </c>
      <c r="R17" s="2" t="s">
        <v>810</v>
      </c>
    </row>
    <row r="18" spans="17:18">
      <c r="Q18" s="1" t="s">
        <v>811</v>
      </c>
      <c r="R18" s="2" t="s">
        <v>812</v>
      </c>
    </row>
    <row r="19" spans="17:18">
      <c r="Q19" s="1" t="s">
        <v>813</v>
      </c>
      <c r="R19" s="2" t="s">
        <v>814</v>
      </c>
    </row>
    <row r="20" spans="17:18">
      <c r="Q20" s="1" t="s">
        <v>815</v>
      </c>
      <c r="R20" s="2" t="s">
        <v>816</v>
      </c>
    </row>
    <row r="21" spans="17:18">
      <c r="Q21" s="1" t="s">
        <v>817</v>
      </c>
      <c r="R21" s="2" t="s">
        <v>818</v>
      </c>
    </row>
    <row r="22" spans="17:18">
      <c r="Q22" s="1" t="s">
        <v>819</v>
      </c>
      <c r="R22" s="2" t="s">
        <v>772</v>
      </c>
    </row>
    <row r="23" spans="17:18">
      <c r="Q23" s="1" t="s">
        <v>820</v>
      </c>
      <c r="R23" s="2" t="s">
        <v>821</v>
      </c>
    </row>
    <row r="24" spans="17:18">
      <c r="Q24" s="1" t="s">
        <v>822</v>
      </c>
      <c r="R24" s="2" t="s">
        <v>823</v>
      </c>
    </row>
    <row r="25" spans="17:18">
      <c r="Q25" s="1" t="s">
        <v>824</v>
      </c>
      <c r="R25" s="2" t="s">
        <v>825</v>
      </c>
    </row>
    <row r="26" spans="17:18">
      <c r="Q26" s="1" t="s">
        <v>826</v>
      </c>
      <c r="R26" s="2" t="s">
        <v>827</v>
      </c>
    </row>
    <row r="27" spans="17:18">
      <c r="Q27" s="1" t="s">
        <v>828</v>
      </c>
      <c r="R27" s="2" t="s">
        <v>776</v>
      </c>
    </row>
    <row r="28" spans="17:18">
      <c r="Q28" s="1" t="s">
        <v>829</v>
      </c>
      <c r="R28" s="2" t="s">
        <v>545</v>
      </c>
    </row>
    <row r="29" spans="17:18">
      <c r="Q29" s="1" t="s">
        <v>830</v>
      </c>
      <c r="R29" s="2" t="s">
        <v>777</v>
      </c>
    </row>
    <row r="30" spans="17:18">
      <c r="Q30" s="1" t="s">
        <v>831</v>
      </c>
      <c r="R30" s="2" t="s">
        <v>773</v>
      </c>
    </row>
    <row r="31" spans="17:18">
      <c r="Q31" s="1" t="s">
        <v>832</v>
      </c>
      <c r="R31" s="2" t="s">
        <v>833</v>
      </c>
    </row>
    <row r="32" spans="17:18">
      <c r="Q32" s="1" t="s">
        <v>834</v>
      </c>
      <c r="R32" s="2" t="s">
        <v>835</v>
      </c>
    </row>
    <row r="33" spans="17:18">
      <c r="Q33" s="1" t="s">
        <v>836</v>
      </c>
      <c r="R33" s="2" t="s">
        <v>375</v>
      </c>
    </row>
    <row r="34" spans="17:18">
      <c r="Q34" s="1" t="s">
        <v>837</v>
      </c>
      <c r="R34" s="2" t="s">
        <v>838</v>
      </c>
    </row>
    <row r="35" spans="17:18">
      <c r="Q35" s="1" t="s">
        <v>839</v>
      </c>
      <c r="R35" s="2" t="s">
        <v>840</v>
      </c>
    </row>
    <row r="36" spans="17:18">
      <c r="Q36" s="1" t="s">
        <v>841</v>
      </c>
      <c r="R36" s="2" t="s">
        <v>842</v>
      </c>
    </row>
    <row r="37" spans="17:18">
      <c r="Q37" s="1" t="s">
        <v>843</v>
      </c>
      <c r="R37" s="2" t="s">
        <v>775</v>
      </c>
    </row>
  </sheetData>
  <sheetProtection algorithmName="SHA-512" hashValue="lrFtK7R/S6wMzDWJH0j/tsJuu4kjoi/g5La1E1fqRvhVqxxHt3tLk4tPjXbx9N2Zse76lOwW41PXw3/5//A4Jg==" saltValue="vzNHNu5NyuE6+hZ5QCBx4g==" spinCount="100000" sheet="1" objects="1" scenarios="1"/>
  <pageMargins left="0.7" right="0.7" top="0.75" bottom="0.75" header="0.3" footer="0.3"/>
  <customProperties>
    <customPr name="_pios_i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D679-AF33-4960-92AC-D8C3B5956481}">
  <sheetPr codeName="Sheet15"/>
  <dimension ref="A1:G201"/>
  <sheetViews>
    <sheetView workbookViewId="0">
      <selection activeCell="E2" sqref="E2:E201"/>
    </sheetView>
  </sheetViews>
  <sheetFormatPr defaultRowHeight="21.75"/>
  <cols>
    <col min="1" max="1" width="6.25" customWidth="1"/>
    <col min="2" max="2" width="42.25" style="3" bestFit="1" customWidth="1"/>
    <col min="3" max="5" width="15.125" style="191" customWidth="1"/>
    <col min="6" max="6" width="13.375" bestFit="1" customWidth="1"/>
    <col min="7" max="7" width="15.875" bestFit="1" customWidth="1"/>
  </cols>
  <sheetData>
    <row r="1" spans="1:7">
      <c r="C1" s="192">
        <v>2022</v>
      </c>
      <c r="D1" s="192">
        <v>2023</v>
      </c>
      <c r="E1" s="192">
        <v>2024</v>
      </c>
      <c r="F1" s="193">
        <v>1562129202</v>
      </c>
      <c r="G1" s="191">
        <v>1683750893</v>
      </c>
    </row>
    <row r="2" spans="1:7">
      <c r="A2">
        <v>1477</v>
      </c>
      <c r="B2" s="3" t="s">
        <v>860</v>
      </c>
      <c r="C2" s="191">
        <v>134709021</v>
      </c>
      <c r="D2" s="191">
        <v>158616367</v>
      </c>
      <c r="E2" s="191">
        <f>ROUND($G$1*G2,0)</f>
        <v>170965660</v>
      </c>
      <c r="G2" s="194">
        <f>D2/$F$1</f>
        <v>0.10153857107140872</v>
      </c>
    </row>
    <row r="3" spans="1:7">
      <c r="A3">
        <v>1277</v>
      </c>
      <c r="B3" s="3" t="s">
        <v>861</v>
      </c>
      <c r="C3" s="191">
        <v>64705233</v>
      </c>
      <c r="D3" s="191">
        <v>76188728</v>
      </c>
      <c r="E3" s="191">
        <f t="shared" ref="E3:E66" si="0">ROUND($G$1*G3,0)</f>
        <v>82120505</v>
      </c>
      <c r="G3" s="194">
        <f t="shared" ref="G3:G66" si="1">D3/$F$1</f>
        <v>4.8772360123897102E-2</v>
      </c>
    </row>
    <row r="4" spans="1:7">
      <c r="A4">
        <v>1476</v>
      </c>
      <c r="B4" s="3" t="s">
        <v>862</v>
      </c>
      <c r="C4" s="191">
        <v>37552492</v>
      </c>
      <c r="D4" s="191">
        <v>44217082</v>
      </c>
      <c r="E4" s="191">
        <f t="shared" si="0"/>
        <v>47659663</v>
      </c>
      <c r="G4" s="194">
        <f t="shared" si="1"/>
        <v>2.8305649714113725E-2</v>
      </c>
    </row>
    <row r="5" spans="1:7">
      <c r="A5">
        <v>1304</v>
      </c>
      <c r="B5" s="3" t="s">
        <v>863</v>
      </c>
      <c r="C5" s="191">
        <v>28368919</v>
      </c>
      <c r="D5" s="191">
        <v>33403664</v>
      </c>
      <c r="E5" s="191">
        <f t="shared" si="0"/>
        <v>36004352</v>
      </c>
      <c r="G5" s="194">
        <f t="shared" si="1"/>
        <v>2.1383419474671598E-2</v>
      </c>
    </row>
    <row r="6" spans="1:7">
      <c r="A6">
        <v>1281</v>
      </c>
      <c r="B6" s="3" t="s">
        <v>864</v>
      </c>
      <c r="C6" s="191">
        <v>8861146</v>
      </c>
      <c r="D6" s="191">
        <v>10433769</v>
      </c>
      <c r="E6" s="191">
        <f t="shared" si="0"/>
        <v>11246104</v>
      </c>
      <c r="G6" s="194">
        <f t="shared" si="1"/>
        <v>6.6791972050977639E-3</v>
      </c>
    </row>
    <row r="7" spans="1:7">
      <c r="A7">
        <v>1282</v>
      </c>
      <c r="B7" s="3" t="s">
        <v>865</v>
      </c>
      <c r="C7" s="191">
        <v>3616179</v>
      </c>
      <c r="D7" s="191">
        <v>4257957</v>
      </c>
      <c r="E7" s="191">
        <f t="shared" si="0"/>
        <v>4589466</v>
      </c>
      <c r="G7" s="194">
        <f t="shared" si="1"/>
        <v>2.7257393271622613E-3</v>
      </c>
    </row>
    <row r="8" spans="1:7">
      <c r="A8">
        <v>1283</v>
      </c>
      <c r="B8" s="3" t="s">
        <v>866</v>
      </c>
      <c r="C8" s="191">
        <v>3842270</v>
      </c>
      <c r="D8" s="191">
        <v>4524173</v>
      </c>
      <c r="E8" s="191">
        <f t="shared" si="0"/>
        <v>4876409</v>
      </c>
      <c r="G8" s="194">
        <f t="shared" si="1"/>
        <v>2.8961580093424307E-3</v>
      </c>
    </row>
    <row r="9" spans="1:7">
      <c r="A9">
        <v>1284</v>
      </c>
      <c r="B9" s="3" t="s">
        <v>867</v>
      </c>
      <c r="C9" s="191">
        <v>3410091</v>
      </c>
      <c r="D9" s="191">
        <v>4015293</v>
      </c>
      <c r="E9" s="191">
        <f t="shared" si="0"/>
        <v>4327909</v>
      </c>
      <c r="G9" s="194">
        <f t="shared" si="1"/>
        <v>2.5703975028820952E-3</v>
      </c>
    </row>
    <row r="10" spans="1:7">
      <c r="A10">
        <v>1285</v>
      </c>
      <c r="B10" s="3" t="s">
        <v>868</v>
      </c>
      <c r="C10" s="191">
        <v>8350101</v>
      </c>
      <c r="D10" s="191">
        <v>9832027</v>
      </c>
      <c r="E10" s="191">
        <f t="shared" si="0"/>
        <v>10597513</v>
      </c>
      <c r="G10" s="194">
        <f t="shared" si="1"/>
        <v>6.2939909115148854E-3</v>
      </c>
    </row>
    <row r="11" spans="1:7">
      <c r="A11">
        <v>1286</v>
      </c>
      <c r="B11" s="3" t="s">
        <v>869</v>
      </c>
      <c r="C11" s="191">
        <v>10720408</v>
      </c>
      <c r="D11" s="191">
        <v>12623001</v>
      </c>
      <c r="E11" s="191">
        <f t="shared" si="0"/>
        <v>13605782</v>
      </c>
      <c r="G11" s="194">
        <f t="shared" si="1"/>
        <v>8.0806382620840344E-3</v>
      </c>
    </row>
    <row r="12" spans="1:7">
      <c r="A12">
        <v>1287</v>
      </c>
      <c r="B12" s="3" t="s">
        <v>870</v>
      </c>
      <c r="C12" s="191">
        <v>6793027</v>
      </c>
      <c r="D12" s="191">
        <v>7998612</v>
      </c>
      <c r="E12" s="191">
        <f t="shared" si="0"/>
        <v>8621355</v>
      </c>
      <c r="G12" s="194">
        <f t="shared" si="1"/>
        <v>5.1203267884367991E-3</v>
      </c>
    </row>
    <row r="13" spans="1:7">
      <c r="A13">
        <v>1288</v>
      </c>
      <c r="B13" s="3" t="s">
        <v>871</v>
      </c>
      <c r="C13" s="191">
        <v>3336015</v>
      </c>
      <c r="D13" s="191">
        <v>3928071</v>
      </c>
      <c r="E13" s="191">
        <f t="shared" si="0"/>
        <v>4233896</v>
      </c>
      <c r="G13" s="194">
        <f t="shared" si="1"/>
        <v>2.5145621725596551E-3</v>
      </c>
    </row>
    <row r="14" spans="1:7">
      <c r="A14">
        <v>1289</v>
      </c>
      <c r="B14" s="3" t="s">
        <v>872</v>
      </c>
      <c r="C14" s="191">
        <v>11321642</v>
      </c>
      <c r="D14" s="191">
        <v>13330939</v>
      </c>
      <c r="E14" s="191">
        <f t="shared" si="0"/>
        <v>14368837</v>
      </c>
      <c r="G14" s="194">
        <f t="shared" si="1"/>
        <v>8.5338261284228917E-3</v>
      </c>
    </row>
    <row r="15" spans="1:7">
      <c r="A15">
        <v>1290</v>
      </c>
      <c r="B15" s="3" t="s">
        <v>873</v>
      </c>
      <c r="C15" s="191">
        <v>5356462</v>
      </c>
      <c r="D15" s="191">
        <v>6307094</v>
      </c>
      <c r="E15" s="191">
        <f t="shared" si="0"/>
        <v>6798141</v>
      </c>
      <c r="G15" s="194">
        <f t="shared" si="1"/>
        <v>4.0374983016289584E-3</v>
      </c>
    </row>
    <row r="16" spans="1:7">
      <c r="A16">
        <v>1291</v>
      </c>
      <c r="B16" s="3" t="s">
        <v>874</v>
      </c>
      <c r="C16" s="191">
        <v>4414925</v>
      </c>
      <c r="D16" s="191">
        <v>5198459</v>
      </c>
      <c r="E16" s="191">
        <f t="shared" si="0"/>
        <v>5603192</v>
      </c>
      <c r="G16" s="194">
        <f t="shared" si="1"/>
        <v>3.3278034834406736E-3</v>
      </c>
    </row>
    <row r="17" spans="1:7">
      <c r="A17">
        <v>1292</v>
      </c>
      <c r="B17" s="3" t="s">
        <v>875</v>
      </c>
      <c r="C17" s="191">
        <v>3199759</v>
      </c>
      <c r="D17" s="191">
        <v>3767633</v>
      </c>
      <c r="E17" s="191">
        <f t="shared" si="0"/>
        <v>4060967</v>
      </c>
      <c r="G17" s="194">
        <f t="shared" si="1"/>
        <v>2.4118574796350295E-3</v>
      </c>
    </row>
    <row r="18" spans="1:7">
      <c r="A18">
        <v>1280</v>
      </c>
      <c r="B18" s="3" t="s">
        <v>876</v>
      </c>
      <c r="C18" s="191">
        <v>3946715</v>
      </c>
      <c r="D18" s="191">
        <v>4647155</v>
      </c>
      <c r="E18" s="191">
        <f t="shared" si="0"/>
        <v>5008966</v>
      </c>
      <c r="G18" s="194">
        <f t="shared" si="1"/>
        <v>2.9748851721421183E-3</v>
      </c>
    </row>
    <row r="19" spans="1:7">
      <c r="A19">
        <v>1293</v>
      </c>
      <c r="B19" s="3" t="s">
        <v>877</v>
      </c>
      <c r="C19" s="191">
        <v>3560178</v>
      </c>
      <c r="D19" s="191">
        <v>4192017</v>
      </c>
      <c r="E19" s="191">
        <f t="shared" si="0"/>
        <v>4518392</v>
      </c>
      <c r="G19" s="194">
        <f t="shared" si="1"/>
        <v>2.6835277098929745E-3</v>
      </c>
    </row>
    <row r="20" spans="1:7">
      <c r="A20">
        <v>1294</v>
      </c>
      <c r="B20" s="3" t="s">
        <v>878</v>
      </c>
      <c r="C20" s="191">
        <v>7358200</v>
      </c>
      <c r="D20" s="191">
        <v>8664089</v>
      </c>
      <c r="E20" s="191">
        <f t="shared" si="0"/>
        <v>9338643</v>
      </c>
      <c r="G20" s="194">
        <f t="shared" si="1"/>
        <v>5.5463331643165834E-3</v>
      </c>
    </row>
    <row r="21" spans="1:7">
      <c r="A21">
        <v>1295</v>
      </c>
      <c r="B21" s="3" t="s">
        <v>879</v>
      </c>
      <c r="C21" s="191">
        <v>7963831</v>
      </c>
      <c r="D21" s="191">
        <v>9377204</v>
      </c>
      <c r="E21" s="191">
        <f t="shared" si="0"/>
        <v>10107279</v>
      </c>
      <c r="G21" s="194">
        <f t="shared" si="1"/>
        <v>6.0028350971189385E-3</v>
      </c>
    </row>
    <row r="22" spans="1:7">
      <c r="A22">
        <v>1296</v>
      </c>
      <c r="B22" s="3" t="s">
        <v>880</v>
      </c>
      <c r="C22" s="191">
        <v>9095618</v>
      </c>
      <c r="D22" s="191">
        <v>10709853</v>
      </c>
      <c r="E22" s="191">
        <f t="shared" si="0"/>
        <v>11543683</v>
      </c>
      <c r="G22" s="194">
        <f t="shared" si="1"/>
        <v>6.8559329063742833E-3</v>
      </c>
    </row>
    <row r="23" spans="1:7">
      <c r="A23">
        <v>1297</v>
      </c>
      <c r="B23" s="3" t="s">
        <v>881</v>
      </c>
      <c r="C23" s="191">
        <v>3585738</v>
      </c>
      <c r="D23" s="191">
        <v>4222113</v>
      </c>
      <c r="E23" s="191">
        <f t="shared" si="0"/>
        <v>4550831</v>
      </c>
      <c r="G23" s="194">
        <f t="shared" si="1"/>
        <v>2.7027937219241613E-3</v>
      </c>
    </row>
    <row r="24" spans="1:7">
      <c r="A24">
        <v>1298</v>
      </c>
      <c r="B24" s="3" t="s">
        <v>882</v>
      </c>
      <c r="C24" s="191">
        <v>3365310</v>
      </c>
      <c r="D24" s="191">
        <v>3962565</v>
      </c>
      <c r="E24" s="191">
        <f t="shared" si="0"/>
        <v>4271076</v>
      </c>
      <c r="G24" s="194">
        <f t="shared" si="1"/>
        <v>2.5366435727126237E-3</v>
      </c>
    </row>
    <row r="25" spans="1:7">
      <c r="A25">
        <v>1299</v>
      </c>
      <c r="B25" s="3" t="s">
        <v>883</v>
      </c>
      <c r="C25" s="191">
        <v>2971808</v>
      </c>
      <c r="D25" s="191">
        <v>3499226</v>
      </c>
      <c r="E25" s="191">
        <f t="shared" si="0"/>
        <v>3771663</v>
      </c>
      <c r="G25" s="194">
        <f t="shared" si="1"/>
        <v>2.2400362246092881E-3</v>
      </c>
    </row>
    <row r="26" spans="1:7">
      <c r="A26">
        <v>1300</v>
      </c>
      <c r="B26" s="3" t="s">
        <v>884</v>
      </c>
      <c r="C26" s="191">
        <v>6180434</v>
      </c>
      <c r="D26" s="191">
        <v>7277300</v>
      </c>
      <c r="E26" s="191">
        <f t="shared" si="0"/>
        <v>7843884</v>
      </c>
      <c r="G26" s="194">
        <f t="shared" si="1"/>
        <v>4.6585775303879121E-3</v>
      </c>
    </row>
    <row r="27" spans="1:7">
      <c r="A27">
        <v>1301</v>
      </c>
      <c r="B27" s="3" t="s">
        <v>885</v>
      </c>
      <c r="C27" s="191">
        <v>4745343</v>
      </c>
      <c r="D27" s="191">
        <v>5587517</v>
      </c>
      <c r="E27" s="191">
        <f t="shared" si="0"/>
        <v>6022541</v>
      </c>
      <c r="G27" s="194">
        <f t="shared" si="1"/>
        <v>3.5768597071524433E-3</v>
      </c>
    </row>
    <row r="28" spans="1:7">
      <c r="A28">
        <v>1302</v>
      </c>
      <c r="B28" s="3" t="s">
        <v>886</v>
      </c>
      <c r="C28" s="191">
        <v>9261180</v>
      </c>
      <c r="D28" s="191">
        <v>10904799</v>
      </c>
      <c r="E28" s="191">
        <f t="shared" si="0"/>
        <v>11753807</v>
      </c>
      <c r="G28" s="194">
        <f t="shared" si="1"/>
        <v>6.9807279615786864E-3</v>
      </c>
    </row>
    <row r="29" spans="1:7">
      <c r="A29">
        <v>1303</v>
      </c>
      <c r="B29" s="3" t="s">
        <v>887</v>
      </c>
      <c r="C29" s="191">
        <v>3536726</v>
      </c>
      <c r="D29" s="191">
        <v>4164402</v>
      </c>
      <c r="E29" s="191">
        <f t="shared" si="0"/>
        <v>4488627</v>
      </c>
      <c r="G29" s="194">
        <f t="shared" si="1"/>
        <v>2.6658499147626841E-3</v>
      </c>
    </row>
    <row r="30" spans="1:7">
      <c r="A30">
        <v>1305</v>
      </c>
      <c r="B30" s="3" t="s">
        <v>888</v>
      </c>
      <c r="C30" s="191">
        <v>5676579</v>
      </c>
      <c r="D30" s="191">
        <v>6684024</v>
      </c>
      <c r="E30" s="191">
        <f t="shared" si="0"/>
        <v>7204418</v>
      </c>
      <c r="G30" s="194">
        <f t="shared" si="1"/>
        <v>4.2787907629166771E-3</v>
      </c>
    </row>
    <row r="31" spans="1:7">
      <c r="A31">
        <v>1306</v>
      </c>
      <c r="B31" s="3" t="s">
        <v>889</v>
      </c>
      <c r="C31" s="191">
        <v>5187173</v>
      </c>
      <c r="D31" s="191">
        <v>6107761</v>
      </c>
      <c r="E31" s="191">
        <f t="shared" si="0"/>
        <v>6583289</v>
      </c>
      <c r="G31" s="194">
        <f t="shared" si="1"/>
        <v>3.9098948999738373E-3</v>
      </c>
    </row>
    <row r="32" spans="1:7">
      <c r="A32">
        <v>1307</v>
      </c>
      <c r="B32" s="3" t="s">
        <v>890</v>
      </c>
      <c r="C32" s="191">
        <v>4976378</v>
      </c>
      <c r="D32" s="191">
        <v>5859556</v>
      </c>
      <c r="E32" s="191">
        <f t="shared" si="0"/>
        <v>6315760</v>
      </c>
      <c r="G32" s="194">
        <f t="shared" si="1"/>
        <v>3.7510059939331445E-3</v>
      </c>
    </row>
    <row r="33" spans="1:7">
      <c r="A33">
        <v>1308</v>
      </c>
      <c r="B33" s="3" t="s">
        <v>891</v>
      </c>
      <c r="C33" s="191">
        <v>6496000</v>
      </c>
      <c r="D33" s="191">
        <v>7648871</v>
      </c>
      <c r="E33" s="191">
        <f t="shared" si="0"/>
        <v>8244384</v>
      </c>
      <c r="G33" s="194">
        <f t="shared" si="1"/>
        <v>4.8964394175636181E-3</v>
      </c>
    </row>
    <row r="34" spans="1:7">
      <c r="A34">
        <v>1309</v>
      </c>
      <c r="B34" s="3" t="s">
        <v>892</v>
      </c>
      <c r="C34" s="191">
        <v>9372464</v>
      </c>
      <c r="D34" s="191">
        <v>11035832</v>
      </c>
      <c r="E34" s="191">
        <f t="shared" si="0"/>
        <v>11895042</v>
      </c>
      <c r="G34" s="194">
        <f t="shared" si="1"/>
        <v>7.0646089874453295E-3</v>
      </c>
    </row>
    <row r="35" spans="1:7">
      <c r="A35">
        <v>1310</v>
      </c>
      <c r="B35" s="3" t="s">
        <v>893</v>
      </c>
      <c r="C35" s="191">
        <v>6297364</v>
      </c>
      <c r="D35" s="191">
        <v>7414982</v>
      </c>
      <c r="E35" s="191">
        <f t="shared" si="0"/>
        <v>7992285</v>
      </c>
      <c r="G35" s="194">
        <f t="shared" si="1"/>
        <v>4.7467149263368041E-3</v>
      </c>
    </row>
    <row r="36" spans="1:7">
      <c r="A36">
        <v>1311</v>
      </c>
      <c r="B36" s="3" t="s">
        <v>894</v>
      </c>
      <c r="C36" s="191">
        <v>3187325</v>
      </c>
      <c r="D36" s="191">
        <v>3752992</v>
      </c>
      <c r="E36" s="191">
        <f t="shared" si="0"/>
        <v>4045186</v>
      </c>
      <c r="G36" s="194">
        <f t="shared" si="1"/>
        <v>2.4024850154488052E-3</v>
      </c>
    </row>
    <row r="37" spans="1:7">
      <c r="A37">
        <v>1312</v>
      </c>
      <c r="B37" s="3" t="s">
        <v>895</v>
      </c>
      <c r="C37" s="191">
        <v>4440753</v>
      </c>
      <c r="D37" s="191">
        <v>5228871</v>
      </c>
      <c r="E37" s="191">
        <f t="shared" si="0"/>
        <v>5635972</v>
      </c>
      <c r="G37" s="194">
        <f t="shared" si="1"/>
        <v>3.3472717834769727E-3</v>
      </c>
    </row>
    <row r="38" spans="1:7">
      <c r="A38">
        <v>1313</v>
      </c>
      <c r="B38" s="3" t="s">
        <v>896</v>
      </c>
      <c r="C38" s="191">
        <v>4989926</v>
      </c>
      <c r="D38" s="191">
        <v>5875508</v>
      </c>
      <c r="E38" s="191">
        <f t="shared" si="0"/>
        <v>6332954</v>
      </c>
      <c r="G38" s="194">
        <f t="shared" si="1"/>
        <v>3.7612176972798184E-3</v>
      </c>
    </row>
    <row r="39" spans="1:7">
      <c r="A39">
        <v>1314</v>
      </c>
      <c r="B39" s="3" t="s">
        <v>897</v>
      </c>
      <c r="C39" s="191">
        <v>4396851</v>
      </c>
      <c r="D39" s="191">
        <v>5177177</v>
      </c>
      <c r="E39" s="191">
        <f t="shared" si="0"/>
        <v>5580253</v>
      </c>
      <c r="G39" s="194">
        <f t="shared" si="1"/>
        <v>3.3141797703875203E-3</v>
      </c>
    </row>
    <row r="40" spans="1:7">
      <c r="A40">
        <v>1315</v>
      </c>
      <c r="B40" s="3" t="s">
        <v>898</v>
      </c>
      <c r="C40" s="191">
        <v>3777591</v>
      </c>
      <c r="D40" s="191">
        <v>4448015</v>
      </c>
      <c r="E40" s="191">
        <f t="shared" si="0"/>
        <v>4794321</v>
      </c>
      <c r="G40" s="194">
        <f t="shared" si="1"/>
        <v>2.8474053198065752E-3</v>
      </c>
    </row>
    <row r="41" spans="1:7">
      <c r="A41">
        <v>1316</v>
      </c>
      <c r="B41" s="3" t="s">
        <v>899</v>
      </c>
      <c r="C41" s="191">
        <v>6600873</v>
      </c>
      <c r="D41" s="191">
        <v>7772356</v>
      </c>
      <c r="E41" s="191">
        <f t="shared" si="0"/>
        <v>8377483</v>
      </c>
      <c r="G41" s="194">
        <f t="shared" si="1"/>
        <v>4.9754885767765069E-3</v>
      </c>
    </row>
    <row r="42" spans="1:7">
      <c r="A42">
        <v>1317</v>
      </c>
      <c r="B42" s="3" t="s">
        <v>900</v>
      </c>
      <c r="C42" s="191">
        <v>3660609</v>
      </c>
      <c r="D42" s="191">
        <v>4310272</v>
      </c>
      <c r="E42" s="191">
        <f t="shared" si="0"/>
        <v>4645854</v>
      </c>
      <c r="G42" s="194">
        <f t="shared" si="1"/>
        <v>2.759228874590874E-3</v>
      </c>
    </row>
    <row r="43" spans="1:7">
      <c r="A43">
        <v>1318</v>
      </c>
      <c r="B43" s="3" t="s">
        <v>901</v>
      </c>
      <c r="C43" s="191">
        <v>3644456</v>
      </c>
      <c r="D43" s="191">
        <v>4291252</v>
      </c>
      <c r="E43" s="191">
        <f t="shared" si="0"/>
        <v>4625353</v>
      </c>
      <c r="G43" s="194">
        <f t="shared" si="1"/>
        <v>2.7470531851692508E-3</v>
      </c>
    </row>
    <row r="44" spans="1:7">
      <c r="A44">
        <v>1319</v>
      </c>
      <c r="B44" s="3" t="s">
        <v>902</v>
      </c>
      <c r="C44" s="191">
        <v>3864493</v>
      </c>
      <c r="D44" s="191">
        <v>4550339</v>
      </c>
      <c r="E44" s="191">
        <f t="shared" si="0"/>
        <v>4904612</v>
      </c>
      <c r="G44" s="194">
        <f t="shared" si="1"/>
        <v>2.9129082243480138E-3</v>
      </c>
    </row>
    <row r="45" spans="1:7">
      <c r="A45">
        <v>1320</v>
      </c>
      <c r="B45" s="3" t="s">
        <v>903</v>
      </c>
      <c r="C45" s="191">
        <v>5483122</v>
      </c>
      <c r="D45" s="191">
        <v>6456233</v>
      </c>
      <c r="E45" s="191">
        <f t="shared" si="0"/>
        <v>6958892</v>
      </c>
      <c r="G45" s="194">
        <f t="shared" si="1"/>
        <v>4.132969918066995E-3</v>
      </c>
    </row>
    <row r="46" spans="1:7">
      <c r="A46">
        <v>1321</v>
      </c>
      <c r="B46" s="3" t="s">
        <v>904</v>
      </c>
      <c r="C46" s="191">
        <v>4466324</v>
      </c>
      <c r="D46" s="191">
        <v>5258980</v>
      </c>
      <c r="E46" s="191">
        <f t="shared" si="0"/>
        <v>5668425</v>
      </c>
      <c r="G46" s="194">
        <f t="shared" si="1"/>
        <v>3.366546117483053E-3</v>
      </c>
    </row>
    <row r="47" spans="1:7">
      <c r="A47">
        <v>1322</v>
      </c>
      <c r="B47" s="3" t="s">
        <v>905</v>
      </c>
      <c r="C47" s="191">
        <v>9605775</v>
      </c>
      <c r="D47" s="191">
        <v>11310550</v>
      </c>
      <c r="E47" s="191">
        <f t="shared" si="0"/>
        <v>12191148</v>
      </c>
      <c r="G47" s="194">
        <f t="shared" si="1"/>
        <v>7.2404702412060791E-3</v>
      </c>
    </row>
    <row r="48" spans="1:7">
      <c r="A48">
        <v>1323</v>
      </c>
      <c r="B48" s="3" t="s">
        <v>906</v>
      </c>
      <c r="C48" s="191">
        <v>8740569</v>
      </c>
      <c r="D48" s="191">
        <v>10291793</v>
      </c>
      <c r="E48" s="191">
        <f t="shared" si="0"/>
        <v>11093075</v>
      </c>
      <c r="G48" s="194">
        <f t="shared" si="1"/>
        <v>6.5883109968262405E-3</v>
      </c>
    </row>
    <row r="49" spans="1:7">
      <c r="A49">
        <v>1324</v>
      </c>
      <c r="B49" s="3" t="s">
        <v>907</v>
      </c>
      <c r="C49" s="191">
        <v>7614768</v>
      </c>
      <c r="D49" s="191">
        <v>8966191</v>
      </c>
      <c r="E49" s="191">
        <f t="shared" si="0"/>
        <v>9664266</v>
      </c>
      <c r="G49" s="194">
        <f t="shared" si="1"/>
        <v>5.7397243381152796E-3</v>
      </c>
    </row>
    <row r="50" spans="1:7">
      <c r="A50">
        <v>1325</v>
      </c>
      <c r="B50" s="3" t="s">
        <v>908</v>
      </c>
      <c r="C50" s="191">
        <v>3468178</v>
      </c>
      <c r="D50" s="191">
        <v>4083690</v>
      </c>
      <c r="E50" s="191">
        <f t="shared" si="0"/>
        <v>4401631</v>
      </c>
      <c r="G50" s="194">
        <f t="shared" si="1"/>
        <v>2.6141819734063201E-3</v>
      </c>
    </row>
    <row r="51" spans="1:7">
      <c r="A51">
        <v>1326</v>
      </c>
      <c r="B51" s="3" t="s">
        <v>909</v>
      </c>
      <c r="C51" s="191">
        <v>7438073</v>
      </c>
      <c r="D51" s="191">
        <v>8758137</v>
      </c>
      <c r="E51" s="191">
        <f t="shared" si="0"/>
        <v>9440014</v>
      </c>
      <c r="G51" s="194">
        <f t="shared" si="1"/>
        <v>5.6065381716102125E-3</v>
      </c>
    </row>
    <row r="52" spans="1:7">
      <c r="A52">
        <v>1327</v>
      </c>
      <c r="B52" s="3" t="s">
        <v>910</v>
      </c>
      <c r="C52" s="191">
        <v>3953839</v>
      </c>
      <c r="D52" s="191">
        <v>4655542</v>
      </c>
      <c r="E52" s="191">
        <f t="shared" si="0"/>
        <v>5018006</v>
      </c>
      <c r="G52" s="194">
        <f t="shared" si="1"/>
        <v>2.9802541262524841E-3</v>
      </c>
    </row>
    <row r="53" spans="1:7">
      <c r="A53">
        <v>1328</v>
      </c>
      <c r="B53" s="3" t="s">
        <v>911</v>
      </c>
      <c r="C53" s="191">
        <v>3194557</v>
      </c>
      <c r="D53" s="191">
        <v>3761507</v>
      </c>
      <c r="E53" s="191">
        <f t="shared" si="0"/>
        <v>4054364</v>
      </c>
      <c r="G53" s="194">
        <f t="shared" si="1"/>
        <v>2.4079359090042798E-3</v>
      </c>
    </row>
    <row r="54" spans="1:7">
      <c r="A54">
        <v>1329</v>
      </c>
      <c r="B54" s="3" t="s">
        <v>912</v>
      </c>
      <c r="C54" s="191">
        <v>4282980</v>
      </c>
      <c r="D54" s="191">
        <v>5043098</v>
      </c>
      <c r="E54" s="191">
        <f t="shared" si="0"/>
        <v>5435735</v>
      </c>
      <c r="G54" s="194">
        <f t="shared" si="1"/>
        <v>3.2283488417880557E-3</v>
      </c>
    </row>
    <row r="55" spans="1:7">
      <c r="A55">
        <v>1330</v>
      </c>
      <c r="B55" s="3" t="s">
        <v>913</v>
      </c>
      <c r="C55" s="191">
        <v>4604273</v>
      </c>
      <c r="D55" s="191">
        <v>5421412</v>
      </c>
      <c r="E55" s="191">
        <f t="shared" si="0"/>
        <v>5843503</v>
      </c>
      <c r="G55" s="194">
        <f t="shared" si="1"/>
        <v>3.4705272733260126E-3</v>
      </c>
    </row>
    <row r="56" spans="1:7">
      <c r="A56">
        <v>1331</v>
      </c>
      <c r="B56" s="3" t="s">
        <v>914</v>
      </c>
      <c r="C56" s="191">
        <v>3721129</v>
      </c>
      <c r="D56" s="191">
        <v>4381532</v>
      </c>
      <c r="E56" s="191">
        <f t="shared" si="0"/>
        <v>4722662</v>
      </c>
      <c r="G56" s="194">
        <f t="shared" si="1"/>
        <v>2.8048461000474913E-3</v>
      </c>
    </row>
    <row r="57" spans="1:7">
      <c r="A57">
        <v>1332</v>
      </c>
      <c r="B57" s="3" t="s">
        <v>915</v>
      </c>
      <c r="C57" s="191">
        <v>4455595</v>
      </c>
      <c r="D57" s="191">
        <v>5246347</v>
      </c>
      <c r="E57" s="191">
        <f t="shared" si="0"/>
        <v>5654808</v>
      </c>
      <c r="G57" s="194">
        <f t="shared" si="1"/>
        <v>3.3584590783419721E-3</v>
      </c>
    </row>
    <row r="58" spans="1:7">
      <c r="A58">
        <v>1333</v>
      </c>
      <c r="B58" s="3" t="s">
        <v>916</v>
      </c>
      <c r="C58" s="191">
        <v>2571668</v>
      </c>
      <c r="D58" s="191">
        <v>3028072</v>
      </c>
      <c r="E58" s="191">
        <f t="shared" si="0"/>
        <v>3263827</v>
      </c>
      <c r="G58" s="194">
        <f t="shared" si="1"/>
        <v>1.9384260892909165E-3</v>
      </c>
    </row>
    <row r="59" spans="1:7">
      <c r="A59">
        <v>1334</v>
      </c>
      <c r="B59" s="3" t="s">
        <v>917</v>
      </c>
      <c r="C59" s="191">
        <v>6561334</v>
      </c>
      <c r="D59" s="191">
        <v>7725800</v>
      </c>
      <c r="E59" s="191">
        <f t="shared" si="0"/>
        <v>8327303</v>
      </c>
      <c r="G59" s="194">
        <f t="shared" si="1"/>
        <v>4.9456856642258714E-3</v>
      </c>
    </row>
    <row r="60" spans="1:7">
      <c r="A60">
        <v>1335</v>
      </c>
      <c r="B60" s="3" t="s">
        <v>918</v>
      </c>
      <c r="C60" s="191">
        <v>6946081</v>
      </c>
      <c r="D60" s="191">
        <v>8178830</v>
      </c>
      <c r="E60" s="191">
        <f t="shared" si="0"/>
        <v>8815604</v>
      </c>
      <c r="G60" s="194">
        <f t="shared" si="1"/>
        <v>5.2356936862383808E-3</v>
      </c>
    </row>
    <row r="61" spans="1:7">
      <c r="A61">
        <v>1336</v>
      </c>
      <c r="B61" s="3" t="s">
        <v>919</v>
      </c>
      <c r="C61" s="191">
        <v>2542096</v>
      </c>
      <c r="D61" s="191">
        <v>2993252</v>
      </c>
      <c r="E61" s="191">
        <f t="shared" si="0"/>
        <v>3226296</v>
      </c>
      <c r="G61" s="194">
        <f t="shared" si="1"/>
        <v>1.9161359996136863E-3</v>
      </c>
    </row>
    <row r="62" spans="1:7">
      <c r="A62">
        <v>1337</v>
      </c>
      <c r="B62" s="3" t="s">
        <v>920</v>
      </c>
      <c r="C62" s="191">
        <v>7780598</v>
      </c>
      <c r="D62" s="191">
        <v>9161451</v>
      </c>
      <c r="E62" s="191">
        <f t="shared" si="0"/>
        <v>9874728</v>
      </c>
      <c r="G62" s="194">
        <f t="shared" si="1"/>
        <v>5.864720401020965E-3</v>
      </c>
    </row>
    <row r="63" spans="1:7">
      <c r="A63">
        <v>1338</v>
      </c>
      <c r="B63" s="3" t="s">
        <v>921</v>
      </c>
      <c r="C63" s="191">
        <v>9180441</v>
      </c>
      <c r="D63" s="191">
        <v>10809730</v>
      </c>
      <c r="E63" s="191">
        <f t="shared" si="0"/>
        <v>11651336</v>
      </c>
      <c r="G63" s="194">
        <f t="shared" si="1"/>
        <v>6.9198693591799327E-3</v>
      </c>
    </row>
    <row r="64" spans="1:7">
      <c r="A64">
        <v>1339</v>
      </c>
      <c r="B64" s="3" t="s">
        <v>922</v>
      </c>
      <c r="C64" s="191">
        <v>7765300</v>
      </c>
      <c r="D64" s="191">
        <v>9143439</v>
      </c>
      <c r="E64" s="191">
        <f t="shared" si="0"/>
        <v>9855314</v>
      </c>
      <c r="G64" s="194">
        <f t="shared" si="1"/>
        <v>5.853189984729573E-3</v>
      </c>
    </row>
    <row r="65" spans="1:7">
      <c r="A65">
        <v>1340</v>
      </c>
      <c r="B65" s="3" t="s">
        <v>923</v>
      </c>
      <c r="C65" s="191">
        <v>3368652</v>
      </c>
      <c r="D65" s="191">
        <v>3966500</v>
      </c>
      <c r="E65" s="191">
        <f t="shared" si="0"/>
        <v>4275317</v>
      </c>
      <c r="G65" s="194">
        <f t="shared" si="1"/>
        <v>2.539162570497802E-3</v>
      </c>
    </row>
    <row r="66" spans="1:7">
      <c r="A66">
        <v>1341</v>
      </c>
      <c r="B66" s="3" t="s">
        <v>924</v>
      </c>
      <c r="C66" s="191">
        <v>3536109</v>
      </c>
      <c r="D66" s="191">
        <v>4163677</v>
      </c>
      <c r="E66" s="191">
        <f t="shared" si="0"/>
        <v>4487846</v>
      </c>
      <c r="G66" s="194">
        <f t="shared" si="1"/>
        <v>2.6653858046243734E-3</v>
      </c>
    </row>
    <row r="67" spans="1:7">
      <c r="A67">
        <v>1342</v>
      </c>
      <c r="B67" s="3" t="s">
        <v>925</v>
      </c>
      <c r="C67" s="191">
        <v>3264520</v>
      </c>
      <c r="D67" s="191">
        <v>3843888</v>
      </c>
      <c r="E67" s="191">
        <f t="shared" ref="E67:E130" si="2">ROUND($G$1*G67,0)</f>
        <v>4143159</v>
      </c>
      <c r="G67" s="194">
        <f t="shared" ref="G67:G130" si="3">D67/$F$1</f>
        <v>2.4606722639066319E-3</v>
      </c>
    </row>
    <row r="68" spans="1:7">
      <c r="A68">
        <v>1344</v>
      </c>
      <c r="B68" s="3" t="s">
        <v>926</v>
      </c>
      <c r="C68" s="191">
        <v>6582196</v>
      </c>
      <c r="D68" s="191">
        <v>7750365</v>
      </c>
      <c r="E68" s="191">
        <f t="shared" si="2"/>
        <v>8353780</v>
      </c>
      <c r="G68" s="194">
        <f t="shared" si="3"/>
        <v>4.9614109960156808E-3</v>
      </c>
    </row>
    <row r="69" spans="1:7">
      <c r="A69">
        <v>1346</v>
      </c>
      <c r="B69" s="3" t="s">
        <v>927</v>
      </c>
      <c r="C69" s="191">
        <v>4258976</v>
      </c>
      <c r="D69" s="191">
        <v>5014833</v>
      </c>
      <c r="E69" s="191">
        <f t="shared" si="2"/>
        <v>5405270</v>
      </c>
      <c r="G69" s="194">
        <f t="shared" si="3"/>
        <v>3.2102549479130727E-3</v>
      </c>
    </row>
    <row r="70" spans="1:7">
      <c r="A70">
        <v>1347</v>
      </c>
      <c r="B70" s="3" t="s">
        <v>928</v>
      </c>
      <c r="C70" s="191">
        <v>3506933</v>
      </c>
      <c r="D70" s="191">
        <v>4129322</v>
      </c>
      <c r="E70" s="191">
        <f t="shared" si="2"/>
        <v>4450816</v>
      </c>
      <c r="G70" s="194">
        <f t="shared" si="3"/>
        <v>2.643393385587577E-3</v>
      </c>
    </row>
    <row r="71" spans="1:7">
      <c r="A71">
        <v>1348</v>
      </c>
      <c r="B71" s="3" t="s">
        <v>929</v>
      </c>
      <c r="C71" s="191">
        <v>3324586</v>
      </c>
      <c r="D71" s="191">
        <v>3914613</v>
      </c>
      <c r="E71" s="191">
        <f t="shared" si="2"/>
        <v>4219391</v>
      </c>
      <c r="G71" s="194">
        <f t="shared" si="3"/>
        <v>2.5059470080887715E-3</v>
      </c>
    </row>
    <row r="72" spans="1:7">
      <c r="A72">
        <v>1349</v>
      </c>
      <c r="B72" s="3" t="s">
        <v>930</v>
      </c>
      <c r="C72" s="191">
        <v>6665752</v>
      </c>
      <c r="D72" s="191">
        <v>7848749</v>
      </c>
      <c r="E72" s="191">
        <f t="shared" si="2"/>
        <v>8459824</v>
      </c>
      <c r="G72" s="194">
        <f t="shared" si="3"/>
        <v>5.0243917020123662E-3</v>
      </c>
    </row>
    <row r="73" spans="1:7">
      <c r="A73">
        <v>1350</v>
      </c>
      <c r="B73" s="3" t="s">
        <v>931</v>
      </c>
      <c r="C73" s="191">
        <v>5783175</v>
      </c>
      <c r="D73" s="191">
        <v>6809538</v>
      </c>
      <c r="E73" s="191">
        <f t="shared" si="2"/>
        <v>7339704</v>
      </c>
      <c r="G73" s="194">
        <f t="shared" si="3"/>
        <v>4.3591387903649213E-3</v>
      </c>
    </row>
    <row r="74" spans="1:7">
      <c r="A74">
        <v>1352</v>
      </c>
      <c r="B74" s="3" t="s">
        <v>932</v>
      </c>
      <c r="C74" s="191">
        <v>3158758</v>
      </c>
      <c r="D74" s="191">
        <v>3719355</v>
      </c>
      <c r="E74" s="191">
        <f t="shared" si="2"/>
        <v>4008930</v>
      </c>
      <c r="G74" s="194">
        <f t="shared" si="3"/>
        <v>2.380952225486916E-3</v>
      </c>
    </row>
    <row r="75" spans="1:7">
      <c r="A75">
        <v>1351</v>
      </c>
      <c r="B75" s="3" t="s">
        <v>933</v>
      </c>
      <c r="C75" s="191">
        <v>7782868</v>
      </c>
      <c r="D75" s="191">
        <v>9164125</v>
      </c>
      <c r="E75" s="191">
        <f t="shared" si="2"/>
        <v>9877610</v>
      </c>
      <c r="G75" s="194">
        <f t="shared" si="3"/>
        <v>5.866432167241439E-3</v>
      </c>
    </row>
    <row r="76" spans="1:7">
      <c r="A76">
        <v>1353</v>
      </c>
      <c r="B76" s="3" t="s">
        <v>934</v>
      </c>
      <c r="C76" s="191">
        <v>3661438</v>
      </c>
      <c r="D76" s="191">
        <v>4311248</v>
      </c>
      <c r="E76" s="191">
        <f t="shared" si="2"/>
        <v>4646906</v>
      </c>
      <c r="G76" s="194">
        <f t="shared" si="3"/>
        <v>2.7598536628598278E-3</v>
      </c>
    </row>
    <row r="77" spans="1:7">
      <c r="A77">
        <v>1343</v>
      </c>
      <c r="B77" s="3" t="s">
        <v>935</v>
      </c>
      <c r="C77" s="191">
        <v>5827519</v>
      </c>
      <c r="D77" s="191">
        <v>6861752</v>
      </c>
      <c r="E77" s="191">
        <f t="shared" si="2"/>
        <v>7395983</v>
      </c>
      <c r="G77" s="194">
        <f t="shared" si="3"/>
        <v>4.392563682450128E-3</v>
      </c>
    </row>
    <row r="78" spans="1:7">
      <c r="A78">
        <v>1345</v>
      </c>
      <c r="B78" s="3" t="s">
        <v>936</v>
      </c>
      <c r="C78" s="191">
        <v>11742962</v>
      </c>
      <c r="D78" s="191">
        <v>13827032</v>
      </c>
      <c r="E78" s="191">
        <f t="shared" si="2"/>
        <v>14903554</v>
      </c>
      <c r="G78" s="194">
        <f t="shared" si="3"/>
        <v>8.8514010123472483E-3</v>
      </c>
    </row>
    <row r="79" spans="1:7">
      <c r="A79">
        <v>1354</v>
      </c>
      <c r="B79" s="3" t="s">
        <v>937</v>
      </c>
      <c r="C79" s="191">
        <v>7419339</v>
      </c>
      <c r="D79" s="191">
        <v>8736078</v>
      </c>
      <c r="E79" s="191">
        <f t="shared" si="2"/>
        <v>9416237</v>
      </c>
      <c r="G79" s="194">
        <f t="shared" si="3"/>
        <v>5.5924170605191718E-3</v>
      </c>
    </row>
    <row r="80" spans="1:7">
      <c r="A80">
        <v>1355</v>
      </c>
      <c r="B80" s="3" t="s">
        <v>938</v>
      </c>
      <c r="C80" s="191">
        <v>3254196</v>
      </c>
      <c r="D80" s="191">
        <v>3831731</v>
      </c>
      <c r="E80" s="191">
        <f t="shared" si="2"/>
        <v>4130056</v>
      </c>
      <c r="G80" s="194">
        <f t="shared" si="3"/>
        <v>2.4528899370770485E-3</v>
      </c>
    </row>
    <row r="81" spans="1:7">
      <c r="A81">
        <v>1356</v>
      </c>
      <c r="B81" s="3" t="s">
        <v>939</v>
      </c>
      <c r="C81" s="191">
        <v>2906462</v>
      </c>
      <c r="D81" s="191">
        <v>3422284</v>
      </c>
      <c r="E81" s="191">
        <f t="shared" si="2"/>
        <v>3688731</v>
      </c>
      <c r="G81" s="194">
        <f t="shared" si="3"/>
        <v>2.1907816559721413E-3</v>
      </c>
    </row>
    <row r="82" spans="1:7">
      <c r="A82">
        <v>1357</v>
      </c>
      <c r="B82" s="3" t="s">
        <v>940</v>
      </c>
      <c r="C82" s="191">
        <v>4699141</v>
      </c>
      <c r="D82" s="191">
        <v>5533116</v>
      </c>
      <c r="E82" s="191">
        <f t="shared" si="2"/>
        <v>5963904</v>
      </c>
      <c r="G82" s="194">
        <f t="shared" si="3"/>
        <v>3.5420348028293246E-3</v>
      </c>
    </row>
    <row r="83" spans="1:7">
      <c r="A83">
        <v>1358</v>
      </c>
      <c r="B83" s="3" t="s">
        <v>941</v>
      </c>
      <c r="C83" s="191">
        <v>2949717</v>
      </c>
      <c r="D83" s="191">
        <v>3473215</v>
      </c>
      <c r="E83" s="191">
        <f t="shared" si="2"/>
        <v>3743627</v>
      </c>
      <c r="G83" s="194">
        <f t="shared" si="3"/>
        <v>2.2233852331505163E-3</v>
      </c>
    </row>
    <row r="84" spans="1:7">
      <c r="A84">
        <v>1359</v>
      </c>
      <c r="B84" s="3" t="s">
        <v>942</v>
      </c>
      <c r="C84" s="191">
        <v>2875250</v>
      </c>
      <c r="D84" s="191">
        <v>3385532</v>
      </c>
      <c r="E84" s="191">
        <f t="shared" si="2"/>
        <v>3649117</v>
      </c>
      <c r="G84" s="194">
        <f t="shared" si="3"/>
        <v>2.1672547927953016E-3</v>
      </c>
    </row>
    <row r="85" spans="1:7">
      <c r="A85">
        <v>1360</v>
      </c>
      <c r="B85" s="3" t="s">
        <v>943</v>
      </c>
      <c r="C85" s="191">
        <v>4454816</v>
      </c>
      <c r="D85" s="191">
        <v>5245430</v>
      </c>
      <c r="E85" s="191">
        <f t="shared" si="2"/>
        <v>5653820</v>
      </c>
      <c r="G85" s="194">
        <f t="shared" si="3"/>
        <v>3.3578720590359979E-3</v>
      </c>
    </row>
    <row r="86" spans="1:7">
      <c r="A86">
        <v>1361</v>
      </c>
      <c r="B86" s="3" t="s">
        <v>944</v>
      </c>
      <c r="C86" s="191">
        <v>3342396</v>
      </c>
      <c r="D86" s="191">
        <v>3935584</v>
      </c>
      <c r="E86" s="191">
        <f t="shared" si="2"/>
        <v>4241994</v>
      </c>
      <c r="G86" s="194">
        <f t="shared" si="3"/>
        <v>2.5193716338963875E-3</v>
      </c>
    </row>
    <row r="87" spans="1:7">
      <c r="A87">
        <v>1362</v>
      </c>
      <c r="B87" s="3" t="s">
        <v>945</v>
      </c>
      <c r="C87" s="191">
        <v>10551309</v>
      </c>
      <c r="D87" s="191">
        <v>12423891</v>
      </c>
      <c r="E87" s="191">
        <f t="shared" si="2"/>
        <v>13391170</v>
      </c>
      <c r="G87" s="194">
        <f t="shared" si="3"/>
        <v>7.9531776143059382E-3</v>
      </c>
    </row>
    <row r="88" spans="1:7">
      <c r="A88">
        <v>1363</v>
      </c>
      <c r="B88" s="3" t="s">
        <v>946</v>
      </c>
      <c r="C88" s="191">
        <v>6745342</v>
      </c>
      <c r="D88" s="191">
        <v>7942465</v>
      </c>
      <c r="E88" s="191">
        <f t="shared" si="2"/>
        <v>8560836</v>
      </c>
      <c r="G88" s="194">
        <f t="shared" si="3"/>
        <v>5.0843841788702441E-3</v>
      </c>
    </row>
    <row r="89" spans="1:7">
      <c r="A89">
        <v>1364</v>
      </c>
      <c r="B89" s="3" t="s">
        <v>947</v>
      </c>
      <c r="C89" s="191">
        <v>4118479</v>
      </c>
      <c r="D89" s="191">
        <v>4849402</v>
      </c>
      <c r="E89" s="191">
        <f t="shared" si="2"/>
        <v>5226959</v>
      </c>
      <c r="G89" s="194">
        <f t="shared" si="3"/>
        <v>3.1043539764772925E-3</v>
      </c>
    </row>
    <row r="90" spans="1:7">
      <c r="A90">
        <v>1365</v>
      </c>
      <c r="B90" s="3" t="s">
        <v>948</v>
      </c>
      <c r="C90" s="191">
        <v>2297394</v>
      </c>
      <c r="D90" s="191">
        <v>2705121</v>
      </c>
      <c r="E90" s="191">
        <f t="shared" si="2"/>
        <v>2915732</v>
      </c>
      <c r="G90" s="194">
        <f t="shared" si="3"/>
        <v>1.7316883882182237E-3</v>
      </c>
    </row>
    <row r="91" spans="1:7">
      <c r="A91">
        <v>1366</v>
      </c>
      <c r="B91" s="3" t="s">
        <v>949</v>
      </c>
      <c r="C91" s="191">
        <v>2377226</v>
      </c>
      <c r="D91" s="191">
        <v>2799122</v>
      </c>
      <c r="E91" s="191">
        <f t="shared" si="2"/>
        <v>3017051</v>
      </c>
      <c r="G91" s="194">
        <f t="shared" si="3"/>
        <v>1.7918633083718514E-3</v>
      </c>
    </row>
    <row r="92" spans="1:7">
      <c r="A92">
        <v>1367</v>
      </c>
      <c r="B92" s="3" t="s">
        <v>950</v>
      </c>
      <c r="C92" s="191">
        <v>4426442</v>
      </c>
      <c r="D92" s="191">
        <v>5212021</v>
      </c>
      <c r="E92" s="191">
        <f t="shared" si="2"/>
        <v>5617810</v>
      </c>
      <c r="G92" s="194">
        <f t="shared" si="3"/>
        <v>3.3364852237107081E-3</v>
      </c>
    </row>
    <row r="93" spans="1:7">
      <c r="A93">
        <v>1368</v>
      </c>
      <c r="B93" s="3" t="s">
        <v>951</v>
      </c>
      <c r="C93" s="191">
        <v>6438538</v>
      </c>
      <c r="D93" s="191">
        <v>7581211</v>
      </c>
      <c r="E93" s="191">
        <f t="shared" si="2"/>
        <v>8171456</v>
      </c>
      <c r="G93" s="194">
        <f t="shared" si="3"/>
        <v>4.8531267390006837E-3</v>
      </c>
    </row>
    <row r="94" spans="1:7">
      <c r="A94">
        <v>1369</v>
      </c>
      <c r="B94" s="3" t="s">
        <v>952</v>
      </c>
      <c r="C94" s="191">
        <v>10014614</v>
      </c>
      <c r="D94" s="191">
        <v>11791947</v>
      </c>
      <c r="E94" s="191">
        <f t="shared" si="2"/>
        <v>12710025</v>
      </c>
      <c r="G94" s="194">
        <f t="shared" si="3"/>
        <v>7.548637452588893E-3</v>
      </c>
    </row>
    <row r="95" spans="1:7">
      <c r="A95">
        <v>1370</v>
      </c>
      <c r="B95" s="3" t="s">
        <v>953</v>
      </c>
      <c r="C95" s="191">
        <v>15154927</v>
      </c>
      <c r="D95" s="191">
        <v>17844532</v>
      </c>
      <c r="E95" s="191">
        <f t="shared" si="2"/>
        <v>19233842</v>
      </c>
      <c r="G95" s="194">
        <f t="shared" si="3"/>
        <v>1.1423211330505554E-2</v>
      </c>
    </row>
    <row r="96" spans="1:7">
      <c r="A96">
        <v>1371</v>
      </c>
      <c r="B96" s="3" t="s">
        <v>954</v>
      </c>
      <c r="C96" s="191">
        <v>5950899</v>
      </c>
      <c r="D96" s="191">
        <v>7007029</v>
      </c>
      <c r="E96" s="191">
        <f t="shared" si="2"/>
        <v>7552571</v>
      </c>
      <c r="G96" s="194">
        <f t="shared" si="3"/>
        <v>4.4855630321927751E-3</v>
      </c>
    </row>
    <row r="97" spans="1:7">
      <c r="A97">
        <v>1372</v>
      </c>
      <c r="B97" s="3" t="s">
        <v>955</v>
      </c>
      <c r="C97" s="191">
        <v>3631181</v>
      </c>
      <c r="D97" s="191">
        <v>4275621</v>
      </c>
      <c r="E97" s="191">
        <f t="shared" si="2"/>
        <v>4608505</v>
      </c>
      <c r="G97" s="194">
        <f t="shared" si="3"/>
        <v>2.7370469705872637E-3</v>
      </c>
    </row>
    <row r="98" spans="1:7">
      <c r="A98">
        <v>1373</v>
      </c>
      <c r="B98" s="3" t="s">
        <v>956</v>
      </c>
      <c r="C98" s="191">
        <v>8463332</v>
      </c>
      <c r="D98" s="191">
        <v>9965353</v>
      </c>
      <c r="E98" s="191">
        <f t="shared" si="2"/>
        <v>10741219</v>
      </c>
      <c r="G98" s="194">
        <f t="shared" si="3"/>
        <v>6.3793398057224206E-3</v>
      </c>
    </row>
    <row r="99" spans="1:7">
      <c r="A99">
        <v>1279</v>
      </c>
      <c r="B99" s="3" t="s">
        <v>957</v>
      </c>
      <c r="C99" s="191">
        <v>9753064</v>
      </c>
      <c r="D99" s="191">
        <v>11483979</v>
      </c>
      <c r="E99" s="191">
        <f t="shared" si="2"/>
        <v>12378080</v>
      </c>
      <c r="G99" s="194">
        <f t="shared" si="3"/>
        <v>7.3514911476573238E-3</v>
      </c>
    </row>
    <row r="100" spans="1:7">
      <c r="A100">
        <v>1374</v>
      </c>
      <c r="B100" s="3" t="s">
        <v>958</v>
      </c>
      <c r="C100" s="191">
        <v>5446820</v>
      </c>
      <c r="D100" s="191">
        <v>6413489</v>
      </c>
      <c r="E100" s="191">
        <f t="shared" si="2"/>
        <v>6912820</v>
      </c>
      <c r="G100" s="194">
        <f t="shared" si="3"/>
        <v>4.1056072646160034E-3</v>
      </c>
    </row>
    <row r="101" spans="1:7">
      <c r="A101">
        <v>1375</v>
      </c>
      <c r="B101" s="3" t="s">
        <v>959</v>
      </c>
      <c r="C101" s="191">
        <v>5155752</v>
      </c>
      <c r="D101" s="191">
        <v>6070763</v>
      </c>
      <c r="E101" s="191">
        <f t="shared" si="2"/>
        <v>6543410</v>
      </c>
      <c r="G101" s="194">
        <f t="shared" si="3"/>
        <v>3.8862105594259289E-3</v>
      </c>
    </row>
    <row r="102" spans="1:7">
      <c r="A102">
        <v>1376</v>
      </c>
      <c r="B102" s="3" t="s">
        <v>960</v>
      </c>
      <c r="C102" s="191">
        <v>5543331</v>
      </c>
      <c r="D102" s="191">
        <v>6527128</v>
      </c>
      <c r="E102" s="191">
        <f t="shared" si="2"/>
        <v>7035306</v>
      </c>
      <c r="G102" s="194">
        <f t="shared" si="3"/>
        <v>4.1783534880746693E-3</v>
      </c>
    </row>
    <row r="103" spans="1:7">
      <c r="A103">
        <v>1377</v>
      </c>
      <c r="B103" s="3" t="s">
        <v>961</v>
      </c>
      <c r="C103" s="191">
        <v>5560729</v>
      </c>
      <c r="D103" s="191">
        <v>6547613</v>
      </c>
      <c r="E103" s="191">
        <f t="shared" si="2"/>
        <v>7057386</v>
      </c>
      <c r="G103" s="194">
        <f t="shared" si="3"/>
        <v>4.1914670000516383E-3</v>
      </c>
    </row>
    <row r="104" spans="1:7">
      <c r="A104">
        <v>1378</v>
      </c>
      <c r="B104" s="3" t="s">
        <v>962</v>
      </c>
      <c r="C104" s="191">
        <v>6604184</v>
      </c>
      <c r="D104" s="191">
        <v>7776255</v>
      </c>
      <c r="E104" s="191">
        <f t="shared" si="2"/>
        <v>8381686</v>
      </c>
      <c r="G104" s="194">
        <f t="shared" si="3"/>
        <v>4.9779845290927474E-3</v>
      </c>
    </row>
    <row r="105" spans="1:7">
      <c r="A105">
        <v>1379</v>
      </c>
      <c r="B105" s="3" t="s">
        <v>963</v>
      </c>
      <c r="C105" s="191">
        <v>4533332</v>
      </c>
      <c r="D105" s="191">
        <v>5337881</v>
      </c>
      <c r="E105" s="191">
        <f t="shared" si="2"/>
        <v>5753469</v>
      </c>
      <c r="G105" s="194">
        <f t="shared" si="3"/>
        <v>3.417054743721512E-3</v>
      </c>
    </row>
    <row r="106" spans="1:7">
      <c r="A106">
        <v>1380</v>
      </c>
      <c r="B106" s="3" t="s">
        <v>964</v>
      </c>
      <c r="C106" s="191">
        <v>11168524</v>
      </c>
      <c r="D106" s="191">
        <v>13150646</v>
      </c>
      <c r="E106" s="191">
        <f t="shared" si="2"/>
        <v>14174507</v>
      </c>
      <c r="G106" s="194">
        <f t="shared" si="3"/>
        <v>8.4184112192276905E-3</v>
      </c>
    </row>
    <row r="107" spans="1:7">
      <c r="A107">
        <v>1381</v>
      </c>
      <c r="B107" s="3" t="s">
        <v>965</v>
      </c>
      <c r="C107" s="191">
        <v>7634963</v>
      </c>
      <c r="D107" s="191">
        <v>8989970</v>
      </c>
      <c r="E107" s="191">
        <f t="shared" si="2"/>
        <v>9689896</v>
      </c>
      <c r="G107" s="194">
        <f t="shared" si="3"/>
        <v>5.7549465104999682E-3</v>
      </c>
    </row>
    <row r="108" spans="1:7">
      <c r="A108">
        <v>1382</v>
      </c>
      <c r="B108" s="3" t="s">
        <v>966</v>
      </c>
      <c r="C108" s="191">
        <v>6475043</v>
      </c>
      <c r="D108" s="191">
        <v>7624195</v>
      </c>
      <c r="E108" s="191">
        <f t="shared" si="2"/>
        <v>8217787</v>
      </c>
      <c r="G108" s="194">
        <f t="shared" si="3"/>
        <v>4.8806430289112541E-3</v>
      </c>
    </row>
    <row r="109" spans="1:7">
      <c r="A109">
        <v>1383</v>
      </c>
      <c r="B109" s="3" t="s">
        <v>967</v>
      </c>
      <c r="C109" s="191">
        <v>7226978</v>
      </c>
      <c r="D109" s="191">
        <v>8509578</v>
      </c>
      <c r="E109" s="191">
        <f t="shared" si="2"/>
        <v>9172103</v>
      </c>
      <c r="G109" s="194">
        <f t="shared" si="3"/>
        <v>5.447422651791641E-3</v>
      </c>
    </row>
    <row r="110" spans="1:7">
      <c r="A110">
        <v>1384</v>
      </c>
      <c r="B110" s="3" t="s">
        <v>968</v>
      </c>
      <c r="C110" s="191">
        <v>4667131</v>
      </c>
      <c r="D110" s="191">
        <v>5495425</v>
      </c>
      <c r="E110" s="191">
        <f t="shared" si="2"/>
        <v>5923279</v>
      </c>
      <c r="G110" s="194">
        <f t="shared" si="3"/>
        <v>3.5179068370043824E-3</v>
      </c>
    </row>
    <row r="111" spans="1:7">
      <c r="A111">
        <v>1385</v>
      </c>
      <c r="B111" s="3" t="s">
        <v>969</v>
      </c>
      <c r="C111" s="191">
        <v>5105937</v>
      </c>
      <c r="D111" s="191">
        <v>6012108</v>
      </c>
      <c r="E111" s="191">
        <f t="shared" si="2"/>
        <v>6480189</v>
      </c>
      <c r="G111" s="194">
        <f t="shared" si="3"/>
        <v>3.8486624488567752E-3</v>
      </c>
    </row>
    <row r="112" spans="1:7">
      <c r="A112">
        <v>1387</v>
      </c>
      <c r="B112" s="3" t="s">
        <v>970</v>
      </c>
      <c r="C112" s="191">
        <v>3647400</v>
      </c>
      <c r="D112" s="191">
        <v>4294718</v>
      </c>
      <c r="E112" s="191">
        <f t="shared" si="2"/>
        <v>4629089</v>
      </c>
      <c r="G112" s="194">
        <f t="shared" si="3"/>
        <v>2.7492719517063354E-3</v>
      </c>
    </row>
    <row r="113" spans="1:7">
      <c r="A113">
        <v>1386</v>
      </c>
      <c r="B113" s="3" t="s">
        <v>971</v>
      </c>
      <c r="C113" s="191">
        <v>4187183</v>
      </c>
      <c r="D113" s="191">
        <v>4930299</v>
      </c>
      <c r="E113" s="191">
        <f t="shared" si="2"/>
        <v>5314154</v>
      </c>
      <c r="G113" s="194">
        <f t="shared" si="3"/>
        <v>3.1561403459379155E-3</v>
      </c>
    </row>
    <row r="114" spans="1:7">
      <c r="A114">
        <v>1388</v>
      </c>
      <c r="B114" s="3" t="s">
        <v>972</v>
      </c>
      <c r="C114" s="191">
        <v>3482202</v>
      </c>
      <c r="D114" s="191">
        <v>4100202</v>
      </c>
      <c r="E114" s="191">
        <f t="shared" si="2"/>
        <v>4419429</v>
      </c>
      <c r="G114" s="194">
        <f t="shared" si="3"/>
        <v>2.6247521618253445E-3</v>
      </c>
    </row>
    <row r="115" spans="1:7">
      <c r="A115">
        <v>1389</v>
      </c>
      <c r="B115" s="3" t="s">
        <v>973</v>
      </c>
      <c r="C115" s="191">
        <v>3385325</v>
      </c>
      <c r="D115" s="191">
        <v>3986132</v>
      </c>
      <c r="E115" s="191">
        <f t="shared" si="2"/>
        <v>4296478</v>
      </c>
      <c r="G115" s="194">
        <f t="shared" si="3"/>
        <v>2.551730032891351E-3</v>
      </c>
    </row>
    <row r="116" spans="1:7">
      <c r="A116">
        <v>1390</v>
      </c>
      <c r="B116" s="3" t="s">
        <v>974</v>
      </c>
      <c r="C116" s="191">
        <v>4324640</v>
      </c>
      <c r="D116" s="191">
        <v>5092151</v>
      </c>
      <c r="E116" s="191">
        <f t="shared" si="2"/>
        <v>5488607</v>
      </c>
      <c r="G116" s="194">
        <f t="shared" si="3"/>
        <v>3.2597502136702261E-3</v>
      </c>
    </row>
    <row r="117" spans="1:7">
      <c r="A117">
        <v>1391</v>
      </c>
      <c r="B117" s="3" t="s">
        <v>975</v>
      </c>
      <c r="C117" s="191">
        <v>6971291</v>
      </c>
      <c r="D117" s="191">
        <v>8208513</v>
      </c>
      <c r="E117" s="191">
        <f t="shared" si="2"/>
        <v>8847598</v>
      </c>
      <c r="G117" s="194">
        <f t="shared" si="3"/>
        <v>5.2546953155287084E-3</v>
      </c>
    </row>
    <row r="118" spans="1:7">
      <c r="A118">
        <v>1392</v>
      </c>
      <c r="B118" s="3" t="s">
        <v>976</v>
      </c>
      <c r="C118" s="191">
        <v>3278574</v>
      </c>
      <c r="D118" s="191">
        <v>3860436</v>
      </c>
      <c r="E118" s="191">
        <f t="shared" si="2"/>
        <v>4160995</v>
      </c>
      <c r="G118" s="194">
        <f t="shared" si="3"/>
        <v>2.4712654977945927E-3</v>
      </c>
    </row>
    <row r="119" spans="1:7">
      <c r="A119">
        <v>1393</v>
      </c>
      <c r="B119" s="3" t="s">
        <v>977</v>
      </c>
      <c r="C119" s="191">
        <v>4230918</v>
      </c>
      <c r="D119" s="191">
        <v>4981796</v>
      </c>
      <c r="E119" s="191">
        <f t="shared" si="2"/>
        <v>5369660</v>
      </c>
      <c r="G119" s="194">
        <f t="shared" si="3"/>
        <v>3.1891062491001304E-3</v>
      </c>
    </row>
    <row r="120" spans="1:7">
      <c r="A120">
        <v>1394</v>
      </c>
      <c r="B120" s="3" t="s">
        <v>978</v>
      </c>
      <c r="C120" s="191">
        <v>2962892</v>
      </c>
      <c r="D120" s="191">
        <v>3488728</v>
      </c>
      <c r="E120" s="191">
        <f t="shared" si="2"/>
        <v>3760348</v>
      </c>
      <c r="G120" s="194">
        <f t="shared" si="3"/>
        <v>2.2333159098065435E-3</v>
      </c>
    </row>
    <row r="121" spans="1:7">
      <c r="A121">
        <v>1395</v>
      </c>
      <c r="B121" s="3" t="s">
        <v>979</v>
      </c>
      <c r="C121" s="191">
        <v>8228934</v>
      </c>
      <c r="D121" s="191">
        <v>9689355</v>
      </c>
      <c r="E121" s="191">
        <f t="shared" si="2"/>
        <v>10443733</v>
      </c>
      <c r="G121" s="194">
        <f t="shared" si="3"/>
        <v>6.2026591575105837E-3</v>
      </c>
    </row>
    <row r="122" spans="1:7">
      <c r="A122">
        <v>1396</v>
      </c>
      <c r="B122" s="3" t="s">
        <v>980</v>
      </c>
      <c r="C122" s="191">
        <v>2732570</v>
      </c>
      <c r="D122" s="191">
        <v>3217530</v>
      </c>
      <c r="E122" s="191">
        <f t="shared" si="2"/>
        <v>3468035</v>
      </c>
      <c r="G122" s="194">
        <f t="shared" si="3"/>
        <v>2.0597079907862833E-3</v>
      </c>
    </row>
    <row r="123" spans="1:7">
      <c r="A123">
        <v>1397</v>
      </c>
      <c r="B123" s="3" t="s">
        <v>981</v>
      </c>
      <c r="C123" s="191">
        <v>3929139</v>
      </c>
      <c r="D123" s="191">
        <v>4626459</v>
      </c>
      <c r="E123" s="191">
        <f t="shared" si="2"/>
        <v>4986658</v>
      </c>
      <c r="G123" s="194">
        <f t="shared" si="3"/>
        <v>2.9616365881111029E-3</v>
      </c>
    </row>
    <row r="124" spans="1:7">
      <c r="A124">
        <v>1398</v>
      </c>
      <c r="B124" s="3" t="s">
        <v>982</v>
      </c>
      <c r="C124" s="191">
        <v>3827709</v>
      </c>
      <c r="D124" s="191">
        <v>4507027</v>
      </c>
      <c r="E124" s="191">
        <f t="shared" si="2"/>
        <v>4857928</v>
      </c>
      <c r="G124" s="194">
        <f t="shared" si="3"/>
        <v>2.8851819646093526E-3</v>
      </c>
    </row>
    <row r="125" spans="1:7">
      <c r="A125">
        <v>1400</v>
      </c>
      <c r="B125" s="3" t="s">
        <v>983</v>
      </c>
      <c r="C125" s="191">
        <v>4211283</v>
      </c>
      <c r="D125" s="191">
        <v>4958676</v>
      </c>
      <c r="E125" s="191">
        <f t="shared" si="2"/>
        <v>5344740</v>
      </c>
      <c r="G125" s="194">
        <f t="shared" si="3"/>
        <v>3.1743059368273688E-3</v>
      </c>
    </row>
    <row r="126" spans="1:7">
      <c r="A126">
        <v>1399</v>
      </c>
      <c r="B126" s="3" t="s">
        <v>984</v>
      </c>
      <c r="C126" s="191">
        <v>2083037</v>
      </c>
      <c r="D126" s="191">
        <v>2452722</v>
      </c>
      <c r="E126" s="191">
        <f t="shared" si="2"/>
        <v>2643682</v>
      </c>
      <c r="G126" s="194">
        <f t="shared" si="3"/>
        <v>1.570114685046391E-3</v>
      </c>
    </row>
    <row r="127" spans="1:7">
      <c r="A127">
        <v>1401</v>
      </c>
      <c r="B127" s="3" t="s">
        <v>985</v>
      </c>
      <c r="C127" s="191">
        <v>10156498</v>
      </c>
      <c r="D127" s="191">
        <v>11959013</v>
      </c>
      <c r="E127" s="191">
        <f t="shared" si="2"/>
        <v>12890098</v>
      </c>
      <c r="G127" s="194">
        <f t="shared" si="3"/>
        <v>7.6555850724055541E-3</v>
      </c>
    </row>
    <row r="128" spans="1:7">
      <c r="A128">
        <v>1402</v>
      </c>
      <c r="B128" s="3" t="s">
        <v>986</v>
      </c>
      <c r="C128" s="191">
        <v>4526211</v>
      </c>
      <c r="D128" s="191">
        <v>5329496</v>
      </c>
      <c r="E128" s="191">
        <f t="shared" si="2"/>
        <v>5744431</v>
      </c>
      <c r="G128" s="194">
        <f t="shared" si="3"/>
        <v>3.4116870699149762E-3</v>
      </c>
    </row>
    <row r="129" spans="1:7">
      <c r="A129">
        <v>1403</v>
      </c>
      <c r="B129" s="3" t="s">
        <v>987</v>
      </c>
      <c r="C129" s="191">
        <v>2814249</v>
      </c>
      <c r="D129" s="191">
        <v>3313705</v>
      </c>
      <c r="E129" s="191">
        <f t="shared" si="2"/>
        <v>3571698</v>
      </c>
      <c r="G129" s="194">
        <f t="shared" si="3"/>
        <v>2.1212746012029293E-3</v>
      </c>
    </row>
    <row r="130" spans="1:7">
      <c r="A130">
        <v>1404</v>
      </c>
      <c r="B130" s="3" t="s">
        <v>988</v>
      </c>
      <c r="C130" s="191">
        <v>1471820</v>
      </c>
      <c r="D130" s="191">
        <v>1733029</v>
      </c>
      <c r="E130" s="191">
        <f t="shared" si="2"/>
        <v>1867956</v>
      </c>
      <c r="G130" s="194">
        <f t="shared" si="3"/>
        <v>1.1094018329477462E-3</v>
      </c>
    </row>
    <row r="131" spans="1:7">
      <c r="A131">
        <v>1405</v>
      </c>
      <c r="B131" s="3" t="s">
        <v>989</v>
      </c>
      <c r="C131" s="191">
        <v>3162263</v>
      </c>
      <c r="D131" s="191">
        <v>3723482</v>
      </c>
      <c r="E131" s="191">
        <f t="shared" ref="E131:E194" si="4">ROUND($G$1*G131,0)</f>
        <v>4013379</v>
      </c>
      <c r="G131" s="194">
        <f t="shared" ref="G131:G194" si="5">D131/$F$1</f>
        <v>2.3835941324397572E-3</v>
      </c>
    </row>
    <row r="132" spans="1:7">
      <c r="A132">
        <v>1406</v>
      </c>
      <c r="B132" s="3" t="s">
        <v>990</v>
      </c>
      <c r="C132" s="191">
        <v>3747212</v>
      </c>
      <c r="D132" s="191">
        <v>4412245</v>
      </c>
      <c r="E132" s="191">
        <f t="shared" si="4"/>
        <v>4755766</v>
      </c>
      <c r="G132" s="194">
        <f t="shared" si="5"/>
        <v>2.8245070858101788E-3</v>
      </c>
    </row>
    <row r="133" spans="1:7">
      <c r="A133">
        <v>1407</v>
      </c>
      <c r="B133" s="3" t="s">
        <v>991</v>
      </c>
      <c r="C133" s="191">
        <v>1736605</v>
      </c>
      <c r="D133" s="191">
        <v>2044807</v>
      </c>
      <c r="E133" s="191">
        <f t="shared" si="4"/>
        <v>2204008</v>
      </c>
      <c r="G133" s="194">
        <f t="shared" si="5"/>
        <v>1.3089871166751289E-3</v>
      </c>
    </row>
    <row r="134" spans="1:7">
      <c r="A134">
        <v>1408</v>
      </c>
      <c r="B134" s="3" t="s">
        <v>992</v>
      </c>
      <c r="C134" s="191">
        <v>5652585</v>
      </c>
      <c r="D134" s="191">
        <v>6655772</v>
      </c>
      <c r="E134" s="191">
        <f t="shared" si="4"/>
        <v>7173966</v>
      </c>
      <c r="G134" s="194">
        <f t="shared" si="5"/>
        <v>4.260705191016588E-3</v>
      </c>
    </row>
    <row r="135" spans="1:7">
      <c r="A135">
        <v>1409</v>
      </c>
      <c r="B135" s="3" t="s">
        <v>993</v>
      </c>
      <c r="C135" s="191">
        <v>1960698</v>
      </c>
      <c r="D135" s="191">
        <v>2308670</v>
      </c>
      <c r="E135" s="191">
        <f t="shared" si="4"/>
        <v>2488415</v>
      </c>
      <c r="G135" s="194">
        <f t="shared" si="5"/>
        <v>1.477899521399511E-3</v>
      </c>
    </row>
    <row r="136" spans="1:7">
      <c r="A136">
        <v>1410</v>
      </c>
      <c r="B136" s="3" t="s">
        <v>994</v>
      </c>
      <c r="C136" s="191">
        <v>2509951</v>
      </c>
      <c r="D136" s="191">
        <v>2955402</v>
      </c>
      <c r="E136" s="191">
        <f t="shared" si="4"/>
        <v>3185499</v>
      </c>
      <c r="G136" s="194">
        <f t="shared" si="5"/>
        <v>1.8919062496342732E-3</v>
      </c>
    </row>
    <row r="137" spans="1:7">
      <c r="A137">
        <v>1411</v>
      </c>
      <c r="B137" s="3" t="s">
        <v>995</v>
      </c>
      <c r="C137" s="191">
        <v>5821845</v>
      </c>
      <c r="D137" s="191">
        <v>6855071</v>
      </c>
      <c r="E137" s="191">
        <f t="shared" si="4"/>
        <v>7388782</v>
      </c>
      <c r="G137" s="194">
        <f t="shared" si="5"/>
        <v>4.3882868275066022E-3</v>
      </c>
    </row>
    <row r="138" spans="1:7">
      <c r="A138">
        <v>1412</v>
      </c>
      <c r="B138" s="3" t="s">
        <v>996</v>
      </c>
      <c r="C138" s="191">
        <v>4585132</v>
      </c>
      <c r="D138" s="191">
        <v>5398874</v>
      </c>
      <c r="E138" s="191">
        <f t="shared" si="4"/>
        <v>5819211</v>
      </c>
      <c r="G138" s="194">
        <f t="shared" si="5"/>
        <v>3.4560995294677294E-3</v>
      </c>
    </row>
    <row r="139" spans="1:7">
      <c r="A139">
        <v>1413</v>
      </c>
      <c r="B139" s="3" t="s">
        <v>997</v>
      </c>
      <c r="C139" s="191">
        <v>2900274</v>
      </c>
      <c r="D139" s="191">
        <v>3414997</v>
      </c>
      <c r="E139" s="191">
        <f t="shared" si="4"/>
        <v>3680876</v>
      </c>
      <c r="G139" s="194">
        <f t="shared" si="5"/>
        <v>2.1861168689681792E-3</v>
      </c>
    </row>
    <row r="140" spans="1:7">
      <c r="A140">
        <v>1414</v>
      </c>
      <c r="B140" s="3" t="s">
        <v>998</v>
      </c>
      <c r="C140" s="191">
        <v>4490350</v>
      </c>
      <c r="D140" s="191">
        <v>5287271</v>
      </c>
      <c r="E140" s="191">
        <f t="shared" si="4"/>
        <v>5698919</v>
      </c>
      <c r="G140" s="194">
        <f t="shared" si="5"/>
        <v>3.3846566553078238E-3</v>
      </c>
    </row>
    <row r="141" spans="1:7">
      <c r="A141">
        <v>1415</v>
      </c>
      <c r="B141" s="3" t="s">
        <v>999</v>
      </c>
      <c r="C141" s="191">
        <v>4717058</v>
      </c>
      <c r="D141" s="191">
        <v>5554213</v>
      </c>
      <c r="E141" s="191">
        <f t="shared" si="4"/>
        <v>5986644</v>
      </c>
      <c r="G141" s="194">
        <f t="shared" si="5"/>
        <v>3.5555400877782194E-3</v>
      </c>
    </row>
    <row r="142" spans="1:7">
      <c r="A142">
        <v>1416</v>
      </c>
      <c r="B142" s="3" t="s">
        <v>1000</v>
      </c>
      <c r="C142" s="191">
        <v>2674775</v>
      </c>
      <c r="D142" s="191">
        <v>3149478</v>
      </c>
      <c r="E142" s="191">
        <f t="shared" si="4"/>
        <v>3394685</v>
      </c>
      <c r="G142" s="194">
        <f t="shared" si="5"/>
        <v>2.0161443726727031E-3</v>
      </c>
    </row>
    <row r="143" spans="1:7">
      <c r="A143">
        <v>1417</v>
      </c>
      <c r="B143" s="3" t="s">
        <v>1001</v>
      </c>
      <c r="C143" s="191">
        <v>5387379</v>
      </c>
      <c r="D143" s="191">
        <v>6343498</v>
      </c>
      <c r="E143" s="191">
        <f t="shared" si="4"/>
        <v>6837380</v>
      </c>
      <c r="G143" s="194">
        <f t="shared" si="5"/>
        <v>4.0608023919394085E-3</v>
      </c>
    </row>
    <row r="144" spans="1:7">
      <c r="A144">
        <v>1418</v>
      </c>
      <c r="B144" s="3" t="s">
        <v>1002</v>
      </c>
      <c r="C144" s="191">
        <v>4843216</v>
      </c>
      <c r="D144" s="191">
        <v>5702761</v>
      </c>
      <c r="E144" s="191">
        <f t="shared" si="4"/>
        <v>6146757</v>
      </c>
      <c r="G144" s="194">
        <f t="shared" si="5"/>
        <v>3.6506333744345432E-3</v>
      </c>
    </row>
    <row r="145" spans="1:7">
      <c r="A145">
        <v>1419</v>
      </c>
      <c r="B145" s="3" t="s">
        <v>1003</v>
      </c>
      <c r="C145" s="191">
        <v>4679384</v>
      </c>
      <c r="D145" s="191">
        <v>5509852</v>
      </c>
      <c r="E145" s="191">
        <f t="shared" si="4"/>
        <v>5938829</v>
      </c>
      <c r="G145" s="194">
        <f t="shared" si="5"/>
        <v>3.5271423086808153E-3</v>
      </c>
    </row>
    <row r="146" spans="1:7">
      <c r="A146">
        <v>1420</v>
      </c>
      <c r="B146" s="3" t="s">
        <v>1004</v>
      </c>
      <c r="C146" s="191">
        <v>3525755</v>
      </c>
      <c r="D146" s="191">
        <v>4151485</v>
      </c>
      <c r="E146" s="191">
        <f t="shared" si="4"/>
        <v>4474705</v>
      </c>
      <c r="G146" s="194">
        <f t="shared" si="5"/>
        <v>2.6575810724777682E-3</v>
      </c>
    </row>
    <row r="147" spans="1:7">
      <c r="A147">
        <v>1421</v>
      </c>
      <c r="B147" s="3" t="s">
        <v>1005</v>
      </c>
      <c r="C147" s="191">
        <v>3006300</v>
      </c>
      <c r="D147" s="191">
        <v>3539840</v>
      </c>
      <c r="E147" s="191">
        <f t="shared" si="4"/>
        <v>3815439</v>
      </c>
      <c r="G147" s="194">
        <f t="shared" si="5"/>
        <v>2.2660353544815175E-3</v>
      </c>
    </row>
    <row r="148" spans="1:7">
      <c r="A148">
        <v>1422</v>
      </c>
      <c r="B148" s="3" t="s">
        <v>1006</v>
      </c>
      <c r="C148" s="191">
        <v>7603191</v>
      </c>
      <c r="D148" s="191">
        <v>8952559</v>
      </c>
      <c r="E148" s="191">
        <f t="shared" si="4"/>
        <v>9649573</v>
      </c>
      <c r="G148" s="194">
        <f t="shared" si="5"/>
        <v>5.7309977872112014E-3</v>
      </c>
    </row>
    <row r="149" spans="1:7">
      <c r="A149">
        <v>1423</v>
      </c>
      <c r="B149" s="3" t="s">
        <v>1007</v>
      </c>
      <c r="C149" s="191">
        <v>6033837</v>
      </c>
      <c r="D149" s="191">
        <v>7104686</v>
      </c>
      <c r="E149" s="191">
        <f t="shared" si="4"/>
        <v>7657831</v>
      </c>
      <c r="G149" s="194">
        <f t="shared" si="5"/>
        <v>4.5480783477473202E-3</v>
      </c>
    </row>
    <row r="150" spans="1:7">
      <c r="A150">
        <v>1424</v>
      </c>
      <c r="B150" s="3" t="s">
        <v>1008</v>
      </c>
      <c r="C150" s="191">
        <v>4787898</v>
      </c>
      <c r="D150" s="191">
        <v>5637626</v>
      </c>
      <c r="E150" s="191">
        <f t="shared" si="4"/>
        <v>6076551</v>
      </c>
      <c r="G150" s="194">
        <f t="shared" si="5"/>
        <v>3.6089370794567606E-3</v>
      </c>
    </row>
    <row r="151" spans="1:7">
      <c r="A151">
        <v>1425</v>
      </c>
      <c r="B151" s="3" t="s">
        <v>1009</v>
      </c>
      <c r="C151" s="191">
        <v>4449773</v>
      </c>
      <c r="D151" s="191">
        <v>5239491</v>
      </c>
      <c r="E151" s="191">
        <f t="shared" si="4"/>
        <v>5647419</v>
      </c>
      <c r="G151" s="194">
        <f t="shared" si="5"/>
        <v>3.3540701968133363E-3</v>
      </c>
    </row>
    <row r="152" spans="1:7">
      <c r="A152">
        <v>1426</v>
      </c>
      <c r="B152" s="3" t="s">
        <v>1010</v>
      </c>
      <c r="C152" s="191">
        <v>2910439</v>
      </c>
      <c r="D152" s="191">
        <v>3426966</v>
      </c>
      <c r="E152" s="191">
        <f t="shared" si="4"/>
        <v>3693777</v>
      </c>
      <c r="G152" s="194">
        <f t="shared" si="5"/>
        <v>2.1937788472377586E-3</v>
      </c>
    </row>
    <row r="153" spans="1:7">
      <c r="A153">
        <v>1427</v>
      </c>
      <c r="B153" s="3" t="s">
        <v>1011</v>
      </c>
      <c r="C153" s="191">
        <v>4156857</v>
      </c>
      <c r="D153" s="191">
        <v>4894590</v>
      </c>
      <c r="E153" s="191">
        <f t="shared" si="4"/>
        <v>5275665</v>
      </c>
      <c r="G153" s="194">
        <f t="shared" si="5"/>
        <v>3.1332811612083287E-3</v>
      </c>
    </row>
    <row r="154" spans="1:7">
      <c r="A154">
        <v>1429</v>
      </c>
      <c r="B154" s="3" t="s">
        <v>1012</v>
      </c>
      <c r="C154" s="191">
        <v>3801006</v>
      </c>
      <c r="D154" s="191">
        <v>4475586</v>
      </c>
      <c r="E154" s="191">
        <f t="shared" si="4"/>
        <v>4824039</v>
      </c>
      <c r="G154" s="194">
        <f t="shared" si="5"/>
        <v>2.8650549482526094E-3</v>
      </c>
    </row>
    <row r="155" spans="1:7">
      <c r="A155">
        <v>1430</v>
      </c>
      <c r="B155" s="3" t="s">
        <v>1013</v>
      </c>
      <c r="C155" s="191">
        <v>10224180</v>
      </c>
      <c r="D155" s="191">
        <v>12038706</v>
      </c>
      <c r="E155" s="191">
        <f t="shared" si="4"/>
        <v>12975996</v>
      </c>
      <c r="G155" s="194">
        <f t="shared" si="5"/>
        <v>7.706600698960623E-3</v>
      </c>
    </row>
    <row r="156" spans="1:7">
      <c r="A156">
        <v>1431</v>
      </c>
      <c r="B156" s="3" t="s">
        <v>1014</v>
      </c>
      <c r="C156" s="191">
        <v>7894184</v>
      </c>
      <c r="D156" s="191">
        <v>9295196</v>
      </c>
      <c r="E156" s="191">
        <f t="shared" si="4"/>
        <v>10018886</v>
      </c>
      <c r="G156" s="194">
        <f t="shared" si="5"/>
        <v>5.9503375188808489E-3</v>
      </c>
    </row>
    <row r="157" spans="1:7">
      <c r="A157">
        <v>1432</v>
      </c>
      <c r="B157" s="3" t="s">
        <v>1015</v>
      </c>
      <c r="C157" s="191">
        <v>3369122</v>
      </c>
      <c r="D157" s="191">
        <v>3967053</v>
      </c>
      <c r="E157" s="191">
        <f t="shared" si="4"/>
        <v>4275913</v>
      </c>
      <c r="G157" s="194">
        <f t="shared" si="5"/>
        <v>2.5395165745067481E-3</v>
      </c>
    </row>
    <row r="158" spans="1:7">
      <c r="A158">
        <v>1433</v>
      </c>
      <c r="B158" s="3" t="s">
        <v>1016</v>
      </c>
      <c r="C158" s="191">
        <v>5448071</v>
      </c>
      <c r="D158" s="191">
        <v>6414962</v>
      </c>
      <c r="E158" s="191">
        <f t="shared" si="4"/>
        <v>6914408</v>
      </c>
      <c r="G158" s="194">
        <f t="shared" si="5"/>
        <v>4.1065502083866686E-3</v>
      </c>
    </row>
    <row r="159" spans="1:7">
      <c r="A159">
        <v>1434</v>
      </c>
      <c r="B159" s="3" t="s">
        <v>1017</v>
      </c>
      <c r="C159" s="191">
        <v>4831610</v>
      </c>
      <c r="D159" s="191">
        <v>5689095</v>
      </c>
      <c r="E159" s="191">
        <f t="shared" si="4"/>
        <v>6132027</v>
      </c>
      <c r="G159" s="194">
        <f t="shared" si="5"/>
        <v>3.6418850583653578E-3</v>
      </c>
    </row>
    <row r="160" spans="1:7">
      <c r="A160">
        <v>1435</v>
      </c>
      <c r="B160" s="3" t="s">
        <v>1018</v>
      </c>
      <c r="C160" s="191">
        <v>3517621</v>
      </c>
      <c r="D160" s="191">
        <v>4141907</v>
      </c>
      <c r="E160" s="191">
        <f t="shared" si="4"/>
        <v>4464381</v>
      </c>
      <c r="G160" s="194">
        <f t="shared" si="5"/>
        <v>2.6514496974367426E-3</v>
      </c>
    </row>
    <row r="161" spans="1:7">
      <c r="A161">
        <v>1436</v>
      </c>
      <c r="B161" s="3" t="s">
        <v>1019</v>
      </c>
      <c r="C161" s="191">
        <v>6326262</v>
      </c>
      <c r="D161" s="191">
        <v>7449009</v>
      </c>
      <c r="E161" s="191">
        <f t="shared" si="4"/>
        <v>8028962</v>
      </c>
      <c r="G161" s="194">
        <f t="shared" si="5"/>
        <v>4.7684973755455088E-3</v>
      </c>
    </row>
    <row r="162" spans="1:7">
      <c r="A162">
        <v>1437</v>
      </c>
      <c r="B162" s="3" t="s">
        <v>1020</v>
      </c>
      <c r="C162" s="191">
        <v>3547037</v>
      </c>
      <c r="D162" s="191">
        <v>4176544</v>
      </c>
      <c r="E162" s="191">
        <f t="shared" si="4"/>
        <v>4501715</v>
      </c>
      <c r="G162" s="194">
        <f t="shared" si="5"/>
        <v>2.673622639313544E-3</v>
      </c>
    </row>
    <row r="163" spans="1:7">
      <c r="A163">
        <v>1438</v>
      </c>
      <c r="B163" s="3" t="s">
        <v>1021</v>
      </c>
      <c r="C163" s="191">
        <v>2801530</v>
      </c>
      <c r="D163" s="191">
        <v>3298728</v>
      </c>
      <c r="E163" s="191">
        <f t="shared" si="4"/>
        <v>3555555</v>
      </c>
      <c r="G163" s="194">
        <f t="shared" si="5"/>
        <v>2.1116870459732947E-3</v>
      </c>
    </row>
    <row r="164" spans="1:7">
      <c r="A164">
        <v>1439</v>
      </c>
      <c r="B164" s="3" t="s">
        <v>1022</v>
      </c>
      <c r="C164" s="191">
        <v>5414515</v>
      </c>
      <c r="D164" s="191">
        <v>6375450</v>
      </c>
      <c r="E164" s="191">
        <f t="shared" si="4"/>
        <v>6871819</v>
      </c>
      <c r="G164" s="194">
        <f t="shared" si="5"/>
        <v>4.081256525924672E-3</v>
      </c>
    </row>
    <row r="165" spans="1:7">
      <c r="A165">
        <v>1440</v>
      </c>
      <c r="B165" s="3" t="s">
        <v>1023</v>
      </c>
      <c r="C165" s="191">
        <v>2341474</v>
      </c>
      <c r="D165" s="191">
        <v>2757025</v>
      </c>
      <c r="E165" s="191">
        <f t="shared" si="4"/>
        <v>2971677</v>
      </c>
      <c r="G165" s="194">
        <f t="shared" si="5"/>
        <v>1.7649148332098076E-3</v>
      </c>
    </row>
    <row r="166" spans="1:7">
      <c r="A166">
        <v>1441</v>
      </c>
      <c r="B166" s="3" t="s">
        <v>1024</v>
      </c>
      <c r="C166" s="191">
        <v>5724732</v>
      </c>
      <c r="D166" s="191">
        <v>6740723</v>
      </c>
      <c r="E166" s="191">
        <f t="shared" si="4"/>
        <v>7265531</v>
      </c>
      <c r="G166" s="194">
        <f t="shared" si="5"/>
        <v>4.3150867363402632E-3</v>
      </c>
    </row>
    <row r="167" spans="1:7">
      <c r="A167">
        <v>1442</v>
      </c>
      <c r="B167" s="3" t="s">
        <v>1025</v>
      </c>
      <c r="C167" s="191">
        <v>5409309</v>
      </c>
      <c r="D167" s="191">
        <v>6369320</v>
      </c>
      <c r="E167" s="191">
        <f t="shared" si="4"/>
        <v>6865212</v>
      </c>
      <c r="G167" s="194">
        <f t="shared" si="5"/>
        <v>4.0773323946862623E-3</v>
      </c>
    </row>
    <row r="168" spans="1:7">
      <c r="A168">
        <v>1443</v>
      </c>
      <c r="B168" s="3" t="s">
        <v>1026</v>
      </c>
      <c r="C168" s="191">
        <v>4385739</v>
      </c>
      <c r="D168" s="191">
        <v>5164094</v>
      </c>
      <c r="E168" s="191">
        <f t="shared" si="4"/>
        <v>5566152</v>
      </c>
      <c r="G168" s="194">
        <f t="shared" si="5"/>
        <v>3.3058046628847287E-3</v>
      </c>
    </row>
    <row r="169" spans="1:7">
      <c r="A169">
        <v>1444</v>
      </c>
      <c r="B169" s="3" t="s">
        <v>1027</v>
      </c>
      <c r="C169" s="191">
        <v>3350121</v>
      </c>
      <c r="D169" s="191">
        <v>3944680</v>
      </c>
      <c r="E169" s="191">
        <f t="shared" si="4"/>
        <v>4251798</v>
      </c>
      <c r="G169" s="194">
        <f t="shared" si="5"/>
        <v>2.5251944557144255E-3</v>
      </c>
    </row>
    <row r="170" spans="1:7">
      <c r="A170">
        <v>1445</v>
      </c>
      <c r="B170" s="3" t="s">
        <v>1028</v>
      </c>
      <c r="C170" s="191">
        <v>8477407</v>
      </c>
      <c r="D170" s="191">
        <v>9981926</v>
      </c>
      <c r="E170" s="191">
        <f t="shared" si="4"/>
        <v>10759082</v>
      </c>
      <c r="G170" s="194">
        <f t="shared" si="5"/>
        <v>6.3899490434082542E-3</v>
      </c>
    </row>
    <row r="171" spans="1:7">
      <c r="A171">
        <v>1446</v>
      </c>
      <c r="B171" s="3" t="s">
        <v>1029</v>
      </c>
      <c r="C171" s="191">
        <v>5940698</v>
      </c>
      <c r="D171" s="191">
        <v>6995017</v>
      </c>
      <c r="E171" s="191">
        <f t="shared" si="4"/>
        <v>7539624</v>
      </c>
      <c r="G171" s="194">
        <f t="shared" si="5"/>
        <v>4.4778735273908543E-3</v>
      </c>
    </row>
    <row r="172" spans="1:7">
      <c r="A172">
        <v>1447</v>
      </c>
      <c r="B172" s="3" t="s">
        <v>1030</v>
      </c>
      <c r="C172" s="191">
        <v>4310395</v>
      </c>
      <c r="D172" s="191">
        <v>5075378</v>
      </c>
      <c r="E172" s="191">
        <f t="shared" si="4"/>
        <v>5470528</v>
      </c>
      <c r="G172" s="194">
        <f t="shared" si="5"/>
        <v>3.24901294560141E-3</v>
      </c>
    </row>
    <row r="173" spans="1:7">
      <c r="A173">
        <v>1448</v>
      </c>
      <c r="B173" s="3" t="s">
        <v>1031</v>
      </c>
      <c r="C173" s="191">
        <v>4406552</v>
      </c>
      <c r="D173" s="191">
        <v>5188601</v>
      </c>
      <c r="E173" s="191">
        <f t="shared" si="4"/>
        <v>5592567</v>
      </c>
      <c r="G173" s="194">
        <f t="shared" si="5"/>
        <v>3.321492865863473E-3</v>
      </c>
    </row>
    <row r="174" spans="1:7">
      <c r="A174">
        <v>1449</v>
      </c>
      <c r="B174" s="3" t="s">
        <v>1032</v>
      </c>
      <c r="C174" s="191">
        <v>2621181</v>
      </c>
      <c r="D174" s="191">
        <v>3086372</v>
      </c>
      <c r="E174" s="191">
        <f t="shared" si="4"/>
        <v>3326666</v>
      </c>
      <c r="G174" s="194">
        <f t="shared" si="5"/>
        <v>1.9757469459302764E-3</v>
      </c>
    </row>
    <row r="175" spans="1:7">
      <c r="A175">
        <v>1508</v>
      </c>
      <c r="B175" s="3" t="s">
        <v>1033</v>
      </c>
      <c r="C175" s="191">
        <v>5196343</v>
      </c>
      <c r="D175" s="191">
        <v>6118558</v>
      </c>
      <c r="E175" s="191">
        <f t="shared" si="4"/>
        <v>6594927</v>
      </c>
      <c r="G175" s="194">
        <f t="shared" si="5"/>
        <v>3.9168066201991404E-3</v>
      </c>
    </row>
    <row r="176" spans="1:7">
      <c r="A176">
        <v>1450</v>
      </c>
      <c r="B176" s="3" t="s">
        <v>1034</v>
      </c>
      <c r="C176" s="191">
        <v>15724058</v>
      </c>
      <c r="D176" s="191">
        <v>18514669</v>
      </c>
      <c r="E176" s="191">
        <f t="shared" si="4"/>
        <v>19956154</v>
      </c>
      <c r="G176" s="194">
        <f t="shared" si="5"/>
        <v>1.1852200814308829E-2</v>
      </c>
    </row>
    <row r="177" spans="1:7">
      <c r="A177">
        <v>1451</v>
      </c>
      <c r="B177" s="3" t="s">
        <v>1035</v>
      </c>
      <c r="C177" s="191">
        <v>7059769</v>
      </c>
      <c r="D177" s="191">
        <v>8312695</v>
      </c>
      <c r="E177" s="191">
        <f t="shared" si="4"/>
        <v>8959891</v>
      </c>
      <c r="G177" s="194">
        <f t="shared" si="5"/>
        <v>5.321387622328054E-3</v>
      </c>
    </row>
    <row r="178" spans="1:7">
      <c r="A178">
        <v>1452</v>
      </c>
      <c r="B178" s="3" t="s">
        <v>1036</v>
      </c>
      <c r="C178" s="191">
        <v>10595500</v>
      </c>
      <c r="D178" s="191">
        <v>12475926</v>
      </c>
      <c r="E178" s="191">
        <f t="shared" si="4"/>
        <v>13447256</v>
      </c>
      <c r="G178" s="194">
        <f t="shared" si="5"/>
        <v>7.9864879191983758E-3</v>
      </c>
    </row>
    <row r="179" spans="1:7">
      <c r="A179">
        <v>1454</v>
      </c>
      <c r="B179" s="3" t="s">
        <v>1037</v>
      </c>
      <c r="C179" s="191">
        <v>4788873</v>
      </c>
      <c r="D179" s="191">
        <v>5638773</v>
      </c>
      <c r="E179" s="191">
        <f t="shared" si="4"/>
        <v>6077787</v>
      </c>
      <c r="G179" s="194">
        <f t="shared" si="5"/>
        <v>3.6096713337031646E-3</v>
      </c>
    </row>
    <row r="180" spans="1:7">
      <c r="A180">
        <v>1455</v>
      </c>
      <c r="B180" s="3" t="s">
        <v>1038</v>
      </c>
      <c r="C180" s="191">
        <v>5689825</v>
      </c>
      <c r="D180" s="191">
        <v>6699620</v>
      </c>
      <c r="E180" s="191">
        <f t="shared" si="4"/>
        <v>7221228</v>
      </c>
      <c r="G180" s="194">
        <f t="shared" si="5"/>
        <v>4.2887745721816419E-3</v>
      </c>
    </row>
    <row r="181" spans="1:7">
      <c r="A181">
        <v>1456</v>
      </c>
      <c r="B181" s="3" t="s">
        <v>1039</v>
      </c>
      <c r="C181" s="191">
        <v>4539941</v>
      </c>
      <c r="D181" s="191">
        <v>5345662</v>
      </c>
      <c r="E181" s="191">
        <f t="shared" si="4"/>
        <v>5761856</v>
      </c>
      <c r="G181" s="194">
        <f t="shared" si="5"/>
        <v>3.422035765771441E-3</v>
      </c>
    </row>
    <row r="182" spans="1:7">
      <c r="A182">
        <v>1457</v>
      </c>
      <c r="B182" s="3" t="s">
        <v>1040</v>
      </c>
      <c r="C182" s="191">
        <v>7378676</v>
      </c>
      <c r="D182" s="191">
        <v>8688199</v>
      </c>
      <c r="E182" s="191">
        <f t="shared" si="4"/>
        <v>9364631</v>
      </c>
      <c r="G182" s="194">
        <f t="shared" si="5"/>
        <v>5.5617672269851082E-3</v>
      </c>
    </row>
    <row r="183" spans="1:7">
      <c r="A183">
        <v>1458</v>
      </c>
      <c r="B183" s="3" t="s">
        <v>1041</v>
      </c>
      <c r="C183" s="191">
        <v>5173938</v>
      </c>
      <c r="D183" s="191">
        <v>6092177</v>
      </c>
      <c r="E183" s="191">
        <f t="shared" si="4"/>
        <v>6566492</v>
      </c>
      <c r="G183" s="194">
        <f t="shared" si="5"/>
        <v>3.899918772531851E-3</v>
      </c>
    </row>
    <row r="184" spans="1:7">
      <c r="A184">
        <v>1459</v>
      </c>
      <c r="B184" s="3" t="s">
        <v>1042</v>
      </c>
      <c r="C184" s="191">
        <v>10791200</v>
      </c>
      <c r="D184" s="191">
        <v>12706357</v>
      </c>
      <c r="E184" s="191">
        <f t="shared" si="4"/>
        <v>13695628</v>
      </c>
      <c r="G184" s="194">
        <f t="shared" si="5"/>
        <v>8.133998765103425E-3</v>
      </c>
    </row>
    <row r="185" spans="1:7">
      <c r="A185">
        <v>1460</v>
      </c>
      <c r="B185" s="3" t="s">
        <v>1043</v>
      </c>
      <c r="C185" s="191">
        <v>5643673</v>
      </c>
      <c r="D185" s="191">
        <v>6645279</v>
      </c>
      <c r="E185" s="191">
        <f t="shared" si="4"/>
        <v>7162656</v>
      </c>
      <c r="G185" s="194">
        <f t="shared" si="5"/>
        <v>4.2539880769734183E-3</v>
      </c>
    </row>
    <row r="186" spans="1:7">
      <c r="A186">
        <v>1461</v>
      </c>
      <c r="B186" s="3" t="s">
        <v>1044</v>
      </c>
      <c r="C186" s="191">
        <v>4043751</v>
      </c>
      <c r="D186" s="191">
        <v>4761411</v>
      </c>
      <c r="E186" s="191">
        <f t="shared" si="4"/>
        <v>5132117</v>
      </c>
      <c r="G186" s="194">
        <f t="shared" si="5"/>
        <v>3.0480263693322854E-3</v>
      </c>
    </row>
    <row r="187" spans="1:7">
      <c r="A187">
        <v>1462</v>
      </c>
      <c r="B187" s="3" t="s">
        <v>1045</v>
      </c>
      <c r="C187" s="191">
        <v>5562557</v>
      </c>
      <c r="D187" s="191">
        <v>6549767</v>
      </c>
      <c r="E187" s="191">
        <f t="shared" si="4"/>
        <v>7059708</v>
      </c>
      <c r="G187" s="194">
        <f t="shared" si="5"/>
        <v>4.1928458872763589E-3</v>
      </c>
    </row>
    <row r="188" spans="1:7">
      <c r="A188">
        <v>1463</v>
      </c>
      <c r="B188" s="3" t="s">
        <v>1046</v>
      </c>
      <c r="C188" s="191">
        <v>3796762</v>
      </c>
      <c r="D188" s="191">
        <v>4470588</v>
      </c>
      <c r="E188" s="191">
        <f t="shared" si="4"/>
        <v>4818652</v>
      </c>
      <c r="G188" s="194">
        <f t="shared" si="5"/>
        <v>2.8618554689818802E-3</v>
      </c>
    </row>
    <row r="189" spans="1:7">
      <c r="A189">
        <v>1464</v>
      </c>
      <c r="B189" s="3" t="s">
        <v>1047</v>
      </c>
      <c r="C189" s="191">
        <v>3618475</v>
      </c>
      <c r="D189" s="191">
        <v>4260660</v>
      </c>
      <c r="E189" s="191">
        <f t="shared" si="4"/>
        <v>4592379</v>
      </c>
      <c r="G189" s="194">
        <f t="shared" si="5"/>
        <v>2.727469657788268E-3</v>
      </c>
    </row>
    <row r="190" spans="1:7">
      <c r="A190">
        <v>1465</v>
      </c>
      <c r="B190" s="3" t="s">
        <v>1048</v>
      </c>
      <c r="C190" s="191">
        <v>6427836</v>
      </c>
      <c r="D190" s="191">
        <v>7568610</v>
      </c>
      <c r="E190" s="191">
        <f t="shared" si="4"/>
        <v>8157874</v>
      </c>
      <c r="G190" s="194">
        <f t="shared" si="5"/>
        <v>4.8450601847208792E-3</v>
      </c>
    </row>
    <row r="191" spans="1:7">
      <c r="A191">
        <v>1466</v>
      </c>
      <c r="B191" s="3" t="s">
        <v>1049</v>
      </c>
      <c r="C191" s="191">
        <v>4160373</v>
      </c>
      <c r="D191" s="191">
        <v>4898731</v>
      </c>
      <c r="E191" s="191">
        <f t="shared" si="4"/>
        <v>5280128</v>
      </c>
      <c r="G191" s="194">
        <f t="shared" si="5"/>
        <v>3.1359320302879789E-3</v>
      </c>
    </row>
    <row r="192" spans="1:7">
      <c r="A192">
        <v>1278</v>
      </c>
      <c r="B192" s="3" t="s">
        <v>1050</v>
      </c>
      <c r="C192" s="191">
        <v>8557361</v>
      </c>
      <c r="D192" s="191">
        <v>10076070</v>
      </c>
      <c r="E192" s="191">
        <f t="shared" si="4"/>
        <v>10860556</v>
      </c>
      <c r="G192" s="194">
        <f t="shared" si="5"/>
        <v>6.4502155052857148E-3</v>
      </c>
    </row>
    <row r="193" spans="1:7">
      <c r="A193">
        <v>1467</v>
      </c>
      <c r="B193" s="3" t="s">
        <v>1051</v>
      </c>
      <c r="C193" s="191">
        <v>6059049</v>
      </c>
      <c r="D193" s="191">
        <v>7134373</v>
      </c>
      <c r="E193" s="191">
        <f t="shared" si="4"/>
        <v>7689829</v>
      </c>
      <c r="G193" s="194">
        <f t="shared" si="5"/>
        <v>4.5670825376453077E-3</v>
      </c>
    </row>
    <row r="194" spans="1:7">
      <c r="A194">
        <v>1468</v>
      </c>
      <c r="B194" s="3" t="s">
        <v>1052</v>
      </c>
      <c r="C194" s="191">
        <v>5313643</v>
      </c>
      <c r="D194" s="191">
        <v>6256676</v>
      </c>
      <c r="E194" s="191">
        <f t="shared" si="4"/>
        <v>6743798</v>
      </c>
      <c r="G194" s="194">
        <f t="shared" si="5"/>
        <v>4.0052231223829332E-3</v>
      </c>
    </row>
    <row r="195" spans="1:7">
      <c r="A195">
        <v>1469</v>
      </c>
      <c r="B195" s="3" t="s">
        <v>1053</v>
      </c>
      <c r="C195" s="191">
        <v>4869665</v>
      </c>
      <c r="D195" s="191">
        <v>5733904</v>
      </c>
      <c r="E195" s="191">
        <f t="shared" ref="E195:E201" si="6">ROUND($G$1*G195,0)</f>
        <v>6180325</v>
      </c>
      <c r="G195" s="194">
        <f t="shared" ref="G195:G201" si="7">D195/$F$1</f>
        <v>3.6705696255206425E-3</v>
      </c>
    </row>
    <row r="196" spans="1:7">
      <c r="A196">
        <v>1470</v>
      </c>
      <c r="B196" s="3" t="s">
        <v>1054</v>
      </c>
      <c r="C196" s="191">
        <v>7495225</v>
      </c>
      <c r="D196" s="191">
        <v>8825433</v>
      </c>
      <c r="E196" s="191">
        <f t="shared" si="6"/>
        <v>9512549</v>
      </c>
      <c r="G196" s="194">
        <f t="shared" si="7"/>
        <v>5.6496178348761196E-3</v>
      </c>
    </row>
    <row r="197" spans="1:7">
      <c r="A197">
        <v>1471</v>
      </c>
      <c r="B197" s="3" t="s">
        <v>1055</v>
      </c>
      <c r="C197" s="191">
        <v>4142083</v>
      </c>
      <c r="D197" s="191">
        <v>4877194</v>
      </c>
      <c r="E197" s="191">
        <f t="shared" si="6"/>
        <v>5256915</v>
      </c>
      <c r="G197" s="194">
        <f t="shared" si="7"/>
        <v>3.1221450784965224E-3</v>
      </c>
    </row>
    <row r="198" spans="1:7">
      <c r="A198">
        <v>1472</v>
      </c>
      <c r="B198" s="3" t="s">
        <v>1056</v>
      </c>
      <c r="C198" s="191">
        <v>5701159</v>
      </c>
      <c r="D198" s="191">
        <v>6712966</v>
      </c>
      <c r="E198" s="191">
        <f t="shared" si="6"/>
        <v>7235613</v>
      </c>
      <c r="G198" s="194">
        <f t="shared" si="7"/>
        <v>4.2973180396380555E-3</v>
      </c>
    </row>
    <row r="199" spans="1:7">
      <c r="A199">
        <v>1473</v>
      </c>
      <c r="B199" s="3" t="s">
        <v>1057</v>
      </c>
      <c r="C199" s="191">
        <v>5009473</v>
      </c>
      <c r="D199" s="191">
        <v>5898525</v>
      </c>
      <c r="E199" s="191">
        <f t="shared" si="6"/>
        <v>6357763</v>
      </c>
      <c r="G199" s="194">
        <f t="shared" si="7"/>
        <v>3.775952073905344E-3</v>
      </c>
    </row>
    <row r="200" spans="1:7">
      <c r="A200">
        <v>1474</v>
      </c>
      <c r="B200" s="3" t="s">
        <v>1058</v>
      </c>
      <c r="C200" s="191">
        <v>5971851</v>
      </c>
      <c r="D200" s="191">
        <v>7031700</v>
      </c>
      <c r="E200" s="191">
        <f t="shared" si="6"/>
        <v>7579163</v>
      </c>
      <c r="G200" s="194">
        <f t="shared" si="7"/>
        <v>4.501356220085565E-3</v>
      </c>
    </row>
    <row r="201" spans="1:7">
      <c r="A201">
        <v>1475</v>
      </c>
      <c r="B201" s="3" t="s">
        <v>1059</v>
      </c>
      <c r="C201" s="191">
        <v>18944341</v>
      </c>
      <c r="D201" s="191">
        <v>22306469</v>
      </c>
      <c r="E201" s="191">
        <f t="shared" si="6"/>
        <v>24043169</v>
      </c>
      <c r="G201" s="194">
        <f t="shared" si="7"/>
        <v>1.4279528845271533E-2</v>
      </c>
    </row>
  </sheetData>
  <sheetProtection algorithmName="SHA-512" hashValue="9SkpbBfur1rCaTzM+hpX6opJLqS5HWOilssP3Knt9cCAy9uAWhBliUPrTFKUwfgs6NDK6ReryE/EW4F8CBRJKQ==" saltValue="ncDUoJqe0tRki/0SJxF00A==" spinCount="100000" sheet="1" objects="1" scenarios="1"/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781B-7672-491A-997E-342676865A8A}">
  <sheetPr codeName="Sheet7">
    <tabColor theme="9" tint="0.79998168889431442"/>
    <pageSetUpPr fitToPage="1"/>
  </sheetPr>
  <dimension ref="A1:B202"/>
  <sheetViews>
    <sheetView showGridLines="0" zoomScaleNormal="100" workbookViewId="0">
      <pane ySplit="2" topLeftCell="A3" activePane="bottomLeft" state="frozen"/>
      <selection activeCell="H30" sqref="H30"/>
      <selection pane="bottomLeft" activeCell="E14" sqref="E14"/>
    </sheetView>
  </sheetViews>
  <sheetFormatPr defaultColWidth="8.625" defaultRowHeight="22.5" customHeight="1"/>
  <cols>
    <col min="1" max="1" width="47.25" style="2" customWidth="1"/>
    <col min="2" max="2" width="15" style="2" bestFit="1" customWidth="1"/>
    <col min="3" max="16384" width="8.625" style="2"/>
  </cols>
  <sheetData>
    <row r="1" spans="1:2" ht="38.25">
      <c r="A1" s="4" t="s">
        <v>859</v>
      </c>
      <c r="B1" s="5"/>
    </row>
    <row r="2" spans="1:2" ht="22.5" customHeight="1">
      <c r="A2" s="8" t="s">
        <v>1060</v>
      </c>
      <c r="B2" s="8" t="s">
        <v>1061</v>
      </c>
    </row>
    <row r="3" spans="1:2" ht="22.5" customHeight="1">
      <c r="A3" s="7" t="s">
        <v>860</v>
      </c>
      <c r="B3" s="6">
        <v>1477</v>
      </c>
    </row>
    <row r="4" spans="1:2" ht="22.5" customHeight="1">
      <c r="A4" s="7" t="s">
        <v>861</v>
      </c>
      <c r="B4" s="6">
        <v>1277</v>
      </c>
    </row>
    <row r="5" spans="1:2" ht="22.5" customHeight="1">
      <c r="A5" s="7" t="s">
        <v>862</v>
      </c>
      <c r="B5" s="6">
        <v>1476</v>
      </c>
    </row>
    <row r="6" spans="1:2" ht="22.5" customHeight="1">
      <c r="A6" s="7" t="s">
        <v>863</v>
      </c>
      <c r="B6" s="6">
        <v>1304</v>
      </c>
    </row>
    <row r="7" spans="1:2" ht="22.5" customHeight="1">
      <c r="A7" s="7" t="s">
        <v>864</v>
      </c>
      <c r="B7" s="6">
        <v>1281</v>
      </c>
    </row>
    <row r="8" spans="1:2" ht="22.5" customHeight="1">
      <c r="A8" s="7" t="s">
        <v>865</v>
      </c>
      <c r="B8" s="6">
        <v>1282</v>
      </c>
    </row>
    <row r="9" spans="1:2" ht="22.5" customHeight="1">
      <c r="A9" s="7" t="s">
        <v>866</v>
      </c>
      <c r="B9" s="6">
        <v>1283</v>
      </c>
    </row>
    <row r="10" spans="1:2" ht="22.5" customHeight="1">
      <c r="A10" s="7" t="s">
        <v>867</v>
      </c>
      <c r="B10" s="6">
        <v>1284</v>
      </c>
    </row>
    <row r="11" spans="1:2" ht="22.5" customHeight="1">
      <c r="A11" s="7" t="s">
        <v>868</v>
      </c>
      <c r="B11" s="6">
        <v>1285</v>
      </c>
    </row>
    <row r="12" spans="1:2" ht="22.5" customHeight="1">
      <c r="A12" s="7" t="s">
        <v>869</v>
      </c>
      <c r="B12" s="6">
        <v>1286</v>
      </c>
    </row>
    <row r="13" spans="1:2" ht="22.5" customHeight="1">
      <c r="A13" s="7" t="s">
        <v>870</v>
      </c>
      <c r="B13" s="6">
        <v>1287</v>
      </c>
    </row>
    <row r="14" spans="1:2" ht="22.5" customHeight="1">
      <c r="A14" s="7" t="s">
        <v>871</v>
      </c>
      <c r="B14" s="6">
        <v>1288</v>
      </c>
    </row>
    <row r="15" spans="1:2" ht="22.5" customHeight="1">
      <c r="A15" s="7" t="s">
        <v>872</v>
      </c>
      <c r="B15" s="6">
        <v>1289</v>
      </c>
    </row>
    <row r="16" spans="1:2" ht="22.5" customHeight="1">
      <c r="A16" s="7" t="s">
        <v>873</v>
      </c>
      <c r="B16" s="6">
        <v>1290</v>
      </c>
    </row>
    <row r="17" spans="1:2" ht="22.5" customHeight="1">
      <c r="A17" s="7" t="s">
        <v>874</v>
      </c>
      <c r="B17" s="6">
        <v>1291</v>
      </c>
    </row>
    <row r="18" spans="1:2" ht="22.5" customHeight="1">
      <c r="A18" s="7" t="s">
        <v>875</v>
      </c>
      <c r="B18" s="6">
        <v>1292</v>
      </c>
    </row>
    <row r="19" spans="1:2" ht="22.5" customHeight="1">
      <c r="A19" s="7" t="s">
        <v>876</v>
      </c>
      <c r="B19" s="6">
        <v>1280</v>
      </c>
    </row>
    <row r="20" spans="1:2" ht="22.5" customHeight="1">
      <c r="A20" s="7" t="s">
        <v>877</v>
      </c>
      <c r="B20" s="6">
        <v>1293</v>
      </c>
    </row>
    <row r="21" spans="1:2" ht="22.5" customHeight="1">
      <c r="A21" s="7" t="s">
        <v>878</v>
      </c>
      <c r="B21" s="6">
        <v>1294</v>
      </c>
    </row>
    <row r="22" spans="1:2" ht="22.5" customHeight="1">
      <c r="A22" s="7" t="s">
        <v>879</v>
      </c>
      <c r="B22" s="6">
        <v>1295</v>
      </c>
    </row>
    <row r="23" spans="1:2" ht="22.5" customHeight="1">
      <c r="A23" s="7" t="s">
        <v>880</v>
      </c>
      <c r="B23" s="6">
        <v>1296</v>
      </c>
    </row>
    <row r="24" spans="1:2" ht="22.5" customHeight="1">
      <c r="A24" s="7" t="s">
        <v>881</v>
      </c>
      <c r="B24" s="6">
        <v>1297</v>
      </c>
    </row>
    <row r="25" spans="1:2" ht="22.5" customHeight="1">
      <c r="A25" s="7" t="s">
        <v>882</v>
      </c>
      <c r="B25" s="6">
        <v>1298</v>
      </c>
    </row>
    <row r="26" spans="1:2" ht="22.5" customHeight="1">
      <c r="A26" s="7" t="s">
        <v>883</v>
      </c>
      <c r="B26" s="6">
        <v>1299</v>
      </c>
    </row>
    <row r="27" spans="1:2" ht="22.5" customHeight="1">
      <c r="A27" s="7" t="s">
        <v>884</v>
      </c>
      <c r="B27" s="6">
        <v>1300</v>
      </c>
    </row>
    <row r="28" spans="1:2" ht="22.5" customHeight="1">
      <c r="A28" s="7" t="s">
        <v>885</v>
      </c>
      <c r="B28" s="6">
        <v>1301</v>
      </c>
    </row>
    <row r="29" spans="1:2" ht="22.5" customHeight="1">
      <c r="A29" s="7" t="s">
        <v>886</v>
      </c>
      <c r="B29" s="6">
        <v>1302</v>
      </c>
    </row>
    <row r="30" spans="1:2" ht="22.5" customHeight="1">
      <c r="A30" s="7" t="s">
        <v>887</v>
      </c>
      <c r="B30" s="6">
        <v>1303</v>
      </c>
    </row>
    <row r="31" spans="1:2" ht="22.5" customHeight="1">
      <c r="A31" s="7" t="s">
        <v>888</v>
      </c>
      <c r="B31" s="6">
        <v>1305</v>
      </c>
    </row>
    <row r="32" spans="1:2" ht="22.5" customHeight="1">
      <c r="A32" s="7" t="s">
        <v>889</v>
      </c>
      <c r="B32" s="6">
        <v>1306</v>
      </c>
    </row>
    <row r="33" spans="1:2" ht="22.5" customHeight="1">
      <c r="A33" s="7" t="s">
        <v>890</v>
      </c>
      <c r="B33" s="6">
        <v>1307</v>
      </c>
    </row>
    <row r="34" spans="1:2" ht="22.5" customHeight="1">
      <c r="A34" s="7" t="s">
        <v>891</v>
      </c>
      <c r="B34" s="6">
        <v>1308</v>
      </c>
    </row>
    <row r="35" spans="1:2" ht="22.5" customHeight="1">
      <c r="A35" s="7" t="s">
        <v>892</v>
      </c>
      <c r="B35" s="6">
        <v>1309</v>
      </c>
    </row>
    <row r="36" spans="1:2" ht="22.5" customHeight="1">
      <c r="A36" s="7" t="s">
        <v>893</v>
      </c>
      <c r="B36" s="6">
        <v>1310</v>
      </c>
    </row>
    <row r="37" spans="1:2" ht="22.5" customHeight="1">
      <c r="A37" s="7" t="s">
        <v>894</v>
      </c>
      <c r="B37" s="6">
        <v>1311</v>
      </c>
    </row>
    <row r="38" spans="1:2" ht="22.5" customHeight="1">
      <c r="A38" s="7" t="s">
        <v>895</v>
      </c>
      <c r="B38" s="6">
        <v>1312</v>
      </c>
    </row>
    <row r="39" spans="1:2" ht="22.5" customHeight="1">
      <c r="A39" s="7" t="s">
        <v>896</v>
      </c>
      <c r="B39" s="6">
        <v>1313</v>
      </c>
    </row>
    <row r="40" spans="1:2" ht="22.5" customHeight="1">
      <c r="A40" s="7" t="s">
        <v>897</v>
      </c>
      <c r="B40" s="6">
        <v>1314</v>
      </c>
    </row>
    <row r="41" spans="1:2" ht="22.5" customHeight="1">
      <c r="A41" s="7" t="s">
        <v>898</v>
      </c>
      <c r="B41" s="6">
        <v>1315</v>
      </c>
    </row>
    <row r="42" spans="1:2" ht="22.5" customHeight="1">
      <c r="A42" s="7" t="s">
        <v>899</v>
      </c>
      <c r="B42" s="6">
        <v>1316</v>
      </c>
    </row>
    <row r="43" spans="1:2" ht="22.5" customHeight="1">
      <c r="A43" s="7" t="s">
        <v>900</v>
      </c>
      <c r="B43" s="6">
        <v>1317</v>
      </c>
    </row>
    <row r="44" spans="1:2" ht="22.5" customHeight="1">
      <c r="A44" s="7" t="s">
        <v>901</v>
      </c>
      <c r="B44" s="6">
        <v>1318</v>
      </c>
    </row>
    <row r="45" spans="1:2" ht="22.5" customHeight="1">
      <c r="A45" s="7" t="s">
        <v>902</v>
      </c>
      <c r="B45" s="6">
        <v>1319</v>
      </c>
    </row>
    <row r="46" spans="1:2" ht="22.5" customHeight="1">
      <c r="A46" s="7" t="s">
        <v>903</v>
      </c>
      <c r="B46" s="6">
        <v>1320</v>
      </c>
    </row>
    <row r="47" spans="1:2" ht="22.5" customHeight="1">
      <c r="A47" s="7" t="s">
        <v>904</v>
      </c>
      <c r="B47" s="6">
        <v>1321</v>
      </c>
    </row>
    <row r="48" spans="1:2" ht="22.5" customHeight="1">
      <c r="A48" s="7" t="s">
        <v>905</v>
      </c>
      <c r="B48" s="6">
        <v>1322</v>
      </c>
    </row>
    <row r="49" spans="1:2" ht="22.5" customHeight="1">
      <c r="A49" s="7" t="s">
        <v>906</v>
      </c>
      <c r="B49" s="6">
        <v>1323</v>
      </c>
    </row>
    <row r="50" spans="1:2" ht="22.5" customHeight="1">
      <c r="A50" s="7" t="s">
        <v>907</v>
      </c>
      <c r="B50" s="6">
        <v>1324</v>
      </c>
    </row>
    <row r="51" spans="1:2" ht="22.5" customHeight="1">
      <c r="A51" s="7" t="s">
        <v>908</v>
      </c>
      <c r="B51" s="6">
        <v>1325</v>
      </c>
    </row>
    <row r="52" spans="1:2" ht="22.5" customHeight="1">
      <c r="A52" s="7" t="s">
        <v>909</v>
      </c>
      <c r="B52" s="6">
        <v>1326</v>
      </c>
    </row>
    <row r="53" spans="1:2" ht="22.5" customHeight="1">
      <c r="A53" s="7" t="s">
        <v>910</v>
      </c>
      <c r="B53" s="6">
        <v>1327</v>
      </c>
    </row>
    <row r="54" spans="1:2" ht="22.5" customHeight="1">
      <c r="A54" s="7" t="s">
        <v>911</v>
      </c>
      <c r="B54" s="6">
        <v>1328</v>
      </c>
    </row>
    <row r="55" spans="1:2" ht="22.5" customHeight="1">
      <c r="A55" s="7" t="s">
        <v>912</v>
      </c>
      <c r="B55" s="6">
        <v>1329</v>
      </c>
    </row>
    <row r="56" spans="1:2" ht="22.5" customHeight="1">
      <c r="A56" s="7" t="s">
        <v>913</v>
      </c>
      <c r="B56" s="6">
        <v>1330</v>
      </c>
    </row>
    <row r="57" spans="1:2" ht="22.5" customHeight="1">
      <c r="A57" s="7" t="s">
        <v>914</v>
      </c>
      <c r="B57" s="6">
        <v>1331</v>
      </c>
    </row>
    <row r="58" spans="1:2" ht="22.5" customHeight="1">
      <c r="A58" s="7" t="s">
        <v>915</v>
      </c>
      <c r="B58" s="6">
        <v>1332</v>
      </c>
    </row>
    <row r="59" spans="1:2" ht="22.5" customHeight="1">
      <c r="A59" s="7" t="s">
        <v>916</v>
      </c>
      <c r="B59" s="6">
        <v>1333</v>
      </c>
    </row>
    <row r="60" spans="1:2" ht="22.5" customHeight="1">
      <c r="A60" s="7" t="s">
        <v>917</v>
      </c>
      <c r="B60" s="6">
        <v>1334</v>
      </c>
    </row>
    <row r="61" spans="1:2" ht="22.5" customHeight="1">
      <c r="A61" s="7" t="s">
        <v>918</v>
      </c>
      <c r="B61" s="6">
        <v>1335</v>
      </c>
    </row>
    <row r="62" spans="1:2" ht="22.5" customHeight="1">
      <c r="A62" s="7" t="s">
        <v>919</v>
      </c>
      <c r="B62" s="6">
        <v>1336</v>
      </c>
    </row>
    <row r="63" spans="1:2" ht="22.5" customHeight="1">
      <c r="A63" s="7" t="s">
        <v>920</v>
      </c>
      <c r="B63" s="6">
        <v>1337</v>
      </c>
    </row>
    <row r="64" spans="1:2" ht="22.5" customHeight="1">
      <c r="A64" s="7" t="s">
        <v>921</v>
      </c>
      <c r="B64" s="6">
        <v>1338</v>
      </c>
    </row>
    <row r="65" spans="1:2" ht="22.5" customHeight="1">
      <c r="A65" s="7" t="s">
        <v>922</v>
      </c>
      <c r="B65" s="6">
        <v>1339</v>
      </c>
    </row>
    <row r="66" spans="1:2" ht="22.5" customHeight="1">
      <c r="A66" s="7" t="s">
        <v>923</v>
      </c>
      <c r="B66" s="6">
        <v>1340</v>
      </c>
    </row>
    <row r="67" spans="1:2" ht="22.5" customHeight="1">
      <c r="A67" s="7" t="s">
        <v>924</v>
      </c>
      <c r="B67" s="6">
        <v>1341</v>
      </c>
    </row>
    <row r="68" spans="1:2" ht="22.5" customHeight="1">
      <c r="A68" s="7" t="s">
        <v>925</v>
      </c>
      <c r="B68" s="6">
        <v>1342</v>
      </c>
    </row>
    <row r="69" spans="1:2" ht="22.5" customHeight="1">
      <c r="A69" s="7" t="s">
        <v>926</v>
      </c>
      <c r="B69" s="6">
        <v>1344</v>
      </c>
    </row>
    <row r="70" spans="1:2" ht="22.5" customHeight="1">
      <c r="A70" s="7" t="s">
        <v>927</v>
      </c>
      <c r="B70" s="6">
        <v>1346</v>
      </c>
    </row>
    <row r="71" spans="1:2" ht="22.5" customHeight="1">
      <c r="A71" s="7" t="s">
        <v>928</v>
      </c>
      <c r="B71" s="6">
        <v>1347</v>
      </c>
    </row>
    <row r="72" spans="1:2" ht="22.5" customHeight="1">
      <c r="A72" s="7" t="s">
        <v>929</v>
      </c>
      <c r="B72" s="6">
        <v>1348</v>
      </c>
    </row>
    <row r="73" spans="1:2" ht="22.5" customHeight="1">
      <c r="A73" s="7" t="s">
        <v>930</v>
      </c>
      <c r="B73" s="6">
        <v>1349</v>
      </c>
    </row>
    <row r="74" spans="1:2" ht="22.5" customHeight="1">
      <c r="A74" s="7" t="s">
        <v>931</v>
      </c>
      <c r="B74" s="6">
        <v>1350</v>
      </c>
    </row>
    <row r="75" spans="1:2" ht="22.5" customHeight="1">
      <c r="A75" s="7" t="s">
        <v>932</v>
      </c>
      <c r="B75" s="6">
        <v>1352</v>
      </c>
    </row>
    <row r="76" spans="1:2" ht="22.5" customHeight="1">
      <c r="A76" s="7" t="s">
        <v>933</v>
      </c>
      <c r="B76" s="6">
        <v>1351</v>
      </c>
    </row>
    <row r="77" spans="1:2" ht="22.5" customHeight="1">
      <c r="A77" s="7" t="s">
        <v>934</v>
      </c>
      <c r="B77" s="6">
        <v>1353</v>
      </c>
    </row>
    <row r="78" spans="1:2" ht="22.5" customHeight="1">
      <c r="A78" s="7" t="s">
        <v>935</v>
      </c>
      <c r="B78" s="6">
        <v>1343</v>
      </c>
    </row>
    <row r="79" spans="1:2" ht="22.5" customHeight="1">
      <c r="A79" s="7" t="s">
        <v>936</v>
      </c>
      <c r="B79" s="6">
        <v>1345</v>
      </c>
    </row>
    <row r="80" spans="1:2" ht="22.5" customHeight="1">
      <c r="A80" s="7" t="s">
        <v>937</v>
      </c>
      <c r="B80" s="6">
        <v>1354</v>
      </c>
    </row>
    <row r="81" spans="1:2" ht="22.5" customHeight="1">
      <c r="A81" s="7" t="s">
        <v>938</v>
      </c>
      <c r="B81" s="6">
        <v>1355</v>
      </c>
    </row>
    <row r="82" spans="1:2" ht="22.5" customHeight="1">
      <c r="A82" s="7" t="s">
        <v>939</v>
      </c>
      <c r="B82" s="6">
        <v>1356</v>
      </c>
    </row>
    <row r="83" spans="1:2" ht="22.5" customHeight="1">
      <c r="A83" s="7" t="s">
        <v>940</v>
      </c>
      <c r="B83" s="6">
        <v>1357</v>
      </c>
    </row>
    <row r="84" spans="1:2" ht="22.5" customHeight="1">
      <c r="A84" s="7" t="s">
        <v>941</v>
      </c>
      <c r="B84" s="6">
        <v>1358</v>
      </c>
    </row>
    <row r="85" spans="1:2" ht="22.5" customHeight="1">
      <c r="A85" s="7" t="s">
        <v>942</v>
      </c>
      <c r="B85" s="6">
        <v>1359</v>
      </c>
    </row>
    <row r="86" spans="1:2" ht="22.5" customHeight="1">
      <c r="A86" s="7" t="s">
        <v>943</v>
      </c>
      <c r="B86" s="6">
        <v>1360</v>
      </c>
    </row>
    <row r="87" spans="1:2" ht="22.5" customHeight="1">
      <c r="A87" s="7" t="s">
        <v>944</v>
      </c>
      <c r="B87" s="6">
        <v>1361</v>
      </c>
    </row>
    <row r="88" spans="1:2" ht="22.5" customHeight="1">
      <c r="A88" s="7" t="s">
        <v>945</v>
      </c>
      <c r="B88" s="6">
        <v>1362</v>
      </c>
    </row>
    <row r="89" spans="1:2" ht="22.5" customHeight="1">
      <c r="A89" s="7" t="s">
        <v>946</v>
      </c>
      <c r="B89" s="6">
        <v>1363</v>
      </c>
    </row>
    <row r="90" spans="1:2" ht="22.5" customHeight="1">
      <c r="A90" s="7" t="s">
        <v>947</v>
      </c>
      <c r="B90" s="6">
        <v>1364</v>
      </c>
    </row>
    <row r="91" spans="1:2" ht="22.5" customHeight="1">
      <c r="A91" s="7" t="s">
        <v>948</v>
      </c>
      <c r="B91" s="6">
        <v>1365</v>
      </c>
    </row>
    <row r="92" spans="1:2" ht="22.5" customHeight="1">
      <c r="A92" s="7" t="s">
        <v>949</v>
      </c>
      <c r="B92" s="6">
        <v>1366</v>
      </c>
    </row>
    <row r="93" spans="1:2" ht="22.5" customHeight="1">
      <c r="A93" s="7" t="s">
        <v>950</v>
      </c>
      <c r="B93" s="6">
        <v>1367</v>
      </c>
    </row>
    <row r="94" spans="1:2" ht="22.5" customHeight="1">
      <c r="A94" s="7" t="s">
        <v>951</v>
      </c>
      <c r="B94" s="6">
        <v>1368</v>
      </c>
    </row>
    <row r="95" spans="1:2" ht="22.5" customHeight="1">
      <c r="A95" s="7" t="s">
        <v>952</v>
      </c>
      <c r="B95" s="6">
        <v>1369</v>
      </c>
    </row>
    <row r="96" spans="1:2" ht="22.5" customHeight="1">
      <c r="A96" s="7" t="s">
        <v>953</v>
      </c>
      <c r="B96" s="6">
        <v>1370</v>
      </c>
    </row>
    <row r="97" spans="1:2" ht="22.5" customHeight="1">
      <c r="A97" s="7" t="s">
        <v>954</v>
      </c>
      <c r="B97" s="6">
        <v>1371</v>
      </c>
    </row>
    <row r="98" spans="1:2" ht="22.5" customHeight="1">
      <c r="A98" s="7" t="s">
        <v>955</v>
      </c>
      <c r="B98" s="6">
        <v>1372</v>
      </c>
    </row>
    <row r="99" spans="1:2" ht="22.5" customHeight="1">
      <c r="A99" s="7" t="s">
        <v>956</v>
      </c>
      <c r="B99" s="6">
        <v>1373</v>
      </c>
    </row>
    <row r="100" spans="1:2" ht="22.5" customHeight="1">
      <c r="A100" s="7" t="s">
        <v>957</v>
      </c>
      <c r="B100" s="6">
        <v>1279</v>
      </c>
    </row>
    <row r="101" spans="1:2" ht="22.5" customHeight="1">
      <c r="A101" s="7" t="s">
        <v>958</v>
      </c>
      <c r="B101" s="6">
        <v>1374</v>
      </c>
    </row>
    <row r="102" spans="1:2" ht="22.5" customHeight="1">
      <c r="A102" s="7" t="s">
        <v>959</v>
      </c>
      <c r="B102" s="6">
        <v>1375</v>
      </c>
    </row>
    <row r="103" spans="1:2" ht="22.5" customHeight="1">
      <c r="A103" s="7" t="s">
        <v>960</v>
      </c>
      <c r="B103" s="6">
        <v>1376</v>
      </c>
    </row>
    <row r="104" spans="1:2" ht="22.5" customHeight="1">
      <c r="A104" s="7" t="s">
        <v>961</v>
      </c>
      <c r="B104" s="6">
        <v>1377</v>
      </c>
    </row>
    <row r="105" spans="1:2" ht="22.5" customHeight="1">
      <c r="A105" s="7" t="s">
        <v>962</v>
      </c>
      <c r="B105" s="6">
        <v>1378</v>
      </c>
    </row>
    <row r="106" spans="1:2" ht="22.5" customHeight="1">
      <c r="A106" s="7" t="s">
        <v>963</v>
      </c>
      <c r="B106" s="6">
        <v>1379</v>
      </c>
    </row>
    <row r="107" spans="1:2" ht="22.5" customHeight="1">
      <c r="A107" s="7" t="s">
        <v>964</v>
      </c>
      <c r="B107" s="6">
        <v>1380</v>
      </c>
    </row>
    <row r="108" spans="1:2" ht="22.5" customHeight="1">
      <c r="A108" s="7" t="s">
        <v>965</v>
      </c>
      <c r="B108" s="6">
        <v>1381</v>
      </c>
    </row>
    <row r="109" spans="1:2" ht="22.5" customHeight="1">
      <c r="A109" s="7" t="s">
        <v>966</v>
      </c>
      <c r="B109" s="6">
        <v>1382</v>
      </c>
    </row>
    <row r="110" spans="1:2" ht="22.5" customHeight="1">
      <c r="A110" s="7" t="s">
        <v>967</v>
      </c>
      <c r="B110" s="6">
        <v>1383</v>
      </c>
    </row>
    <row r="111" spans="1:2" ht="22.5" customHeight="1">
      <c r="A111" s="7" t="s">
        <v>968</v>
      </c>
      <c r="B111" s="6">
        <v>1384</v>
      </c>
    </row>
    <row r="112" spans="1:2" ht="22.5" customHeight="1">
      <c r="A112" s="7" t="s">
        <v>969</v>
      </c>
      <c r="B112" s="6">
        <v>1385</v>
      </c>
    </row>
    <row r="113" spans="1:2" ht="22.5" customHeight="1">
      <c r="A113" s="7" t="s">
        <v>970</v>
      </c>
      <c r="B113" s="6">
        <v>1387</v>
      </c>
    </row>
    <row r="114" spans="1:2" ht="22.5" customHeight="1">
      <c r="A114" s="7" t="s">
        <v>971</v>
      </c>
      <c r="B114" s="6">
        <v>1386</v>
      </c>
    </row>
    <row r="115" spans="1:2" ht="22.5" customHeight="1">
      <c r="A115" s="7" t="s">
        <v>972</v>
      </c>
      <c r="B115" s="6">
        <v>1388</v>
      </c>
    </row>
    <row r="116" spans="1:2" ht="22.5" customHeight="1">
      <c r="A116" s="7" t="s">
        <v>973</v>
      </c>
      <c r="B116" s="6">
        <v>1389</v>
      </c>
    </row>
    <row r="117" spans="1:2" ht="22.5" customHeight="1">
      <c r="A117" s="7" t="s">
        <v>974</v>
      </c>
      <c r="B117" s="6">
        <v>1390</v>
      </c>
    </row>
    <row r="118" spans="1:2" ht="22.5" customHeight="1">
      <c r="A118" s="7" t="s">
        <v>975</v>
      </c>
      <c r="B118" s="6">
        <v>1391</v>
      </c>
    </row>
    <row r="119" spans="1:2" ht="22.5" customHeight="1">
      <c r="A119" s="7" t="s">
        <v>976</v>
      </c>
      <c r="B119" s="6">
        <v>1392</v>
      </c>
    </row>
    <row r="120" spans="1:2" ht="22.5" customHeight="1">
      <c r="A120" s="7" t="s">
        <v>977</v>
      </c>
      <c r="B120" s="6">
        <v>1393</v>
      </c>
    </row>
    <row r="121" spans="1:2" ht="22.5" customHeight="1">
      <c r="A121" s="7" t="s">
        <v>978</v>
      </c>
      <c r="B121" s="6">
        <v>1394</v>
      </c>
    </row>
    <row r="122" spans="1:2" ht="22.5" customHeight="1">
      <c r="A122" s="7" t="s">
        <v>979</v>
      </c>
      <c r="B122" s="6">
        <v>1395</v>
      </c>
    </row>
    <row r="123" spans="1:2" ht="22.5" customHeight="1">
      <c r="A123" s="7" t="s">
        <v>980</v>
      </c>
      <c r="B123" s="6">
        <v>1396</v>
      </c>
    </row>
    <row r="124" spans="1:2" ht="22.5" customHeight="1">
      <c r="A124" s="7" t="s">
        <v>981</v>
      </c>
      <c r="B124" s="6">
        <v>1397</v>
      </c>
    </row>
    <row r="125" spans="1:2" ht="22.5" customHeight="1">
      <c r="A125" s="7" t="s">
        <v>982</v>
      </c>
      <c r="B125" s="6">
        <v>1398</v>
      </c>
    </row>
    <row r="126" spans="1:2" ht="22.5" customHeight="1">
      <c r="A126" s="7" t="s">
        <v>983</v>
      </c>
      <c r="B126" s="6">
        <v>1400</v>
      </c>
    </row>
    <row r="127" spans="1:2" ht="22.5" customHeight="1">
      <c r="A127" s="7" t="s">
        <v>984</v>
      </c>
      <c r="B127" s="6">
        <v>1399</v>
      </c>
    </row>
    <row r="128" spans="1:2" ht="22.5" customHeight="1">
      <c r="A128" s="7" t="s">
        <v>985</v>
      </c>
      <c r="B128" s="6">
        <v>1401</v>
      </c>
    </row>
    <row r="129" spans="1:2" ht="22.5" customHeight="1">
      <c r="A129" s="7" t="s">
        <v>986</v>
      </c>
      <c r="B129" s="6">
        <v>1402</v>
      </c>
    </row>
    <row r="130" spans="1:2" ht="22.5" customHeight="1">
      <c r="A130" s="7" t="s">
        <v>987</v>
      </c>
      <c r="B130" s="6">
        <v>1403</v>
      </c>
    </row>
    <row r="131" spans="1:2" ht="22.5" customHeight="1">
      <c r="A131" s="7" t="s">
        <v>988</v>
      </c>
      <c r="B131" s="6">
        <v>1404</v>
      </c>
    </row>
    <row r="132" spans="1:2" ht="22.5" customHeight="1">
      <c r="A132" s="7" t="s">
        <v>989</v>
      </c>
      <c r="B132" s="6">
        <v>1405</v>
      </c>
    </row>
    <row r="133" spans="1:2" ht="22.5" customHeight="1">
      <c r="A133" s="7" t="s">
        <v>990</v>
      </c>
      <c r="B133" s="6">
        <v>1406</v>
      </c>
    </row>
    <row r="134" spans="1:2" ht="22.5" customHeight="1">
      <c r="A134" s="7" t="s">
        <v>991</v>
      </c>
      <c r="B134" s="6">
        <v>1407</v>
      </c>
    </row>
    <row r="135" spans="1:2" ht="22.5" customHeight="1">
      <c r="A135" s="7" t="s">
        <v>992</v>
      </c>
      <c r="B135" s="6">
        <v>1408</v>
      </c>
    </row>
    <row r="136" spans="1:2" ht="22.5" customHeight="1">
      <c r="A136" s="7" t="s">
        <v>993</v>
      </c>
      <c r="B136" s="6">
        <v>1409</v>
      </c>
    </row>
    <row r="137" spans="1:2" ht="22.5" customHeight="1">
      <c r="A137" s="7" t="s">
        <v>994</v>
      </c>
      <c r="B137" s="6">
        <v>1410</v>
      </c>
    </row>
    <row r="138" spans="1:2" ht="22.5" customHeight="1">
      <c r="A138" s="7" t="s">
        <v>995</v>
      </c>
      <c r="B138" s="6">
        <v>1411</v>
      </c>
    </row>
    <row r="139" spans="1:2" ht="22.5" customHeight="1">
      <c r="A139" s="7" t="s">
        <v>996</v>
      </c>
      <c r="B139" s="6">
        <v>1412</v>
      </c>
    </row>
    <row r="140" spans="1:2" ht="22.5" customHeight="1">
      <c r="A140" s="7" t="s">
        <v>997</v>
      </c>
      <c r="B140" s="6">
        <v>1413</v>
      </c>
    </row>
    <row r="141" spans="1:2" ht="22.5" customHeight="1">
      <c r="A141" s="7" t="s">
        <v>998</v>
      </c>
      <c r="B141" s="6">
        <v>1414</v>
      </c>
    </row>
    <row r="142" spans="1:2" ht="22.5" customHeight="1">
      <c r="A142" s="7" t="s">
        <v>999</v>
      </c>
      <c r="B142" s="6">
        <v>1415</v>
      </c>
    </row>
    <row r="143" spans="1:2" ht="22.5" customHeight="1">
      <c r="A143" s="7" t="s">
        <v>1000</v>
      </c>
      <c r="B143" s="6">
        <v>1416</v>
      </c>
    </row>
    <row r="144" spans="1:2" ht="22.5" customHeight="1">
      <c r="A144" s="7" t="s">
        <v>1001</v>
      </c>
      <c r="B144" s="6">
        <v>1417</v>
      </c>
    </row>
    <row r="145" spans="1:2" ht="22.5" customHeight="1">
      <c r="A145" s="7" t="s">
        <v>1002</v>
      </c>
      <c r="B145" s="6">
        <v>1418</v>
      </c>
    </row>
    <row r="146" spans="1:2" ht="22.5" customHeight="1">
      <c r="A146" s="7" t="s">
        <v>1003</v>
      </c>
      <c r="B146" s="6">
        <v>1419</v>
      </c>
    </row>
    <row r="147" spans="1:2" ht="22.5" customHeight="1">
      <c r="A147" s="7" t="s">
        <v>1004</v>
      </c>
      <c r="B147" s="6">
        <v>1420</v>
      </c>
    </row>
    <row r="148" spans="1:2" ht="22.5" customHeight="1">
      <c r="A148" s="7" t="s">
        <v>1005</v>
      </c>
      <c r="B148" s="6">
        <v>1421</v>
      </c>
    </row>
    <row r="149" spans="1:2" ht="22.5" customHeight="1">
      <c r="A149" s="7" t="s">
        <v>1006</v>
      </c>
      <c r="B149" s="6">
        <v>1422</v>
      </c>
    </row>
    <row r="150" spans="1:2" ht="22.5" customHeight="1">
      <c r="A150" s="7" t="s">
        <v>1007</v>
      </c>
      <c r="B150" s="6">
        <v>1423</v>
      </c>
    </row>
    <row r="151" spans="1:2" ht="22.5" customHeight="1">
      <c r="A151" s="7" t="s">
        <v>1008</v>
      </c>
      <c r="B151" s="6">
        <v>1424</v>
      </c>
    </row>
    <row r="152" spans="1:2" ht="22.5" customHeight="1">
      <c r="A152" s="7" t="s">
        <v>1009</v>
      </c>
      <c r="B152" s="6">
        <v>1425</v>
      </c>
    </row>
    <row r="153" spans="1:2" ht="22.5" customHeight="1">
      <c r="A153" s="7" t="s">
        <v>1010</v>
      </c>
      <c r="B153" s="6">
        <v>1426</v>
      </c>
    </row>
    <row r="154" spans="1:2" ht="22.5" customHeight="1">
      <c r="A154" s="7" t="s">
        <v>1011</v>
      </c>
      <c r="B154" s="6">
        <v>1427</v>
      </c>
    </row>
    <row r="155" spans="1:2" ht="22.5" customHeight="1">
      <c r="A155" s="7" t="s">
        <v>1012</v>
      </c>
      <c r="B155" s="6">
        <v>1429</v>
      </c>
    </row>
    <row r="156" spans="1:2" ht="22.5" customHeight="1">
      <c r="A156" s="7" t="s">
        <v>1013</v>
      </c>
      <c r="B156" s="6">
        <v>1430</v>
      </c>
    </row>
    <row r="157" spans="1:2" ht="22.5" customHeight="1">
      <c r="A157" s="7" t="s">
        <v>1014</v>
      </c>
      <c r="B157" s="6">
        <v>1431</v>
      </c>
    </row>
    <row r="158" spans="1:2" ht="22.5" customHeight="1">
      <c r="A158" s="7" t="s">
        <v>1015</v>
      </c>
      <c r="B158" s="6">
        <v>1432</v>
      </c>
    </row>
    <row r="159" spans="1:2" ht="22.5" customHeight="1">
      <c r="A159" s="7" t="s">
        <v>1016</v>
      </c>
      <c r="B159" s="6">
        <v>1433</v>
      </c>
    </row>
    <row r="160" spans="1:2" ht="22.5" customHeight="1">
      <c r="A160" s="7" t="s">
        <v>1017</v>
      </c>
      <c r="B160" s="6">
        <v>1434</v>
      </c>
    </row>
    <row r="161" spans="1:2" ht="22.5" customHeight="1">
      <c r="A161" s="7" t="s">
        <v>1018</v>
      </c>
      <c r="B161" s="6">
        <v>1435</v>
      </c>
    </row>
    <row r="162" spans="1:2" ht="22.5" customHeight="1">
      <c r="A162" s="7" t="s">
        <v>1019</v>
      </c>
      <c r="B162" s="6">
        <v>1436</v>
      </c>
    </row>
    <row r="163" spans="1:2" ht="22.5" customHeight="1">
      <c r="A163" s="7" t="s">
        <v>1020</v>
      </c>
      <c r="B163" s="6">
        <v>1437</v>
      </c>
    </row>
    <row r="164" spans="1:2" ht="22.5" customHeight="1">
      <c r="A164" s="7" t="s">
        <v>1021</v>
      </c>
      <c r="B164" s="6">
        <v>1438</v>
      </c>
    </row>
    <row r="165" spans="1:2" ht="22.5" customHeight="1">
      <c r="A165" s="7" t="s">
        <v>1022</v>
      </c>
      <c r="B165" s="6">
        <v>1439</v>
      </c>
    </row>
    <row r="166" spans="1:2" ht="22.5" customHeight="1">
      <c r="A166" s="7" t="s">
        <v>1023</v>
      </c>
      <c r="B166" s="6">
        <v>1440</v>
      </c>
    </row>
    <row r="167" spans="1:2" ht="22.5" customHeight="1">
      <c r="A167" s="7" t="s">
        <v>1024</v>
      </c>
      <c r="B167" s="6">
        <v>1441</v>
      </c>
    </row>
    <row r="168" spans="1:2" ht="22.5" customHeight="1">
      <c r="A168" s="7" t="s">
        <v>1025</v>
      </c>
      <c r="B168" s="6">
        <v>1442</v>
      </c>
    </row>
    <row r="169" spans="1:2" ht="22.5" customHeight="1">
      <c r="A169" s="7" t="s">
        <v>1026</v>
      </c>
      <c r="B169" s="6">
        <v>1443</v>
      </c>
    </row>
    <row r="170" spans="1:2" ht="22.5" customHeight="1">
      <c r="A170" s="7" t="s">
        <v>1027</v>
      </c>
      <c r="B170" s="6">
        <v>1444</v>
      </c>
    </row>
    <row r="171" spans="1:2" ht="22.5" customHeight="1">
      <c r="A171" s="7" t="s">
        <v>1028</v>
      </c>
      <c r="B171" s="6">
        <v>1445</v>
      </c>
    </row>
    <row r="172" spans="1:2" ht="22.5" customHeight="1">
      <c r="A172" s="7" t="s">
        <v>1029</v>
      </c>
      <c r="B172" s="6">
        <v>1446</v>
      </c>
    </row>
    <row r="173" spans="1:2" ht="22.5" customHeight="1">
      <c r="A173" s="7" t="s">
        <v>1030</v>
      </c>
      <c r="B173" s="6">
        <v>1447</v>
      </c>
    </row>
    <row r="174" spans="1:2" ht="22.5" customHeight="1">
      <c r="A174" s="7" t="s">
        <v>1031</v>
      </c>
      <c r="B174" s="6">
        <v>1448</v>
      </c>
    </row>
    <row r="175" spans="1:2" ht="22.5" customHeight="1">
      <c r="A175" s="7" t="s">
        <v>1032</v>
      </c>
      <c r="B175" s="6">
        <v>1449</v>
      </c>
    </row>
    <row r="176" spans="1:2" ht="22.5" customHeight="1">
      <c r="A176" s="7" t="s">
        <v>1033</v>
      </c>
      <c r="B176" s="6">
        <v>1508</v>
      </c>
    </row>
    <row r="177" spans="1:2" ht="22.5" customHeight="1">
      <c r="A177" s="7" t="s">
        <v>1034</v>
      </c>
      <c r="B177" s="6">
        <v>1450</v>
      </c>
    </row>
    <row r="178" spans="1:2" ht="22.5" customHeight="1">
      <c r="A178" s="7" t="s">
        <v>1035</v>
      </c>
      <c r="B178" s="6">
        <v>1451</v>
      </c>
    </row>
    <row r="179" spans="1:2" ht="22.5" customHeight="1">
      <c r="A179" s="7" t="s">
        <v>1036</v>
      </c>
      <c r="B179" s="6">
        <v>1452</v>
      </c>
    </row>
    <row r="180" spans="1:2" ht="22.5" customHeight="1">
      <c r="A180" s="7" t="s">
        <v>1037</v>
      </c>
      <c r="B180" s="6">
        <v>1454</v>
      </c>
    </row>
    <row r="181" spans="1:2" ht="22.5" customHeight="1">
      <c r="A181" s="7" t="s">
        <v>1038</v>
      </c>
      <c r="B181" s="6">
        <v>1455</v>
      </c>
    </row>
    <row r="182" spans="1:2" ht="22.5" customHeight="1">
      <c r="A182" s="7" t="s">
        <v>1039</v>
      </c>
      <c r="B182" s="6">
        <v>1456</v>
      </c>
    </row>
    <row r="183" spans="1:2" ht="22.5" customHeight="1">
      <c r="A183" s="7" t="s">
        <v>1040</v>
      </c>
      <c r="B183" s="6">
        <v>1457</v>
      </c>
    </row>
    <row r="184" spans="1:2" ht="22.5" customHeight="1">
      <c r="A184" s="7" t="s">
        <v>1041</v>
      </c>
      <c r="B184" s="6">
        <v>1458</v>
      </c>
    </row>
    <row r="185" spans="1:2" ht="22.5" customHeight="1">
      <c r="A185" s="7" t="s">
        <v>1042</v>
      </c>
      <c r="B185" s="6">
        <v>1459</v>
      </c>
    </row>
    <row r="186" spans="1:2" ht="22.5" customHeight="1">
      <c r="A186" s="7" t="s">
        <v>1043</v>
      </c>
      <c r="B186" s="6">
        <v>1460</v>
      </c>
    </row>
    <row r="187" spans="1:2" ht="22.5" customHeight="1">
      <c r="A187" s="7" t="s">
        <v>1044</v>
      </c>
      <c r="B187" s="6">
        <v>1461</v>
      </c>
    </row>
    <row r="188" spans="1:2" ht="22.5" customHeight="1">
      <c r="A188" s="7" t="s">
        <v>1045</v>
      </c>
      <c r="B188" s="6">
        <v>1462</v>
      </c>
    </row>
    <row r="189" spans="1:2" ht="22.5" customHeight="1">
      <c r="A189" s="7" t="s">
        <v>1046</v>
      </c>
      <c r="B189" s="6">
        <v>1463</v>
      </c>
    </row>
    <row r="190" spans="1:2" ht="22.5" customHeight="1">
      <c r="A190" s="7" t="s">
        <v>1047</v>
      </c>
      <c r="B190" s="6">
        <v>1464</v>
      </c>
    </row>
    <row r="191" spans="1:2" ht="22.5" customHeight="1">
      <c r="A191" s="7" t="s">
        <v>1048</v>
      </c>
      <c r="B191" s="6">
        <v>1465</v>
      </c>
    </row>
    <row r="192" spans="1:2" ht="22.5" customHeight="1">
      <c r="A192" s="7" t="s">
        <v>1049</v>
      </c>
      <c r="B192" s="6">
        <v>1466</v>
      </c>
    </row>
    <row r="193" spans="1:2" ht="22.5" customHeight="1">
      <c r="A193" s="7" t="s">
        <v>1050</v>
      </c>
      <c r="B193" s="6">
        <v>1278</v>
      </c>
    </row>
    <row r="194" spans="1:2" ht="22.5" customHeight="1">
      <c r="A194" s="7" t="s">
        <v>1051</v>
      </c>
      <c r="B194" s="6">
        <v>1467</v>
      </c>
    </row>
    <row r="195" spans="1:2" ht="22.5" customHeight="1">
      <c r="A195" s="7" t="s">
        <v>1052</v>
      </c>
      <c r="B195" s="6">
        <v>1468</v>
      </c>
    </row>
    <row r="196" spans="1:2" ht="22.5" customHeight="1">
      <c r="A196" s="7" t="s">
        <v>1053</v>
      </c>
      <c r="B196" s="6">
        <v>1469</v>
      </c>
    </row>
    <row r="197" spans="1:2" ht="22.5" customHeight="1">
      <c r="A197" s="7" t="s">
        <v>1054</v>
      </c>
      <c r="B197" s="6">
        <v>1470</v>
      </c>
    </row>
    <row r="198" spans="1:2" ht="22.5" customHeight="1">
      <c r="A198" s="7" t="s">
        <v>1055</v>
      </c>
      <c r="B198" s="6">
        <v>1471</v>
      </c>
    </row>
    <row r="199" spans="1:2" ht="22.5" customHeight="1">
      <c r="A199" s="7" t="s">
        <v>1056</v>
      </c>
      <c r="B199" s="6">
        <v>1472</v>
      </c>
    </row>
    <row r="200" spans="1:2" ht="22.5" customHeight="1">
      <c r="A200" s="7" t="s">
        <v>1057</v>
      </c>
      <c r="B200" s="6">
        <v>1473</v>
      </c>
    </row>
    <row r="201" spans="1:2" ht="22.5" customHeight="1">
      <c r="A201" s="7" t="s">
        <v>1058</v>
      </c>
      <c r="B201" s="6">
        <v>1474</v>
      </c>
    </row>
    <row r="202" spans="1:2" ht="22.5" customHeight="1">
      <c r="A202" s="7" t="s">
        <v>1059</v>
      </c>
      <c r="B202" s="6">
        <v>1475</v>
      </c>
    </row>
  </sheetData>
  <autoFilter ref="A2:B200" xr:uid="{7A54C1CC-730F-4A54-B238-988313763927}"/>
  <conditionalFormatting sqref="D3:D11 B1:B200 B203:B1048576">
    <cfRule type="duplicateValues" dxfId="15" priority="2"/>
  </conditionalFormatting>
  <conditionalFormatting sqref="B201:B202">
    <cfRule type="duplicateValues" dxfId="14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2C90-121F-4C8C-88B3-A5C0CA22C34A}">
  <sheetPr codeName="Sheet1">
    <tabColor theme="9" tint="0.79998168889431442"/>
    <pageSetUpPr fitToPage="1"/>
  </sheetPr>
  <dimension ref="A1:C281"/>
  <sheetViews>
    <sheetView showGridLines="0" zoomScaleNormal="100" workbookViewId="0">
      <pane ySplit="2" topLeftCell="A3" activePane="bottomLeft" state="frozen"/>
      <selection activeCell="H30" sqref="H30"/>
      <selection pane="bottomLeft" activeCell="C2" sqref="C2"/>
    </sheetView>
  </sheetViews>
  <sheetFormatPr defaultColWidth="8.625" defaultRowHeight="22.5" customHeight="1"/>
  <cols>
    <col min="1" max="1" width="48.375" style="2" customWidth="1"/>
    <col min="2" max="2" width="11.875" style="2" customWidth="1"/>
    <col min="3" max="3" width="31.125" style="2" customWidth="1"/>
    <col min="4" max="16384" width="8.625" style="2"/>
  </cols>
  <sheetData>
    <row r="1" spans="1:3" ht="38.25">
      <c r="A1" s="4" t="s">
        <v>10</v>
      </c>
      <c r="B1" s="5"/>
      <c r="C1" s="4"/>
    </row>
    <row r="2" spans="1:3" ht="22.5" customHeight="1">
      <c r="A2" s="8" t="s">
        <v>292</v>
      </c>
      <c r="B2" s="8" t="s">
        <v>290</v>
      </c>
      <c r="C2" s="8" t="s">
        <v>291</v>
      </c>
    </row>
    <row r="3" spans="1:3" ht="22.5" customHeight="1">
      <c r="A3" s="7" t="s">
        <v>11</v>
      </c>
      <c r="B3" s="6">
        <v>111001</v>
      </c>
      <c r="C3" s="7" t="s">
        <v>293</v>
      </c>
    </row>
    <row r="4" spans="1:3" ht="22.5" customHeight="1">
      <c r="A4" s="7" t="s">
        <v>12</v>
      </c>
      <c r="B4" s="6">
        <v>111002</v>
      </c>
      <c r="C4" s="7" t="s">
        <v>293</v>
      </c>
    </row>
    <row r="5" spans="1:3" ht="22.5" customHeight="1">
      <c r="A5" s="7" t="s">
        <v>13</v>
      </c>
      <c r="B5" s="6">
        <v>112001</v>
      </c>
      <c r="C5" s="7" t="s">
        <v>294</v>
      </c>
    </row>
    <row r="6" spans="1:3" ht="22.5" customHeight="1">
      <c r="A6" s="7" t="s">
        <v>14</v>
      </c>
      <c r="B6" s="6">
        <v>112002</v>
      </c>
      <c r="C6" s="7" t="s">
        <v>294</v>
      </c>
    </row>
    <row r="7" spans="1:3" ht="22.5" customHeight="1">
      <c r="A7" s="7" t="s">
        <v>15</v>
      </c>
      <c r="B7" s="6">
        <v>113001</v>
      </c>
      <c r="C7" s="7" t="s">
        <v>295</v>
      </c>
    </row>
    <row r="8" spans="1:3" ht="22.5" customHeight="1">
      <c r="A8" s="7" t="s">
        <v>16</v>
      </c>
      <c r="B8" s="6">
        <v>113002</v>
      </c>
      <c r="C8" s="7" t="s">
        <v>295</v>
      </c>
    </row>
    <row r="9" spans="1:3" ht="22.5" customHeight="1">
      <c r="A9" s="7" t="s">
        <v>17</v>
      </c>
      <c r="B9" s="6">
        <v>113003</v>
      </c>
      <c r="C9" s="7" t="s">
        <v>295</v>
      </c>
    </row>
    <row r="10" spans="1:3" ht="22.5" customHeight="1">
      <c r="A10" s="7" t="s">
        <v>18</v>
      </c>
      <c r="B10" s="6">
        <v>113004</v>
      </c>
      <c r="C10" s="7" t="s">
        <v>295</v>
      </c>
    </row>
    <row r="11" spans="1:3" ht="22.5" customHeight="1">
      <c r="A11" s="7" t="s">
        <v>19</v>
      </c>
      <c r="B11" s="6">
        <v>113005</v>
      </c>
      <c r="C11" s="7" t="s">
        <v>295</v>
      </c>
    </row>
    <row r="12" spans="1:3" ht="22.5" customHeight="1">
      <c r="A12" s="7" t="s">
        <v>20</v>
      </c>
      <c r="B12" s="6">
        <v>113006</v>
      </c>
      <c r="C12" s="7" t="s">
        <v>295</v>
      </c>
    </row>
    <row r="13" spans="1:3" ht="22.5" customHeight="1">
      <c r="A13" s="7" t="s">
        <v>21</v>
      </c>
      <c r="B13" s="6">
        <v>113007</v>
      </c>
      <c r="C13" s="7" t="s">
        <v>295</v>
      </c>
    </row>
    <row r="14" spans="1:3" ht="22.5" customHeight="1">
      <c r="A14" s="7" t="s">
        <v>22</v>
      </c>
      <c r="B14" s="6">
        <v>113008</v>
      </c>
      <c r="C14" s="7" t="s">
        <v>295</v>
      </c>
    </row>
    <row r="15" spans="1:3" ht="22.5" customHeight="1">
      <c r="A15" s="7" t="s">
        <v>23</v>
      </c>
      <c r="B15" s="6">
        <v>114001</v>
      </c>
      <c r="C15" s="7" t="s">
        <v>296</v>
      </c>
    </row>
    <row r="16" spans="1:3" ht="22.5" customHeight="1">
      <c r="A16" s="7" t="s">
        <v>24</v>
      </c>
      <c r="B16" s="6">
        <v>114002</v>
      </c>
      <c r="C16" s="7" t="s">
        <v>296</v>
      </c>
    </row>
    <row r="17" spans="1:3" ht="22.5" customHeight="1">
      <c r="A17" s="7" t="s">
        <v>25</v>
      </c>
      <c r="B17" s="6">
        <v>118001</v>
      </c>
      <c r="C17" s="7" t="s">
        <v>297</v>
      </c>
    </row>
    <row r="18" spans="1:3" ht="22.5" customHeight="1">
      <c r="A18" s="7" t="s">
        <v>26</v>
      </c>
      <c r="B18" s="6">
        <v>118002</v>
      </c>
      <c r="C18" s="7" t="s">
        <v>297</v>
      </c>
    </row>
    <row r="19" spans="1:3" ht="22.5" customHeight="1">
      <c r="A19" s="7" t="s">
        <v>27</v>
      </c>
      <c r="B19" s="6">
        <v>118003</v>
      </c>
      <c r="C19" s="7" t="s">
        <v>297</v>
      </c>
    </row>
    <row r="20" spans="1:3" ht="22.5" customHeight="1">
      <c r="A20" s="7" t="s">
        <v>28</v>
      </c>
      <c r="B20" s="6">
        <v>118004</v>
      </c>
      <c r="C20" s="7" t="s">
        <v>297</v>
      </c>
    </row>
    <row r="21" spans="1:3" ht="22.5" customHeight="1">
      <c r="A21" s="7" t="s">
        <v>29</v>
      </c>
      <c r="B21" s="6">
        <v>118005</v>
      </c>
      <c r="C21" s="7" t="s">
        <v>297</v>
      </c>
    </row>
    <row r="22" spans="1:3" ht="22.5" customHeight="1">
      <c r="A22" s="7" t="s">
        <v>30</v>
      </c>
      <c r="B22" s="6">
        <v>118006</v>
      </c>
      <c r="C22" s="7" t="s">
        <v>297</v>
      </c>
    </row>
    <row r="23" spans="1:3" ht="22.5" customHeight="1">
      <c r="A23" s="7" t="s">
        <v>31</v>
      </c>
      <c r="B23" s="6">
        <v>118007</v>
      </c>
      <c r="C23" s="7" t="s">
        <v>297</v>
      </c>
    </row>
    <row r="24" spans="1:3" ht="22.5" customHeight="1">
      <c r="A24" s="7" t="s">
        <v>32</v>
      </c>
      <c r="B24" s="6">
        <v>118008</v>
      </c>
      <c r="C24" s="7" t="s">
        <v>297</v>
      </c>
    </row>
    <row r="25" spans="1:3" ht="22.5" customHeight="1">
      <c r="A25" s="7" t="s">
        <v>33</v>
      </c>
      <c r="B25" s="6">
        <v>118009</v>
      </c>
      <c r="C25" s="7" t="s">
        <v>297</v>
      </c>
    </row>
    <row r="26" spans="1:3" ht="22.5" customHeight="1">
      <c r="A26" s="7" t="s">
        <v>34</v>
      </c>
      <c r="B26" s="6">
        <v>118010</v>
      </c>
      <c r="C26" s="7" t="s">
        <v>297</v>
      </c>
    </row>
    <row r="27" spans="1:3" ht="22.5" customHeight="1">
      <c r="A27" s="7" t="s">
        <v>35</v>
      </c>
      <c r="B27" s="6">
        <v>119001</v>
      </c>
      <c r="C27" s="7" t="s">
        <v>40</v>
      </c>
    </row>
    <row r="28" spans="1:3" ht="22.5" customHeight="1">
      <c r="A28" s="7" t="s">
        <v>36</v>
      </c>
      <c r="B28" s="6">
        <v>119002</v>
      </c>
      <c r="C28" s="7" t="s">
        <v>40</v>
      </c>
    </row>
    <row r="29" spans="1:3" ht="22.5" customHeight="1">
      <c r="A29" s="7" t="s">
        <v>37</v>
      </c>
      <c r="B29" s="6">
        <v>119003</v>
      </c>
      <c r="C29" s="7" t="s">
        <v>40</v>
      </c>
    </row>
    <row r="30" spans="1:3" ht="22.5" customHeight="1">
      <c r="A30" s="7" t="s">
        <v>38</v>
      </c>
      <c r="B30" s="6">
        <v>119004</v>
      </c>
      <c r="C30" s="7" t="s">
        <v>40</v>
      </c>
    </row>
    <row r="31" spans="1:3" ht="22.5" customHeight="1">
      <c r="A31" s="7" t="s">
        <v>39</v>
      </c>
      <c r="B31" s="6">
        <v>119005</v>
      </c>
      <c r="C31" s="7" t="s">
        <v>40</v>
      </c>
    </row>
    <row r="32" spans="1:3" ht="22.5" customHeight="1">
      <c r="A32" s="7" t="s">
        <v>40</v>
      </c>
      <c r="B32" s="6">
        <v>119999</v>
      </c>
      <c r="C32" s="7" t="s">
        <v>40</v>
      </c>
    </row>
    <row r="33" spans="1:3" ht="22.5" customHeight="1">
      <c r="A33" s="7" t="s">
        <v>41</v>
      </c>
      <c r="B33" s="6">
        <v>121001</v>
      </c>
      <c r="C33" s="7" t="s">
        <v>298</v>
      </c>
    </row>
    <row r="34" spans="1:3" ht="22.5" customHeight="1">
      <c r="A34" s="7" t="s">
        <v>42</v>
      </c>
      <c r="B34" s="6">
        <v>121002</v>
      </c>
      <c r="C34" s="7" t="s">
        <v>298</v>
      </c>
    </row>
    <row r="35" spans="1:3" ht="22.5" customHeight="1">
      <c r="A35" s="7" t="s">
        <v>43</v>
      </c>
      <c r="B35" s="6">
        <v>121003</v>
      </c>
      <c r="C35" s="7" t="s">
        <v>298</v>
      </c>
    </row>
    <row r="36" spans="1:3" ht="22.5" customHeight="1">
      <c r="A36" s="7" t="s">
        <v>44</v>
      </c>
      <c r="B36" s="6">
        <v>121004</v>
      </c>
      <c r="C36" s="7" t="s">
        <v>298</v>
      </c>
    </row>
    <row r="37" spans="1:3" ht="22.5" customHeight="1">
      <c r="A37" s="7" t="s">
        <v>45</v>
      </c>
      <c r="B37" s="6">
        <v>121005</v>
      </c>
      <c r="C37" s="7" t="s">
        <v>298</v>
      </c>
    </row>
    <row r="38" spans="1:3" ht="22.5" customHeight="1">
      <c r="A38" s="7" t="s">
        <v>46</v>
      </c>
      <c r="B38" s="6">
        <v>121006</v>
      </c>
      <c r="C38" s="7" t="s">
        <v>298</v>
      </c>
    </row>
    <row r="39" spans="1:3" ht="22.5" customHeight="1">
      <c r="A39" s="7" t="s">
        <v>47</v>
      </c>
      <c r="B39" s="6">
        <v>121007</v>
      </c>
      <c r="C39" s="7" t="s">
        <v>298</v>
      </c>
    </row>
    <row r="40" spans="1:3" ht="22.5" customHeight="1">
      <c r="A40" s="7" t="s">
        <v>48</v>
      </c>
      <c r="B40" s="6">
        <v>121008</v>
      </c>
      <c r="C40" s="7" t="s">
        <v>298</v>
      </c>
    </row>
    <row r="41" spans="1:3" ht="22.5" customHeight="1">
      <c r="A41" s="7" t="s">
        <v>49</v>
      </c>
      <c r="B41" s="6">
        <v>121009</v>
      </c>
      <c r="C41" s="7" t="s">
        <v>298</v>
      </c>
    </row>
    <row r="42" spans="1:3" ht="22.5" customHeight="1">
      <c r="A42" s="7" t="s">
        <v>50</v>
      </c>
      <c r="B42" s="6">
        <v>121010</v>
      </c>
      <c r="C42" s="7" t="s">
        <v>298</v>
      </c>
    </row>
    <row r="43" spans="1:3" ht="22.5" customHeight="1">
      <c r="A43" s="7" t="s">
        <v>51</v>
      </c>
      <c r="B43" s="6">
        <v>121011</v>
      </c>
      <c r="C43" s="7" t="s">
        <v>298</v>
      </c>
    </row>
    <row r="44" spans="1:3" ht="22.5" customHeight="1">
      <c r="A44" s="7" t="s">
        <v>52</v>
      </c>
      <c r="B44" s="6">
        <v>121012</v>
      </c>
      <c r="C44" s="7" t="s">
        <v>298</v>
      </c>
    </row>
    <row r="45" spans="1:3" ht="22.5" customHeight="1">
      <c r="A45" s="7" t="s">
        <v>53</v>
      </c>
      <c r="B45" s="6">
        <v>121013</v>
      </c>
      <c r="C45" s="7" t="s">
        <v>298</v>
      </c>
    </row>
    <row r="46" spans="1:3" ht="22.5" customHeight="1">
      <c r="A46" s="7" t="s">
        <v>54</v>
      </c>
      <c r="B46" s="6">
        <v>121014</v>
      </c>
      <c r="C46" s="7" t="s">
        <v>298</v>
      </c>
    </row>
    <row r="47" spans="1:3" ht="22.5" customHeight="1">
      <c r="A47" s="7" t="s">
        <v>55</v>
      </c>
      <c r="B47" s="6">
        <v>121015</v>
      </c>
      <c r="C47" s="7" t="s">
        <v>298</v>
      </c>
    </row>
    <row r="48" spans="1:3" ht="22.5" customHeight="1">
      <c r="A48" s="7" t="s">
        <v>56</v>
      </c>
      <c r="B48" s="6">
        <v>121016</v>
      </c>
      <c r="C48" s="7" t="s">
        <v>298</v>
      </c>
    </row>
    <row r="49" spans="1:3" ht="22.5" customHeight="1">
      <c r="A49" s="7" t="s">
        <v>57</v>
      </c>
      <c r="B49" s="6">
        <v>121017</v>
      </c>
      <c r="C49" s="7" t="s">
        <v>298</v>
      </c>
    </row>
    <row r="50" spans="1:3" ht="22.5" customHeight="1">
      <c r="A50" s="7" t="s">
        <v>58</v>
      </c>
      <c r="B50" s="6">
        <v>121018</v>
      </c>
      <c r="C50" s="7" t="s">
        <v>298</v>
      </c>
    </row>
    <row r="51" spans="1:3" ht="22.5" customHeight="1">
      <c r="A51" s="7" t="s">
        <v>59</v>
      </c>
      <c r="B51" s="6">
        <v>121019</v>
      </c>
      <c r="C51" s="7" t="s">
        <v>298</v>
      </c>
    </row>
    <row r="52" spans="1:3" ht="22.5" customHeight="1">
      <c r="A52" s="7" t="s">
        <v>60</v>
      </c>
      <c r="B52" s="6">
        <v>121020</v>
      </c>
      <c r="C52" s="7" t="s">
        <v>298</v>
      </c>
    </row>
    <row r="53" spans="1:3" ht="22.5" customHeight="1">
      <c r="A53" s="7" t="s">
        <v>61</v>
      </c>
      <c r="B53" s="6">
        <v>121021</v>
      </c>
      <c r="C53" s="7" t="s">
        <v>298</v>
      </c>
    </row>
    <row r="54" spans="1:3" ht="22.5" customHeight="1">
      <c r="A54" s="7" t="s">
        <v>62</v>
      </c>
      <c r="B54" s="6">
        <v>121022</v>
      </c>
      <c r="C54" s="7" t="s">
        <v>298</v>
      </c>
    </row>
    <row r="55" spans="1:3" ht="22.5" customHeight="1">
      <c r="A55" s="7" t="s">
        <v>63</v>
      </c>
      <c r="B55" s="6">
        <v>121023</v>
      </c>
      <c r="C55" s="7" t="s">
        <v>298</v>
      </c>
    </row>
    <row r="56" spans="1:3" ht="22.5" customHeight="1">
      <c r="A56" s="7" t="s">
        <v>64</v>
      </c>
      <c r="B56" s="6">
        <v>121024</v>
      </c>
      <c r="C56" s="7" t="s">
        <v>298</v>
      </c>
    </row>
    <row r="57" spans="1:3" ht="22.5" customHeight="1">
      <c r="A57" s="7" t="s">
        <v>65</v>
      </c>
      <c r="B57" s="6">
        <v>121025</v>
      </c>
      <c r="C57" s="7" t="s">
        <v>298</v>
      </c>
    </row>
    <row r="58" spans="1:3" ht="22.5" customHeight="1">
      <c r="A58" s="7" t="s">
        <v>66</v>
      </c>
      <c r="B58" s="6">
        <v>121026</v>
      </c>
      <c r="C58" s="7" t="s">
        <v>298</v>
      </c>
    </row>
    <row r="59" spans="1:3" ht="22.5" customHeight="1">
      <c r="A59" s="7" t="s">
        <v>67</v>
      </c>
      <c r="B59" s="6">
        <v>121027</v>
      </c>
      <c r="C59" s="7" t="s">
        <v>298</v>
      </c>
    </row>
    <row r="60" spans="1:3" ht="22.5" customHeight="1">
      <c r="A60" s="7" t="s">
        <v>68</v>
      </c>
      <c r="B60" s="6">
        <v>121028</v>
      </c>
      <c r="C60" s="7" t="s">
        <v>298</v>
      </c>
    </row>
    <row r="61" spans="1:3" ht="22.5" customHeight="1">
      <c r="A61" s="7" t="s">
        <v>69</v>
      </c>
      <c r="B61" s="6">
        <v>121029</v>
      </c>
      <c r="C61" s="7" t="s">
        <v>298</v>
      </c>
    </row>
    <row r="62" spans="1:3" ht="22.5" customHeight="1">
      <c r="A62" s="7" t="s">
        <v>70</v>
      </c>
      <c r="B62" s="6">
        <v>121030</v>
      </c>
      <c r="C62" s="7" t="s">
        <v>298</v>
      </c>
    </row>
    <row r="63" spans="1:3" ht="22.5" customHeight="1">
      <c r="A63" s="7" t="s">
        <v>71</v>
      </c>
      <c r="B63" s="6">
        <v>121031</v>
      </c>
      <c r="C63" s="7" t="s">
        <v>298</v>
      </c>
    </row>
    <row r="64" spans="1:3" ht="22.5" customHeight="1">
      <c r="A64" s="7" t="s">
        <v>72</v>
      </c>
      <c r="B64" s="6">
        <v>121032</v>
      </c>
      <c r="C64" s="7" t="s">
        <v>298</v>
      </c>
    </row>
    <row r="65" spans="1:3" ht="22.5" customHeight="1">
      <c r="A65" s="7" t="s">
        <v>73</v>
      </c>
      <c r="B65" s="6">
        <v>121033</v>
      </c>
      <c r="C65" s="7" t="s">
        <v>298</v>
      </c>
    </row>
    <row r="66" spans="1:3" ht="22.5" customHeight="1">
      <c r="A66" s="7" t="s">
        <v>74</v>
      </c>
      <c r="B66" s="6">
        <v>121034</v>
      </c>
      <c r="C66" s="7" t="s">
        <v>298</v>
      </c>
    </row>
    <row r="67" spans="1:3" ht="22.5" customHeight="1">
      <c r="A67" s="7" t="s">
        <v>75</v>
      </c>
      <c r="B67" s="6">
        <v>121035</v>
      </c>
      <c r="C67" s="7" t="s">
        <v>298</v>
      </c>
    </row>
    <row r="68" spans="1:3" ht="22.5" customHeight="1">
      <c r="A68" s="7" t="s">
        <v>76</v>
      </c>
      <c r="B68" s="6">
        <v>121036</v>
      </c>
      <c r="C68" s="7" t="s">
        <v>298</v>
      </c>
    </row>
    <row r="69" spans="1:3" ht="22.5" customHeight="1">
      <c r="A69" s="7" t="s">
        <v>77</v>
      </c>
      <c r="B69" s="6">
        <v>121037</v>
      </c>
      <c r="C69" s="7" t="s">
        <v>298</v>
      </c>
    </row>
    <row r="70" spans="1:3" ht="22.5" customHeight="1">
      <c r="A70" s="7" t="s">
        <v>78</v>
      </c>
      <c r="B70" s="6">
        <v>121038</v>
      </c>
      <c r="C70" s="7" t="s">
        <v>298</v>
      </c>
    </row>
    <row r="71" spans="1:3" ht="22.5" customHeight="1">
      <c r="A71" s="7" t="s">
        <v>79</v>
      </c>
      <c r="B71" s="6">
        <v>121039</v>
      </c>
      <c r="C71" s="7" t="s">
        <v>298</v>
      </c>
    </row>
    <row r="72" spans="1:3" ht="22.5" customHeight="1">
      <c r="A72" s="7" t="s">
        <v>80</v>
      </c>
      <c r="B72" s="6">
        <v>121040</v>
      </c>
      <c r="C72" s="7" t="s">
        <v>298</v>
      </c>
    </row>
    <row r="73" spans="1:3" ht="22.5" customHeight="1">
      <c r="A73" s="7" t="s">
        <v>81</v>
      </c>
      <c r="B73" s="6">
        <v>121041</v>
      </c>
      <c r="C73" s="7" t="s">
        <v>298</v>
      </c>
    </row>
    <row r="74" spans="1:3" ht="22.5" customHeight="1">
      <c r="A74" s="7" t="s">
        <v>82</v>
      </c>
      <c r="B74" s="6">
        <v>121042</v>
      </c>
      <c r="C74" s="7" t="s">
        <v>298</v>
      </c>
    </row>
    <row r="75" spans="1:3" ht="22.5" customHeight="1">
      <c r="A75" s="7" t="s">
        <v>83</v>
      </c>
      <c r="B75" s="6">
        <v>121043</v>
      </c>
      <c r="C75" s="7" t="s">
        <v>298</v>
      </c>
    </row>
    <row r="76" spans="1:3" ht="22.5" customHeight="1">
      <c r="A76" s="7" t="s">
        <v>84</v>
      </c>
      <c r="B76" s="6">
        <v>121044</v>
      </c>
      <c r="C76" s="7" t="s">
        <v>298</v>
      </c>
    </row>
    <row r="77" spans="1:3" ht="22.5" customHeight="1">
      <c r="A77" s="7" t="s">
        <v>85</v>
      </c>
      <c r="B77" s="6">
        <v>121045</v>
      </c>
      <c r="C77" s="7" t="s">
        <v>298</v>
      </c>
    </row>
    <row r="78" spans="1:3" ht="22.5" customHeight="1">
      <c r="A78" s="7" t="s">
        <v>86</v>
      </c>
      <c r="B78" s="6">
        <v>121046</v>
      </c>
      <c r="C78" s="7" t="s">
        <v>298</v>
      </c>
    </row>
    <row r="79" spans="1:3" ht="22.5" customHeight="1">
      <c r="A79" s="7" t="s">
        <v>87</v>
      </c>
      <c r="B79" s="6">
        <v>121047</v>
      </c>
      <c r="C79" s="7" t="s">
        <v>298</v>
      </c>
    </row>
    <row r="80" spans="1:3" ht="22.5" customHeight="1">
      <c r="A80" s="7" t="s">
        <v>88</v>
      </c>
      <c r="B80" s="6">
        <v>121048</v>
      </c>
      <c r="C80" s="7" t="s">
        <v>298</v>
      </c>
    </row>
    <row r="81" spans="1:3" ht="22.5" customHeight="1">
      <c r="A81" s="7" t="s">
        <v>89</v>
      </c>
      <c r="B81" s="6">
        <v>121049</v>
      </c>
      <c r="C81" s="7" t="s">
        <v>298</v>
      </c>
    </row>
    <row r="82" spans="1:3" ht="22.5" customHeight="1">
      <c r="A82" s="7" t="s">
        <v>90</v>
      </c>
      <c r="B82" s="6">
        <v>121050</v>
      </c>
      <c r="C82" s="7" t="s">
        <v>298</v>
      </c>
    </row>
    <row r="83" spans="1:3" ht="22.5" customHeight="1">
      <c r="A83" s="7" t="s">
        <v>91</v>
      </c>
      <c r="B83" s="6">
        <v>121051</v>
      </c>
      <c r="C83" s="7" t="s">
        <v>298</v>
      </c>
    </row>
    <row r="84" spans="1:3" ht="22.5" customHeight="1">
      <c r="A84" s="7" t="s">
        <v>92</v>
      </c>
      <c r="B84" s="6">
        <v>121052</v>
      </c>
      <c r="C84" s="7" t="s">
        <v>298</v>
      </c>
    </row>
    <row r="85" spans="1:3" ht="22.5" customHeight="1">
      <c r="A85" s="7" t="s">
        <v>93</v>
      </c>
      <c r="B85" s="6">
        <v>121053</v>
      </c>
      <c r="C85" s="7" t="s">
        <v>298</v>
      </c>
    </row>
    <row r="86" spans="1:3" ht="22.5" customHeight="1">
      <c r="A86" s="7" t="s">
        <v>94</v>
      </c>
      <c r="B86" s="6">
        <v>121054</v>
      </c>
      <c r="C86" s="7" t="s">
        <v>298</v>
      </c>
    </row>
    <row r="87" spans="1:3" ht="22.5" customHeight="1">
      <c r="A87" s="7" t="s">
        <v>95</v>
      </c>
      <c r="B87" s="6">
        <v>121055</v>
      </c>
      <c r="C87" s="7" t="s">
        <v>298</v>
      </c>
    </row>
    <row r="88" spans="1:3" ht="22.5" customHeight="1">
      <c r="A88" s="7" t="s">
        <v>96</v>
      </c>
      <c r="B88" s="6">
        <v>121056</v>
      </c>
      <c r="C88" s="7" t="s">
        <v>298</v>
      </c>
    </row>
    <row r="89" spans="1:3" ht="22.5" customHeight="1">
      <c r="A89" s="7" t="s">
        <v>97</v>
      </c>
      <c r="B89" s="6">
        <v>121057</v>
      </c>
      <c r="C89" s="7" t="s">
        <v>298</v>
      </c>
    </row>
    <row r="90" spans="1:3" ht="22.5" customHeight="1">
      <c r="A90" s="7" t="s">
        <v>98</v>
      </c>
      <c r="B90" s="6">
        <v>121058</v>
      </c>
      <c r="C90" s="7" t="s">
        <v>298</v>
      </c>
    </row>
    <row r="91" spans="1:3" ht="22.5" customHeight="1">
      <c r="A91" s="7" t="s">
        <v>99</v>
      </c>
      <c r="B91" s="6">
        <v>121059</v>
      </c>
      <c r="C91" s="7" t="s">
        <v>298</v>
      </c>
    </row>
    <row r="92" spans="1:3" ht="22.5" customHeight="1">
      <c r="A92" s="7" t="s">
        <v>100</v>
      </c>
      <c r="B92" s="6">
        <v>121060</v>
      </c>
      <c r="C92" s="7" t="s">
        <v>298</v>
      </c>
    </row>
    <row r="93" spans="1:3" ht="22.5" customHeight="1">
      <c r="A93" s="7" t="s">
        <v>101</v>
      </c>
      <c r="B93" s="6">
        <v>121061</v>
      </c>
      <c r="C93" s="7" t="s">
        <v>298</v>
      </c>
    </row>
    <row r="94" spans="1:3" ht="22.5" customHeight="1">
      <c r="A94" s="7" t="s">
        <v>102</v>
      </c>
      <c r="B94" s="6">
        <v>121062</v>
      </c>
      <c r="C94" s="7" t="s">
        <v>298</v>
      </c>
    </row>
    <row r="95" spans="1:3" ht="22.5" customHeight="1">
      <c r="A95" s="7" t="s">
        <v>103</v>
      </c>
      <c r="B95" s="6">
        <v>121063</v>
      </c>
      <c r="C95" s="7" t="s">
        <v>298</v>
      </c>
    </row>
    <row r="96" spans="1:3" ht="22.5" customHeight="1">
      <c r="A96" s="7" t="s">
        <v>104</v>
      </c>
      <c r="B96" s="6">
        <v>121064</v>
      </c>
      <c r="C96" s="7" t="s">
        <v>298</v>
      </c>
    </row>
    <row r="97" spans="1:3" ht="22.5" customHeight="1">
      <c r="A97" s="7" t="s">
        <v>105</v>
      </c>
      <c r="B97" s="6">
        <v>121065</v>
      </c>
      <c r="C97" s="7" t="s">
        <v>298</v>
      </c>
    </row>
    <row r="98" spans="1:3" ht="22.5" customHeight="1">
      <c r="A98" s="7" t="s">
        <v>106</v>
      </c>
      <c r="B98" s="6">
        <v>121066</v>
      </c>
      <c r="C98" s="7" t="s">
        <v>298</v>
      </c>
    </row>
    <row r="99" spans="1:3" ht="22.5" customHeight="1">
      <c r="A99" s="7" t="s">
        <v>107</v>
      </c>
      <c r="B99" s="6">
        <v>121067</v>
      </c>
      <c r="C99" s="7" t="s">
        <v>298</v>
      </c>
    </row>
    <row r="100" spans="1:3" ht="22.5" customHeight="1">
      <c r="A100" s="7" t="s">
        <v>108</v>
      </c>
      <c r="B100" s="6">
        <v>121068</v>
      </c>
      <c r="C100" s="7" t="s">
        <v>298</v>
      </c>
    </row>
    <row r="101" spans="1:3" ht="22.5" customHeight="1">
      <c r="A101" s="7" t="s">
        <v>109</v>
      </c>
      <c r="B101" s="6">
        <v>121069</v>
      </c>
      <c r="C101" s="7" t="s">
        <v>298</v>
      </c>
    </row>
    <row r="102" spans="1:3" ht="22.5" customHeight="1">
      <c r="A102" s="7" t="s">
        <v>110</v>
      </c>
      <c r="B102" s="6">
        <v>121070</v>
      </c>
      <c r="C102" s="7" t="s">
        <v>298</v>
      </c>
    </row>
    <row r="103" spans="1:3" ht="22.5" customHeight="1">
      <c r="A103" s="7" t="s">
        <v>111</v>
      </c>
      <c r="B103" s="6">
        <v>121071</v>
      </c>
      <c r="C103" s="7" t="s">
        <v>298</v>
      </c>
    </row>
    <row r="104" spans="1:3" ht="22.5" customHeight="1">
      <c r="A104" s="7" t="s">
        <v>112</v>
      </c>
      <c r="B104" s="6">
        <v>121072</v>
      </c>
      <c r="C104" s="7" t="s">
        <v>298</v>
      </c>
    </row>
    <row r="105" spans="1:3" ht="22.5" customHeight="1">
      <c r="A105" s="7" t="s">
        <v>113</v>
      </c>
      <c r="B105" s="6">
        <v>121073</v>
      </c>
      <c r="C105" s="7" t="s">
        <v>298</v>
      </c>
    </row>
    <row r="106" spans="1:3" ht="22.5" customHeight="1">
      <c r="A106" s="7" t="s">
        <v>114</v>
      </c>
      <c r="B106" s="6">
        <v>121074</v>
      </c>
      <c r="C106" s="7" t="s">
        <v>298</v>
      </c>
    </row>
    <row r="107" spans="1:3" ht="22.5" customHeight="1">
      <c r="A107" s="7" t="s">
        <v>115</v>
      </c>
      <c r="B107" s="6">
        <v>121075</v>
      </c>
      <c r="C107" s="7" t="s">
        <v>298</v>
      </c>
    </row>
    <row r="108" spans="1:3" ht="22.5" customHeight="1">
      <c r="A108" s="7" t="s">
        <v>116</v>
      </c>
      <c r="B108" s="6">
        <v>121076</v>
      </c>
      <c r="C108" s="7" t="s">
        <v>298</v>
      </c>
    </row>
    <row r="109" spans="1:3" ht="22.5" customHeight="1">
      <c r="A109" s="7" t="s">
        <v>117</v>
      </c>
      <c r="B109" s="6">
        <v>121077</v>
      </c>
      <c r="C109" s="7" t="s">
        <v>298</v>
      </c>
    </row>
    <row r="110" spans="1:3" ht="22.5" customHeight="1">
      <c r="A110" s="7" t="s">
        <v>118</v>
      </c>
      <c r="B110" s="6">
        <v>121078</v>
      </c>
      <c r="C110" s="7" t="s">
        <v>298</v>
      </c>
    </row>
    <row r="111" spans="1:3" ht="22.5" customHeight="1">
      <c r="A111" s="7" t="s">
        <v>119</v>
      </c>
      <c r="B111" s="6">
        <v>121079</v>
      </c>
      <c r="C111" s="7" t="s">
        <v>298</v>
      </c>
    </row>
    <row r="112" spans="1:3" ht="22.5" customHeight="1">
      <c r="A112" s="7" t="s">
        <v>120</v>
      </c>
      <c r="B112" s="6">
        <v>121080</v>
      </c>
      <c r="C112" s="7" t="s">
        <v>298</v>
      </c>
    </row>
    <row r="113" spans="1:3" ht="22.5" customHeight="1">
      <c r="A113" s="7" t="s">
        <v>121</v>
      </c>
      <c r="B113" s="6">
        <v>121081</v>
      </c>
      <c r="C113" s="7" t="s">
        <v>298</v>
      </c>
    </row>
    <row r="114" spans="1:3" ht="22.5" customHeight="1">
      <c r="A114" s="7" t="s">
        <v>122</v>
      </c>
      <c r="B114" s="6">
        <v>121082</v>
      </c>
      <c r="C114" s="7" t="s">
        <v>298</v>
      </c>
    </row>
    <row r="115" spans="1:3" ht="22.5" customHeight="1">
      <c r="A115" s="7" t="s">
        <v>123</v>
      </c>
      <c r="B115" s="6">
        <v>121083</v>
      </c>
      <c r="C115" s="7" t="s">
        <v>298</v>
      </c>
    </row>
    <row r="116" spans="1:3" ht="22.5" customHeight="1">
      <c r="A116" s="7" t="s">
        <v>124</v>
      </c>
      <c r="B116" s="6">
        <v>121084</v>
      </c>
      <c r="C116" s="7" t="s">
        <v>298</v>
      </c>
    </row>
    <row r="117" spans="1:3" ht="22.5" customHeight="1">
      <c r="A117" s="7" t="s">
        <v>125</v>
      </c>
      <c r="B117" s="6">
        <v>121085</v>
      </c>
      <c r="C117" s="7" t="s">
        <v>298</v>
      </c>
    </row>
    <row r="118" spans="1:3" ht="22.5" customHeight="1">
      <c r="A118" s="7" t="s">
        <v>126</v>
      </c>
      <c r="B118" s="6">
        <v>121086</v>
      </c>
      <c r="C118" s="7" t="s">
        <v>298</v>
      </c>
    </row>
    <row r="119" spans="1:3" ht="22.5" customHeight="1">
      <c r="A119" s="7" t="s">
        <v>127</v>
      </c>
      <c r="B119" s="6">
        <v>121087</v>
      </c>
      <c r="C119" s="7" t="s">
        <v>298</v>
      </c>
    </row>
    <row r="120" spans="1:3" ht="22.5" customHeight="1">
      <c r="A120" s="7" t="s">
        <v>128</v>
      </c>
      <c r="B120" s="6">
        <v>121088</v>
      </c>
      <c r="C120" s="7" t="s">
        <v>298</v>
      </c>
    </row>
    <row r="121" spans="1:3" ht="22.5" customHeight="1">
      <c r="A121" s="7" t="s">
        <v>129</v>
      </c>
      <c r="B121" s="6">
        <v>121089</v>
      </c>
      <c r="C121" s="7" t="s">
        <v>298</v>
      </c>
    </row>
    <row r="122" spans="1:3" ht="22.5" customHeight="1">
      <c r="A122" s="7" t="s">
        <v>130</v>
      </c>
      <c r="B122" s="6">
        <v>121090</v>
      </c>
      <c r="C122" s="7" t="s">
        <v>298</v>
      </c>
    </row>
    <row r="123" spans="1:3" ht="22.5" customHeight="1">
      <c r="A123" s="7" t="s">
        <v>131</v>
      </c>
      <c r="B123" s="6">
        <v>121091</v>
      </c>
      <c r="C123" s="7" t="s">
        <v>298</v>
      </c>
    </row>
    <row r="124" spans="1:3" ht="22.5" customHeight="1">
      <c r="A124" s="7" t="s">
        <v>132</v>
      </c>
      <c r="B124" s="6">
        <v>121092</v>
      </c>
      <c r="C124" s="7" t="s">
        <v>298</v>
      </c>
    </row>
    <row r="125" spans="1:3" ht="22.5" customHeight="1">
      <c r="A125" s="7" t="s">
        <v>133</v>
      </c>
      <c r="B125" s="6">
        <v>121093</v>
      </c>
      <c r="C125" s="7" t="s">
        <v>298</v>
      </c>
    </row>
    <row r="126" spans="1:3" ht="22.5" customHeight="1">
      <c r="A126" s="7" t="s">
        <v>134</v>
      </c>
      <c r="B126" s="6">
        <v>121094</v>
      </c>
      <c r="C126" s="7" t="s">
        <v>298</v>
      </c>
    </row>
    <row r="127" spans="1:3" ht="22.5" customHeight="1">
      <c r="A127" s="7" t="s">
        <v>135</v>
      </c>
      <c r="B127" s="6">
        <v>121095</v>
      </c>
      <c r="C127" s="7" t="s">
        <v>298</v>
      </c>
    </row>
    <row r="128" spans="1:3" ht="22.5" customHeight="1">
      <c r="A128" s="7" t="s">
        <v>136</v>
      </c>
      <c r="B128" s="6">
        <v>121096</v>
      </c>
      <c r="C128" s="7" t="s">
        <v>298</v>
      </c>
    </row>
    <row r="129" spans="1:3" ht="22.5" customHeight="1">
      <c r="A129" s="7" t="s">
        <v>137</v>
      </c>
      <c r="B129" s="6">
        <v>121097</v>
      </c>
      <c r="C129" s="7" t="s">
        <v>298</v>
      </c>
    </row>
    <row r="130" spans="1:3" ht="22.5" customHeight="1">
      <c r="A130" s="7" t="s">
        <v>138</v>
      </c>
      <c r="B130" s="6">
        <v>121098</v>
      </c>
      <c r="C130" s="7" t="s">
        <v>298</v>
      </c>
    </row>
    <row r="131" spans="1:3" ht="22.5" customHeight="1">
      <c r="A131" s="7" t="s">
        <v>139</v>
      </c>
      <c r="B131" s="6">
        <v>121099</v>
      </c>
      <c r="C131" s="7" t="s">
        <v>298</v>
      </c>
    </row>
    <row r="132" spans="1:3" ht="22.5" customHeight="1">
      <c r="A132" s="7" t="s">
        <v>140</v>
      </c>
      <c r="B132" s="6">
        <v>121100</v>
      </c>
      <c r="C132" s="7" t="s">
        <v>298</v>
      </c>
    </row>
    <row r="133" spans="1:3" ht="22.5" customHeight="1">
      <c r="A133" s="7" t="s">
        <v>141</v>
      </c>
      <c r="B133" s="6">
        <v>121101</v>
      </c>
      <c r="C133" s="7" t="s">
        <v>298</v>
      </c>
    </row>
    <row r="134" spans="1:3" ht="22.5" customHeight="1">
      <c r="A134" s="7" t="s">
        <v>142</v>
      </c>
      <c r="B134" s="6">
        <v>121102</v>
      </c>
      <c r="C134" s="7" t="s">
        <v>298</v>
      </c>
    </row>
    <row r="135" spans="1:3" ht="22.5" customHeight="1">
      <c r="A135" s="7" t="s">
        <v>143</v>
      </c>
      <c r="B135" s="6">
        <v>121103</v>
      </c>
      <c r="C135" s="7" t="s">
        <v>298</v>
      </c>
    </row>
    <row r="136" spans="1:3" ht="22.5" customHeight="1">
      <c r="A136" s="7" t="s">
        <v>144</v>
      </c>
      <c r="B136" s="6">
        <v>121104</v>
      </c>
      <c r="C136" s="7" t="s">
        <v>298</v>
      </c>
    </row>
    <row r="137" spans="1:3" ht="22.5" customHeight="1">
      <c r="A137" s="7" t="s">
        <v>145</v>
      </c>
      <c r="B137" s="6">
        <v>121105</v>
      </c>
      <c r="C137" s="7" t="s">
        <v>298</v>
      </c>
    </row>
    <row r="138" spans="1:3" ht="22.5" customHeight="1">
      <c r="A138" s="7" t="s">
        <v>146</v>
      </c>
      <c r="B138" s="6">
        <v>121106</v>
      </c>
      <c r="C138" s="7" t="s">
        <v>298</v>
      </c>
    </row>
    <row r="139" spans="1:3" ht="22.5" customHeight="1">
      <c r="A139" s="7" t="s">
        <v>148</v>
      </c>
      <c r="B139" s="6">
        <v>121999</v>
      </c>
      <c r="C139" s="7" t="s">
        <v>298</v>
      </c>
    </row>
    <row r="140" spans="1:3" ht="22.5" customHeight="1">
      <c r="A140" s="7" t="s">
        <v>149</v>
      </c>
      <c r="B140" s="6">
        <v>123001</v>
      </c>
      <c r="C140" s="7" t="s">
        <v>299</v>
      </c>
    </row>
    <row r="141" spans="1:3" ht="22.5" customHeight="1">
      <c r="A141" s="7" t="s">
        <v>150</v>
      </c>
      <c r="B141" s="6">
        <v>123002</v>
      </c>
      <c r="C141" s="7" t="s">
        <v>299</v>
      </c>
    </row>
    <row r="142" spans="1:3" ht="22.5" customHeight="1">
      <c r="A142" s="7" t="s">
        <v>151</v>
      </c>
      <c r="B142" s="6">
        <v>123003</v>
      </c>
      <c r="C142" s="7" t="s">
        <v>299</v>
      </c>
    </row>
    <row r="143" spans="1:3" ht="22.5" customHeight="1">
      <c r="A143" s="7" t="s">
        <v>152</v>
      </c>
      <c r="B143" s="6">
        <v>123004</v>
      </c>
      <c r="C143" s="7" t="s">
        <v>299</v>
      </c>
    </row>
    <row r="144" spans="1:3" ht="22.5" customHeight="1">
      <c r="A144" s="7" t="s">
        <v>153</v>
      </c>
      <c r="B144" s="6">
        <v>123005</v>
      </c>
      <c r="C144" s="7" t="s">
        <v>299</v>
      </c>
    </row>
    <row r="145" spans="1:3" ht="22.5" customHeight="1">
      <c r="A145" s="7" t="s">
        <v>154</v>
      </c>
      <c r="B145" s="6">
        <v>123006</v>
      </c>
      <c r="C145" s="7" t="s">
        <v>299</v>
      </c>
    </row>
    <row r="146" spans="1:3" ht="22.5" customHeight="1">
      <c r="A146" s="7" t="s">
        <v>155</v>
      </c>
      <c r="B146" s="6">
        <v>123007</v>
      </c>
      <c r="C146" s="7" t="s">
        <v>299</v>
      </c>
    </row>
    <row r="147" spans="1:3" ht="22.5" customHeight="1">
      <c r="A147" s="7" t="s">
        <v>156</v>
      </c>
      <c r="B147" s="6">
        <v>123008</v>
      </c>
      <c r="C147" s="7" t="s">
        <v>299</v>
      </c>
    </row>
    <row r="148" spans="1:3" ht="22.5" customHeight="1">
      <c r="A148" s="7" t="s">
        <v>157</v>
      </c>
      <c r="B148" s="6">
        <v>123009</v>
      </c>
      <c r="C148" s="7" t="s">
        <v>299</v>
      </c>
    </row>
    <row r="149" spans="1:3" ht="22.5" customHeight="1">
      <c r="A149" s="7" t="s">
        <v>158</v>
      </c>
      <c r="B149" s="6">
        <v>123010</v>
      </c>
      <c r="C149" s="7" t="s">
        <v>299</v>
      </c>
    </row>
    <row r="150" spans="1:3" ht="22.5" customHeight="1">
      <c r="A150" s="7" t="s">
        <v>159</v>
      </c>
      <c r="B150" s="6">
        <v>123011</v>
      </c>
      <c r="C150" s="7" t="s">
        <v>299</v>
      </c>
    </row>
    <row r="151" spans="1:3" ht="22.5" customHeight="1">
      <c r="A151" s="7" t="s">
        <v>160</v>
      </c>
      <c r="B151" s="6">
        <v>123012</v>
      </c>
      <c r="C151" s="7" t="s">
        <v>299</v>
      </c>
    </row>
    <row r="152" spans="1:3" ht="22.5" customHeight="1">
      <c r="A152" s="7" t="s">
        <v>161</v>
      </c>
      <c r="B152" s="6">
        <v>123013</v>
      </c>
      <c r="C152" s="7" t="s">
        <v>299</v>
      </c>
    </row>
    <row r="153" spans="1:3" ht="22.5" customHeight="1">
      <c r="A153" s="7" t="s">
        <v>162</v>
      </c>
      <c r="B153" s="6">
        <v>123014</v>
      </c>
      <c r="C153" s="7" t="s">
        <v>299</v>
      </c>
    </row>
    <row r="154" spans="1:3" ht="22.5" customHeight="1">
      <c r="A154" s="7" t="s">
        <v>163</v>
      </c>
      <c r="B154" s="6">
        <v>123015</v>
      </c>
      <c r="C154" s="7" t="s">
        <v>299</v>
      </c>
    </row>
    <row r="155" spans="1:3" ht="22.5" customHeight="1">
      <c r="A155" s="7" t="s">
        <v>164</v>
      </c>
      <c r="B155" s="6">
        <v>123016</v>
      </c>
      <c r="C155" s="7" t="s">
        <v>299</v>
      </c>
    </row>
    <row r="156" spans="1:3" ht="22.5" customHeight="1">
      <c r="A156" s="7" t="s">
        <v>165</v>
      </c>
      <c r="B156" s="6">
        <v>123017</v>
      </c>
      <c r="C156" s="7" t="s">
        <v>299</v>
      </c>
    </row>
    <row r="157" spans="1:3" ht="22.5" customHeight="1">
      <c r="A157" s="7" t="s">
        <v>166</v>
      </c>
      <c r="B157" s="6">
        <v>123018</v>
      </c>
      <c r="C157" s="7" t="s">
        <v>299</v>
      </c>
    </row>
    <row r="158" spans="1:3" ht="22.5" customHeight="1">
      <c r="A158" s="7" t="s">
        <v>167</v>
      </c>
      <c r="B158" s="6">
        <v>123019</v>
      </c>
      <c r="C158" s="7" t="s">
        <v>299</v>
      </c>
    </row>
    <row r="159" spans="1:3" ht="22.5" customHeight="1">
      <c r="A159" s="7" t="s">
        <v>168</v>
      </c>
      <c r="B159" s="6">
        <v>123020</v>
      </c>
      <c r="C159" s="7" t="s">
        <v>299</v>
      </c>
    </row>
    <row r="160" spans="1:3" ht="22.5" customHeight="1">
      <c r="A160" s="7" t="s">
        <v>169</v>
      </c>
      <c r="B160" s="6">
        <v>123021</v>
      </c>
      <c r="C160" s="7" t="s">
        <v>299</v>
      </c>
    </row>
    <row r="161" spans="1:3" ht="22.5" customHeight="1">
      <c r="A161" s="7" t="s">
        <v>170</v>
      </c>
      <c r="B161" s="6">
        <v>123022</v>
      </c>
      <c r="C161" s="7" t="s">
        <v>299</v>
      </c>
    </row>
    <row r="162" spans="1:3" ht="22.5" customHeight="1">
      <c r="A162" s="7" t="s">
        <v>171</v>
      </c>
      <c r="B162" s="6">
        <v>123023</v>
      </c>
      <c r="C162" s="7" t="s">
        <v>299</v>
      </c>
    </row>
    <row r="163" spans="1:3" ht="22.5" customHeight="1">
      <c r="A163" s="7" t="s">
        <v>172</v>
      </c>
      <c r="B163" s="6">
        <v>123024</v>
      </c>
      <c r="C163" s="7" t="s">
        <v>299</v>
      </c>
    </row>
    <row r="164" spans="1:3" ht="22.5" customHeight="1">
      <c r="A164" s="7" t="s">
        <v>173</v>
      </c>
      <c r="B164" s="6">
        <v>123025</v>
      </c>
      <c r="C164" s="7" t="s">
        <v>299</v>
      </c>
    </row>
    <row r="165" spans="1:3" ht="22.5" customHeight="1">
      <c r="A165" s="7" t="s">
        <v>174</v>
      </c>
      <c r="B165" s="6">
        <v>123026</v>
      </c>
      <c r="C165" s="7" t="s">
        <v>299</v>
      </c>
    </row>
    <row r="166" spans="1:3" ht="22.5" customHeight="1">
      <c r="A166" s="7" t="s">
        <v>175</v>
      </c>
      <c r="B166" s="6">
        <v>123027</v>
      </c>
      <c r="C166" s="7" t="s">
        <v>299</v>
      </c>
    </row>
    <row r="167" spans="1:3" ht="22.5" customHeight="1">
      <c r="A167" s="7" t="s">
        <v>176</v>
      </c>
      <c r="B167" s="6">
        <v>123028</v>
      </c>
      <c r="C167" s="7" t="s">
        <v>299</v>
      </c>
    </row>
    <row r="168" spans="1:3" ht="22.5" customHeight="1">
      <c r="A168" s="7" t="s">
        <v>177</v>
      </c>
      <c r="B168" s="6">
        <v>123029</v>
      </c>
      <c r="C168" s="7" t="s">
        <v>299</v>
      </c>
    </row>
    <row r="169" spans="1:3" ht="22.5" customHeight="1">
      <c r="A169" s="7" t="s">
        <v>178</v>
      </c>
      <c r="B169" s="6">
        <v>123030</v>
      </c>
      <c r="C169" s="7" t="s">
        <v>299</v>
      </c>
    </row>
    <row r="170" spans="1:3" ht="22.5" customHeight="1">
      <c r="A170" s="7" t="s">
        <v>179</v>
      </c>
      <c r="B170" s="6">
        <v>123031</v>
      </c>
      <c r="C170" s="7" t="s">
        <v>299</v>
      </c>
    </row>
    <row r="171" spans="1:3" ht="22.5" customHeight="1">
      <c r="A171" s="7" t="s">
        <v>180</v>
      </c>
      <c r="B171" s="6">
        <v>123032</v>
      </c>
      <c r="C171" s="7" t="s">
        <v>299</v>
      </c>
    </row>
    <row r="172" spans="1:3" ht="22.5" customHeight="1">
      <c r="A172" s="7" t="s">
        <v>181</v>
      </c>
      <c r="B172" s="6">
        <v>123033</v>
      </c>
      <c r="C172" s="7" t="s">
        <v>299</v>
      </c>
    </row>
    <row r="173" spans="1:3" ht="22.5" customHeight="1">
      <c r="A173" s="7" t="s">
        <v>182</v>
      </c>
      <c r="B173" s="6">
        <v>123034</v>
      </c>
      <c r="C173" s="7" t="s">
        <v>299</v>
      </c>
    </row>
    <row r="174" spans="1:3" ht="22.5" customHeight="1">
      <c r="A174" s="7" t="s">
        <v>183</v>
      </c>
      <c r="B174" s="6">
        <v>123035</v>
      </c>
      <c r="C174" s="7" t="s">
        <v>299</v>
      </c>
    </row>
    <row r="175" spans="1:3" ht="22.5" customHeight="1">
      <c r="A175" s="7" t="s">
        <v>184</v>
      </c>
      <c r="B175" s="6">
        <v>123036</v>
      </c>
      <c r="C175" s="7" t="s">
        <v>299</v>
      </c>
    </row>
    <row r="176" spans="1:3" ht="22.5" customHeight="1">
      <c r="A176" s="7" t="s">
        <v>185</v>
      </c>
      <c r="B176" s="6">
        <v>123999</v>
      </c>
      <c r="C176" s="7" t="s">
        <v>299</v>
      </c>
    </row>
    <row r="177" spans="1:3" ht="22.5" customHeight="1">
      <c r="A177" s="7" t="s">
        <v>186</v>
      </c>
      <c r="B177" s="6">
        <v>124001</v>
      </c>
      <c r="C177" s="7" t="s">
        <v>300</v>
      </c>
    </row>
    <row r="178" spans="1:3" ht="22.5" customHeight="1">
      <c r="A178" s="7" t="s">
        <v>187</v>
      </c>
      <c r="B178" s="6">
        <v>124002</v>
      </c>
      <c r="C178" s="7" t="s">
        <v>300</v>
      </c>
    </row>
    <row r="179" spans="1:3" ht="22.5" customHeight="1">
      <c r="A179" s="7" t="s">
        <v>188</v>
      </c>
      <c r="B179" s="6">
        <v>124003</v>
      </c>
      <c r="C179" s="7" t="s">
        <v>300</v>
      </c>
    </row>
    <row r="180" spans="1:3" ht="22.5" customHeight="1">
      <c r="A180" s="7" t="s">
        <v>189</v>
      </c>
      <c r="B180" s="6">
        <v>124004</v>
      </c>
      <c r="C180" s="7" t="s">
        <v>300</v>
      </c>
    </row>
    <row r="181" spans="1:3" ht="22.5" customHeight="1">
      <c r="A181" s="7" t="s">
        <v>190</v>
      </c>
      <c r="B181" s="6">
        <v>124005</v>
      </c>
      <c r="C181" s="7" t="s">
        <v>300</v>
      </c>
    </row>
    <row r="182" spans="1:3" ht="22.5" customHeight="1">
      <c r="A182" s="7" t="s">
        <v>191</v>
      </c>
      <c r="B182" s="6">
        <v>124006</v>
      </c>
      <c r="C182" s="7" t="s">
        <v>300</v>
      </c>
    </row>
    <row r="183" spans="1:3" ht="22.5" customHeight="1">
      <c r="A183" s="7" t="s">
        <v>192</v>
      </c>
      <c r="B183" s="6">
        <v>124007</v>
      </c>
      <c r="C183" s="7" t="s">
        <v>300</v>
      </c>
    </row>
    <row r="184" spans="1:3" ht="22.5" customHeight="1">
      <c r="A184" s="7" t="s">
        <v>193</v>
      </c>
      <c r="B184" s="6">
        <v>124008</v>
      </c>
      <c r="C184" s="7" t="s">
        <v>300</v>
      </c>
    </row>
    <row r="185" spans="1:3" ht="22.5" customHeight="1">
      <c r="A185" s="7" t="s">
        <v>194</v>
      </c>
      <c r="B185" s="6">
        <v>124009</v>
      </c>
      <c r="C185" s="7" t="s">
        <v>300</v>
      </c>
    </row>
    <row r="186" spans="1:3" ht="22.5" customHeight="1">
      <c r="A186" s="7" t="s">
        <v>195</v>
      </c>
      <c r="B186" s="6">
        <v>124010</v>
      </c>
      <c r="C186" s="7" t="s">
        <v>300</v>
      </c>
    </row>
    <row r="187" spans="1:3" ht="22.5" customHeight="1">
      <c r="A187" s="7" t="s">
        <v>196</v>
      </c>
      <c r="B187" s="6">
        <v>124999</v>
      </c>
      <c r="C187" s="7" t="s">
        <v>300</v>
      </c>
    </row>
    <row r="188" spans="1:3" ht="22.5" customHeight="1">
      <c r="A188" s="7" t="s">
        <v>197</v>
      </c>
      <c r="B188" s="6">
        <v>125001</v>
      </c>
      <c r="C188" s="7" t="s">
        <v>301</v>
      </c>
    </row>
    <row r="189" spans="1:3" ht="22.5" customHeight="1">
      <c r="A189" s="7" t="s">
        <v>198</v>
      </c>
      <c r="B189" s="6">
        <v>125002</v>
      </c>
      <c r="C189" s="7" t="s">
        <v>301</v>
      </c>
    </row>
    <row r="190" spans="1:3" ht="22.5" customHeight="1">
      <c r="A190" s="7" t="s">
        <v>199</v>
      </c>
      <c r="B190" s="6">
        <v>125003</v>
      </c>
      <c r="C190" s="7" t="s">
        <v>301</v>
      </c>
    </row>
    <row r="191" spans="1:3" ht="22.5" customHeight="1">
      <c r="A191" s="7" t="s">
        <v>200</v>
      </c>
      <c r="B191" s="6">
        <v>125004</v>
      </c>
      <c r="C191" s="7" t="s">
        <v>301</v>
      </c>
    </row>
    <row r="192" spans="1:3" ht="22.5" customHeight="1">
      <c r="A192" s="7" t="s">
        <v>201</v>
      </c>
      <c r="B192" s="6">
        <v>125005</v>
      </c>
      <c r="C192" s="7" t="s">
        <v>301</v>
      </c>
    </row>
    <row r="193" spans="1:3" ht="22.5" customHeight="1">
      <c r="A193" s="7" t="s">
        <v>202</v>
      </c>
      <c r="B193" s="6">
        <v>125006</v>
      </c>
      <c r="C193" s="7" t="s">
        <v>301</v>
      </c>
    </row>
    <row r="194" spans="1:3" ht="22.5" customHeight="1">
      <c r="A194" s="7" t="s">
        <v>203</v>
      </c>
      <c r="B194" s="6">
        <v>125007</v>
      </c>
      <c r="C194" s="7" t="s">
        <v>301</v>
      </c>
    </row>
    <row r="195" spans="1:3" ht="22.5" customHeight="1">
      <c r="A195" s="7" t="s">
        <v>204</v>
      </c>
      <c r="B195" s="6">
        <v>125008</v>
      </c>
      <c r="C195" s="7" t="s">
        <v>301</v>
      </c>
    </row>
    <row r="196" spans="1:3" ht="22.5" customHeight="1">
      <c r="A196" s="7" t="s">
        <v>205</v>
      </c>
      <c r="B196" s="6">
        <v>125009</v>
      </c>
      <c r="C196" s="7" t="s">
        <v>301</v>
      </c>
    </row>
    <row r="197" spans="1:3" ht="22.5" customHeight="1">
      <c r="A197" s="7" t="s">
        <v>206</v>
      </c>
      <c r="B197" s="6">
        <v>125010</v>
      </c>
      <c r="C197" s="7" t="s">
        <v>301</v>
      </c>
    </row>
    <row r="198" spans="1:3" ht="22.5" customHeight="1">
      <c r="A198" s="7" t="s">
        <v>207</v>
      </c>
      <c r="B198" s="6">
        <v>125011</v>
      </c>
      <c r="C198" s="7" t="s">
        <v>301</v>
      </c>
    </row>
    <row r="199" spans="1:3" ht="22.5" customHeight="1">
      <c r="A199" s="7" t="s">
        <v>208</v>
      </c>
      <c r="B199" s="6">
        <v>125012</v>
      </c>
      <c r="C199" s="7" t="s">
        <v>301</v>
      </c>
    </row>
    <row r="200" spans="1:3" ht="22.5" customHeight="1">
      <c r="A200" s="7" t="s">
        <v>209</v>
      </c>
      <c r="B200" s="6">
        <v>125013</v>
      </c>
      <c r="C200" s="7" t="s">
        <v>301</v>
      </c>
    </row>
    <row r="201" spans="1:3" ht="22.5" customHeight="1">
      <c r="A201" s="7" t="s">
        <v>210</v>
      </c>
      <c r="B201" s="6">
        <v>125999</v>
      </c>
      <c r="C201" s="7" t="s">
        <v>301</v>
      </c>
    </row>
    <row r="202" spans="1:3" ht="22.5" customHeight="1">
      <c r="A202" s="7" t="s">
        <v>211</v>
      </c>
      <c r="B202" s="6">
        <v>126001</v>
      </c>
      <c r="C202" s="7" t="s">
        <v>302</v>
      </c>
    </row>
    <row r="203" spans="1:3" ht="22.5" customHeight="1">
      <c r="A203" s="7" t="s">
        <v>212</v>
      </c>
      <c r="B203" s="6">
        <v>126002</v>
      </c>
      <c r="C203" s="7" t="s">
        <v>302</v>
      </c>
    </row>
    <row r="204" spans="1:3" ht="22.5" customHeight="1">
      <c r="A204" s="7" t="s">
        <v>213</v>
      </c>
      <c r="B204" s="6">
        <v>126003</v>
      </c>
      <c r="C204" s="7" t="s">
        <v>302</v>
      </c>
    </row>
    <row r="205" spans="1:3" ht="22.5" customHeight="1">
      <c r="A205" s="7" t="s">
        <v>214</v>
      </c>
      <c r="B205" s="6">
        <v>126004</v>
      </c>
      <c r="C205" s="7" t="s">
        <v>302</v>
      </c>
    </row>
    <row r="206" spans="1:3" ht="22.5" customHeight="1">
      <c r="A206" s="7" t="s">
        <v>215</v>
      </c>
      <c r="B206" s="6">
        <v>126005</v>
      </c>
      <c r="C206" s="7" t="s">
        <v>302</v>
      </c>
    </row>
    <row r="207" spans="1:3" ht="22.5" customHeight="1">
      <c r="A207" s="7" t="s">
        <v>216</v>
      </c>
      <c r="B207" s="6">
        <v>126006</v>
      </c>
      <c r="C207" s="7" t="s">
        <v>302</v>
      </c>
    </row>
    <row r="208" spans="1:3" ht="22.5" customHeight="1">
      <c r="A208" s="7" t="s">
        <v>217</v>
      </c>
      <c r="B208" s="6">
        <v>126007</v>
      </c>
      <c r="C208" s="7" t="s">
        <v>302</v>
      </c>
    </row>
    <row r="209" spans="1:3" ht="22.5" customHeight="1">
      <c r="A209" s="7" t="s">
        <v>218</v>
      </c>
      <c r="B209" s="6">
        <v>126999</v>
      </c>
      <c r="C209" s="7" t="s">
        <v>302</v>
      </c>
    </row>
    <row r="210" spans="1:3" ht="22.5" customHeight="1">
      <c r="A210" s="7" t="s">
        <v>219</v>
      </c>
      <c r="B210" s="6">
        <v>127001</v>
      </c>
      <c r="C210" s="7" t="s">
        <v>303</v>
      </c>
    </row>
    <row r="211" spans="1:3" ht="22.5" customHeight="1">
      <c r="A211" s="7" t="s">
        <v>220</v>
      </c>
      <c r="B211" s="6">
        <v>127002</v>
      </c>
      <c r="C211" s="7" t="s">
        <v>303</v>
      </c>
    </row>
    <row r="212" spans="1:3" ht="22.5" customHeight="1">
      <c r="A212" s="7" t="s">
        <v>221</v>
      </c>
      <c r="B212" s="6">
        <v>127003</v>
      </c>
      <c r="C212" s="7" t="s">
        <v>303</v>
      </c>
    </row>
    <row r="213" spans="1:3" ht="22.5" customHeight="1">
      <c r="A213" s="7" t="s">
        <v>222</v>
      </c>
      <c r="B213" s="6">
        <v>127004</v>
      </c>
      <c r="C213" s="7" t="s">
        <v>303</v>
      </c>
    </row>
    <row r="214" spans="1:3" ht="22.5" customHeight="1">
      <c r="A214" s="7" t="s">
        <v>223</v>
      </c>
      <c r="B214" s="6">
        <v>127005</v>
      </c>
      <c r="C214" s="7" t="s">
        <v>303</v>
      </c>
    </row>
    <row r="215" spans="1:3" ht="22.5" customHeight="1">
      <c r="A215" s="7" t="s">
        <v>224</v>
      </c>
      <c r="B215" s="6">
        <v>127006</v>
      </c>
      <c r="C215" s="7" t="s">
        <v>303</v>
      </c>
    </row>
    <row r="216" spans="1:3" ht="22.5" customHeight="1">
      <c r="A216" s="7" t="s">
        <v>225</v>
      </c>
      <c r="B216" s="6">
        <v>127007</v>
      </c>
      <c r="C216" s="7" t="s">
        <v>303</v>
      </c>
    </row>
    <row r="217" spans="1:3" ht="22.5" customHeight="1">
      <c r="A217" s="7" t="s">
        <v>226</v>
      </c>
      <c r="B217" s="6">
        <v>127008</v>
      </c>
      <c r="C217" s="7" t="s">
        <v>303</v>
      </c>
    </row>
    <row r="218" spans="1:3" ht="22.5" customHeight="1">
      <c r="A218" s="7" t="s">
        <v>227</v>
      </c>
      <c r="B218" s="6">
        <v>127009</v>
      </c>
      <c r="C218" s="7" t="s">
        <v>303</v>
      </c>
    </row>
    <row r="219" spans="1:3" ht="22.5" customHeight="1">
      <c r="A219" s="7" t="s">
        <v>228</v>
      </c>
      <c r="B219" s="6">
        <v>127010</v>
      </c>
      <c r="C219" s="7" t="s">
        <v>303</v>
      </c>
    </row>
    <row r="220" spans="1:3" ht="22.5" customHeight="1">
      <c r="A220" s="7" t="s">
        <v>229</v>
      </c>
      <c r="B220" s="6">
        <v>127011</v>
      </c>
      <c r="C220" s="7" t="s">
        <v>303</v>
      </c>
    </row>
    <row r="221" spans="1:3" ht="22.5" customHeight="1">
      <c r="A221" s="7" t="s">
        <v>230</v>
      </c>
      <c r="B221" s="6">
        <v>127012</v>
      </c>
      <c r="C221" s="7" t="s">
        <v>303</v>
      </c>
    </row>
    <row r="222" spans="1:3" ht="22.5" customHeight="1">
      <c r="A222" s="7" t="s">
        <v>231</v>
      </c>
      <c r="B222" s="6">
        <v>127013</v>
      </c>
      <c r="C222" s="7" t="s">
        <v>303</v>
      </c>
    </row>
    <row r="223" spans="1:3" ht="22.5" customHeight="1">
      <c r="A223" s="7" t="s">
        <v>232</v>
      </c>
      <c r="B223" s="6">
        <v>127014</v>
      </c>
      <c r="C223" s="7" t="s">
        <v>303</v>
      </c>
    </row>
    <row r="224" spans="1:3" ht="22.5" customHeight="1">
      <c r="A224" s="7" t="s">
        <v>233</v>
      </c>
      <c r="B224" s="6">
        <v>127015</v>
      </c>
      <c r="C224" s="7" t="s">
        <v>303</v>
      </c>
    </row>
    <row r="225" spans="1:3" ht="22.5" customHeight="1">
      <c r="A225" s="7" t="s">
        <v>234</v>
      </c>
      <c r="B225" s="6">
        <v>127016</v>
      </c>
      <c r="C225" s="7" t="s">
        <v>303</v>
      </c>
    </row>
    <row r="226" spans="1:3" ht="22.5" customHeight="1">
      <c r="A226" s="7" t="s">
        <v>235</v>
      </c>
      <c r="B226" s="6">
        <v>127017</v>
      </c>
      <c r="C226" s="7" t="s">
        <v>303</v>
      </c>
    </row>
    <row r="227" spans="1:3" ht="22.5" customHeight="1">
      <c r="A227" s="7" t="s">
        <v>236</v>
      </c>
      <c r="B227" s="6">
        <v>127018</v>
      </c>
      <c r="C227" s="7" t="s">
        <v>303</v>
      </c>
    </row>
    <row r="228" spans="1:3" ht="22.5" customHeight="1">
      <c r="A228" s="7" t="s">
        <v>237</v>
      </c>
      <c r="B228" s="6">
        <v>127019</v>
      </c>
      <c r="C228" s="7" t="s">
        <v>303</v>
      </c>
    </row>
    <row r="229" spans="1:3" ht="22.5" customHeight="1">
      <c r="A229" s="7" t="s">
        <v>238</v>
      </c>
      <c r="B229" s="6">
        <v>127020</v>
      </c>
      <c r="C229" s="7" t="s">
        <v>303</v>
      </c>
    </row>
    <row r="230" spans="1:3" ht="22.5" customHeight="1">
      <c r="A230" s="7" t="s">
        <v>239</v>
      </c>
      <c r="B230" s="6">
        <v>127021</v>
      </c>
      <c r="C230" s="7" t="s">
        <v>303</v>
      </c>
    </row>
    <row r="231" spans="1:3" ht="22.5" customHeight="1">
      <c r="A231" s="7" t="s">
        <v>240</v>
      </c>
      <c r="B231" s="6">
        <v>127022</v>
      </c>
      <c r="C231" s="7" t="s">
        <v>303</v>
      </c>
    </row>
    <row r="232" spans="1:3" ht="22.5" customHeight="1">
      <c r="A232" s="7" t="s">
        <v>241</v>
      </c>
      <c r="B232" s="6">
        <v>127023</v>
      </c>
      <c r="C232" s="7" t="s">
        <v>303</v>
      </c>
    </row>
    <row r="233" spans="1:3" ht="22.5" customHeight="1">
      <c r="A233" s="7" t="s">
        <v>242</v>
      </c>
      <c r="B233" s="6">
        <v>127024</v>
      </c>
      <c r="C233" s="7" t="s">
        <v>303</v>
      </c>
    </row>
    <row r="234" spans="1:3" ht="22.5" customHeight="1">
      <c r="A234" s="7" t="s">
        <v>243</v>
      </c>
      <c r="B234" s="6">
        <v>127025</v>
      </c>
      <c r="C234" s="7" t="s">
        <v>303</v>
      </c>
    </row>
    <row r="235" spans="1:3" ht="22.5" customHeight="1">
      <c r="A235" s="7" t="s">
        <v>244</v>
      </c>
      <c r="B235" s="6">
        <v>127026</v>
      </c>
      <c r="C235" s="7" t="s">
        <v>303</v>
      </c>
    </row>
    <row r="236" spans="1:3" ht="22.5" customHeight="1">
      <c r="A236" s="7" t="s">
        <v>245</v>
      </c>
      <c r="B236" s="6">
        <v>127027</v>
      </c>
      <c r="C236" s="7" t="s">
        <v>303</v>
      </c>
    </row>
    <row r="237" spans="1:3" ht="22.5" customHeight="1">
      <c r="A237" s="7" t="s">
        <v>246</v>
      </c>
      <c r="B237" s="6">
        <v>127028</v>
      </c>
      <c r="C237" s="7" t="s">
        <v>303</v>
      </c>
    </row>
    <row r="238" spans="1:3" ht="22.5" customHeight="1">
      <c r="A238" s="7" t="s">
        <v>247</v>
      </c>
      <c r="B238" s="6">
        <v>127029</v>
      </c>
      <c r="C238" s="7" t="s">
        <v>303</v>
      </c>
    </row>
    <row r="239" spans="1:3" ht="22.5" customHeight="1">
      <c r="A239" s="7" t="s">
        <v>248</v>
      </c>
      <c r="B239" s="6">
        <v>127030</v>
      </c>
      <c r="C239" s="7" t="s">
        <v>303</v>
      </c>
    </row>
    <row r="240" spans="1:3" ht="22.5" customHeight="1">
      <c r="A240" s="7" t="s">
        <v>249</v>
      </c>
      <c r="B240" s="6">
        <v>127999</v>
      </c>
      <c r="C240" s="7" t="s">
        <v>303</v>
      </c>
    </row>
    <row r="241" spans="1:3" ht="22.5" customHeight="1">
      <c r="A241" s="7" t="s">
        <v>250</v>
      </c>
      <c r="B241" s="6">
        <v>129001</v>
      </c>
      <c r="C241" s="7" t="s">
        <v>304</v>
      </c>
    </row>
    <row r="242" spans="1:3" ht="22.5" customHeight="1">
      <c r="A242" s="7" t="s">
        <v>251</v>
      </c>
      <c r="B242" s="6">
        <v>129002</v>
      </c>
      <c r="C242" s="7" t="s">
        <v>304</v>
      </c>
    </row>
    <row r="243" spans="1:3" ht="22.5" customHeight="1">
      <c r="A243" s="7" t="s">
        <v>252</v>
      </c>
      <c r="B243" s="6">
        <v>129003</v>
      </c>
      <c r="C243" s="7" t="s">
        <v>304</v>
      </c>
    </row>
    <row r="244" spans="1:3" ht="22.5" customHeight="1">
      <c r="A244" s="7" t="s">
        <v>253</v>
      </c>
      <c r="B244" s="6">
        <v>129004</v>
      </c>
      <c r="C244" s="7" t="s">
        <v>304</v>
      </c>
    </row>
    <row r="245" spans="1:3" ht="22.5" customHeight="1">
      <c r="A245" s="7" t="s">
        <v>254</v>
      </c>
      <c r="B245" s="6">
        <v>129005</v>
      </c>
      <c r="C245" s="7" t="s">
        <v>304</v>
      </c>
    </row>
    <row r="246" spans="1:3" ht="22.5" customHeight="1">
      <c r="A246" s="7" t="s">
        <v>255</v>
      </c>
      <c r="B246" s="6">
        <v>129006</v>
      </c>
      <c r="C246" s="7" t="s">
        <v>304</v>
      </c>
    </row>
    <row r="247" spans="1:3" ht="22.5" customHeight="1">
      <c r="A247" s="7" t="s">
        <v>256</v>
      </c>
      <c r="B247" s="6">
        <v>129007</v>
      </c>
      <c r="C247" s="7" t="s">
        <v>304</v>
      </c>
    </row>
    <row r="248" spans="1:3" ht="22.5" customHeight="1">
      <c r="A248" s="7" t="s">
        <v>257</v>
      </c>
      <c r="B248" s="6">
        <v>129008</v>
      </c>
      <c r="C248" s="7" t="s">
        <v>304</v>
      </c>
    </row>
    <row r="249" spans="1:3" ht="22.5" customHeight="1">
      <c r="A249" s="7" t="s">
        <v>258</v>
      </c>
      <c r="B249" s="6">
        <v>129009</v>
      </c>
      <c r="C249" s="7" t="s">
        <v>304</v>
      </c>
    </row>
    <row r="250" spans="1:3" ht="22.5" customHeight="1">
      <c r="A250" s="7" t="s">
        <v>259</v>
      </c>
      <c r="B250" s="6">
        <v>129010</v>
      </c>
      <c r="C250" s="7" t="s">
        <v>304</v>
      </c>
    </row>
    <row r="251" spans="1:3" ht="22.5" customHeight="1">
      <c r="A251" s="7" t="s">
        <v>260</v>
      </c>
      <c r="B251" s="6">
        <v>129011</v>
      </c>
      <c r="C251" s="7" t="s">
        <v>304</v>
      </c>
    </row>
    <row r="252" spans="1:3" ht="22.5" customHeight="1">
      <c r="A252" s="7" t="s">
        <v>261</v>
      </c>
      <c r="B252" s="6">
        <v>129012</v>
      </c>
      <c r="C252" s="7" t="s">
        <v>304</v>
      </c>
    </row>
    <row r="253" spans="1:3" ht="22.5" customHeight="1">
      <c r="A253" s="7" t="s">
        <v>262</v>
      </c>
      <c r="B253" s="6">
        <v>129013</v>
      </c>
      <c r="C253" s="7" t="s">
        <v>304</v>
      </c>
    </row>
    <row r="254" spans="1:3" ht="22.5" customHeight="1">
      <c r="A254" s="7" t="s">
        <v>263</v>
      </c>
      <c r="B254" s="6">
        <v>129014</v>
      </c>
      <c r="C254" s="7" t="s">
        <v>304</v>
      </c>
    </row>
    <row r="255" spans="1:3" ht="22.5" customHeight="1">
      <c r="A255" s="7" t="s">
        <v>147</v>
      </c>
      <c r="B255" s="6">
        <v>129998</v>
      </c>
      <c r="C255" s="7" t="s">
        <v>298</v>
      </c>
    </row>
    <row r="256" spans="1:3" ht="22.5" customHeight="1">
      <c r="A256" s="7" t="s">
        <v>264</v>
      </c>
      <c r="B256" s="6">
        <v>129999</v>
      </c>
      <c r="C256" s="7" t="s">
        <v>304</v>
      </c>
    </row>
    <row r="257" spans="1:3" ht="22.5" customHeight="1">
      <c r="A257" s="7" t="s">
        <v>265</v>
      </c>
      <c r="B257" s="6">
        <v>131001</v>
      </c>
      <c r="C257" s="7" t="s">
        <v>305</v>
      </c>
    </row>
    <row r="258" spans="1:3" ht="22.5" customHeight="1">
      <c r="A258" s="7" t="s">
        <v>266</v>
      </c>
      <c r="B258" s="6">
        <v>131002</v>
      </c>
      <c r="C258" s="7" t="s">
        <v>305</v>
      </c>
    </row>
    <row r="259" spans="1:3" ht="22.5" customHeight="1">
      <c r="A259" s="7" t="s">
        <v>267</v>
      </c>
      <c r="B259" s="6">
        <v>131003</v>
      </c>
      <c r="C259" s="7" t="s">
        <v>305</v>
      </c>
    </row>
    <row r="260" spans="1:3" ht="22.5" customHeight="1">
      <c r="A260" s="7" t="s">
        <v>268</v>
      </c>
      <c r="B260" s="6">
        <v>131004</v>
      </c>
      <c r="C260" s="7" t="s">
        <v>305</v>
      </c>
    </row>
    <row r="261" spans="1:3" ht="22.5" customHeight="1">
      <c r="A261" s="7" t="s">
        <v>269</v>
      </c>
      <c r="B261" s="6">
        <v>131999</v>
      </c>
      <c r="C261" s="7" t="s">
        <v>305</v>
      </c>
    </row>
    <row r="262" spans="1:3" ht="22.5" customHeight="1">
      <c r="A262" s="7" t="s">
        <v>270</v>
      </c>
      <c r="B262" s="6">
        <v>141001</v>
      </c>
      <c r="C262" s="7" t="s">
        <v>306</v>
      </c>
    </row>
    <row r="263" spans="1:3" ht="22.5" customHeight="1">
      <c r="A263" s="7" t="s">
        <v>271</v>
      </c>
      <c r="B263" s="6">
        <v>141002</v>
      </c>
      <c r="C263" s="7" t="s">
        <v>306</v>
      </c>
    </row>
    <row r="264" spans="1:3" ht="22.5" customHeight="1">
      <c r="A264" s="7" t="s">
        <v>272</v>
      </c>
      <c r="B264" s="6">
        <v>141003</v>
      </c>
      <c r="C264" s="7" t="s">
        <v>306</v>
      </c>
    </row>
    <row r="265" spans="1:3" ht="22.5" customHeight="1">
      <c r="A265" s="7" t="s">
        <v>273</v>
      </c>
      <c r="B265" s="6">
        <v>142001</v>
      </c>
      <c r="C265" s="7" t="s">
        <v>307</v>
      </c>
    </row>
    <row r="266" spans="1:3" ht="22.5" customHeight="1">
      <c r="A266" s="7" t="s">
        <v>274</v>
      </c>
      <c r="B266" s="6">
        <v>142002</v>
      </c>
      <c r="C266" s="7" t="s">
        <v>307</v>
      </c>
    </row>
    <row r="267" spans="1:3" ht="22.5" customHeight="1">
      <c r="A267" s="7" t="s">
        <v>275</v>
      </c>
      <c r="B267" s="6">
        <v>142003</v>
      </c>
      <c r="C267" s="7" t="s">
        <v>307</v>
      </c>
    </row>
    <row r="268" spans="1:3" ht="22.5" customHeight="1">
      <c r="A268" s="7" t="s">
        <v>276</v>
      </c>
      <c r="B268" s="6">
        <v>143001</v>
      </c>
      <c r="C268" s="7" t="s">
        <v>308</v>
      </c>
    </row>
    <row r="269" spans="1:3" ht="22.5" customHeight="1">
      <c r="A269" s="7" t="s">
        <v>277</v>
      </c>
      <c r="B269" s="6">
        <v>143002</v>
      </c>
      <c r="C269" s="7" t="s">
        <v>308</v>
      </c>
    </row>
    <row r="270" spans="1:3" ht="22.5" customHeight="1">
      <c r="A270" s="7" t="s">
        <v>278</v>
      </c>
      <c r="B270" s="6">
        <v>143003</v>
      </c>
      <c r="C270" s="7" t="s">
        <v>308</v>
      </c>
    </row>
    <row r="271" spans="1:3" ht="22.5" customHeight="1">
      <c r="A271" s="7" t="s">
        <v>279</v>
      </c>
      <c r="B271" s="6">
        <v>144001</v>
      </c>
      <c r="C271" s="7" t="s">
        <v>309</v>
      </c>
    </row>
    <row r="272" spans="1:3" ht="22.5" customHeight="1">
      <c r="A272" s="7" t="s">
        <v>280</v>
      </c>
      <c r="B272" s="6">
        <v>144002</v>
      </c>
      <c r="C272" s="7" t="s">
        <v>309</v>
      </c>
    </row>
    <row r="273" spans="1:3" ht="22.5" customHeight="1">
      <c r="A273" s="7" t="s">
        <v>281</v>
      </c>
      <c r="B273" s="6">
        <v>144003</v>
      </c>
      <c r="C273" s="7" t="s">
        <v>309</v>
      </c>
    </row>
    <row r="274" spans="1:3" ht="22.5" customHeight="1">
      <c r="A274" s="7" t="s">
        <v>282</v>
      </c>
      <c r="B274" s="6">
        <v>181003</v>
      </c>
      <c r="C274" s="7" t="s">
        <v>310</v>
      </c>
    </row>
    <row r="275" spans="1:3" ht="22.5" customHeight="1">
      <c r="A275" s="7" t="s">
        <v>283</v>
      </c>
      <c r="B275" s="6">
        <v>181004</v>
      </c>
      <c r="C275" s="7" t="s">
        <v>310</v>
      </c>
    </row>
    <row r="276" spans="1:3" ht="22.5" customHeight="1">
      <c r="A276" s="7" t="s">
        <v>284</v>
      </c>
      <c r="B276" s="6">
        <v>181005</v>
      </c>
      <c r="C276" s="7" t="s">
        <v>310</v>
      </c>
    </row>
    <row r="277" spans="1:3" ht="22.5" customHeight="1">
      <c r="A277" s="7" t="s">
        <v>285</v>
      </c>
      <c r="B277" s="6">
        <v>181006</v>
      </c>
      <c r="C277" s="7" t="s">
        <v>310</v>
      </c>
    </row>
    <row r="278" spans="1:3" ht="22.5" customHeight="1">
      <c r="A278" s="7" t="s">
        <v>286</v>
      </c>
      <c r="B278" s="6">
        <v>181007</v>
      </c>
      <c r="C278" s="7" t="s">
        <v>310</v>
      </c>
    </row>
    <row r="279" spans="1:3" ht="22.5" customHeight="1">
      <c r="A279" s="7" t="s">
        <v>287</v>
      </c>
      <c r="B279" s="6">
        <v>181008</v>
      </c>
      <c r="C279" s="7" t="s">
        <v>310</v>
      </c>
    </row>
    <row r="280" spans="1:3" ht="22.5" customHeight="1">
      <c r="A280" s="7" t="s">
        <v>288</v>
      </c>
      <c r="B280" s="6">
        <v>181009</v>
      </c>
      <c r="C280" s="7" t="s">
        <v>310</v>
      </c>
    </row>
    <row r="281" spans="1:3" ht="22.5" customHeight="1">
      <c r="A281" s="7" t="s">
        <v>289</v>
      </c>
      <c r="B281" s="6">
        <v>181999</v>
      </c>
      <c r="C281" s="7" t="s">
        <v>310</v>
      </c>
    </row>
  </sheetData>
  <autoFilter ref="A2:C281" xr:uid="{7A54C1CC-730F-4A54-B238-988313763927}"/>
  <sortState ref="A3:B281">
    <sortCondition ref="B3:B281"/>
  </sortState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2D32-5B0B-44C4-BA45-E73D92D65594}">
  <sheetPr codeName="Sheet5">
    <tabColor theme="9" tint="0.79998168889431442"/>
    <pageSetUpPr fitToPage="1"/>
  </sheetPr>
  <dimension ref="A1:C200"/>
  <sheetViews>
    <sheetView showGridLines="0" zoomScaleNormal="100" workbookViewId="0">
      <pane ySplit="2" topLeftCell="A3" activePane="bottomLeft" state="frozen"/>
      <selection activeCell="H30" sqref="H30"/>
      <selection pane="bottomLeft" activeCell="A3" sqref="A1:A1048576"/>
    </sheetView>
  </sheetViews>
  <sheetFormatPr defaultColWidth="8.625" defaultRowHeight="22.5" customHeight="1"/>
  <cols>
    <col min="1" max="1" width="48.375" style="2" customWidth="1"/>
    <col min="2" max="2" width="11.875" style="2" customWidth="1"/>
    <col min="3" max="3" width="31.125" style="2" customWidth="1"/>
    <col min="4" max="16384" width="8.625" style="2"/>
  </cols>
  <sheetData>
    <row r="1" spans="1:3" ht="38.25">
      <c r="A1" s="4" t="s">
        <v>406</v>
      </c>
      <c r="B1" s="5"/>
      <c r="C1" s="4"/>
    </row>
    <row r="2" spans="1:3" ht="22.5" customHeight="1">
      <c r="A2" s="8" t="s">
        <v>625</v>
      </c>
      <c r="B2" s="8" t="s">
        <v>624</v>
      </c>
      <c r="C2" s="8" t="s">
        <v>623</v>
      </c>
    </row>
    <row r="3" spans="1:3" ht="22.5" customHeight="1">
      <c r="A3" s="7" t="s">
        <v>407</v>
      </c>
      <c r="B3" s="6">
        <v>211001</v>
      </c>
      <c r="C3" s="7" t="s">
        <v>604</v>
      </c>
    </row>
    <row r="4" spans="1:3" ht="22.5" customHeight="1">
      <c r="A4" s="7" t="s">
        <v>408</v>
      </c>
      <c r="B4" s="6">
        <v>211002</v>
      </c>
      <c r="C4" s="7" t="s">
        <v>604</v>
      </c>
    </row>
    <row r="5" spans="1:3" ht="22.5" customHeight="1">
      <c r="A5" s="7" t="s">
        <v>409</v>
      </c>
      <c r="B5" s="6">
        <v>212001</v>
      </c>
      <c r="C5" s="7" t="s">
        <v>605</v>
      </c>
    </row>
    <row r="6" spans="1:3" ht="22.5" customHeight="1">
      <c r="A6" s="7" t="s">
        <v>410</v>
      </c>
      <c r="B6" s="6">
        <v>212002</v>
      </c>
      <c r="C6" s="7" t="s">
        <v>605</v>
      </c>
    </row>
    <row r="7" spans="1:3" ht="22.5" customHeight="1">
      <c r="A7" s="7" t="s">
        <v>411</v>
      </c>
      <c r="B7" s="6">
        <v>212003</v>
      </c>
      <c r="C7" s="7" t="s">
        <v>605</v>
      </c>
    </row>
    <row r="8" spans="1:3" ht="22.5" customHeight="1">
      <c r="A8" s="7" t="s">
        <v>412</v>
      </c>
      <c r="B8" s="6">
        <v>212004</v>
      </c>
      <c r="C8" s="7" t="s">
        <v>605</v>
      </c>
    </row>
    <row r="9" spans="1:3" ht="22.5" customHeight="1">
      <c r="A9" s="7" t="s">
        <v>413</v>
      </c>
      <c r="B9" s="6">
        <v>212005</v>
      </c>
      <c r="C9" s="7" t="s">
        <v>605</v>
      </c>
    </row>
    <row r="10" spans="1:3" ht="22.5" customHeight="1">
      <c r="A10" s="7" t="s">
        <v>414</v>
      </c>
      <c r="B10" s="6">
        <v>212006</v>
      </c>
      <c r="C10" s="7" t="s">
        <v>605</v>
      </c>
    </row>
    <row r="11" spans="1:3" ht="22.5" customHeight="1">
      <c r="A11" s="7" t="s">
        <v>415</v>
      </c>
      <c r="B11" s="6">
        <v>212007</v>
      </c>
      <c r="C11" s="7" t="s">
        <v>605</v>
      </c>
    </row>
    <row r="12" spans="1:3" ht="22.5" customHeight="1">
      <c r="A12" s="7" t="s">
        <v>416</v>
      </c>
      <c r="B12" s="6">
        <v>212008</v>
      </c>
      <c r="C12" s="7" t="s">
        <v>605</v>
      </c>
    </row>
    <row r="13" spans="1:3" ht="22.5" customHeight="1">
      <c r="A13" s="7" t="s">
        <v>417</v>
      </c>
      <c r="B13" s="6">
        <v>212009</v>
      </c>
      <c r="C13" s="7" t="s">
        <v>605</v>
      </c>
    </row>
    <row r="14" spans="1:3" ht="22.5" customHeight="1">
      <c r="A14" s="7" t="s">
        <v>418</v>
      </c>
      <c r="B14" s="6">
        <v>212010</v>
      </c>
      <c r="C14" s="7" t="s">
        <v>605</v>
      </c>
    </row>
    <row r="15" spans="1:3" ht="22.5" customHeight="1">
      <c r="A15" s="7" t="s">
        <v>419</v>
      </c>
      <c r="B15" s="6">
        <v>212011</v>
      </c>
      <c r="C15" s="7" t="s">
        <v>605</v>
      </c>
    </row>
    <row r="16" spans="1:3" ht="22.5" customHeight="1">
      <c r="A16" s="7" t="s">
        <v>420</v>
      </c>
      <c r="B16" s="6">
        <v>212012</v>
      </c>
      <c r="C16" s="7" t="s">
        <v>605</v>
      </c>
    </row>
    <row r="17" spans="1:3" ht="22.5" customHeight="1">
      <c r="A17" s="7" t="s">
        <v>421</v>
      </c>
      <c r="B17" s="6">
        <v>212013</v>
      </c>
      <c r="C17" s="7" t="s">
        <v>605</v>
      </c>
    </row>
    <row r="18" spans="1:3" ht="22.5" customHeight="1">
      <c r="A18" s="7" t="s">
        <v>422</v>
      </c>
      <c r="B18" s="6">
        <v>212014</v>
      </c>
      <c r="C18" s="7" t="s">
        <v>605</v>
      </c>
    </row>
    <row r="19" spans="1:3" ht="22.5" customHeight="1">
      <c r="A19" s="7" t="s">
        <v>423</v>
      </c>
      <c r="B19" s="6">
        <v>212015</v>
      </c>
      <c r="C19" s="7" t="s">
        <v>605</v>
      </c>
    </row>
    <row r="20" spans="1:3" ht="22.5" customHeight="1">
      <c r="A20" s="7" t="s">
        <v>424</v>
      </c>
      <c r="B20" s="6">
        <v>212016</v>
      </c>
      <c r="C20" s="7" t="s">
        <v>605</v>
      </c>
    </row>
    <row r="21" spans="1:3" ht="22.5" customHeight="1">
      <c r="A21" s="7" t="s">
        <v>425</v>
      </c>
      <c r="B21" s="6">
        <v>212017</v>
      </c>
      <c r="C21" s="7" t="s">
        <v>605</v>
      </c>
    </row>
    <row r="22" spans="1:3" ht="22.5" customHeight="1">
      <c r="A22" s="7" t="s">
        <v>426</v>
      </c>
      <c r="B22" s="6">
        <v>212018</v>
      </c>
      <c r="C22" s="7" t="s">
        <v>605</v>
      </c>
    </row>
    <row r="23" spans="1:3" ht="22.5" customHeight="1">
      <c r="A23" s="7" t="s">
        <v>427</v>
      </c>
      <c r="B23" s="6">
        <v>212019</v>
      </c>
      <c r="C23" s="7" t="s">
        <v>605</v>
      </c>
    </row>
    <row r="24" spans="1:3" ht="22.5" customHeight="1">
      <c r="A24" s="7" t="s">
        <v>428</v>
      </c>
      <c r="B24" s="6">
        <v>212020</v>
      </c>
      <c r="C24" s="7" t="s">
        <v>605</v>
      </c>
    </row>
    <row r="25" spans="1:3" ht="22.5" customHeight="1">
      <c r="A25" s="7" t="s">
        <v>429</v>
      </c>
      <c r="B25" s="6">
        <v>212021</v>
      </c>
      <c r="C25" s="7" t="s">
        <v>605</v>
      </c>
    </row>
    <row r="26" spans="1:3" ht="22.5" customHeight="1">
      <c r="A26" s="7" t="s">
        <v>430</v>
      </c>
      <c r="B26" s="6">
        <v>212022</v>
      </c>
      <c r="C26" s="7" t="s">
        <v>605</v>
      </c>
    </row>
    <row r="27" spans="1:3" ht="22.5" customHeight="1">
      <c r="A27" s="7" t="s">
        <v>431</v>
      </c>
      <c r="B27" s="6">
        <v>212023</v>
      </c>
      <c r="C27" s="7" t="s">
        <v>605</v>
      </c>
    </row>
    <row r="28" spans="1:3" ht="22.5" customHeight="1">
      <c r="A28" s="7" t="s">
        <v>432</v>
      </c>
      <c r="B28" s="6">
        <v>212024</v>
      </c>
      <c r="C28" s="7" t="s">
        <v>605</v>
      </c>
    </row>
    <row r="29" spans="1:3" ht="22.5" customHeight="1">
      <c r="A29" s="7" t="s">
        <v>433</v>
      </c>
      <c r="B29" s="6">
        <v>212025</v>
      </c>
      <c r="C29" s="7" t="s">
        <v>605</v>
      </c>
    </row>
    <row r="30" spans="1:3" ht="22.5" customHeight="1">
      <c r="A30" s="7" t="s">
        <v>434</v>
      </c>
      <c r="B30" s="6">
        <v>212026</v>
      </c>
      <c r="C30" s="7" t="s">
        <v>605</v>
      </c>
    </row>
    <row r="31" spans="1:3" ht="22.5" customHeight="1">
      <c r="A31" s="7" t="s">
        <v>435</v>
      </c>
      <c r="B31" s="6">
        <v>212027</v>
      </c>
      <c r="C31" s="7" t="s">
        <v>605</v>
      </c>
    </row>
    <row r="32" spans="1:3" ht="22.5" customHeight="1">
      <c r="A32" s="7" t="s">
        <v>436</v>
      </c>
      <c r="B32" s="6">
        <v>212028</v>
      </c>
      <c r="C32" s="7" t="s">
        <v>605</v>
      </c>
    </row>
    <row r="33" spans="1:3" ht="22.5" customHeight="1">
      <c r="A33" s="7" t="s">
        <v>437</v>
      </c>
      <c r="B33" s="6">
        <v>212029</v>
      </c>
      <c r="C33" s="7" t="s">
        <v>605</v>
      </c>
    </row>
    <row r="34" spans="1:3" ht="22.5" customHeight="1">
      <c r="A34" s="7" t="s">
        <v>438</v>
      </c>
      <c r="B34" s="6">
        <v>212030</v>
      </c>
      <c r="C34" s="7" t="s">
        <v>605</v>
      </c>
    </row>
    <row r="35" spans="1:3" ht="22.5" customHeight="1">
      <c r="A35" s="7" t="s">
        <v>439</v>
      </c>
      <c r="B35" s="6">
        <v>212031</v>
      </c>
      <c r="C35" s="7" t="s">
        <v>605</v>
      </c>
    </row>
    <row r="36" spans="1:3" ht="22.5" customHeight="1">
      <c r="A36" s="7" t="s">
        <v>440</v>
      </c>
      <c r="B36" s="6">
        <v>212032</v>
      </c>
      <c r="C36" s="7" t="s">
        <v>605</v>
      </c>
    </row>
    <row r="37" spans="1:3" ht="22.5" customHeight="1">
      <c r="A37" s="7" t="s">
        <v>441</v>
      </c>
      <c r="B37" s="6">
        <v>212999</v>
      </c>
      <c r="C37" s="7" t="s">
        <v>605</v>
      </c>
    </row>
    <row r="38" spans="1:3" ht="22.5" customHeight="1">
      <c r="A38" s="7" t="s">
        <v>442</v>
      </c>
      <c r="B38" s="6">
        <v>213006</v>
      </c>
      <c r="C38" s="7" t="s">
        <v>606</v>
      </c>
    </row>
    <row r="39" spans="1:3" ht="22.5" customHeight="1">
      <c r="A39" s="7" t="s">
        <v>443</v>
      </c>
      <c r="B39" s="6">
        <v>221001</v>
      </c>
      <c r="C39" s="7" t="s">
        <v>607</v>
      </c>
    </row>
    <row r="40" spans="1:3" ht="22.5" customHeight="1">
      <c r="A40" s="7" t="s">
        <v>444</v>
      </c>
      <c r="B40" s="6">
        <v>221002</v>
      </c>
      <c r="C40" s="7" t="s">
        <v>607</v>
      </c>
    </row>
    <row r="41" spans="1:3" ht="22.5" customHeight="1">
      <c r="A41" s="7" t="s">
        <v>445</v>
      </c>
      <c r="B41" s="6">
        <v>221003</v>
      </c>
      <c r="C41" s="7" t="s">
        <v>607</v>
      </c>
    </row>
    <row r="42" spans="1:3" ht="22.5" customHeight="1">
      <c r="A42" s="7" t="s">
        <v>446</v>
      </c>
      <c r="B42" s="6">
        <v>221004</v>
      </c>
      <c r="C42" s="7" t="s">
        <v>607</v>
      </c>
    </row>
    <row r="43" spans="1:3" ht="22.5" customHeight="1">
      <c r="A43" s="7" t="s">
        <v>447</v>
      </c>
      <c r="B43" s="6">
        <v>221005</v>
      </c>
      <c r="C43" s="7" t="s">
        <v>607</v>
      </c>
    </row>
    <row r="44" spans="1:3" ht="22.5" customHeight="1">
      <c r="A44" s="7" t="s">
        <v>448</v>
      </c>
      <c r="B44" s="6">
        <v>221999</v>
      </c>
      <c r="C44" s="7" t="s">
        <v>607</v>
      </c>
    </row>
    <row r="45" spans="1:3" ht="22.5" customHeight="1">
      <c r="A45" s="7" t="s">
        <v>449</v>
      </c>
      <c r="B45" s="6">
        <v>222001</v>
      </c>
      <c r="C45" s="7" t="s">
        <v>608</v>
      </c>
    </row>
    <row r="46" spans="1:3" ht="22.5" customHeight="1">
      <c r="A46" s="7" t="s">
        <v>450</v>
      </c>
      <c r="B46" s="6">
        <v>222002</v>
      </c>
      <c r="C46" s="7" t="s">
        <v>608</v>
      </c>
    </row>
    <row r="47" spans="1:3" ht="22.5" customHeight="1">
      <c r="A47" s="7" t="s">
        <v>451</v>
      </c>
      <c r="B47" s="6">
        <v>222003</v>
      </c>
      <c r="C47" s="7" t="s">
        <v>608</v>
      </c>
    </row>
    <row r="48" spans="1:3" ht="22.5" customHeight="1">
      <c r="A48" s="7" t="s">
        <v>452</v>
      </c>
      <c r="B48" s="6">
        <v>222004</v>
      </c>
      <c r="C48" s="7" t="s">
        <v>608</v>
      </c>
    </row>
    <row r="49" spans="1:3" ht="22.5" customHeight="1">
      <c r="A49" s="7" t="s">
        <v>453</v>
      </c>
      <c r="B49" s="6">
        <v>222005</v>
      </c>
      <c r="C49" s="7" t="s">
        <v>608</v>
      </c>
    </row>
    <row r="50" spans="1:3" ht="22.5" customHeight="1">
      <c r="A50" s="7" t="s">
        <v>454</v>
      </c>
      <c r="B50" s="6">
        <v>222006</v>
      </c>
      <c r="C50" s="7" t="s">
        <v>608</v>
      </c>
    </row>
    <row r="51" spans="1:3" ht="22.5" customHeight="1">
      <c r="A51" s="7" t="s">
        <v>455</v>
      </c>
      <c r="B51" s="6">
        <v>222007</v>
      </c>
      <c r="C51" s="7" t="s">
        <v>608</v>
      </c>
    </row>
    <row r="52" spans="1:3" ht="22.5" customHeight="1">
      <c r="A52" s="7" t="s">
        <v>456</v>
      </c>
      <c r="B52" s="6">
        <v>222008</v>
      </c>
      <c r="C52" s="7" t="s">
        <v>608</v>
      </c>
    </row>
    <row r="53" spans="1:3" ht="22.5" customHeight="1">
      <c r="A53" s="7" t="s">
        <v>457</v>
      </c>
      <c r="B53" s="6">
        <v>222009</v>
      </c>
      <c r="C53" s="7" t="s">
        <v>608</v>
      </c>
    </row>
    <row r="54" spans="1:3" ht="22.5" customHeight="1">
      <c r="A54" s="7" t="s">
        <v>458</v>
      </c>
      <c r="B54" s="6">
        <v>222010</v>
      </c>
      <c r="C54" s="7" t="s">
        <v>608</v>
      </c>
    </row>
    <row r="55" spans="1:3" ht="22.5" customHeight="1">
      <c r="A55" s="7" t="s">
        <v>459</v>
      </c>
      <c r="B55" s="6">
        <v>222011</v>
      </c>
      <c r="C55" s="7" t="s">
        <v>608</v>
      </c>
    </row>
    <row r="56" spans="1:3" ht="22.5" customHeight="1">
      <c r="A56" s="7" t="s">
        <v>460</v>
      </c>
      <c r="B56" s="6">
        <v>222999</v>
      </c>
      <c r="C56" s="7" t="s">
        <v>608</v>
      </c>
    </row>
    <row r="57" spans="1:3" ht="22.5" customHeight="1">
      <c r="A57" s="7" t="s">
        <v>461</v>
      </c>
      <c r="B57" s="6">
        <v>223001</v>
      </c>
      <c r="C57" s="7" t="s">
        <v>609</v>
      </c>
    </row>
    <row r="58" spans="1:3" ht="22.5" customHeight="1">
      <c r="A58" s="7" t="s">
        <v>462</v>
      </c>
      <c r="B58" s="6">
        <v>223002</v>
      </c>
      <c r="C58" s="7" t="s">
        <v>609</v>
      </c>
    </row>
    <row r="59" spans="1:3" ht="22.5" customHeight="1">
      <c r="A59" s="7" t="s">
        <v>463</v>
      </c>
      <c r="B59" s="6">
        <v>223003</v>
      </c>
      <c r="C59" s="7" t="s">
        <v>609</v>
      </c>
    </row>
    <row r="60" spans="1:3" ht="22.5" customHeight="1">
      <c r="A60" s="7" t="s">
        <v>464</v>
      </c>
      <c r="B60" s="6">
        <v>223004</v>
      </c>
      <c r="C60" s="7" t="s">
        <v>609</v>
      </c>
    </row>
    <row r="61" spans="1:3" ht="22.5" customHeight="1">
      <c r="A61" s="7" t="s">
        <v>465</v>
      </c>
      <c r="B61" s="6">
        <v>223005</v>
      </c>
      <c r="C61" s="7" t="s">
        <v>609</v>
      </c>
    </row>
    <row r="62" spans="1:3" ht="22.5" customHeight="1">
      <c r="A62" s="7" t="s">
        <v>466</v>
      </c>
      <c r="B62" s="6">
        <v>223006</v>
      </c>
      <c r="C62" s="7" t="s">
        <v>609</v>
      </c>
    </row>
    <row r="63" spans="1:3" ht="22.5" customHeight="1">
      <c r="A63" s="7" t="s">
        <v>467</v>
      </c>
      <c r="B63" s="6">
        <v>223007</v>
      </c>
      <c r="C63" s="7" t="s">
        <v>609</v>
      </c>
    </row>
    <row r="64" spans="1:3" ht="22.5" customHeight="1">
      <c r="A64" s="7" t="s">
        <v>468</v>
      </c>
      <c r="B64" s="6">
        <v>223008</v>
      </c>
      <c r="C64" s="7" t="s">
        <v>609</v>
      </c>
    </row>
    <row r="65" spans="1:3" ht="22.5" customHeight="1">
      <c r="A65" s="7" t="s">
        <v>469</v>
      </c>
      <c r="B65" s="6">
        <v>223009</v>
      </c>
      <c r="C65" s="7" t="s">
        <v>609</v>
      </c>
    </row>
    <row r="66" spans="1:3" ht="22.5" customHeight="1">
      <c r="A66" s="7" t="s">
        <v>470</v>
      </c>
      <c r="B66" s="6">
        <v>223010</v>
      </c>
      <c r="C66" s="7" t="s">
        <v>609</v>
      </c>
    </row>
    <row r="67" spans="1:3" ht="22.5" customHeight="1">
      <c r="A67" s="7" t="s">
        <v>471</v>
      </c>
      <c r="B67" s="6">
        <v>223011</v>
      </c>
      <c r="C67" s="7" t="s">
        <v>609</v>
      </c>
    </row>
    <row r="68" spans="1:3" ht="22.5" customHeight="1">
      <c r="A68" s="7" t="s">
        <v>472</v>
      </c>
      <c r="B68" s="6">
        <v>223012</v>
      </c>
      <c r="C68" s="7" t="s">
        <v>609</v>
      </c>
    </row>
    <row r="69" spans="1:3" ht="22.5" customHeight="1">
      <c r="A69" s="7" t="s">
        <v>473</v>
      </c>
      <c r="B69" s="6">
        <v>223013</v>
      </c>
      <c r="C69" s="7" t="s">
        <v>609</v>
      </c>
    </row>
    <row r="70" spans="1:3" ht="22.5" customHeight="1">
      <c r="A70" s="7" t="s">
        <v>474</v>
      </c>
      <c r="B70" s="6">
        <v>223014</v>
      </c>
      <c r="C70" s="7" t="s">
        <v>609</v>
      </c>
    </row>
    <row r="71" spans="1:3" ht="22.5" customHeight="1">
      <c r="A71" s="7" t="s">
        <v>475</v>
      </c>
      <c r="B71" s="6">
        <v>223015</v>
      </c>
      <c r="C71" s="7" t="s">
        <v>609</v>
      </c>
    </row>
    <row r="72" spans="1:3" ht="22.5" customHeight="1">
      <c r="A72" s="7" t="s">
        <v>476</v>
      </c>
      <c r="B72" s="6">
        <v>223016</v>
      </c>
      <c r="C72" s="7" t="s">
        <v>609</v>
      </c>
    </row>
    <row r="73" spans="1:3" ht="22.5" customHeight="1">
      <c r="A73" s="7" t="s">
        <v>477</v>
      </c>
      <c r="B73" s="6">
        <v>223017</v>
      </c>
      <c r="C73" s="7" t="s">
        <v>609</v>
      </c>
    </row>
    <row r="74" spans="1:3" ht="22.5" customHeight="1">
      <c r="A74" s="7" t="s">
        <v>478</v>
      </c>
      <c r="B74" s="6">
        <v>223018</v>
      </c>
      <c r="C74" s="7" t="s">
        <v>609</v>
      </c>
    </row>
    <row r="75" spans="1:3" ht="22.5" customHeight="1">
      <c r="A75" s="7" t="s">
        <v>479</v>
      </c>
      <c r="B75" s="6">
        <v>223019</v>
      </c>
      <c r="C75" s="7" t="s">
        <v>609</v>
      </c>
    </row>
    <row r="76" spans="1:3" ht="22.5" customHeight="1">
      <c r="A76" s="7" t="s">
        <v>480</v>
      </c>
      <c r="B76" s="6">
        <v>223020</v>
      </c>
      <c r="C76" s="7" t="s">
        <v>609</v>
      </c>
    </row>
    <row r="77" spans="1:3" ht="22.5" customHeight="1">
      <c r="A77" s="7" t="s">
        <v>481</v>
      </c>
      <c r="B77" s="6">
        <v>223021</v>
      </c>
      <c r="C77" s="7" t="s">
        <v>609</v>
      </c>
    </row>
    <row r="78" spans="1:3" ht="22.5" customHeight="1">
      <c r="A78" s="7" t="s">
        <v>482</v>
      </c>
      <c r="B78" s="6">
        <v>223022</v>
      </c>
      <c r="C78" s="7" t="s">
        <v>609</v>
      </c>
    </row>
    <row r="79" spans="1:3" ht="22.5" customHeight="1">
      <c r="A79" s="7" t="s">
        <v>483</v>
      </c>
      <c r="B79" s="6">
        <v>223023</v>
      </c>
      <c r="C79" s="7" t="s">
        <v>609</v>
      </c>
    </row>
    <row r="80" spans="1:3" ht="22.5" customHeight="1">
      <c r="A80" s="7" t="s">
        <v>484</v>
      </c>
      <c r="B80" s="6">
        <v>223024</v>
      </c>
      <c r="C80" s="7" t="s">
        <v>609</v>
      </c>
    </row>
    <row r="81" spans="1:3" ht="22.5" customHeight="1">
      <c r="A81" s="7" t="s">
        <v>485</v>
      </c>
      <c r="B81" s="6">
        <v>223025</v>
      </c>
      <c r="C81" s="7" t="s">
        <v>609</v>
      </c>
    </row>
    <row r="82" spans="1:3" ht="22.5" customHeight="1">
      <c r="A82" s="7" t="s">
        <v>486</v>
      </c>
      <c r="B82" s="6">
        <v>223999</v>
      </c>
      <c r="C82" s="7" t="s">
        <v>609</v>
      </c>
    </row>
    <row r="83" spans="1:3" ht="22.5" customHeight="1">
      <c r="A83" s="7" t="s">
        <v>487</v>
      </c>
      <c r="B83" s="6">
        <v>224001</v>
      </c>
      <c r="C83" s="7" t="s">
        <v>610</v>
      </c>
    </row>
    <row r="84" spans="1:3" ht="22.5" customHeight="1">
      <c r="A84" s="7" t="s">
        <v>488</v>
      </c>
      <c r="B84" s="6">
        <v>224011</v>
      </c>
      <c r="C84" s="7" t="s">
        <v>610</v>
      </c>
    </row>
    <row r="85" spans="1:3" ht="22.5" customHeight="1">
      <c r="A85" s="7" t="s">
        <v>489</v>
      </c>
      <c r="B85" s="6">
        <v>224021</v>
      </c>
      <c r="C85" s="7" t="s">
        <v>610</v>
      </c>
    </row>
    <row r="86" spans="1:3" ht="22.5" customHeight="1">
      <c r="A86" s="7" t="s">
        <v>490</v>
      </c>
      <c r="B86" s="6">
        <v>224022</v>
      </c>
      <c r="C86" s="7" t="s">
        <v>610</v>
      </c>
    </row>
    <row r="87" spans="1:3" ht="22.5" customHeight="1">
      <c r="A87" s="7" t="s">
        <v>491</v>
      </c>
      <c r="B87" s="6">
        <v>224999</v>
      </c>
      <c r="C87" s="7" t="s">
        <v>610</v>
      </c>
    </row>
    <row r="88" spans="1:3" ht="22.5" customHeight="1">
      <c r="A88" s="7" t="s">
        <v>492</v>
      </c>
      <c r="B88" s="6">
        <v>225001</v>
      </c>
      <c r="C88" s="7" t="s">
        <v>611</v>
      </c>
    </row>
    <row r="89" spans="1:3" ht="22.5" customHeight="1">
      <c r="A89" s="7" t="s">
        <v>493</v>
      </c>
      <c r="B89" s="6">
        <v>225002</v>
      </c>
      <c r="C89" s="7" t="s">
        <v>611</v>
      </c>
    </row>
    <row r="90" spans="1:3" ht="22.5" customHeight="1">
      <c r="A90" s="7" t="s">
        <v>494</v>
      </c>
      <c r="B90" s="6">
        <v>225003</v>
      </c>
      <c r="C90" s="7" t="s">
        <v>611</v>
      </c>
    </row>
    <row r="91" spans="1:3" ht="22.5" customHeight="1">
      <c r="A91" s="7" t="s">
        <v>495</v>
      </c>
      <c r="B91" s="6">
        <v>225004</v>
      </c>
      <c r="C91" s="7" t="s">
        <v>611</v>
      </c>
    </row>
    <row r="92" spans="1:3" ht="22.5" customHeight="1">
      <c r="A92" s="7" t="s">
        <v>496</v>
      </c>
      <c r="B92" s="6">
        <v>225005</v>
      </c>
      <c r="C92" s="7" t="s">
        <v>611</v>
      </c>
    </row>
    <row r="93" spans="1:3" ht="22.5" customHeight="1">
      <c r="A93" s="7" t="s">
        <v>497</v>
      </c>
      <c r="B93" s="6">
        <v>225006</v>
      </c>
      <c r="C93" s="7" t="s">
        <v>611</v>
      </c>
    </row>
    <row r="94" spans="1:3" ht="22.5" customHeight="1">
      <c r="A94" s="7" t="s">
        <v>498</v>
      </c>
      <c r="B94" s="6">
        <v>226001</v>
      </c>
      <c r="C94" s="7" t="s">
        <v>612</v>
      </c>
    </row>
    <row r="95" spans="1:3" ht="22.5" customHeight="1">
      <c r="A95" s="7" t="s">
        <v>499</v>
      </c>
      <c r="B95" s="6">
        <v>226002</v>
      </c>
      <c r="C95" s="7" t="s">
        <v>612</v>
      </c>
    </row>
    <row r="96" spans="1:3" ht="22.5" customHeight="1">
      <c r="A96" s="7" t="s">
        <v>500</v>
      </c>
      <c r="B96" s="6">
        <v>226003</v>
      </c>
      <c r="C96" s="7" t="s">
        <v>612</v>
      </c>
    </row>
    <row r="97" spans="1:3" ht="22.5" customHeight="1">
      <c r="A97" s="7" t="s">
        <v>501</v>
      </c>
      <c r="B97" s="6">
        <v>226004</v>
      </c>
      <c r="C97" s="7" t="s">
        <v>612</v>
      </c>
    </row>
    <row r="98" spans="1:3" ht="22.5" customHeight="1">
      <c r="A98" s="7" t="s">
        <v>502</v>
      </c>
      <c r="B98" s="6">
        <v>226005</v>
      </c>
      <c r="C98" s="7" t="s">
        <v>612</v>
      </c>
    </row>
    <row r="99" spans="1:3" ht="22.5" customHeight="1">
      <c r="A99" s="7" t="s">
        <v>503</v>
      </c>
      <c r="B99" s="6">
        <v>226006</v>
      </c>
      <c r="C99" s="7" t="s">
        <v>612</v>
      </c>
    </row>
    <row r="100" spans="1:3" ht="22.5" customHeight="1">
      <c r="A100" s="7" t="s">
        <v>504</v>
      </c>
      <c r="B100" s="6">
        <v>226007</v>
      </c>
      <c r="C100" s="7" t="s">
        <v>612</v>
      </c>
    </row>
    <row r="101" spans="1:3" ht="22.5" customHeight="1">
      <c r="A101" s="7" t="s">
        <v>505</v>
      </c>
      <c r="B101" s="6">
        <v>226008</v>
      </c>
      <c r="C101" s="7" t="s">
        <v>612</v>
      </c>
    </row>
    <row r="102" spans="1:3" ht="22.5" customHeight="1">
      <c r="A102" s="7" t="s">
        <v>506</v>
      </c>
      <c r="B102" s="6">
        <v>226009</v>
      </c>
      <c r="C102" s="7" t="s">
        <v>612</v>
      </c>
    </row>
    <row r="103" spans="1:3" ht="22.5" customHeight="1">
      <c r="A103" s="7" t="s">
        <v>507</v>
      </c>
      <c r="B103" s="6">
        <v>226010</v>
      </c>
      <c r="C103" s="7" t="s">
        <v>612</v>
      </c>
    </row>
    <row r="104" spans="1:3" ht="22.5" customHeight="1">
      <c r="A104" s="7" t="s">
        <v>508</v>
      </c>
      <c r="B104" s="6">
        <v>226011</v>
      </c>
      <c r="C104" s="7" t="s">
        <v>612</v>
      </c>
    </row>
    <row r="105" spans="1:3" ht="22.5" customHeight="1">
      <c r="A105" s="7" t="s">
        <v>509</v>
      </c>
      <c r="B105" s="6">
        <v>226012</v>
      </c>
      <c r="C105" s="7" t="s">
        <v>612</v>
      </c>
    </row>
    <row r="106" spans="1:3" ht="22.5" customHeight="1">
      <c r="A106" s="7" t="s">
        <v>510</v>
      </c>
      <c r="B106" s="6">
        <v>226013</v>
      </c>
      <c r="C106" s="7" t="s">
        <v>612</v>
      </c>
    </row>
    <row r="107" spans="1:3" ht="22.5" customHeight="1">
      <c r="A107" s="7" t="s">
        <v>511</v>
      </c>
      <c r="B107" s="6">
        <v>226014</v>
      </c>
      <c r="C107" s="7" t="s">
        <v>612</v>
      </c>
    </row>
    <row r="108" spans="1:3" ht="22.5" customHeight="1">
      <c r="A108" s="7" t="s">
        <v>512</v>
      </c>
      <c r="B108" s="6">
        <v>226015</v>
      </c>
      <c r="C108" s="7" t="s">
        <v>612</v>
      </c>
    </row>
    <row r="109" spans="1:3" ht="22.5" customHeight="1">
      <c r="A109" s="7" t="s">
        <v>513</v>
      </c>
      <c r="B109" s="6">
        <v>226016</v>
      </c>
      <c r="C109" s="7" t="s">
        <v>612</v>
      </c>
    </row>
    <row r="110" spans="1:3" ht="22.5" customHeight="1">
      <c r="A110" s="7" t="s">
        <v>514</v>
      </c>
      <c r="B110" s="6">
        <v>226017</v>
      </c>
      <c r="C110" s="7" t="s">
        <v>612</v>
      </c>
    </row>
    <row r="111" spans="1:3" ht="22.5" customHeight="1">
      <c r="A111" s="7" t="s">
        <v>515</v>
      </c>
      <c r="B111" s="6">
        <v>226018</v>
      </c>
      <c r="C111" s="7" t="s">
        <v>612</v>
      </c>
    </row>
    <row r="112" spans="1:3" ht="22.5" customHeight="1">
      <c r="A112" s="7" t="s">
        <v>516</v>
      </c>
      <c r="B112" s="6">
        <v>227001</v>
      </c>
      <c r="C112" s="7" t="s">
        <v>613</v>
      </c>
    </row>
    <row r="113" spans="1:3" ht="22.5" customHeight="1">
      <c r="A113" s="7" t="s">
        <v>517</v>
      </c>
      <c r="B113" s="6">
        <v>227002</v>
      </c>
      <c r="C113" s="7" t="s">
        <v>613</v>
      </c>
    </row>
    <row r="114" spans="1:3" ht="22.5" customHeight="1">
      <c r="A114" s="7" t="s">
        <v>518</v>
      </c>
      <c r="B114" s="6">
        <v>227003</v>
      </c>
      <c r="C114" s="7" t="s">
        <v>613</v>
      </c>
    </row>
    <row r="115" spans="1:3" ht="22.5" customHeight="1">
      <c r="A115" s="7" t="s">
        <v>519</v>
      </c>
      <c r="B115" s="6">
        <v>227011</v>
      </c>
      <c r="C115" s="7" t="s">
        <v>613</v>
      </c>
    </row>
    <row r="116" spans="1:3" ht="22.5" customHeight="1">
      <c r="A116" s="7" t="s">
        <v>520</v>
      </c>
      <c r="B116" s="6">
        <v>228002</v>
      </c>
      <c r="C116" s="7" t="s">
        <v>614</v>
      </c>
    </row>
    <row r="117" spans="1:3" ht="22.5" customHeight="1">
      <c r="A117" s="7" t="s">
        <v>521</v>
      </c>
      <c r="B117" s="6">
        <v>228003</v>
      </c>
      <c r="C117" s="7" t="s">
        <v>614</v>
      </c>
    </row>
    <row r="118" spans="1:3" ht="22.5" customHeight="1">
      <c r="A118" s="7" t="s">
        <v>522</v>
      </c>
      <c r="B118" s="6">
        <v>228004</v>
      </c>
      <c r="C118" s="7" t="s">
        <v>614</v>
      </c>
    </row>
    <row r="119" spans="1:3" ht="22.5" customHeight="1">
      <c r="A119" s="7" t="s">
        <v>523</v>
      </c>
      <c r="B119" s="6">
        <v>228005</v>
      </c>
      <c r="C119" s="7" t="s">
        <v>614</v>
      </c>
    </row>
    <row r="120" spans="1:3" ht="22.5" customHeight="1">
      <c r="A120" s="7" t="s">
        <v>524</v>
      </c>
      <c r="B120" s="6">
        <v>228006</v>
      </c>
      <c r="C120" s="7" t="s">
        <v>614</v>
      </c>
    </row>
    <row r="121" spans="1:3" ht="22.5" customHeight="1">
      <c r="A121" s="7" t="s">
        <v>525</v>
      </c>
      <c r="B121" s="6">
        <v>228007</v>
      </c>
      <c r="C121" s="7" t="s">
        <v>614</v>
      </c>
    </row>
    <row r="122" spans="1:3" ht="22.5" customHeight="1">
      <c r="A122" s="7" t="s">
        <v>526</v>
      </c>
      <c r="B122" s="6">
        <v>228008</v>
      </c>
      <c r="C122" s="7" t="s">
        <v>614</v>
      </c>
    </row>
    <row r="123" spans="1:3" ht="22.5" customHeight="1">
      <c r="A123" s="7" t="s">
        <v>527</v>
      </c>
      <c r="B123" s="6">
        <v>228009</v>
      </c>
      <c r="C123" s="7" t="s">
        <v>614</v>
      </c>
    </row>
    <row r="124" spans="1:3" ht="22.5" customHeight="1">
      <c r="A124" s="7" t="s">
        <v>528</v>
      </c>
      <c r="B124" s="6">
        <v>228010</v>
      </c>
      <c r="C124" s="7" t="s">
        <v>614</v>
      </c>
    </row>
    <row r="125" spans="1:3" ht="22.5" customHeight="1">
      <c r="A125" s="7" t="s">
        <v>529</v>
      </c>
      <c r="B125" s="6">
        <v>228014</v>
      </c>
      <c r="C125" s="7" t="s">
        <v>614</v>
      </c>
    </row>
    <row r="126" spans="1:3" ht="22.5" customHeight="1">
      <c r="A126" s="7" t="s">
        <v>530</v>
      </c>
      <c r="B126" s="6">
        <v>228015</v>
      </c>
      <c r="C126" s="7" t="s">
        <v>614</v>
      </c>
    </row>
    <row r="127" spans="1:3" ht="22.5" customHeight="1">
      <c r="A127" s="7" t="s">
        <v>531</v>
      </c>
      <c r="B127" s="6">
        <v>228016</v>
      </c>
      <c r="C127" s="7" t="s">
        <v>614</v>
      </c>
    </row>
    <row r="128" spans="1:3" ht="22.5" customHeight="1">
      <c r="A128" s="7" t="s">
        <v>532</v>
      </c>
      <c r="B128" s="6">
        <v>228017</v>
      </c>
      <c r="C128" s="7" t="s">
        <v>614</v>
      </c>
    </row>
    <row r="129" spans="1:3" ht="22.5" customHeight="1">
      <c r="A129" s="7" t="s">
        <v>533</v>
      </c>
      <c r="B129" s="6">
        <v>228019</v>
      </c>
      <c r="C129" s="7" t="s">
        <v>614</v>
      </c>
    </row>
    <row r="130" spans="1:3" ht="22.5" customHeight="1">
      <c r="A130" s="7" t="s">
        <v>534</v>
      </c>
      <c r="B130" s="6">
        <v>228022</v>
      </c>
      <c r="C130" s="7" t="s">
        <v>614</v>
      </c>
    </row>
    <row r="131" spans="1:3" ht="22.5" customHeight="1">
      <c r="A131" s="7" t="s">
        <v>535</v>
      </c>
      <c r="B131" s="6">
        <v>228024</v>
      </c>
      <c r="C131" s="7" t="s">
        <v>614</v>
      </c>
    </row>
    <row r="132" spans="1:3" ht="22.5" customHeight="1">
      <c r="A132" s="7" t="s">
        <v>536</v>
      </c>
      <c r="B132" s="6">
        <v>228027</v>
      </c>
      <c r="C132" s="7" t="s">
        <v>614</v>
      </c>
    </row>
    <row r="133" spans="1:3" ht="22.5" customHeight="1">
      <c r="A133" s="7" t="s">
        <v>537</v>
      </c>
      <c r="B133" s="6">
        <v>228999</v>
      </c>
      <c r="C133" s="7" t="s">
        <v>614</v>
      </c>
    </row>
    <row r="134" spans="1:3" ht="22.5" customHeight="1">
      <c r="A134" s="7" t="s">
        <v>538</v>
      </c>
      <c r="B134" s="6">
        <v>281001</v>
      </c>
      <c r="C134" s="7" t="s">
        <v>619</v>
      </c>
    </row>
    <row r="135" spans="1:3" ht="22.5" customHeight="1">
      <c r="A135" s="7" t="s">
        <v>539</v>
      </c>
      <c r="B135" s="6">
        <v>281002</v>
      </c>
      <c r="C135" s="7" t="s">
        <v>619</v>
      </c>
    </row>
    <row r="136" spans="1:3" ht="22.5" customHeight="1">
      <c r="A136" s="7" t="s">
        <v>540</v>
      </c>
      <c r="B136" s="6">
        <v>281003</v>
      </c>
      <c r="C136" s="7" t="s">
        <v>619</v>
      </c>
    </row>
    <row r="137" spans="1:3" ht="22.5" customHeight="1">
      <c r="A137" s="7" t="s">
        <v>541</v>
      </c>
      <c r="B137" s="6">
        <v>281999</v>
      </c>
      <c r="C137" s="7" t="s">
        <v>619</v>
      </c>
    </row>
    <row r="138" spans="1:3" ht="22.5" customHeight="1">
      <c r="A138" s="7" t="s">
        <v>755</v>
      </c>
      <c r="B138" s="6">
        <v>421001</v>
      </c>
      <c r="C138" s="7" t="s">
        <v>615</v>
      </c>
    </row>
    <row r="139" spans="1:3" ht="22.5" customHeight="1">
      <c r="A139" s="7" t="s">
        <v>542</v>
      </c>
      <c r="B139" s="6">
        <v>421002</v>
      </c>
      <c r="C139" s="7" t="s">
        <v>615</v>
      </c>
    </row>
    <row r="140" spans="1:3" ht="22.5" customHeight="1">
      <c r="A140" s="7" t="s">
        <v>543</v>
      </c>
      <c r="B140" s="6">
        <v>421003</v>
      </c>
      <c r="C140" s="7" t="s">
        <v>615</v>
      </c>
    </row>
    <row r="141" spans="1:3" ht="22.5" customHeight="1">
      <c r="A141" s="7" t="s">
        <v>544</v>
      </c>
      <c r="B141" s="6">
        <v>422001</v>
      </c>
      <c r="C141" s="7" t="s">
        <v>616</v>
      </c>
    </row>
    <row r="142" spans="1:3" ht="22.5" customHeight="1">
      <c r="A142" s="7" t="s">
        <v>545</v>
      </c>
      <c r="B142" s="6">
        <v>422002</v>
      </c>
      <c r="C142" s="7" t="s">
        <v>616</v>
      </c>
    </row>
    <row r="143" spans="1:3" ht="22.5" customHeight="1">
      <c r="A143" s="7" t="s">
        <v>546</v>
      </c>
      <c r="B143" s="6">
        <v>422003</v>
      </c>
      <c r="C143" s="7" t="s">
        <v>616</v>
      </c>
    </row>
    <row r="144" spans="1:3" ht="22.5" customHeight="1">
      <c r="A144" s="7" t="s">
        <v>547</v>
      </c>
      <c r="B144" s="6">
        <v>422004</v>
      </c>
      <c r="C144" s="7" t="s">
        <v>616</v>
      </c>
    </row>
    <row r="145" spans="1:3" ht="22.5" customHeight="1">
      <c r="A145" s="7" t="s">
        <v>548</v>
      </c>
      <c r="B145" s="6">
        <v>422005</v>
      </c>
      <c r="C145" s="7" t="s">
        <v>616</v>
      </c>
    </row>
    <row r="146" spans="1:3" ht="22.5" customHeight="1">
      <c r="A146" s="7" t="s">
        <v>549</v>
      </c>
      <c r="B146" s="6">
        <v>422999</v>
      </c>
      <c r="C146" s="7" t="s">
        <v>616</v>
      </c>
    </row>
    <row r="147" spans="1:3" ht="22.5" customHeight="1">
      <c r="A147" s="7" t="s">
        <v>550</v>
      </c>
      <c r="B147" s="6">
        <v>423001</v>
      </c>
      <c r="C147" s="7" t="s">
        <v>617</v>
      </c>
    </row>
    <row r="148" spans="1:3" ht="22.5" customHeight="1">
      <c r="A148" s="7" t="s">
        <v>551</v>
      </c>
      <c r="B148" s="6">
        <v>423002</v>
      </c>
      <c r="C148" s="7" t="s">
        <v>617</v>
      </c>
    </row>
    <row r="149" spans="1:3" ht="22.5" customHeight="1">
      <c r="A149" s="7" t="s">
        <v>552</v>
      </c>
      <c r="B149" s="6">
        <v>423003</v>
      </c>
      <c r="C149" s="7" t="s">
        <v>617</v>
      </c>
    </row>
    <row r="150" spans="1:3" ht="22.5" customHeight="1">
      <c r="A150" s="7" t="s">
        <v>553</v>
      </c>
      <c r="B150" s="6">
        <v>423004</v>
      </c>
      <c r="C150" s="7" t="s">
        <v>617</v>
      </c>
    </row>
    <row r="151" spans="1:3" ht="22.5" customHeight="1">
      <c r="A151" s="7" t="s">
        <v>554</v>
      </c>
      <c r="B151" s="6">
        <v>423005</v>
      </c>
      <c r="C151" s="7" t="s">
        <v>617</v>
      </c>
    </row>
    <row r="152" spans="1:3" ht="22.5" customHeight="1">
      <c r="A152" s="7" t="s">
        <v>555</v>
      </c>
      <c r="B152" s="6">
        <v>423006</v>
      </c>
      <c r="C152" s="7" t="s">
        <v>617</v>
      </c>
    </row>
    <row r="153" spans="1:3" ht="22.5" customHeight="1">
      <c r="A153" s="7" t="s">
        <v>556</v>
      </c>
      <c r="B153" s="6">
        <v>423007</v>
      </c>
      <c r="C153" s="7" t="s">
        <v>617</v>
      </c>
    </row>
    <row r="154" spans="1:3" ht="22.5" customHeight="1">
      <c r="A154" s="7" t="s">
        <v>557</v>
      </c>
      <c r="B154" s="6">
        <v>423008</v>
      </c>
      <c r="C154" s="7" t="s">
        <v>617</v>
      </c>
    </row>
    <row r="155" spans="1:3" ht="22.5" customHeight="1">
      <c r="A155" s="7" t="s">
        <v>558</v>
      </c>
      <c r="B155" s="6">
        <v>423999</v>
      </c>
      <c r="C155" s="7" t="s">
        <v>617</v>
      </c>
    </row>
    <row r="156" spans="1:3" ht="22.5" customHeight="1">
      <c r="A156" s="7" t="s">
        <v>559</v>
      </c>
      <c r="B156" s="6">
        <v>424001</v>
      </c>
      <c r="C156" s="7" t="s">
        <v>618</v>
      </c>
    </row>
    <row r="157" spans="1:3" ht="22.5" customHeight="1">
      <c r="A157" s="7" t="s">
        <v>560</v>
      </c>
      <c r="B157" s="6">
        <v>424002</v>
      </c>
      <c r="C157" s="7" t="s">
        <v>618</v>
      </c>
    </row>
    <row r="158" spans="1:3" ht="22.5" customHeight="1">
      <c r="A158" s="7" t="s">
        <v>561</v>
      </c>
      <c r="B158" s="6">
        <v>424003</v>
      </c>
      <c r="C158" s="7" t="s">
        <v>618</v>
      </c>
    </row>
    <row r="159" spans="1:3" ht="22.5" customHeight="1">
      <c r="A159" s="7" t="s">
        <v>562</v>
      </c>
      <c r="B159" s="6">
        <v>441001</v>
      </c>
      <c r="C159" s="7" t="s">
        <v>620</v>
      </c>
    </row>
    <row r="160" spans="1:3" ht="22.5" customHeight="1">
      <c r="A160" s="7" t="s">
        <v>563</v>
      </c>
      <c r="B160" s="6">
        <v>441003</v>
      </c>
      <c r="C160" s="7" t="s">
        <v>620</v>
      </c>
    </row>
    <row r="161" spans="1:3" ht="22.5" customHeight="1">
      <c r="A161" s="7" t="s">
        <v>564</v>
      </c>
      <c r="B161" s="6">
        <v>442001</v>
      </c>
      <c r="C161" s="7" t="s">
        <v>621</v>
      </c>
    </row>
    <row r="162" spans="1:3" ht="22.5" customHeight="1">
      <c r="A162" s="7" t="s">
        <v>565</v>
      </c>
      <c r="B162" s="6">
        <v>442002</v>
      </c>
      <c r="C162" s="7" t="s">
        <v>621</v>
      </c>
    </row>
    <row r="163" spans="1:3" ht="22.5" customHeight="1">
      <c r="A163" s="7" t="s">
        <v>566</v>
      </c>
      <c r="B163" s="6">
        <v>451011</v>
      </c>
      <c r="C163" s="7" t="s">
        <v>622</v>
      </c>
    </row>
    <row r="164" spans="1:3" ht="22.5" customHeight="1">
      <c r="A164" s="7" t="s">
        <v>567</v>
      </c>
      <c r="B164" s="6">
        <v>451012</v>
      </c>
      <c r="C164" s="7" t="s">
        <v>622</v>
      </c>
    </row>
    <row r="165" spans="1:3" ht="22.5" customHeight="1">
      <c r="A165" s="7" t="s">
        <v>568</v>
      </c>
      <c r="B165" s="6">
        <v>721001</v>
      </c>
      <c r="C165" s="7" t="s">
        <v>626</v>
      </c>
    </row>
    <row r="166" spans="1:3" ht="22.5" customHeight="1">
      <c r="A166" s="7" t="s">
        <v>569</v>
      </c>
      <c r="B166" s="6">
        <v>721002</v>
      </c>
      <c r="C166" s="7" t="s">
        <v>626</v>
      </c>
    </row>
    <row r="167" spans="1:3" ht="22.5" customHeight="1">
      <c r="A167" s="7" t="s">
        <v>570</v>
      </c>
      <c r="B167" s="6">
        <v>721003</v>
      </c>
      <c r="C167" s="7" t="s">
        <v>626</v>
      </c>
    </row>
    <row r="168" spans="1:3" ht="22.5" customHeight="1">
      <c r="A168" s="7" t="s">
        <v>571</v>
      </c>
      <c r="B168" s="6">
        <v>721004</v>
      </c>
      <c r="C168" s="7" t="s">
        <v>626</v>
      </c>
    </row>
    <row r="169" spans="1:3" ht="22.5" customHeight="1">
      <c r="A169" s="7" t="s">
        <v>572</v>
      </c>
      <c r="B169" s="6">
        <v>721005</v>
      </c>
      <c r="C169" s="7" t="s">
        <v>626</v>
      </c>
    </row>
    <row r="170" spans="1:3" ht="22.5" customHeight="1">
      <c r="A170" s="7" t="s">
        <v>573</v>
      </c>
      <c r="B170" s="6">
        <v>721999</v>
      </c>
      <c r="C170" s="7" t="s">
        <v>626</v>
      </c>
    </row>
    <row r="171" spans="1:3" ht="22.5" customHeight="1">
      <c r="A171" s="7" t="s">
        <v>574</v>
      </c>
      <c r="B171" s="6">
        <v>722001</v>
      </c>
      <c r="C171" s="7" t="s">
        <v>626</v>
      </c>
    </row>
    <row r="172" spans="1:3" ht="22.5" customHeight="1">
      <c r="A172" s="7" t="s">
        <v>575</v>
      </c>
      <c r="B172" s="6">
        <v>722002</v>
      </c>
      <c r="C172" s="7" t="s">
        <v>626</v>
      </c>
    </row>
    <row r="173" spans="1:3" ht="22.5" customHeight="1">
      <c r="A173" s="7" t="s">
        <v>576</v>
      </c>
      <c r="B173" s="6">
        <v>722003</v>
      </c>
      <c r="C173" s="7" t="s">
        <v>626</v>
      </c>
    </row>
    <row r="174" spans="1:3" ht="22.5" customHeight="1">
      <c r="A174" s="7" t="s">
        <v>577</v>
      </c>
      <c r="B174" s="6">
        <v>722004</v>
      </c>
      <c r="C174" s="7" t="s">
        <v>626</v>
      </c>
    </row>
    <row r="175" spans="1:3" ht="22.5" customHeight="1">
      <c r="A175" s="7" t="s">
        <v>578</v>
      </c>
      <c r="B175" s="6">
        <v>722999</v>
      </c>
      <c r="C175" s="7" t="s">
        <v>626</v>
      </c>
    </row>
    <row r="176" spans="1:3" ht="22.5" customHeight="1">
      <c r="A176" s="7" t="s">
        <v>579</v>
      </c>
      <c r="B176" s="6">
        <v>723001</v>
      </c>
      <c r="C176" s="7" t="s">
        <v>626</v>
      </c>
    </row>
    <row r="177" spans="1:3" ht="22.5" customHeight="1">
      <c r="A177" s="7" t="s">
        <v>580</v>
      </c>
      <c r="B177" s="6">
        <v>723002</v>
      </c>
      <c r="C177" s="7" t="s">
        <v>626</v>
      </c>
    </row>
    <row r="178" spans="1:3" ht="22.5" customHeight="1">
      <c r="A178" s="7" t="s">
        <v>581</v>
      </c>
      <c r="B178" s="6">
        <v>723003</v>
      </c>
      <c r="C178" s="7" t="s">
        <v>626</v>
      </c>
    </row>
    <row r="179" spans="1:3" ht="22.5" customHeight="1">
      <c r="A179" s="7" t="s">
        <v>582</v>
      </c>
      <c r="B179" s="6">
        <v>723004</v>
      </c>
      <c r="C179" s="7" t="s">
        <v>626</v>
      </c>
    </row>
    <row r="180" spans="1:3" ht="22.5" customHeight="1">
      <c r="A180" s="7" t="s">
        <v>583</v>
      </c>
      <c r="B180" s="6">
        <v>724001</v>
      </c>
      <c r="C180" s="7" t="s">
        <v>626</v>
      </c>
    </row>
    <row r="181" spans="1:3" ht="22.5" customHeight="1">
      <c r="A181" s="7" t="s">
        <v>584</v>
      </c>
      <c r="B181" s="6">
        <v>724002</v>
      </c>
      <c r="C181" s="7" t="s">
        <v>626</v>
      </c>
    </row>
    <row r="182" spans="1:3" ht="22.5" customHeight="1">
      <c r="A182" s="7" t="s">
        <v>585</v>
      </c>
      <c r="B182" s="6">
        <v>724003</v>
      </c>
      <c r="C182" s="7" t="s">
        <v>626</v>
      </c>
    </row>
    <row r="183" spans="1:3" ht="22.5" customHeight="1">
      <c r="A183" s="7" t="s">
        <v>586</v>
      </c>
      <c r="B183" s="6">
        <v>724004</v>
      </c>
      <c r="C183" s="7" t="s">
        <v>626</v>
      </c>
    </row>
    <row r="184" spans="1:3" ht="22.5" customHeight="1">
      <c r="A184" s="7" t="s">
        <v>587</v>
      </c>
      <c r="B184" s="6">
        <v>724999</v>
      </c>
      <c r="C184" s="7" t="s">
        <v>626</v>
      </c>
    </row>
    <row r="185" spans="1:3" ht="22.5" customHeight="1">
      <c r="A185" s="7" t="s">
        <v>588</v>
      </c>
      <c r="B185" s="6">
        <v>725001</v>
      </c>
      <c r="C185" s="7" t="s">
        <v>626</v>
      </c>
    </row>
    <row r="186" spans="1:3" ht="22.5" customHeight="1">
      <c r="A186" s="7" t="s">
        <v>589</v>
      </c>
      <c r="B186" s="6">
        <v>725002</v>
      </c>
      <c r="C186" s="7" t="s">
        <v>626</v>
      </c>
    </row>
    <row r="187" spans="1:3" ht="22.5" customHeight="1">
      <c r="A187" s="7" t="s">
        <v>590</v>
      </c>
      <c r="B187" s="6">
        <v>725003</v>
      </c>
      <c r="C187" s="7" t="s">
        <v>626</v>
      </c>
    </row>
    <row r="188" spans="1:3" ht="22.5" customHeight="1">
      <c r="A188" s="7" t="s">
        <v>591</v>
      </c>
      <c r="B188" s="6">
        <v>725004</v>
      </c>
      <c r="C188" s="7" t="s">
        <v>626</v>
      </c>
    </row>
    <row r="189" spans="1:3" ht="22.5" customHeight="1">
      <c r="A189" s="7" t="s">
        <v>592</v>
      </c>
      <c r="B189" s="6">
        <v>725005</v>
      </c>
      <c r="C189" s="7" t="s">
        <v>626</v>
      </c>
    </row>
    <row r="190" spans="1:3" ht="22.5" customHeight="1">
      <c r="A190" s="7" t="s">
        <v>593</v>
      </c>
      <c r="B190" s="6">
        <v>725999</v>
      </c>
      <c r="C190" s="7" t="s">
        <v>626</v>
      </c>
    </row>
    <row r="191" spans="1:3" ht="22.5" customHeight="1">
      <c r="A191" s="7" t="s">
        <v>594</v>
      </c>
      <c r="B191" s="6">
        <v>731001</v>
      </c>
      <c r="C191" s="7" t="s">
        <v>627</v>
      </c>
    </row>
    <row r="192" spans="1:3" ht="22.5" customHeight="1">
      <c r="A192" s="7" t="s">
        <v>595</v>
      </c>
      <c r="B192" s="6">
        <v>731002</v>
      </c>
      <c r="C192" s="7" t="s">
        <v>627</v>
      </c>
    </row>
    <row r="193" spans="1:3" ht="22.5" customHeight="1">
      <c r="A193" s="7" t="s">
        <v>596</v>
      </c>
      <c r="B193" s="6">
        <v>731003</v>
      </c>
      <c r="C193" s="7" t="s">
        <v>627</v>
      </c>
    </row>
    <row r="194" spans="1:3" ht="22.5" customHeight="1">
      <c r="A194" s="7" t="s">
        <v>597</v>
      </c>
      <c r="B194" s="6">
        <v>731004</v>
      </c>
      <c r="C194" s="7" t="s">
        <v>627</v>
      </c>
    </row>
    <row r="195" spans="1:3" ht="22.5" customHeight="1">
      <c r="A195" s="7" t="s">
        <v>598</v>
      </c>
      <c r="B195" s="6">
        <v>731005</v>
      </c>
      <c r="C195" s="7" t="s">
        <v>627</v>
      </c>
    </row>
    <row r="196" spans="1:3" ht="22.5" customHeight="1">
      <c r="A196" s="7" t="s">
        <v>599</v>
      </c>
      <c r="B196" s="6">
        <v>731999</v>
      </c>
      <c r="C196" s="7" t="s">
        <v>627</v>
      </c>
    </row>
    <row r="197" spans="1:3" ht="22.5" customHeight="1">
      <c r="A197" s="7" t="s">
        <v>600</v>
      </c>
      <c r="B197" s="6">
        <v>732002</v>
      </c>
      <c r="C197" s="7" t="s">
        <v>627</v>
      </c>
    </row>
    <row r="198" spans="1:3" ht="22.5" customHeight="1">
      <c r="A198" s="7" t="s">
        <v>601</v>
      </c>
      <c r="B198" s="6">
        <v>732003</v>
      </c>
      <c r="C198" s="7" t="s">
        <v>627</v>
      </c>
    </row>
    <row r="199" spans="1:3" ht="22.5" customHeight="1">
      <c r="A199" s="7" t="s">
        <v>602</v>
      </c>
      <c r="B199" s="6">
        <v>732004</v>
      </c>
      <c r="C199" s="7" t="s">
        <v>627</v>
      </c>
    </row>
    <row r="200" spans="1:3" ht="22.5" customHeight="1">
      <c r="A200" s="7" t="s">
        <v>603</v>
      </c>
      <c r="B200" s="6">
        <v>732999</v>
      </c>
      <c r="C200" s="7" t="s">
        <v>627</v>
      </c>
    </row>
  </sheetData>
  <autoFilter ref="A2:C200" xr:uid="{7A54C1CC-730F-4A54-B238-988313763927}"/>
  <conditionalFormatting sqref="E3:E11 B1:B1048576">
    <cfRule type="duplicateValues" dxfId="13" priority="1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68CA-D0E8-4D3F-8AFD-CD5EB45668F1}">
  <sheetPr codeName="Sheet8">
    <tabColor theme="9" tint="0.79998168889431442"/>
    <pageSetUpPr fitToPage="1"/>
  </sheetPr>
  <dimension ref="A1:A39"/>
  <sheetViews>
    <sheetView showGridLines="0" zoomScaleNormal="100" workbookViewId="0">
      <pane ySplit="2" topLeftCell="A3" activePane="bottomLeft" state="frozen"/>
      <selection activeCell="H30" sqref="H30"/>
      <selection pane="bottomLeft" activeCell="A2" sqref="A2"/>
    </sheetView>
  </sheetViews>
  <sheetFormatPr defaultColWidth="8.625" defaultRowHeight="22.5" customHeight="1"/>
  <cols>
    <col min="1" max="1" width="49.875" style="2" customWidth="1"/>
    <col min="2" max="16384" width="8.625" style="2"/>
  </cols>
  <sheetData>
    <row r="1" spans="1:1" ht="38.25">
      <c r="A1" s="4" t="s">
        <v>844</v>
      </c>
    </row>
    <row r="2" spans="1:1" ht="22.5" customHeight="1">
      <c r="A2" s="8" t="s">
        <v>625</v>
      </c>
    </row>
    <row r="3" spans="1:1" ht="22.5" customHeight="1">
      <c r="A3" s="7" t="s">
        <v>779</v>
      </c>
    </row>
    <row r="4" spans="1:1" ht="22.5" customHeight="1">
      <c r="A4" s="7" t="s">
        <v>774</v>
      </c>
    </row>
    <row r="5" spans="1:1" ht="22.5" customHeight="1">
      <c r="A5" s="7" t="s">
        <v>782</v>
      </c>
    </row>
    <row r="6" spans="1:1" ht="22.5" customHeight="1">
      <c r="A6" s="7" t="s">
        <v>784</v>
      </c>
    </row>
    <row r="7" spans="1:1" ht="22.5" customHeight="1">
      <c r="A7" s="7" t="s">
        <v>786</v>
      </c>
    </row>
    <row r="8" spans="1:1" ht="22.5" customHeight="1">
      <c r="A8" s="7" t="s">
        <v>788</v>
      </c>
    </row>
    <row r="9" spans="1:1" ht="22.5" customHeight="1">
      <c r="A9" s="7" t="s">
        <v>790</v>
      </c>
    </row>
    <row r="10" spans="1:1" ht="22.5" customHeight="1">
      <c r="A10" s="7" t="s">
        <v>792</v>
      </c>
    </row>
    <row r="11" spans="1:1" ht="22.5" customHeight="1">
      <c r="A11" s="7" t="s">
        <v>794</v>
      </c>
    </row>
    <row r="12" spans="1:1" ht="22.5" customHeight="1">
      <c r="A12" s="7" t="s">
        <v>796</v>
      </c>
    </row>
    <row r="13" spans="1:1" ht="22.5" customHeight="1">
      <c r="A13" s="7" t="s">
        <v>798</v>
      </c>
    </row>
    <row r="14" spans="1:1" ht="22.5" customHeight="1">
      <c r="A14" s="7" t="s">
        <v>800</v>
      </c>
    </row>
    <row r="15" spans="1:1" ht="22.5" customHeight="1">
      <c r="A15" s="7" t="s">
        <v>802</v>
      </c>
    </row>
    <row r="16" spans="1:1" ht="22.5" customHeight="1">
      <c r="A16" s="7" t="s">
        <v>804</v>
      </c>
    </row>
    <row r="17" spans="1:1" ht="22.5" customHeight="1">
      <c r="A17" s="7" t="s">
        <v>806</v>
      </c>
    </row>
    <row r="18" spans="1:1" ht="22.5" customHeight="1">
      <c r="A18" s="7" t="s">
        <v>808</v>
      </c>
    </row>
    <row r="19" spans="1:1" ht="22.5" customHeight="1">
      <c r="A19" s="7" t="s">
        <v>810</v>
      </c>
    </row>
    <row r="20" spans="1:1" ht="22.5" customHeight="1">
      <c r="A20" s="7" t="s">
        <v>812</v>
      </c>
    </row>
    <row r="21" spans="1:1" ht="22.5" customHeight="1">
      <c r="A21" s="7" t="s">
        <v>814</v>
      </c>
    </row>
    <row r="22" spans="1:1" ht="22.5" customHeight="1">
      <c r="A22" s="7" t="s">
        <v>816</v>
      </c>
    </row>
    <row r="23" spans="1:1" ht="22.5" customHeight="1">
      <c r="A23" s="7" t="s">
        <v>818</v>
      </c>
    </row>
    <row r="24" spans="1:1" ht="22.5" customHeight="1">
      <c r="A24" s="7" t="s">
        <v>772</v>
      </c>
    </row>
    <row r="25" spans="1:1" ht="22.5" customHeight="1">
      <c r="A25" s="7" t="s">
        <v>821</v>
      </c>
    </row>
    <row r="26" spans="1:1" ht="22.5" customHeight="1">
      <c r="A26" s="7" t="s">
        <v>823</v>
      </c>
    </row>
    <row r="27" spans="1:1" ht="22.5" customHeight="1">
      <c r="A27" s="7" t="s">
        <v>825</v>
      </c>
    </row>
    <row r="28" spans="1:1" ht="22.5" customHeight="1">
      <c r="A28" s="7" t="s">
        <v>827</v>
      </c>
    </row>
    <row r="29" spans="1:1" ht="22.5" customHeight="1">
      <c r="A29" s="7" t="s">
        <v>776</v>
      </c>
    </row>
    <row r="30" spans="1:1" ht="22.5" customHeight="1">
      <c r="A30" s="7" t="s">
        <v>545</v>
      </c>
    </row>
    <row r="31" spans="1:1" ht="22.5" customHeight="1">
      <c r="A31" s="7" t="s">
        <v>777</v>
      </c>
    </row>
    <row r="32" spans="1:1" ht="22.5" customHeight="1">
      <c r="A32" s="7" t="s">
        <v>773</v>
      </c>
    </row>
    <row r="33" spans="1:1" ht="22.5" customHeight="1">
      <c r="A33" s="7" t="s">
        <v>833</v>
      </c>
    </row>
    <row r="34" spans="1:1" ht="22.5" customHeight="1">
      <c r="A34" s="7" t="s">
        <v>835</v>
      </c>
    </row>
    <row r="35" spans="1:1" ht="22.5" customHeight="1">
      <c r="A35" s="7" t="s">
        <v>375</v>
      </c>
    </row>
    <row r="36" spans="1:1" ht="22.5" customHeight="1">
      <c r="A36" s="7" t="s">
        <v>838</v>
      </c>
    </row>
    <row r="37" spans="1:1" ht="22.5" customHeight="1">
      <c r="A37" s="7" t="s">
        <v>840</v>
      </c>
    </row>
    <row r="38" spans="1:1" ht="22.5" customHeight="1">
      <c r="A38" s="7" t="s">
        <v>842</v>
      </c>
    </row>
    <row r="39" spans="1:1" ht="22.5" customHeight="1">
      <c r="A39" s="7" t="s">
        <v>775</v>
      </c>
    </row>
  </sheetData>
  <autoFilter ref="A2:A39" xr:uid="{7A54C1CC-730F-4A54-B238-988313763927}"/>
  <conditionalFormatting sqref="C3:C11">
    <cfRule type="duplicateValues" dxfId="12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28BA-415C-4D82-AAEB-04DB89D04075}">
  <sheetPr codeName="Sheet9">
    <tabColor theme="7" tint="0.79998168889431442"/>
    <pageSetUpPr fitToPage="1"/>
  </sheetPr>
  <dimension ref="B1:R92"/>
  <sheetViews>
    <sheetView showGridLines="0" tabSelected="1" zoomScaleNormal="100" workbookViewId="0">
      <selection activeCell="C11" sqref="C11"/>
    </sheetView>
  </sheetViews>
  <sheetFormatPr defaultColWidth="9" defaultRowHeight="22.5" customHeight="1"/>
  <cols>
    <col min="1" max="2" width="2.5" style="11" customWidth="1"/>
    <col min="3" max="3" width="13.375" style="12" customWidth="1"/>
    <col min="4" max="9" width="9" style="11"/>
    <col min="10" max="10" width="9" style="11" customWidth="1"/>
    <col min="11" max="11" width="9" style="11"/>
    <col min="12" max="12" width="2.5" style="11" customWidth="1"/>
    <col min="13" max="13" width="9" style="11"/>
    <col min="14" max="14" width="3.375" style="11" customWidth="1"/>
    <col min="15" max="15" width="26.75" style="11" bestFit="1" customWidth="1"/>
    <col min="16" max="16384" width="9" style="11"/>
  </cols>
  <sheetData>
    <row r="1" spans="2:18" ht="15" customHeight="1"/>
    <row r="2" spans="2:18" ht="15" customHeight="1">
      <c r="B2" s="13"/>
      <c r="C2" s="14"/>
      <c r="D2" s="15"/>
      <c r="E2" s="15"/>
      <c r="F2" s="15"/>
      <c r="G2" s="15"/>
      <c r="H2" s="15"/>
      <c r="I2" s="15"/>
      <c r="J2" s="15"/>
      <c r="K2" s="15"/>
      <c r="L2" s="16"/>
    </row>
    <row r="3" spans="2:18" s="12" customFormat="1" ht="22.5" customHeight="1">
      <c r="B3" s="17"/>
      <c r="C3" s="18" t="s">
        <v>9</v>
      </c>
      <c r="D3" s="19"/>
      <c r="E3" s="19"/>
      <c r="F3" s="19"/>
      <c r="G3" s="19"/>
      <c r="H3" s="19"/>
      <c r="I3" s="19"/>
      <c r="J3" s="19"/>
      <c r="K3" s="18"/>
      <c r="L3" s="20"/>
    </row>
    <row r="4" spans="2:18" s="12" customFormat="1" ht="38.25">
      <c r="B4" s="21"/>
      <c r="C4" s="22"/>
      <c r="D4" s="23"/>
      <c r="E4" s="19"/>
      <c r="F4" s="19"/>
      <c r="G4" s="19"/>
      <c r="H4" s="19"/>
      <c r="I4" s="19"/>
      <c r="J4" s="19"/>
      <c r="K4" s="22"/>
      <c r="L4" s="20"/>
    </row>
    <row r="5" spans="2:18" s="12" customFormat="1" ht="15" customHeight="1" thickBot="1">
      <c r="B5" s="21"/>
      <c r="C5" s="22"/>
      <c r="D5" s="23"/>
      <c r="E5" s="19"/>
      <c r="F5" s="19"/>
      <c r="G5" s="19"/>
      <c r="H5" s="19"/>
      <c r="I5" s="19"/>
      <c r="J5" s="19"/>
      <c r="K5" s="22"/>
      <c r="L5" s="20"/>
    </row>
    <row r="6" spans="2:18" s="12" customFormat="1" ht="23.1" customHeight="1" thickBot="1">
      <c r="B6" s="24"/>
      <c r="C6" s="25"/>
      <c r="D6" s="19"/>
      <c r="E6" s="19"/>
      <c r="F6" s="19"/>
      <c r="G6" s="19"/>
      <c r="H6" s="19"/>
      <c r="I6" s="19"/>
      <c r="J6" s="26" t="str">
        <f>INDEX(BusinessAreaCodes!A:A,MATCH(RashuBudget!K6,BusinessAreaCodes!B:B,0))</f>
        <v>މާލޭ ސިޓީ ކައުންސިލްގެ އިދާރާ</v>
      </c>
      <c r="K6" s="69">
        <v>1477</v>
      </c>
      <c r="L6" s="20"/>
      <c r="O6" s="27" t="s">
        <v>1079</v>
      </c>
    </row>
    <row r="7" spans="2:18" ht="15" customHeight="1"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2:18" ht="36">
      <c r="B8" s="28"/>
      <c r="C8" s="29"/>
      <c r="D8" s="29"/>
      <c r="E8" s="29"/>
      <c r="F8" s="29"/>
      <c r="G8" s="29"/>
      <c r="H8" s="29"/>
      <c r="I8" s="29"/>
      <c r="J8" s="29"/>
      <c r="K8" s="31"/>
      <c r="L8" s="30"/>
    </row>
    <row r="9" spans="2:18" ht="30" customHeight="1">
      <c r="B9" s="28"/>
      <c r="C9" s="32" t="s">
        <v>1062</v>
      </c>
      <c r="D9" s="33"/>
      <c r="E9" s="33"/>
      <c r="F9" s="33"/>
      <c r="G9" s="33"/>
      <c r="H9" s="33"/>
      <c r="I9" s="33"/>
      <c r="J9" s="33"/>
      <c r="K9" s="33"/>
      <c r="L9" s="30"/>
    </row>
    <row r="10" spans="2:18" ht="22.5" customHeight="1">
      <c r="B10" s="28"/>
      <c r="C10" s="34">
        <f>SUM(C11:C14)</f>
        <v>134709021</v>
      </c>
      <c r="D10" s="35"/>
      <c r="E10" s="35"/>
      <c r="F10" s="35"/>
      <c r="G10" s="35"/>
      <c r="H10" s="35"/>
      <c r="I10" s="35"/>
      <c r="J10" s="35"/>
      <c r="K10" s="36" t="s">
        <v>1063</v>
      </c>
      <c r="L10" s="30"/>
    </row>
    <row r="11" spans="2:18" ht="22.5" customHeight="1">
      <c r="B11" s="28"/>
      <c r="C11" s="37">
        <f>SUMIF(Revenue!$F:$F,$K11,Revenue!$C:$C)</f>
        <v>134709021</v>
      </c>
      <c r="D11" s="38"/>
      <c r="E11" s="38"/>
      <c r="F11" s="38"/>
      <c r="G11" s="38"/>
      <c r="H11" s="38"/>
      <c r="I11" s="38"/>
      <c r="J11" s="38"/>
      <c r="K11" s="39" t="s">
        <v>6</v>
      </c>
      <c r="L11" s="30"/>
      <c r="R11" s="19"/>
    </row>
    <row r="12" spans="2:18" ht="22.5" customHeight="1">
      <c r="B12" s="28"/>
      <c r="C12" s="40">
        <f>SUMIF(Revenue!$F:$F,$K12,Revenue!$C:$C)</f>
        <v>0</v>
      </c>
      <c r="D12" s="41"/>
      <c r="E12" s="41"/>
      <c r="F12" s="41"/>
      <c r="G12" s="41"/>
      <c r="H12" s="41"/>
      <c r="I12" s="41"/>
      <c r="J12" s="41"/>
      <c r="K12" s="42" t="s">
        <v>7</v>
      </c>
      <c r="L12" s="30"/>
    </row>
    <row r="13" spans="2:18" ht="22.5" customHeight="1">
      <c r="B13" s="28"/>
      <c r="C13" s="40">
        <f>SUMIF(Revenue!$F:$F,$K13,Revenue!$C:$C)</f>
        <v>0</v>
      </c>
      <c r="D13" s="41"/>
      <c r="E13" s="41"/>
      <c r="F13" s="41"/>
      <c r="G13" s="41"/>
      <c r="H13" s="41"/>
      <c r="I13" s="41"/>
      <c r="J13" s="41"/>
      <c r="K13" s="42" t="s">
        <v>5</v>
      </c>
      <c r="L13" s="30"/>
    </row>
    <row r="14" spans="2:18" ht="22.5" customHeight="1">
      <c r="B14" s="28"/>
      <c r="C14" s="40">
        <f>SUMIF(Revenue!$F:$F,$K14,Revenue!$C:$C)</f>
        <v>0</v>
      </c>
      <c r="D14" s="41"/>
      <c r="E14" s="41"/>
      <c r="F14" s="41"/>
      <c r="G14" s="41"/>
      <c r="H14" s="41"/>
      <c r="I14" s="41"/>
      <c r="J14" s="41"/>
      <c r="K14" s="42" t="s">
        <v>766</v>
      </c>
      <c r="L14" s="30"/>
    </row>
    <row r="15" spans="2:18" ht="15" customHeight="1">
      <c r="B15" s="28"/>
      <c r="C15" s="43"/>
      <c r="D15" s="29"/>
      <c r="E15" s="29"/>
      <c r="F15" s="29"/>
      <c r="G15" s="29"/>
      <c r="H15" s="29"/>
      <c r="I15" s="29"/>
      <c r="J15" s="29"/>
      <c r="K15" s="44"/>
      <c r="L15" s="30"/>
    </row>
    <row r="16" spans="2:18" ht="22.5" customHeight="1">
      <c r="B16" s="28"/>
      <c r="C16" s="34">
        <f>C17+C22+C27+C32</f>
        <v>0</v>
      </c>
      <c r="D16" s="35"/>
      <c r="E16" s="35"/>
      <c r="F16" s="35"/>
      <c r="G16" s="35"/>
      <c r="H16" s="35"/>
      <c r="I16" s="35"/>
      <c r="J16" s="35"/>
      <c r="K16" s="36" t="s">
        <v>1064</v>
      </c>
      <c r="L16" s="30"/>
    </row>
    <row r="17" spans="2:12" ht="22.5" customHeight="1">
      <c r="B17" s="28"/>
      <c r="C17" s="45">
        <f>SUM(C18:C20)</f>
        <v>0</v>
      </c>
      <c r="D17" s="46"/>
      <c r="E17" s="46"/>
      <c r="F17" s="46"/>
      <c r="G17" s="46"/>
      <c r="H17" s="46"/>
      <c r="I17" s="46"/>
      <c r="J17" s="46"/>
      <c r="K17" s="47" t="s">
        <v>6</v>
      </c>
      <c r="L17" s="30"/>
    </row>
    <row r="18" spans="2:12" ht="22.5" customHeight="1">
      <c r="B18" s="28"/>
      <c r="C18" s="37">
        <f>'Budget(BG)'!D10</f>
        <v>0</v>
      </c>
      <c r="D18" s="38"/>
      <c r="E18" s="38"/>
      <c r="F18" s="38"/>
      <c r="G18" s="38"/>
      <c r="H18" s="38"/>
      <c r="I18" s="38"/>
      <c r="J18" s="38"/>
      <c r="K18" s="48" t="s">
        <v>1065</v>
      </c>
      <c r="L18" s="30"/>
    </row>
    <row r="19" spans="2:12" ht="22.5" customHeight="1">
      <c r="B19" s="28"/>
      <c r="C19" s="40">
        <f>'Budget(BG)'!D11-C20</f>
        <v>0</v>
      </c>
      <c r="D19" s="41"/>
      <c r="E19" s="41"/>
      <c r="F19" s="41"/>
      <c r="G19" s="41"/>
      <c r="H19" s="41"/>
      <c r="I19" s="41"/>
      <c r="J19" s="41"/>
      <c r="K19" s="49" t="s">
        <v>1066</v>
      </c>
      <c r="L19" s="30"/>
    </row>
    <row r="20" spans="2:12" ht="22.5" customHeight="1">
      <c r="B20" s="28"/>
      <c r="C20" s="40">
        <f>SUMIF(PSIP!$G:$G,K17,PSIP!$C:$C)</f>
        <v>0</v>
      </c>
      <c r="D20" s="41"/>
      <c r="E20" s="41"/>
      <c r="F20" s="41"/>
      <c r="G20" s="41"/>
      <c r="H20" s="41"/>
      <c r="I20" s="41"/>
      <c r="J20" s="41"/>
      <c r="K20" s="49" t="s">
        <v>1067</v>
      </c>
      <c r="L20" s="30"/>
    </row>
    <row r="21" spans="2:12" ht="15" customHeight="1">
      <c r="B21" s="28"/>
      <c r="C21" s="43"/>
      <c r="D21" s="29"/>
      <c r="E21" s="29"/>
      <c r="F21" s="29"/>
      <c r="G21" s="29"/>
      <c r="H21" s="29"/>
      <c r="I21" s="29"/>
      <c r="J21" s="29"/>
      <c r="K21" s="44"/>
      <c r="L21" s="30"/>
    </row>
    <row r="22" spans="2:12" ht="22.5" customHeight="1">
      <c r="B22" s="28"/>
      <c r="C22" s="45">
        <f>SUM(C23:C25)</f>
        <v>0</v>
      </c>
      <c r="D22" s="46"/>
      <c r="E22" s="46"/>
      <c r="F22" s="46"/>
      <c r="G22" s="46"/>
      <c r="H22" s="46"/>
      <c r="I22" s="46"/>
      <c r="J22" s="46"/>
      <c r="K22" s="47" t="s">
        <v>7</v>
      </c>
      <c r="L22" s="30"/>
    </row>
    <row r="23" spans="2:12" ht="22.5" customHeight="1">
      <c r="B23" s="28"/>
      <c r="C23" s="50">
        <f>'Budget(CG)'!D10</f>
        <v>0</v>
      </c>
      <c r="D23" s="51"/>
      <c r="E23" s="51"/>
      <c r="F23" s="51"/>
      <c r="G23" s="51"/>
      <c r="H23" s="51"/>
      <c r="I23" s="51"/>
      <c r="J23" s="51"/>
      <c r="K23" s="52" t="s">
        <v>1065</v>
      </c>
      <c r="L23" s="30"/>
    </row>
    <row r="24" spans="2:12" ht="22.5" customHeight="1">
      <c r="B24" s="28"/>
      <c r="C24" s="40">
        <f>'Budget(CG)'!D11-C25</f>
        <v>0</v>
      </c>
      <c r="D24" s="41"/>
      <c r="E24" s="41"/>
      <c r="F24" s="41"/>
      <c r="G24" s="41"/>
      <c r="H24" s="41"/>
      <c r="I24" s="41"/>
      <c r="J24" s="41"/>
      <c r="K24" s="49" t="s">
        <v>1066</v>
      </c>
      <c r="L24" s="30"/>
    </row>
    <row r="25" spans="2:12" ht="22.5" customHeight="1">
      <c r="B25" s="28"/>
      <c r="C25" s="40">
        <f>SUMIF(PSIP!$G:$G,K22,PSIP!$C:$C)</f>
        <v>0</v>
      </c>
      <c r="D25" s="41"/>
      <c r="E25" s="41"/>
      <c r="F25" s="41"/>
      <c r="G25" s="41"/>
      <c r="H25" s="41"/>
      <c r="I25" s="41"/>
      <c r="J25" s="41"/>
      <c r="K25" s="49" t="s">
        <v>1067</v>
      </c>
      <c r="L25" s="30"/>
    </row>
    <row r="26" spans="2:12" ht="15" customHeight="1">
      <c r="B26" s="28"/>
      <c r="C26" s="43"/>
      <c r="D26" s="29"/>
      <c r="E26" s="29"/>
      <c r="F26" s="29"/>
      <c r="G26" s="29"/>
      <c r="H26" s="29"/>
      <c r="I26" s="29"/>
      <c r="J26" s="29"/>
      <c r="K26" s="44"/>
      <c r="L26" s="30"/>
    </row>
    <row r="27" spans="2:12" ht="22.5" customHeight="1">
      <c r="B27" s="28"/>
      <c r="C27" s="45">
        <f>SUM(C28:C30)</f>
        <v>0</v>
      </c>
      <c r="D27" s="46"/>
      <c r="E27" s="46"/>
      <c r="F27" s="46"/>
      <c r="G27" s="46"/>
      <c r="H27" s="46"/>
      <c r="I27" s="46"/>
      <c r="J27" s="46"/>
      <c r="K27" s="47" t="s">
        <v>5</v>
      </c>
      <c r="L27" s="30"/>
    </row>
    <row r="28" spans="2:12" ht="22.5" customHeight="1">
      <c r="B28" s="28"/>
      <c r="C28" s="50">
        <f>'Budget(TF)'!D10</f>
        <v>0</v>
      </c>
      <c r="D28" s="51"/>
      <c r="E28" s="51"/>
      <c r="F28" s="51"/>
      <c r="G28" s="51"/>
      <c r="H28" s="51"/>
      <c r="I28" s="51"/>
      <c r="J28" s="51"/>
      <c r="K28" s="52" t="s">
        <v>1065</v>
      </c>
      <c r="L28" s="30"/>
    </row>
    <row r="29" spans="2:12" ht="22.5" customHeight="1">
      <c r="B29" s="28"/>
      <c r="C29" s="40">
        <f>'Budget(TF)'!D11-C30</f>
        <v>0</v>
      </c>
      <c r="D29" s="41"/>
      <c r="E29" s="41"/>
      <c r="F29" s="41"/>
      <c r="G29" s="41"/>
      <c r="H29" s="41"/>
      <c r="I29" s="41"/>
      <c r="J29" s="41"/>
      <c r="K29" s="49" t="s">
        <v>1066</v>
      </c>
      <c r="L29" s="30"/>
    </row>
    <row r="30" spans="2:12" ht="22.5" customHeight="1">
      <c r="B30" s="28"/>
      <c r="C30" s="40">
        <f>SUMIF(PSIP!$G:$G,K27,PSIP!$C:$C)</f>
        <v>0</v>
      </c>
      <c r="D30" s="41"/>
      <c r="E30" s="41"/>
      <c r="F30" s="41"/>
      <c r="G30" s="41"/>
      <c r="H30" s="41"/>
      <c r="I30" s="41"/>
      <c r="J30" s="41"/>
      <c r="K30" s="49" t="s">
        <v>1067</v>
      </c>
      <c r="L30" s="30"/>
    </row>
    <row r="31" spans="2:12" ht="15" customHeight="1">
      <c r="B31" s="28"/>
      <c r="C31" s="43"/>
      <c r="D31" s="29"/>
      <c r="E31" s="29"/>
      <c r="F31" s="29"/>
      <c r="G31" s="29"/>
      <c r="H31" s="29"/>
      <c r="I31" s="29"/>
      <c r="J31" s="29"/>
      <c r="K31" s="44"/>
      <c r="L31" s="30"/>
    </row>
    <row r="32" spans="2:12" ht="22.5" customHeight="1">
      <c r="B32" s="28"/>
      <c r="C32" s="45">
        <f>SUM(C33:C35)</f>
        <v>0</v>
      </c>
      <c r="D32" s="46"/>
      <c r="E32" s="46"/>
      <c r="F32" s="46"/>
      <c r="G32" s="46"/>
      <c r="H32" s="46"/>
      <c r="I32" s="46"/>
      <c r="J32" s="46"/>
      <c r="K32" s="47" t="s">
        <v>766</v>
      </c>
      <c r="L32" s="30"/>
    </row>
    <row r="33" spans="2:12" ht="22.5" customHeight="1">
      <c r="B33" s="28"/>
      <c r="C33" s="50">
        <f>'Budget(CF)'!D10</f>
        <v>0</v>
      </c>
      <c r="D33" s="51"/>
      <c r="E33" s="51"/>
      <c r="F33" s="51"/>
      <c r="G33" s="51"/>
      <c r="H33" s="51"/>
      <c r="I33" s="51"/>
      <c r="J33" s="51"/>
      <c r="K33" s="52" t="s">
        <v>1065</v>
      </c>
      <c r="L33" s="30"/>
    </row>
    <row r="34" spans="2:12" ht="22.5" customHeight="1">
      <c r="B34" s="28"/>
      <c r="C34" s="40">
        <f>'Budget(CF)'!D11-C35</f>
        <v>0</v>
      </c>
      <c r="D34" s="41"/>
      <c r="E34" s="41"/>
      <c r="F34" s="41"/>
      <c r="G34" s="41"/>
      <c r="H34" s="41"/>
      <c r="I34" s="41"/>
      <c r="J34" s="41"/>
      <c r="K34" s="49" t="s">
        <v>1066</v>
      </c>
      <c r="L34" s="30"/>
    </row>
    <row r="35" spans="2:12" ht="22.5" customHeight="1">
      <c r="B35" s="28"/>
      <c r="C35" s="40">
        <f>SUMIF(PSIP!$G:$G,K32,PSIP!$C:$C)</f>
        <v>0</v>
      </c>
      <c r="D35" s="41"/>
      <c r="E35" s="41"/>
      <c r="F35" s="41"/>
      <c r="G35" s="41"/>
      <c r="H35" s="41"/>
      <c r="I35" s="41"/>
      <c r="J35" s="41"/>
      <c r="K35" s="49" t="s">
        <v>1067</v>
      </c>
      <c r="L35" s="30"/>
    </row>
    <row r="36" spans="2:12" ht="22.5" customHeight="1">
      <c r="B36" s="28"/>
      <c r="C36" s="43"/>
      <c r="D36" s="29"/>
      <c r="E36" s="29"/>
      <c r="F36" s="29"/>
      <c r="G36" s="29"/>
      <c r="H36" s="29"/>
      <c r="I36" s="29"/>
      <c r="J36" s="29"/>
      <c r="K36" s="29"/>
      <c r="L36" s="30"/>
    </row>
    <row r="37" spans="2:12" ht="22.5" customHeight="1">
      <c r="B37" s="28"/>
      <c r="C37" s="34">
        <f>C10-C16</f>
        <v>134709021</v>
      </c>
      <c r="D37" s="35"/>
      <c r="E37" s="35"/>
      <c r="F37" s="35"/>
      <c r="G37" s="35"/>
      <c r="H37" s="35"/>
      <c r="I37" s="35"/>
      <c r="J37" s="35"/>
      <c r="K37" s="36" t="str">
        <f>IF(C37&lt;0,"ޑެފިސިޓް","ސަރޕްލަސް")</f>
        <v>ސަރޕްލަސް</v>
      </c>
      <c r="L37" s="30"/>
    </row>
    <row r="38" spans="2:12" ht="15" customHeight="1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56"/>
    </row>
    <row r="39" spans="2:12" ht="36">
      <c r="B39" s="13"/>
      <c r="C39" s="15"/>
      <c r="D39" s="15"/>
      <c r="E39" s="15"/>
      <c r="F39" s="15"/>
      <c r="G39" s="15"/>
      <c r="H39" s="203"/>
      <c r="I39" s="15"/>
      <c r="J39" s="15"/>
      <c r="K39" s="204"/>
      <c r="L39" s="16"/>
    </row>
    <row r="40" spans="2:12" ht="21.75">
      <c r="B40" s="28"/>
      <c r="C40" s="29"/>
      <c r="D40" s="29"/>
      <c r="E40" s="29"/>
      <c r="F40" s="29"/>
      <c r="G40" s="29"/>
      <c r="H40" s="199"/>
      <c r="I40" s="29"/>
      <c r="J40" s="29"/>
      <c r="K40" s="200" t="s">
        <v>1083</v>
      </c>
      <c r="L40" s="30"/>
    </row>
    <row r="41" spans="2:12" ht="22.5" customHeight="1">
      <c r="B41" s="28"/>
      <c r="C41" s="34">
        <f>SUM(C42:C43)</f>
        <v>0</v>
      </c>
      <c r="D41" s="57"/>
      <c r="E41" s="57"/>
      <c r="F41" s="57"/>
      <c r="G41" s="57"/>
      <c r="H41" s="57"/>
      <c r="I41" s="57"/>
      <c r="J41" s="57"/>
      <c r="K41" s="36" t="s">
        <v>1084</v>
      </c>
      <c r="L41" s="30"/>
    </row>
    <row r="42" spans="2:12" ht="22.5" customHeight="1">
      <c r="B42" s="28"/>
      <c r="C42" s="70"/>
      <c r="D42" s="38"/>
      <c r="E42" s="38"/>
      <c r="F42" s="38"/>
      <c r="G42" s="38"/>
      <c r="H42" s="38"/>
      <c r="I42" s="38"/>
      <c r="J42" s="38"/>
      <c r="K42" s="48" t="s">
        <v>1068</v>
      </c>
      <c r="L42" s="30"/>
    </row>
    <row r="43" spans="2:12" ht="22.5" customHeight="1">
      <c r="B43" s="28"/>
      <c r="C43" s="71"/>
      <c r="D43" s="41"/>
      <c r="E43" s="41"/>
      <c r="F43" s="41"/>
      <c r="G43" s="41"/>
      <c r="H43" s="41"/>
      <c r="I43" s="41"/>
      <c r="J43" s="41"/>
      <c r="K43" s="49" t="s">
        <v>1069</v>
      </c>
      <c r="L43" s="30"/>
    </row>
    <row r="44" spans="2:12" ht="15" customHeight="1">
      <c r="B44" s="28"/>
      <c r="C44" s="43"/>
      <c r="D44" s="29"/>
      <c r="E44" s="29"/>
      <c r="F44" s="29"/>
      <c r="G44" s="29"/>
      <c r="H44" s="29"/>
      <c r="I44" s="29"/>
      <c r="J44" s="29"/>
      <c r="K44" s="44"/>
      <c r="L44" s="30"/>
    </row>
    <row r="45" spans="2:12" ht="22.5" customHeight="1">
      <c r="B45" s="28"/>
      <c r="C45" s="34">
        <f>C46+C49</f>
        <v>0</v>
      </c>
      <c r="D45" s="57"/>
      <c r="E45" s="57"/>
      <c r="F45" s="57"/>
      <c r="G45" s="57"/>
      <c r="H45" s="57"/>
      <c r="I45" s="57"/>
      <c r="J45" s="57"/>
      <c r="K45" s="36" t="s">
        <v>1085</v>
      </c>
      <c r="L45" s="30"/>
    </row>
    <row r="46" spans="2:12" ht="22.5" customHeight="1">
      <c r="B46" s="28"/>
      <c r="C46" s="58">
        <f>SUM(C47:C48)</f>
        <v>0</v>
      </c>
      <c r="D46" s="59"/>
      <c r="E46" s="59"/>
      <c r="F46" s="59"/>
      <c r="G46" s="59"/>
      <c r="H46" s="59"/>
      <c r="I46" s="59"/>
      <c r="J46" s="59"/>
      <c r="K46" s="60" t="s">
        <v>1070</v>
      </c>
      <c r="L46" s="30"/>
    </row>
    <row r="47" spans="2:12" ht="22.5" customHeight="1">
      <c r="B47" s="28"/>
      <c r="C47" s="71"/>
      <c r="D47" s="41"/>
      <c r="E47" s="41"/>
      <c r="F47" s="41"/>
      <c r="G47" s="41"/>
      <c r="H47" s="41"/>
      <c r="I47" s="41"/>
      <c r="J47" s="41"/>
      <c r="K47" s="202" t="s">
        <v>1068</v>
      </c>
      <c r="L47" s="30"/>
    </row>
    <row r="48" spans="2:12" ht="22.5" customHeight="1">
      <c r="B48" s="28"/>
      <c r="C48" s="71"/>
      <c r="D48" s="41"/>
      <c r="E48" s="41"/>
      <c r="F48" s="41"/>
      <c r="G48" s="41"/>
      <c r="H48" s="41"/>
      <c r="I48" s="41"/>
      <c r="J48" s="41"/>
      <c r="K48" s="202" t="s">
        <v>1069</v>
      </c>
      <c r="L48" s="30"/>
    </row>
    <row r="49" spans="2:12" ht="22.5" customHeight="1">
      <c r="B49" s="28"/>
      <c r="C49" s="61">
        <f>SUM(C50:C51)</f>
        <v>0</v>
      </c>
      <c r="D49" s="62"/>
      <c r="E49" s="62"/>
      <c r="F49" s="62"/>
      <c r="G49" s="62"/>
      <c r="H49" s="62"/>
      <c r="I49" s="62"/>
      <c r="J49" s="62"/>
      <c r="K49" s="63" t="s">
        <v>1071</v>
      </c>
      <c r="L49" s="30"/>
    </row>
    <row r="50" spans="2:12" ht="22.5" customHeight="1">
      <c r="B50" s="28"/>
      <c r="C50" s="71"/>
      <c r="D50" s="41"/>
      <c r="E50" s="41"/>
      <c r="F50" s="41"/>
      <c r="G50" s="41"/>
      <c r="H50" s="41"/>
      <c r="I50" s="41"/>
      <c r="J50" s="41"/>
      <c r="K50" s="202" t="s">
        <v>1068</v>
      </c>
      <c r="L50" s="30"/>
    </row>
    <row r="51" spans="2:12" ht="22.5" customHeight="1">
      <c r="B51" s="28"/>
      <c r="C51" s="71"/>
      <c r="D51" s="41"/>
      <c r="E51" s="41"/>
      <c r="F51" s="41"/>
      <c r="G51" s="41"/>
      <c r="H51" s="41"/>
      <c r="I51" s="41"/>
      <c r="J51" s="41"/>
      <c r="K51" s="202" t="s">
        <v>1069</v>
      </c>
      <c r="L51" s="30"/>
    </row>
    <row r="52" spans="2:12" ht="15" customHeight="1">
      <c r="B52" s="28"/>
      <c r="C52" s="43"/>
      <c r="D52" s="29"/>
      <c r="E52" s="29"/>
      <c r="F52" s="29"/>
      <c r="G52" s="29"/>
      <c r="H52" s="29"/>
      <c r="I52" s="29"/>
      <c r="J52" s="29"/>
      <c r="K52" s="44"/>
      <c r="L52" s="30"/>
    </row>
    <row r="53" spans="2:12" ht="22.5" customHeight="1">
      <c r="B53" s="28"/>
      <c r="C53" s="34"/>
      <c r="D53" s="57"/>
      <c r="E53" s="57"/>
      <c r="F53" s="57"/>
      <c r="G53" s="57"/>
      <c r="H53" s="57"/>
      <c r="I53" s="57"/>
      <c r="J53" s="57"/>
      <c r="K53" s="64" t="s">
        <v>1086</v>
      </c>
      <c r="L53" s="30"/>
    </row>
    <row r="54" spans="2:12" ht="22.5" customHeight="1">
      <c r="B54" s="28"/>
      <c r="C54" s="70"/>
      <c r="D54" s="38"/>
      <c r="E54" s="38"/>
      <c r="F54" s="38"/>
      <c r="G54" s="38"/>
      <c r="H54" s="38"/>
      <c r="I54" s="38"/>
      <c r="J54" s="38"/>
      <c r="K54" s="201" t="s">
        <v>1080</v>
      </c>
      <c r="L54" s="30"/>
    </row>
    <row r="55" spans="2:12" ht="22.5" customHeight="1">
      <c r="B55" s="28"/>
      <c r="C55" s="70"/>
      <c r="D55" s="38"/>
      <c r="E55" s="38"/>
      <c r="F55" s="38"/>
      <c r="G55" s="38"/>
      <c r="H55" s="38"/>
      <c r="I55" s="38"/>
      <c r="J55" s="38"/>
      <c r="K55" s="201" t="s">
        <v>1091</v>
      </c>
      <c r="L55" s="30"/>
    </row>
    <row r="56" spans="2:12" ht="22.5" customHeight="1">
      <c r="B56" s="28"/>
      <c r="C56" s="70"/>
      <c r="D56" s="38"/>
      <c r="E56" s="38"/>
      <c r="F56" s="38"/>
      <c r="G56" s="38"/>
      <c r="H56" s="38"/>
      <c r="I56" s="38"/>
      <c r="J56" s="38"/>
      <c r="K56" s="201" t="s">
        <v>1092</v>
      </c>
      <c r="L56" s="30"/>
    </row>
    <row r="57" spans="2:12" ht="22.5" customHeight="1">
      <c r="B57" s="28"/>
      <c r="C57" s="70"/>
      <c r="D57" s="38"/>
      <c r="E57" s="38"/>
      <c r="F57" s="38"/>
      <c r="G57" s="38"/>
      <c r="H57" s="38"/>
      <c r="I57" s="38"/>
      <c r="J57" s="38"/>
      <c r="K57" s="201" t="s">
        <v>1093</v>
      </c>
      <c r="L57" s="30"/>
    </row>
    <row r="58" spans="2:12" ht="22.5" customHeight="1">
      <c r="B58" s="28"/>
      <c r="C58" s="70"/>
      <c r="D58" s="38"/>
      <c r="E58" s="38"/>
      <c r="F58" s="38"/>
      <c r="G58" s="38"/>
      <c r="H58" s="38"/>
      <c r="I58" s="38"/>
      <c r="J58" s="38"/>
      <c r="K58" s="201" t="s">
        <v>1094</v>
      </c>
      <c r="L58" s="30"/>
    </row>
    <row r="59" spans="2:12" ht="22.5" customHeight="1">
      <c r="B59" s="28"/>
      <c r="C59" s="70"/>
      <c r="D59" s="38"/>
      <c r="E59" s="38"/>
      <c r="F59" s="38"/>
      <c r="G59" s="38"/>
      <c r="H59" s="38"/>
      <c r="I59" s="38"/>
      <c r="J59" s="38"/>
      <c r="K59" s="201" t="s">
        <v>1087</v>
      </c>
      <c r="L59" s="30"/>
    </row>
    <row r="60" spans="2:12" ht="22.5" customHeight="1">
      <c r="B60" s="28"/>
      <c r="C60" s="71"/>
      <c r="D60" s="41"/>
      <c r="E60" s="41"/>
      <c r="F60" s="41"/>
      <c r="G60" s="41"/>
      <c r="H60" s="41"/>
      <c r="I60" s="41"/>
      <c r="J60" s="41"/>
      <c r="K60" s="65" t="s">
        <v>1088</v>
      </c>
      <c r="L60" s="30"/>
    </row>
    <row r="61" spans="2:12" ht="22.5" customHeight="1">
      <c r="B61" s="28"/>
      <c r="C61" s="71"/>
      <c r="D61" s="41"/>
      <c r="E61" s="41"/>
      <c r="F61" s="41"/>
      <c r="G61" s="41"/>
      <c r="H61" s="41"/>
      <c r="I61" s="41"/>
      <c r="J61" s="41"/>
      <c r="K61" s="65" t="s">
        <v>1089</v>
      </c>
      <c r="L61" s="30"/>
    </row>
    <row r="62" spans="2:12" ht="22.5" customHeight="1">
      <c r="B62" s="28"/>
      <c r="C62" s="71"/>
      <c r="D62" s="41"/>
      <c r="E62" s="41"/>
      <c r="F62" s="41"/>
      <c r="G62" s="41"/>
      <c r="H62" s="41"/>
      <c r="I62" s="41"/>
      <c r="J62" s="41"/>
      <c r="K62" s="65" t="s">
        <v>1090</v>
      </c>
      <c r="L62" s="30"/>
    </row>
    <row r="63" spans="2:12" ht="22.5" customHeight="1">
      <c r="B63" s="28"/>
      <c r="C63" s="71"/>
      <c r="D63" s="41"/>
      <c r="E63" s="41"/>
      <c r="F63" s="41"/>
      <c r="G63" s="41"/>
      <c r="H63" s="41"/>
      <c r="I63" s="41"/>
      <c r="J63" s="41"/>
      <c r="K63" s="65" t="s">
        <v>1072</v>
      </c>
      <c r="L63" s="30"/>
    </row>
    <row r="64" spans="2:12" ht="22.5" customHeight="1">
      <c r="B64" s="28"/>
      <c r="C64" s="71"/>
      <c r="D64" s="41"/>
      <c r="E64" s="41"/>
      <c r="F64" s="41"/>
      <c r="G64" s="41"/>
      <c r="H64" s="41"/>
      <c r="I64" s="41"/>
      <c r="J64" s="41"/>
      <c r="K64" s="65" t="s">
        <v>1073</v>
      </c>
      <c r="L64" s="30"/>
    </row>
    <row r="65" spans="2:12" ht="22.5" customHeight="1">
      <c r="B65" s="28"/>
      <c r="C65" s="71"/>
      <c r="D65" s="41"/>
      <c r="E65" s="41"/>
      <c r="F65" s="41"/>
      <c r="G65" s="41"/>
      <c r="H65" s="41"/>
      <c r="I65" s="41"/>
      <c r="J65" s="41"/>
      <c r="K65" s="65" t="s">
        <v>1074</v>
      </c>
      <c r="L65" s="30"/>
    </row>
    <row r="66" spans="2:12" ht="22.5" customHeight="1">
      <c r="B66" s="28"/>
      <c r="C66" s="71"/>
      <c r="D66" s="41"/>
      <c r="E66" s="41"/>
      <c r="F66" s="41"/>
      <c r="G66" s="41"/>
      <c r="H66" s="41"/>
      <c r="I66" s="41"/>
      <c r="J66" s="41"/>
      <c r="K66" s="65" t="s">
        <v>1075</v>
      </c>
      <c r="L66" s="30"/>
    </row>
    <row r="67" spans="2:12" ht="22.5" customHeight="1">
      <c r="B67" s="28"/>
      <c r="C67" s="71"/>
      <c r="D67" s="41"/>
      <c r="E67" s="41"/>
      <c r="F67" s="41"/>
      <c r="G67" s="41"/>
      <c r="H67" s="41"/>
      <c r="I67" s="41"/>
      <c r="J67" s="41"/>
      <c r="K67" s="65" t="s">
        <v>1076</v>
      </c>
      <c r="L67" s="30"/>
    </row>
    <row r="68" spans="2:12" ht="22.5" customHeight="1">
      <c r="B68" s="28"/>
      <c r="C68" s="71"/>
      <c r="D68" s="41"/>
      <c r="E68" s="41"/>
      <c r="F68" s="41"/>
      <c r="G68" s="41"/>
      <c r="H68" s="41"/>
      <c r="I68" s="41"/>
      <c r="J68" s="41"/>
      <c r="K68" s="65" t="s">
        <v>1077</v>
      </c>
      <c r="L68" s="30"/>
    </row>
    <row r="69" spans="2:12" ht="22.5" customHeight="1">
      <c r="B69" s="28"/>
      <c r="C69" s="71"/>
      <c r="D69" s="41"/>
      <c r="E69" s="41"/>
      <c r="F69" s="41"/>
      <c r="G69" s="41"/>
      <c r="H69" s="41"/>
      <c r="I69" s="41"/>
      <c r="J69" s="41"/>
      <c r="K69" s="65" t="s">
        <v>1078</v>
      </c>
      <c r="L69" s="30"/>
    </row>
    <row r="70" spans="2:12" ht="22.5" customHeight="1">
      <c r="B70" s="28"/>
      <c r="C70" s="71"/>
      <c r="D70" s="41"/>
      <c r="E70" s="41"/>
      <c r="F70" s="41"/>
      <c r="G70" s="41"/>
      <c r="H70" s="41"/>
      <c r="I70" s="41"/>
      <c r="J70" s="41"/>
      <c r="K70" s="65" t="s">
        <v>1098</v>
      </c>
      <c r="L70" s="30"/>
    </row>
    <row r="71" spans="2:12" ht="22.5" customHeight="1">
      <c r="B71" s="28"/>
      <c r="C71" s="71"/>
      <c r="D71" s="41"/>
      <c r="E71" s="41"/>
      <c r="F71" s="41"/>
      <c r="G71" s="41"/>
      <c r="H71" s="41"/>
      <c r="I71" s="41"/>
      <c r="J71" s="41"/>
      <c r="K71" s="65" t="s">
        <v>1095</v>
      </c>
      <c r="L71" s="30"/>
    </row>
    <row r="72" spans="2:12" ht="22.5" customHeight="1">
      <c r="B72" s="28"/>
      <c r="C72" s="71"/>
      <c r="D72" s="41"/>
      <c r="E72" s="41"/>
      <c r="F72" s="41"/>
      <c r="G72" s="41"/>
      <c r="H72" s="41"/>
      <c r="I72" s="41"/>
      <c r="J72" s="41"/>
      <c r="K72" s="65" t="s">
        <v>1096</v>
      </c>
      <c r="L72" s="30"/>
    </row>
    <row r="73" spans="2:12" ht="22.5" customHeight="1">
      <c r="B73" s="28"/>
      <c r="C73" s="71"/>
      <c r="D73" s="41"/>
      <c r="E73" s="41"/>
      <c r="F73" s="41"/>
      <c r="G73" s="41"/>
      <c r="H73" s="41"/>
      <c r="I73" s="41"/>
      <c r="J73" s="41"/>
      <c r="K73" s="65" t="s">
        <v>1097</v>
      </c>
      <c r="L73" s="30"/>
    </row>
    <row r="74" spans="2:12" ht="15" customHeight="1">
      <c r="B74" s="53"/>
      <c r="C74" s="54"/>
      <c r="D74" s="55"/>
      <c r="E74" s="55"/>
      <c r="F74" s="55"/>
      <c r="G74" s="55"/>
      <c r="H74" s="55"/>
      <c r="I74" s="55"/>
      <c r="J74" s="55"/>
      <c r="K74" s="66"/>
      <c r="L74" s="56"/>
    </row>
    <row r="75" spans="2:12" ht="22.5" customHeight="1">
      <c r="C75" s="67"/>
      <c r="K75" s="68"/>
    </row>
    <row r="76" spans="2:12" ht="22.5" customHeight="1">
      <c r="C76" s="67"/>
      <c r="K76" s="68"/>
    </row>
    <row r="77" spans="2:12" ht="22.5" customHeight="1">
      <c r="C77" s="67"/>
      <c r="K77" s="68"/>
    </row>
    <row r="78" spans="2:12" ht="22.5" customHeight="1">
      <c r="C78" s="67"/>
      <c r="K78" s="68"/>
    </row>
    <row r="79" spans="2:12" ht="22.5" customHeight="1">
      <c r="C79" s="67"/>
      <c r="K79" s="68"/>
    </row>
    <row r="80" spans="2:12" ht="22.5" customHeight="1">
      <c r="C80" s="67"/>
      <c r="K80" s="68"/>
    </row>
    <row r="81" spans="3:11" ht="22.5" customHeight="1">
      <c r="C81" s="67"/>
      <c r="K81" s="68"/>
    </row>
    <row r="82" spans="3:11" ht="22.5" customHeight="1">
      <c r="C82" s="67"/>
      <c r="K82" s="68"/>
    </row>
    <row r="83" spans="3:11" ht="22.5" customHeight="1">
      <c r="C83" s="67"/>
      <c r="K83" s="68"/>
    </row>
    <row r="84" spans="3:11" ht="22.5" customHeight="1">
      <c r="C84" s="67"/>
      <c r="K84" s="68"/>
    </row>
    <row r="85" spans="3:11" ht="22.5" customHeight="1">
      <c r="C85" s="67"/>
      <c r="K85" s="68"/>
    </row>
    <row r="86" spans="3:11" ht="22.5" customHeight="1">
      <c r="C86" s="67"/>
      <c r="K86" s="68"/>
    </row>
    <row r="87" spans="3:11" ht="22.5" customHeight="1">
      <c r="C87" s="67"/>
      <c r="K87" s="68"/>
    </row>
    <row r="88" spans="3:11" ht="22.5" customHeight="1">
      <c r="C88" s="67"/>
      <c r="K88" s="68"/>
    </row>
    <row r="89" spans="3:11" ht="22.5" customHeight="1">
      <c r="C89" s="67"/>
      <c r="K89" s="68"/>
    </row>
    <row r="90" spans="3:11" ht="22.5" customHeight="1">
      <c r="K90" s="68"/>
    </row>
    <row r="91" spans="3:11" ht="22.5" customHeight="1">
      <c r="K91" s="68"/>
    </row>
    <row r="92" spans="3:11" ht="22.5" customHeight="1">
      <c r="K92" s="68"/>
    </row>
  </sheetData>
  <sheetProtection algorithmName="SHA-512" hashValue="YMGbIZ/KRytURqYPAojg4HhUdMqdcCRTabOvQNSiiBeYaEF7OwGGQ/qYPXsVf7j+BoPOxXOR3B2y9FuwzAh19A==" saltValue="xXiGNH/7X/YV8EiSwEYKaA==" spinCount="100000" sheet="1" objects="1" scenarios="1" formatCells="0"/>
  <conditionalFormatting sqref="C37:K37">
    <cfRule type="expression" dxfId="11" priority="1">
      <formula>$C$37&gt;0</formula>
    </cfRule>
    <cfRule type="expression" dxfId="10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82F5-3E37-4C77-84A6-A71CF79F78EF}">
  <sheetPr codeName="Sheet2">
    <tabColor theme="7" tint="0.79998168889431442"/>
    <pageSetUpPr fitToPage="1"/>
  </sheetPr>
  <dimension ref="A1:F103"/>
  <sheetViews>
    <sheetView showGridLines="0" zoomScaleNormal="100" workbookViewId="0">
      <selection activeCell="F30" sqref="F30"/>
    </sheetView>
  </sheetViews>
  <sheetFormatPr defaultColWidth="8.625" defaultRowHeight="23.1" customHeight="1"/>
  <cols>
    <col min="1" max="3" width="15.375" style="12" customWidth="1"/>
    <col min="4" max="4" width="42.75" style="12" customWidth="1"/>
    <col min="5" max="5" width="11" style="12" customWidth="1"/>
    <col min="6" max="6" width="25.625" style="12" customWidth="1"/>
    <col min="7" max="16384" width="8.625" style="12"/>
  </cols>
  <sheetData>
    <row r="1" spans="1:6" ht="22.5" customHeight="1">
      <c r="A1" s="72" t="s">
        <v>9</v>
      </c>
      <c r="B1" s="73"/>
      <c r="C1" s="73"/>
      <c r="D1" s="73"/>
      <c r="E1" s="73"/>
      <c r="F1" s="72"/>
    </row>
    <row r="2" spans="1:6" ht="38.25">
      <c r="A2" s="74" t="s">
        <v>8</v>
      </c>
      <c r="B2" s="73"/>
      <c r="C2" s="75"/>
      <c r="D2" s="73"/>
      <c r="E2" s="73"/>
      <c r="F2" s="74"/>
    </row>
    <row r="3" spans="1:6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6"/>
    </row>
    <row r="4" spans="1:6" ht="7.5" customHeight="1" thickBot="1"/>
    <row r="5" spans="1:6" ht="23.1" customHeight="1">
      <c r="A5" s="77">
        <v>2024</v>
      </c>
      <c r="B5" s="78">
        <v>2023</v>
      </c>
      <c r="C5" s="78">
        <v>2022</v>
      </c>
      <c r="D5" s="236" t="s">
        <v>2</v>
      </c>
      <c r="E5" s="233" t="s">
        <v>1</v>
      </c>
      <c r="F5" s="233" t="s">
        <v>3</v>
      </c>
    </row>
    <row r="6" spans="1:6" ht="23.1" customHeight="1">
      <c r="A6" s="231" t="s">
        <v>0</v>
      </c>
      <c r="B6" s="229" t="s">
        <v>0</v>
      </c>
      <c r="C6" s="229" t="s">
        <v>0</v>
      </c>
      <c r="D6" s="237"/>
      <c r="E6" s="234" t="s">
        <v>1</v>
      </c>
      <c r="F6" s="234" t="s">
        <v>1</v>
      </c>
    </row>
    <row r="7" spans="1:6" ht="23.1" customHeight="1" thickBot="1">
      <c r="A7" s="232"/>
      <c r="B7" s="230"/>
      <c r="C7" s="230"/>
      <c r="D7" s="238"/>
      <c r="E7" s="235"/>
      <c r="F7" s="235"/>
    </row>
    <row r="8" spans="1:6" ht="23.1" customHeight="1" thickBot="1">
      <c r="A8" s="205">
        <f t="shared" ref="A8:C8" si="0">SUM(A9:A100)</f>
        <v>170965660</v>
      </c>
      <c r="B8" s="205">
        <f t="shared" si="0"/>
        <v>158616367</v>
      </c>
      <c r="C8" s="205">
        <f t="shared" si="0"/>
        <v>134709021</v>
      </c>
      <c r="D8" s="80" t="s">
        <v>4</v>
      </c>
      <c r="E8" s="81"/>
      <c r="F8" s="82"/>
    </row>
    <row r="9" spans="1:6" ht="23.1" customHeight="1">
      <c r="A9" s="209">
        <f>SUMIF(Ceiling!$A:$A,RashuBudget!$K$6,Ceiling!E:E)</f>
        <v>170965660</v>
      </c>
      <c r="B9" s="210">
        <f>SUMIF(Ceiling!$A:$A,RashuBudget!$K$6,Ceiling!D:D)</f>
        <v>158616367</v>
      </c>
      <c r="C9" s="210">
        <f>SUMIF(Ceiling!$A:$A,RashuBudget!$K$6,Ceiling!C:C)</f>
        <v>134709021</v>
      </c>
      <c r="D9" s="85" t="str">
        <f>IFERROR(INDEX(RevenueCodes!A:A,MATCH(Revenue!E9,RevenueCodes!B:B,0)),"")</f>
        <v>ފައިސާގެ ހިލޭ އެހީ - ބައިލެޓްރަލް</v>
      </c>
      <c r="E9" s="211">
        <v>141001</v>
      </c>
      <c r="F9" s="212" t="s">
        <v>6</v>
      </c>
    </row>
    <row r="10" spans="1:6" ht="23.1" customHeight="1">
      <c r="A10" s="206"/>
      <c r="B10" s="127"/>
      <c r="C10" s="127"/>
      <c r="D10" s="85" t="str">
        <f>IFERROR(INDEX(RevenueCodes!A:A,MATCH(Revenue!E10,RevenueCodes!B:B,0)),"")</f>
        <v/>
      </c>
      <c r="E10" s="89"/>
      <c r="F10" s="87"/>
    </row>
    <row r="11" spans="1:6" ht="23.1" customHeight="1">
      <c r="A11" s="206"/>
      <c r="B11" s="127"/>
      <c r="C11" s="127"/>
      <c r="D11" s="85" t="str">
        <f>IFERROR(INDEX(RevenueCodes!A:A,MATCH(Revenue!E11,RevenueCodes!B:B,0)),"")</f>
        <v/>
      </c>
      <c r="E11" s="89"/>
      <c r="F11" s="87"/>
    </row>
    <row r="12" spans="1:6" ht="23.1" customHeight="1">
      <c r="A12" s="206"/>
      <c r="B12" s="127"/>
      <c r="C12" s="127"/>
      <c r="D12" s="85" t="str">
        <f>IFERROR(INDEX(RevenueCodes!A:A,MATCH(Revenue!E12,RevenueCodes!B:B,0)),"")</f>
        <v/>
      </c>
      <c r="E12" s="89"/>
      <c r="F12" s="87"/>
    </row>
    <row r="13" spans="1:6" ht="23.1" customHeight="1">
      <c r="A13" s="206"/>
      <c r="B13" s="127"/>
      <c r="C13" s="127"/>
      <c r="D13" s="85" t="str">
        <f>IFERROR(INDEX(RevenueCodes!A:A,MATCH(Revenue!E13,RevenueCodes!B:B,0)),"")</f>
        <v/>
      </c>
      <c r="E13" s="89"/>
      <c r="F13" s="87"/>
    </row>
    <row r="14" spans="1:6" ht="23.1" customHeight="1">
      <c r="A14" s="206"/>
      <c r="B14" s="127"/>
      <c r="C14" s="127"/>
      <c r="D14" s="85" t="str">
        <f>IFERROR(INDEX(RevenueCodes!A:A,MATCH(Revenue!E14,RevenueCodes!B:B,0)),"")</f>
        <v/>
      </c>
      <c r="E14" s="89"/>
      <c r="F14" s="87"/>
    </row>
    <row r="15" spans="1:6" ht="23.1" customHeight="1">
      <c r="A15" s="206"/>
      <c r="B15" s="127"/>
      <c r="C15" s="127"/>
      <c r="D15" s="85" t="str">
        <f>IFERROR(INDEX(RevenueCodes!A:A,MATCH(Revenue!E15,RevenueCodes!B:B,0)),"")</f>
        <v/>
      </c>
      <c r="E15" s="89"/>
      <c r="F15" s="87"/>
    </row>
    <row r="16" spans="1:6" ht="23.1" customHeight="1">
      <c r="A16" s="206"/>
      <c r="B16" s="127"/>
      <c r="C16" s="127"/>
      <c r="D16" s="85" t="str">
        <f>IFERROR(INDEX(RevenueCodes!A:A,MATCH(Revenue!E16,RevenueCodes!B:B,0)),"")</f>
        <v/>
      </c>
      <c r="E16" s="89"/>
      <c r="F16" s="87"/>
    </row>
    <row r="17" spans="1:6" ht="23.1" customHeight="1">
      <c r="A17" s="206"/>
      <c r="B17" s="127"/>
      <c r="C17" s="127"/>
      <c r="D17" s="85" t="str">
        <f>IFERROR(INDEX(RevenueCodes!A:A,MATCH(Revenue!E17,RevenueCodes!B:B,0)),"")</f>
        <v/>
      </c>
      <c r="E17" s="89"/>
      <c r="F17" s="87"/>
    </row>
    <row r="18" spans="1:6" ht="23.1" customHeight="1">
      <c r="A18" s="206"/>
      <c r="B18" s="127"/>
      <c r="C18" s="127"/>
      <c r="D18" s="85" t="str">
        <f>IFERROR(INDEX(RevenueCodes!A:A,MATCH(Revenue!E18,RevenueCodes!B:B,0)),"")</f>
        <v/>
      </c>
      <c r="E18" s="89"/>
      <c r="F18" s="87"/>
    </row>
    <row r="19" spans="1:6" ht="23.1" customHeight="1">
      <c r="A19" s="206"/>
      <c r="B19" s="127"/>
      <c r="C19" s="127"/>
      <c r="D19" s="85" t="str">
        <f>IFERROR(INDEX(RevenueCodes!A:A,MATCH(Revenue!E19,RevenueCodes!B:B,0)),"")</f>
        <v/>
      </c>
      <c r="E19" s="89"/>
      <c r="F19" s="87"/>
    </row>
    <row r="20" spans="1:6" ht="23.1" customHeight="1">
      <c r="A20" s="206"/>
      <c r="B20" s="127"/>
      <c r="C20" s="127"/>
      <c r="D20" s="85" t="str">
        <f>IFERROR(INDEX(RevenueCodes!A:A,MATCH(Revenue!E20,RevenueCodes!B:B,0)),"")</f>
        <v/>
      </c>
      <c r="E20" s="89"/>
      <c r="F20" s="87"/>
    </row>
    <row r="21" spans="1:6" ht="23.1" customHeight="1">
      <c r="A21" s="206"/>
      <c r="B21" s="127"/>
      <c r="C21" s="127"/>
      <c r="D21" s="85" t="str">
        <f>IFERROR(INDEX(RevenueCodes!A:A,MATCH(Revenue!E21,RevenueCodes!B:B,0)),"")</f>
        <v/>
      </c>
      <c r="E21" s="89"/>
      <c r="F21" s="87"/>
    </row>
    <row r="22" spans="1:6" ht="23.1" customHeight="1">
      <c r="A22" s="206"/>
      <c r="B22" s="127"/>
      <c r="C22" s="127"/>
      <c r="D22" s="85" t="str">
        <f>IFERROR(INDEX(RevenueCodes!A:A,MATCH(Revenue!E22,RevenueCodes!B:B,0)),"")</f>
        <v/>
      </c>
      <c r="E22" s="89"/>
      <c r="F22" s="87"/>
    </row>
    <row r="23" spans="1:6" ht="23.1" customHeight="1">
      <c r="A23" s="206"/>
      <c r="B23" s="127"/>
      <c r="C23" s="127"/>
      <c r="D23" s="85" t="str">
        <f>IFERROR(INDEX(RevenueCodes!A:A,MATCH(Revenue!E23,RevenueCodes!B:B,0)),"")</f>
        <v/>
      </c>
      <c r="E23" s="89"/>
      <c r="F23" s="87"/>
    </row>
    <row r="24" spans="1:6" ht="23.1" customHeight="1">
      <c r="A24" s="206"/>
      <c r="B24" s="127"/>
      <c r="C24" s="127"/>
      <c r="D24" s="85" t="str">
        <f>IFERROR(INDEX(RevenueCodes!A:A,MATCH(Revenue!E24,RevenueCodes!B:B,0)),"")</f>
        <v/>
      </c>
      <c r="E24" s="89"/>
      <c r="F24" s="87"/>
    </row>
    <row r="25" spans="1:6" ht="23.1" customHeight="1">
      <c r="A25" s="206"/>
      <c r="B25" s="127"/>
      <c r="C25" s="127"/>
      <c r="D25" s="85" t="str">
        <f>IFERROR(INDEX(RevenueCodes!A:A,MATCH(Revenue!E25,RevenueCodes!B:B,0)),"")</f>
        <v/>
      </c>
      <c r="E25" s="89"/>
      <c r="F25" s="87"/>
    </row>
    <row r="26" spans="1:6" ht="23.1" customHeight="1">
      <c r="A26" s="206"/>
      <c r="B26" s="127"/>
      <c r="C26" s="127"/>
      <c r="D26" s="85" t="str">
        <f>IFERROR(INDEX(RevenueCodes!A:A,MATCH(Revenue!E26,RevenueCodes!B:B,0)),"")</f>
        <v/>
      </c>
      <c r="E26" s="89"/>
      <c r="F26" s="87"/>
    </row>
    <row r="27" spans="1:6" ht="23.1" customHeight="1">
      <c r="A27" s="206"/>
      <c r="B27" s="127"/>
      <c r="C27" s="127"/>
      <c r="D27" s="85" t="str">
        <f>IFERROR(INDEX(RevenueCodes!A:A,MATCH(Revenue!E27,RevenueCodes!B:B,0)),"")</f>
        <v/>
      </c>
      <c r="E27" s="89"/>
      <c r="F27" s="87"/>
    </row>
    <row r="28" spans="1:6" ht="23.1" customHeight="1">
      <c r="A28" s="206"/>
      <c r="B28" s="127"/>
      <c r="C28" s="127"/>
      <c r="D28" s="85" t="str">
        <f>IFERROR(INDEX(RevenueCodes!A:A,MATCH(Revenue!E28,RevenueCodes!B:B,0)),"")</f>
        <v/>
      </c>
      <c r="E28" s="89"/>
      <c r="F28" s="87"/>
    </row>
    <row r="29" spans="1:6" ht="23.1" customHeight="1">
      <c r="A29" s="206"/>
      <c r="B29" s="127"/>
      <c r="C29" s="127"/>
      <c r="D29" s="85" t="str">
        <f>IFERROR(INDEX(RevenueCodes!A:A,MATCH(Revenue!E29,RevenueCodes!B:B,0)),"")</f>
        <v/>
      </c>
      <c r="E29" s="89"/>
      <c r="F29" s="87"/>
    </row>
    <row r="30" spans="1:6" ht="23.1" customHeight="1">
      <c r="A30" s="206"/>
      <c r="B30" s="127"/>
      <c r="C30" s="127"/>
      <c r="D30" s="85" t="str">
        <f>IFERROR(INDEX(RevenueCodes!A:A,MATCH(Revenue!E30,RevenueCodes!B:B,0)),"")</f>
        <v/>
      </c>
      <c r="E30" s="89"/>
      <c r="F30" s="87"/>
    </row>
    <row r="31" spans="1:6" ht="23.1" customHeight="1">
      <c r="A31" s="206"/>
      <c r="B31" s="127"/>
      <c r="C31" s="127"/>
      <c r="D31" s="85" t="str">
        <f>IFERROR(INDEX(RevenueCodes!A:A,MATCH(Revenue!E31,RevenueCodes!B:B,0)),"")</f>
        <v/>
      </c>
      <c r="E31" s="89"/>
      <c r="F31" s="87"/>
    </row>
    <row r="32" spans="1:6" ht="23.1" customHeight="1">
      <c r="A32" s="206"/>
      <c r="B32" s="127"/>
      <c r="C32" s="127"/>
      <c r="D32" s="85" t="str">
        <f>IFERROR(INDEX(RevenueCodes!A:A,MATCH(Revenue!E32,RevenueCodes!B:B,0)),"")</f>
        <v/>
      </c>
      <c r="E32" s="89"/>
      <c r="F32" s="87"/>
    </row>
    <row r="33" spans="1:6" ht="23.1" customHeight="1">
      <c r="A33" s="206"/>
      <c r="B33" s="127"/>
      <c r="C33" s="127"/>
      <c r="D33" s="85" t="str">
        <f>IFERROR(INDEX(RevenueCodes!A:A,MATCH(Revenue!E33,RevenueCodes!B:B,0)),"")</f>
        <v/>
      </c>
      <c r="E33" s="89"/>
      <c r="F33" s="87"/>
    </row>
    <row r="34" spans="1:6" ht="23.1" customHeight="1">
      <c r="A34" s="206"/>
      <c r="B34" s="127"/>
      <c r="C34" s="127"/>
      <c r="D34" s="85" t="str">
        <f>IFERROR(INDEX(RevenueCodes!A:A,MATCH(Revenue!E34,RevenueCodes!B:B,0)),"")</f>
        <v/>
      </c>
      <c r="E34" s="89"/>
      <c r="F34" s="87"/>
    </row>
    <row r="35" spans="1:6" ht="23.1" customHeight="1">
      <c r="A35" s="206"/>
      <c r="B35" s="127"/>
      <c r="C35" s="127"/>
      <c r="D35" s="85" t="str">
        <f>IFERROR(INDEX(RevenueCodes!A:A,MATCH(Revenue!E35,RevenueCodes!B:B,0)),"")</f>
        <v/>
      </c>
      <c r="E35" s="89"/>
      <c r="F35" s="87"/>
    </row>
    <row r="36" spans="1:6" ht="23.1" customHeight="1">
      <c r="A36" s="206"/>
      <c r="B36" s="127"/>
      <c r="C36" s="127"/>
      <c r="D36" s="85" t="str">
        <f>IFERROR(INDEX(RevenueCodes!A:A,MATCH(Revenue!E36,RevenueCodes!B:B,0)),"")</f>
        <v/>
      </c>
      <c r="E36" s="89"/>
      <c r="F36" s="87"/>
    </row>
    <row r="37" spans="1:6" ht="23.1" customHeight="1">
      <c r="A37" s="206"/>
      <c r="B37" s="127"/>
      <c r="C37" s="127"/>
      <c r="D37" s="85" t="str">
        <f>IFERROR(INDEX(RevenueCodes!A:A,MATCH(Revenue!E37,RevenueCodes!B:B,0)),"")</f>
        <v/>
      </c>
      <c r="E37" s="89"/>
      <c r="F37" s="87"/>
    </row>
    <row r="38" spans="1:6" ht="23.1" customHeight="1">
      <c r="A38" s="206"/>
      <c r="B38" s="127"/>
      <c r="C38" s="127"/>
      <c r="D38" s="85" t="str">
        <f>IFERROR(INDEX(RevenueCodes!A:A,MATCH(Revenue!E38,RevenueCodes!B:B,0)),"")</f>
        <v/>
      </c>
      <c r="E38" s="89"/>
      <c r="F38" s="87"/>
    </row>
    <row r="39" spans="1:6" ht="23.1" customHeight="1">
      <c r="A39" s="206"/>
      <c r="B39" s="127"/>
      <c r="C39" s="127"/>
      <c r="D39" s="85" t="str">
        <f>IFERROR(INDEX(RevenueCodes!A:A,MATCH(Revenue!E39,RevenueCodes!B:B,0)),"")</f>
        <v/>
      </c>
      <c r="E39" s="89"/>
      <c r="F39" s="87"/>
    </row>
    <row r="40" spans="1:6" ht="23.1" customHeight="1">
      <c r="A40" s="206"/>
      <c r="B40" s="127"/>
      <c r="C40" s="127"/>
      <c r="D40" s="85" t="str">
        <f>IFERROR(INDEX(RevenueCodes!A:A,MATCH(Revenue!E40,RevenueCodes!B:B,0)),"")</f>
        <v/>
      </c>
      <c r="E40" s="89"/>
      <c r="F40" s="87"/>
    </row>
    <row r="41" spans="1:6" ht="23.1" customHeight="1">
      <c r="A41" s="206"/>
      <c r="B41" s="127"/>
      <c r="C41" s="127"/>
      <c r="D41" s="85" t="str">
        <f>IFERROR(INDEX(RevenueCodes!A:A,MATCH(Revenue!E41,RevenueCodes!B:B,0)),"")</f>
        <v/>
      </c>
      <c r="E41" s="89"/>
      <c r="F41" s="87"/>
    </row>
    <row r="42" spans="1:6" ht="23.1" customHeight="1">
      <c r="A42" s="206"/>
      <c r="B42" s="127"/>
      <c r="C42" s="127"/>
      <c r="D42" s="85" t="str">
        <f>IFERROR(INDEX(RevenueCodes!A:A,MATCH(Revenue!E42,RevenueCodes!B:B,0)),"")</f>
        <v/>
      </c>
      <c r="E42" s="89"/>
      <c r="F42" s="87"/>
    </row>
    <row r="43" spans="1:6" ht="23.1" customHeight="1">
      <c r="A43" s="206"/>
      <c r="B43" s="127"/>
      <c r="C43" s="127"/>
      <c r="D43" s="85" t="str">
        <f>IFERROR(INDEX(RevenueCodes!A:A,MATCH(Revenue!E43,RevenueCodes!B:B,0)),"")</f>
        <v/>
      </c>
      <c r="E43" s="89"/>
      <c r="F43" s="87"/>
    </row>
    <row r="44" spans="1:6" ht="23.1" customHeight="1">
      <c r="A44" s="206"/>
      <c r="B44" s="127"/>
      <c r="C44" s="127"/>
      <c r="D44" s="85" t="str">
        <f>IFERROR(INDEX(RevenueCodes!A:A,MATCH(Revenue!E44,RevenueCodes!B:B,0)),"")</f>
        <v/>
      </c>
      <c r="E44" s="89"/>
      <c r="F44" s="87"/>
    </row>
    <row r="45" spans="1:6" ht="23.1" customHeight="1">
      <c r="A45" s="206"/>
      <c r="B45" s="127"/>
      <c r="C45" s="127"/>
      <c r="D45" s="85" t="str">
        <f>IFERROR(INDEX(RevenueCodes!A:A,MATCH(Revenue!E45,RevenueCodes!B:B,0)),"")</f>
        <v/>
      </c>
      <c r="E45" s="89"/>
      <c r="F45" s="87"/>
    </row>
    <row r="46" spans="1:6" ht="23.1" customHeight="1">
      <c r="A46" s="206"/>
      <c r="B46" s="127"/>
      <c r="C46" s="127"/>
      <c r="D46" s="85" t="str">
        <f>IFERROR(INDEX(RevenueCodes!A:A,MATCH(Revenue!E46,RevenueCodes!B:B,0)),"")</f>
        <v/>
      </c>
      <c r="E46" s="89"/>
      <c r="F46" s="87"/>
    </row>
    <row r="47" spans="1:6" ht="23.1" customHeight="1">
      <c r="A47" s="206"/>
      <c r="B47" s="127"/>
      <c r="C47" s="127"/>
      <c r="D47" s="85" t="str">
        <f>IFERROR(INDEX(RevenueCodes!A:A,MATCH(Revenue!E47,RevenueCodes!B:B,0)),"")</f>
        <v/>
      </c>
      <c r="E47" s="89"/>
      <c r="F47" s="87"/>
    </row>
    <row r="48" spans="1:6" ht="23.1" customHeight="1">
      <c r="A48" s="206"/>
      <c r="B48" s="127"/>
      <c r="C48" s="127"/>
      <c r="D48" s="85" t="str">
        <f>IFERROR(INDEX(RevenueCodes!A:A,MATCH(Revenue!E48,RevenueCodes!B:B,0)),"")</f>
        <v/>
      </c>
      <c r="E48" s="89"/>
      <c r="F48" s="87"/>
    </row>
    <row r="49" spans="1:6" ht="23.1" customHeight="1">
      <c r="A49" s="206"/>
      <c r="B49" s="127"/>
      <c r="C49" s="127"/>
      <c r="D49" s="85" t="str">
        <f>IFERROR(INDEX(RevenueCodes!A:A,MATCH(Revenue!E49,RevenueCodes!B:B,0)),"")</f>
        <v/>
      </c>
      <c r="E49" s="89"/>
      <c r="F49" s="87"/>
    </row>
    <row r="50" spans="1:6" ht="23.1" customHeight="1">
      <c r="A50" s="206"/>
      <c r="B50" s="127"/>
      <c r="C50" s="127"/>
      <c r="D50" s="85" t="str">
        <f>IFERROR(INDEX(RevenueCodes!A:A,MATCH(Revenue!E50,RevenueCodes!B:B,0)),"")</f>
        <v/>
      </c>
      <c r="E50" s="89"/>
      <c r="F50" s="87"/>
    </row>
    <row r="51" spans="1:6" ht="23.1" customHeight="1">
      <c r="A51" s="206"/>
      <c r="B51" s="127"/>
      <c r="C51" s="127"/>
      <c r="D51" s="85" t="str">
        <f>IFERROR(INDEX(RevenueCodes!A:A,MATCH(Revenue!E51,RevenueCodes!B:B,0)),"")</f>
        <v/>
      </c>
      <c r="E51" s="89"/>
      <c r="F51" s="87"/>
    </row>
    <row r="52" spans="1:6" ht="23.1" customHeight="1">
      <c r="A52" s="206"/>
      <c r="B52" s="127"/>
      <c r="C52" s="127"/>
      <c r="D52" s="85" t="str">
        <f>IFERROR(INDEX(RevenueCodes!A:A,MATCH(Revenue!E52,RevenueCodes!B:B,0)),"")</f>
        <v/>
      </c>
      <c r="E52" s="89"/>
      <c r="F52" s="87"/>
    </row>
    <row r="53" spans="1:6" ht="23.1" customHeight="1">
      <c r="A53" s="206"/>
      <c r="B53" s="127"/>
      <c r="C53" s="127"/>
      <c r="D53" s="85" t="str">
        <f>IFERROR(INDEX(RevenueCodes!A:A,MATCH(Revenue!E53,RevenueCodes!B:B,0)),"")</f>
        <v/>
      </c>
      <c r="E53" s="89"/>
      <c r="F53" s="87"/>
    </row>
    <row r="54" spans="1:6" ht="23.1" customHeight="1">
      <c r="A54" s="206"/>
      <c r="B54" s="127"/>
      <c r="C54" s="127"/>
      <c r="D54" s="85" t="str">
        <f>IFERROR(INDEX(RevenueCodes!A:A,MATCH(Revenue!E54,RevenueCodes!B:B,0)),"")</f>
        <v/>
      </c>
      <c r="E54" s="89"/>
      <c r="F54" s="87"/>
    </row>
    <row r="55" spans="1:6" ht="23.1" customHeight="1">
      <c r="A55" s="206"/>
      <c r="B55" s="127"/>
      <c r="C55" s="127"/>
      <c r="D55" s="85" t="str">
        <f>IFERROR(INDEX(RevenueCodes!A:A,MATCH(Revenue!E55,RevenueCodes!B:B,0)),"")</f>
        <v/>
      </c>
      <c r="E55" s="89"/>
      <c r="F55" s="87"/>
    </row>
    <row r="56" spans="1:6" ht="23.1" customHeight="1">
      <c r="A56" s="206"/>
      <c r="B56" s="127"/>
      <c r="C56" s="127"/>
      <c r="D56" s="85" t="str">
        <f>IFERROR(INDEX(RevenueCodes!A:A,MATCH(Revenue!E56,RevenueCodes!B:B,0)),"")</f>
        <v/>
      </c>
      <c r="E56" s="89"/>
      <c r="F56" s="87"/>
    </row>
    <row r="57" spans="1:6" ht="23.1" customHeight="1">
      <c r="A57" s="206"/>
      <c r="B57" s="127"/>
      <c r="C57" s="127"/>
      <c r="D57" s="85" t="str">
        <f>IFERROR(INDEX(RevenueCodes!A:A,MATCH(Revenue!E57,RevenueCodes!B:B,0)),"")</f>
        <v/>
      </c>
      <c r="E57" s="89"/>
      <c r="F57" s="87"/>
    </row>
    <row r="58" spans="1:6" ht="23.1" customHeight="1">
      <c r="A58" s="206"/>
      <c r="B58" s="127"/>
      <c r="C58" s="127"/>
      <c r="D58" s="85" t="str">
        <f>IFERROR(INDEX(RevenueCodes!A:A,MATCH(Revenue!E58,RevenueCodes!B:B,0)),"")</f>
        <v/>
      </c>
      <c r="E58" s="89"/>
      <c r="F58" s="87"/>
    </row>
    <row r="59" spans="1:6" ht="23.1" customHeight="1">
      <c r="A59" s="206"/>
      <c r="B59" s="127"/>
      <c r="C59" s="127"/>
      <c r="D59" s="85" t="str">
        <f>IFERROR(INDEX(RevenueCodes!A:A,MATCH(Revenue!E59,RevenueCodes!B:B,0)),"")</f>
        <v/>
      </c>
      <c r="E59" s="89"/>
      <c r="F59" s="87"/>
    </row>
    <row r="60" spans="1:6" ht="23.1" customHeight="1">
      <c r="A60" s="206"/>
      <c r="B60" s="127"/>
      <c r="C60" s="127"/>
      <c r="D60" s="85" t="str">
        <f>IFERROR(INDEX(RevenueCodes!A:A,MATCH(Revenue!E60,RevenueCodes!B:B,0)),"")</f>
        <v/>
      </c>
      <c r="E60" s="89"/>
      <c r="F60" s="87"/>
    </row>
    <row r="61" spans="1:6" ht="23.1" customHeight="1">
      <c r="A61" s="206"/>
      <c r="B61" s="127"/>
      <c r="C61" s="127"/>
      <c r="D61" s="85" t="str">
        <f>IFERROR(INDEX(RevenueCodes!A:A,MATCH(Revenue!E61,RevenueCodes!B:B,0)),"")</f>
        <v/>
      </c>
      <c r="E61" s="89"/>
      <c r="F61" s="87"/>
    </row>
    <row r="62" spans="1:6" ht="23.1" customHeight="1">
      <c r="A62" s="206"/>
      <c r="B62" s="127"/>
      <c r="C62" s="127"/>
      <c r="D62" s="85" t="str">
        <f>IFERROR(INDEX(RevenueCodes!A:A,MATCH(Revenue!E62,RevenueCodes!B:B,0)),"")</f>
        <v/>
      </c>
      <c r="E62" s="89"/>
      <c r="F62" s="87"/>
    </row>
    <row r="63" spans="1:6" ht="23.1" customHeight="1">
      <c r="A63" s="206"/>
      <c r="B63" s="127"/>
      <c r="C63" s="127"/>
      <c r="D63" s="85" t="str">
        <f>IFERROR(INDEX(RevenueCodes!A:A,MATCH(Revenue!E63,RevenueCodes!B:B,0)),"")</f>
        <v/>
      </c>
      <c r="E63" s="89"/>
      <c r="F63" s="87"/>
    </row>
    <row r="64" spans="1:6" ht="23.1" customHeight="1">
      <c r="A64" s="206"/>
      <c r="B64" s="127"/>
      <c r="C64" s="127"/>
      <c r="D64" s="85" t="str">
        <f>IFERROR(INDEX(RevenueCodes!A:A,MATCH(Revenue!E64,RevenueCodes!B:B,0)),"")</f>
        <v/>
      </c>
      <c r="E64" s="89"/>
      <c r="F64" s="87"/>
    </row>
    <row r="65" spans="1:6" ht="23.1" customHeight="1">
      <c r="A65" s="206"/>
      <c r="B65" s="127"/>
      <c r="C65" s="127"/>
      <c r="D65" s="85" t="str">
        <f>IFERROR(INDEX(RevenueCodes!A:A,MATCH(Revenue!E65,RevenueCodes!B:B,0)),"")</f>
        <v/>
      </c>
      <c r="E65" s="89"/>
      <c r="F65" s="87"/>
    </row>
    <row r="66" spans="1:6" ht="23.1" customHeight="1">
      <c r="A66" s="206"/>
      <c r="B66" s="127"/>
      <c r="C66" s="127"/>
      <c r="D66" s="85" t="str">
        <f>IFERROR(INDEX(RevenueCodes!A:A,MATCH(Revenue!E66,RevenueCodes!B:B,0)),"")</f>
        <v/>
      </c>
      <c r="E66" s="89"/>
      <c r="F66" s="87"/>
    </row>
    <row r="67" spans="1:6" ht="23.1" customHeight="1">
      <c r="A67" s="206"/>
      <c r="B67" s="127"/>
      <c r="C67" s="127"/>
      <c r="D67" s="85" t="str">
        <f>IFERROR(INDEX(RevenueCodes!A:A,MATCH(Revenue!E67,RevenueCodes!B:B,0)),"")</f>
        <v/>
      </c>
      <c r="E67" s="89"/>
      <c r="F67" s="87"/>
    </row>
    <row r="68" spans="1:6" ht="23.1" customHeight="1">
      <c r="A68" s="206"/>
      <c r="B68" s="127"/>
      <c r="C68" s="127"/>
      <c r="D68" s="85" t="str">
        <f>IFERROR(INDEX(RevenueCodes!A:A,MATCH(Revenue!E68,RevenueCodes!B:B,0)),"")</f>
        <v/>
      </c>
      <c r="E68" s="89"/>
      <c r="F68" s="87"/>
    </row>
    <row r="69" spans="1:6" ht="23.1" customHeight="1">
      <c r="A69" s="206"/>
      <c r="B69" s="127"/>
      <c r="C69" s="127"/>
      <c r="D69" s="85" t="str">
        <f>IFERROR(INDEX(RevenueCodes!A:A,MATCH(Revenue!E69,RevenueCodes!B:B,0)),"")</f>
        <v/>
      </c>
      <c r="E69" s="89"/>
      <c r="F69" s="87"/>
    </row>
    <row r="70" spans="1:6" ht="23.1" customHeight="1">
      <c r="A70" s="206"/>
      <c r="B70" s="127"/>
      <c r="C70" s="127"/>
      <c r="D70" s="85" t="str">
        <f>IFERROR(INDEX(RevenueCodes!A:A,MATCH(Revenue!E70,RevenueCodes!B:B,0)),"")</f>
        <v/>
      </c>
      <c r="E70" s="89"/>
      <c r="F70" s="87"/>
    </row>
    <row r="71" spans="1:6" ht="23.1" customHeight="1">
      <c r="A71" s="206"/>
      <c r="B71" s="127"/>
      <c r="C71" s="127"/>
      <c r="D71" s="85" t="str">
        <f>IFERROR(INDEX(RevenueCodes!A:A,MATCH(Revenue!E71,RevenueCodes!B:B,0)),"")</f>
        <v/>
      </c>
      <c r="E71" s="89"/>
      <c r="F71" s="87"/>
    </row>
    <row r="72" spans="1:6" ht="23.1" customHeight="1">
      <c r="A72" s="206"/>
      <c r="B72" s="127"/>
      <c r="C72" s="127"/>
      <c r="D72" s="85" t="str">
        <f>IFERROR(INDEX(RevenueCodes!A:A,MATCH(Revenue!E72,RevenueCodes!B:B,0)),"")</f>
        <v/>
      </c>
      <c r="E72" s="89"/>
      <c r="F72" s="87"/>
    </row>
    <row r="73" spans="1:6" ht="23.1" customHeight="1">
      <c r="A73" s="206"/>
      <c r="B73" s="127"/>
      <c r="C73" s="127"/>
      <c r="D73" s="85" t="str">
        <f>IFERROR(INDEX(RevenueCodes!A:A,MATCH(Revenue!E73,RevenueCodes!B:B,0)),"")</f>
        <v/>
      </c>
      <c r="E73" s="89"/>
      <c r="F73" s="87"/>
    </row>
    <row r="74" spans="1:6" ht="23.1" customHeight="1">
      <c r="A74" s="206"/>
      <c r="B74" s="127"/>
      <c r="C74" s="127"/>
      <c r="D74" s="85" t="str">
        <f>IFERROR(INDEX(RevenueCodes!A:A,MATCH(Revenue!E74,RevenueCodes!B:B,0)),"")</f>
        <v/>
      </c>
      <c r="E74" s="89"/>
      <c r="F74" s="87"/>
    </row>
    <row r="75" spans="1:6" ht="23.1" customHeight="1">
      <c r="A75" s="206"/>
      <c r="B75" s="127"/>
      <c r="C75" s="127"/>
      <c r="D75" s="85" t="str">
        <f>IFERROR(INDEX(RevenueCodes!A:A,MATCH(Revenue!E75,RevenueCodes!B:B,0)),"")</f>
        <v/>
      </c>
      <c r="E75" s="89"/>
      <c r="F75" s="87"/>
    </row>
    <row r="76" spans="1:6" ht="23.1" customHeight="1">
      <c r="A76" s="206"/>
      <c r="B76" s="127"/>
      <c r="C76" s="127"/>
      <c r="D76" s="85" t="str">
        <f>IFERROR(INDEX(RevenueCodes!A:A,MATCH(Revenue!E76,RevenueCodes!B:B,0)),"")</f>
        <v/>
      </c>
      <c r="E76" s="89"/>
      <c r="F76" s="87"/>
    </row>
    <row r="77" spans="1:6" ht="23.1" customHeight="1">
      <c r="A77" s="206"/>
      <c r="B77" s="127"/>
      <c r="C77" s="127"/>
      <c r="D77" s="85" t="str">
        <f>IFERROR(INDEX(RevenueCodes!A:A,MATCH(Revenue!E77,RevenueCodes!B:B,0)),"")</f>
        <v/>
      </c>
      <c r="E77" s="89"/>
      <c r="F77" s="87"/>
    </row>
    <row r="78" spans="1:6" ht="23.1" customHeight="1">
      <c r="A78" s="206"/>
      <c r="B78" s="127"/>
      <c r="C78" s="127"/>
      <c r="D78" s="85" t="str">
        <f>IFERROR(INDEX(RevenueCodes!A:A,MATCH(Revenue!E78,RevenueCodes!B:B,0)),"")</f>
        <v/>
      </c>
      <c r="E78" s="89"/>
      <c r="F78" s="87"/>
    </row>
    <row r="79" spans="1:6" ht="23.1" customHeight="1">
      <c r="A79" s="206"/>
      <c r="B79" s="127"/>
      <c r="C79" s="127"/>
      <c r="D79" s="85" t="str">
        <f>IFERROR(INDEX(RevenueCodes!A:A,MATCH(Revenue!E79,RevenueCodes!B:B,0)),"")</f>
        <v/>
      </c>
      <c r="E79" s="89"/>
      <c r="F79" s="87"/>
    </row>
    <row r="80" spans="1:6" ht="23.1" customHeight="1">
      <c r="A80" s="206"/>
      <c r="B80" s="127"/>
      <c r="C80" s="127"/>
      <c r="D80" s="85" t="str">
        <f>IFERROR(INDEX(RevenueCodes!A:A,MATCH(Revenue!E80,RevenueCodes!B:B,0)),"")</f>
        <v/>
      </c>
      <c r="E80" s="89"/>
      <c r="F80" s="87"/>
    </row>
    <row r="81" spans="1:6" ht="23.1" customHeight="1">
      <c r="A81" s="206"/>
      <c r="B81" s="127"/>
      <c r="C81" s="127"/>
      <c r="D81" s="85" t="str">
        <f>IFERROR(INDEX(RevenueCodes!A:A,MATCH(Revenue!E81,RevenueCodes!B:B,0)),"")</f>
        <v/>
      </c>
      <c r="E81" s="89"/>
      <c r="F81" s="87"/>
    </row>
    <row r="82" spans="1:6" ht="23.1" customHeight="1">
      <c r="A82" s="206"/>
      <c r="B82" s="127"/>
      <c r="C82" s="127"/>
      <c r="D82" s="85" t="str">
        <f>IFERROR(INDEX(RevenueCodes!A:A,MATCH(Revenue!E82,RevenueCodes!B:B,0)),"")</f>
        <v/>
      </c>
      <c r="E82" s="89"/>
      <c r="F82" s="87"/>
    </row>
    <row r="83" spans="1:6" ht="23.1" customHeight="1">
      <c r="A83" s="206"/>
      <c r="B83" s="127"/>
      <c r="C83" s="127"/>
      <c r="D83" s="85" t="str">
        <f>IFERROR(INDEX(RevenueCodes!A:A,MATCH(Revenue!E83,RevenueCodes!B:B,0)),"")</f>
        <v/>
      </c>
      <c r="E83" s="89"/>
      <c r="F83" s="87"/>
    </row>
    <row r="84" spans="1:6" ht="23.1" customHeight="1">
      <c r="A84" s="206"/>
      <c r="B84" s="127"/>
      <c r="C84" s="127"/>
      <c r="D84" s="85" t="str">
        <f>IFERROR(INDEX(RevenueCodes!A:A,MATCH(Revenue!E84,RevenueCodes!B:B,0)),"")</f>
        <v/>
      </c>
      <c r="E84" s="89"/>
      <c r="F84" s="87"/>
    </row>
    <row r="85" spans="1:6" ht="23.1" customHeight="1">
      <c r="A85" s="206"/>
      <c r="B85" s="127"/>
      <c r="C85" s="127"/>
      <c r="D85" s="85" t="str">
        <f>IFERROR(INDEX(RevenueCodes!A:A,MATCH(Revenue!E85,RevenueCodes!B:B,0)),"")</f>
        <v/>
      </c>
      <c r="E85" s="89"/>
      <c r="F85" s="87"/>
    </row>
    <row r="86" spans="1:6" ht="23.1" customHeight="1">
      <c r="A86" s="206"/>
      <c r="B86" s="127"/>
      <c r="C86" s="127"/>
      <c r="D86" s="85" t="str">
        <f>IFERROR(INDEX(RevenueCodes!A:A,MATCH(Revenue!E86,RevenueCodes!B:B,0)),"")</f>
        <v/>
      </c>
      <c r="E86" s="89"/>
      <c r="F86" s="87"/>
    </row>
    <row r="87" spans="1:6" ht="23.1" customHeight="1">
      <c r="A87" s="206"/>
      <c r="B87" s="127"/>
      <c r="C87" s="127"/>
      <c r="D87" s="85" t="str">
        <f>IFERROR(INDEX(RevenueCodes!A:A,MATCH(Revenue!E87,RevenueCodes!B:B,0)),"")</f>
        <v/>
      </c>
      <c r="E87" s="89"/>
      <c r="F87" s="87"/>
    </row>
    <row r="88" spans="1:6" ht="23.1" customHeight="1">
      <c r="A88" s="206"/>
      <c r="B88" s="127"/>
      <c r="C88" s="127"/>
      <c r="D88" s="85" t="str">
        <f>IFERROR(INDEX(RevenueCodes!A:A,MATCH(Revenue!E88,RevenueCodes!B:B,0)),"")</f>
        <v/>
      </c>
      <c r="E88" s="89"/>
      <c r="F88" s="87"/>
    </row>
    <row r="89" spans="1:6" ht="23.1" customHeight="1">
      <c r="A89" s="206"/>
      <c r="B89" s="127"/>
      <c r="C89" s="127"/>
      <c r="D89" s="85" t="str">
        <f>IFERROR(INDEX(RevenueCodes!A:A,MATCH(Revenue!E89,RevenueCodes!B:B,0)),"")</f>
        <v/>
      </c>
      <c r="E89" s="89"/>
      <c r="F89" s="87"/>
    </row>
    <row r="90" spans="1:6" ht="23.1" customHeight="1">
      <c r="A90" s="206"/>
      <c r="B90" s="127"/>
      <c r="C90" s="127"/>
      <c r="D90" s="85" t="str">
        <f>IFERROR(INDEX(RevenueCodes!A:A,MATCH(Revenue!E90,RevenueCodes!B:B,0)),"")</f>
        <v/>
      </c>
      <c r="E90" s="89"/>
      <c r="F90" s="87"/>
    </row>
    <row r="91" spans="1:6" ht="23.1" customHeight="1">
      <c r="A91" s="206"/>
      <c r="B91" s="127"/>
      <c r="C91" s="127"/>
      <c r="D91" s="85" t="str">
        <f>IFERROR(INDEX(RevenueCodes!A:A,MATCH(Revenue!E91,RevenueCodes!B:B,0)),"")</f>
        <v/>
      </c>
      <c r="E91" s="89"/>
      <c r="F91" s="87"/>
    </row>
    <row r="92" spans="1:6" ht="23.1" customHeight="1">
      <c r="A92" s="206"/>
      <c r="B92" s="127"/>
      <c r="C92" s="127"/>
      <c r="D92" s="85" t="str">
        <f>IFERROR(INDEX(RevenueCodes!A:A,MATCH(Revenue!E92,RevenueCodes!B:B,0)),"")</f>
        <v/>
      </c>
      <c r="E92" s="89"/>
      <c r="F92" s="87"/>
    </row>
    <row r="93" spans="1:6" ht="23.1" customHeight="1">
      <c r="A93" s="206"/>
      <c r="B93" s="127"/>
      <c r="C93" s="127"/>
      <c r="D93" s="85" t="str">
        <f>IFERROR(INDEX(RevenueCodes!A:A,MATCH(Revenue!E93,RevenueCodes!B:B,0)),"")</f>
        <v/>
      </c>
      <c r="E93" s="89"/>
      <c r="F93" s="87"/>
    </row>
    <row r="94" spans="1:6" ht="23.1" customHeight="1">
      <c r="A94" s="206"/>
      <c r="B94" s="127"/>
      <c r="C94" s="127"/>
      <c r="D94" s="85" t="str">
        <f>IFERROR(INDEX(RevenueCodes!A:A,MATCH(Revenue!E94,RevenueCodes!B:B,0)),"")</f>
        <v/>
      </c>
      <c r="E94" s="89"/>
      <c r="F94" s="87"/>
    </row>
    <row r="95" spans="1:6" ht="23.1" customHeight="1">
      <c r="A95" s="206"/>
      <c r="B95" s="127"/>
      <c r="C95" s="127"/>
      <c r="D95" s="85" t="str">
        <f>IFERROR(INDEX(RevenueCodes!A:A,MATCH(Revenue!E95,RevenueCodes!B:B,0)),"")</f>
        <v/>
      </c>
      <c r="E95" s="89"/>
      <c r="F95" s="87"/>
    </row>
    <row r="96" spans="1:6" ht="23.1" customHeight="1">
      <c r="A96" s="206"/>
      <c r="B96" s="127"/>
      <c r="C96" s="127"/>
      <c r="D96" s="85" t="str">
        <f>IFERROR(INDEX(RevenueCodes!A:A,MATCH(Revenue!E96,RevenueCodes!B:B,0)),"")</f>
        <v/>
      </c>
      <c r="E96" s="89"/>
      <c r="F96" s="87"/>
    </row>
    <row r="97" spans="1:6" ht="23.1" customHeight="1">
      <c r="A97" s="206"/>
      <c r="B97" s="127"/>
      <c r="C97" s="127"/>
      <c r="D97" s="85" t="str">
        <f>IFERROR(INDEX(RevenueCodes!A:A,MATCH(Revenue!E97,RevenueCodes!B:B,0)),"")</f>
        <v/>
      </c>
      <c r="E97" s="89"/>
      <c r="F97" s="87"/>
    </row>
    <row r="98" spans="1:6" ht="23.1" customHeight="1">
      <c r="A98" s="206"/>
      <c r="B98" s="127"/>
      <c r="C98" s="127"/>
      <c r="D98" s="85" t="str">
        <f>IFERROR(INDEX(RevenueCodes!A:A,MATCH(Revenue!E98,RevenueCodes!B:B,0)),"")</f>
        <v/>
      </c>
      <c r="E98" s="89"/>
      <c r="F98" s="87"/>
    </row>
    <row r="99" spans="1:6" ht="23.1" customHeight="1">
      <c r="A99" s="206"/>
      <c r="B99" s="127"/>
      <c r="C99" s="127"/>
      <c r="D99" s="85" t="str">
        <f>IFERROR(INDEX(RevenueCodes!A:A,MATCH(Revenue!E99,RevenueCodes!B:B,0)),"")</f>
        <v/>
      </c>
      <c r="E99" s="89"/>
      <c r="F99" s="87"/>
    </row>
    <row r="100" spans="1:6" ht="23.1" customHeight="1" thickBot="1">
      <c r="A100" s="207"/>
      <c r="B100" s="208"/>
      <c r="C100" s="208"/>
      <c r="D100" s="92" t="str">
        <f>IFERROR(INDEX(RevenueCodes!A:A,MATCH(Revenue!E100,RevenueCodes!B:B,0)),"")</f>
        <v/>
      </c>
      <c r="E100" s="93"/>
      <c r="F100" s="94"/>
    </row>
    <row r="102" spans="1:6" ht="23.1" customHeight="1">
      <c r="D102" s="95"/>
      <c r="E102" s="95"/>
      <c r="F102" s="96"/>
    </row>
    <row r="103" spans="1:6" ht="23.1" customHeight="1">
      <c r="F103" s="97"/>
    </row>
  </sheetData>
  <sheetProtection algorithmName="SHA-512" hashValue="KXJFImQf9RJZlMxQTxwnAn4ZXoJdtULVngy4vu0Ruf60NHkIyyLGx2WKofiJTPYj7b3TxwO7TNWrXtzpeaaqfQ==" saltValue="G6YwUpFLXsS5AIdDFttcaw==" spinCount="100000" sheet="1" objects="1" scenarios="1" formatCells="0" formatColumns="0" autoFilter="0"/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3B400-EDF4-42E2-9E1A-E42D6812FA41}">
          <x14:formula1>
            <xm:f>Lists!$A$1:$A$4</xm:f>
          </x14:formula1>
          <xm:sqref>F9:F100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6C67-C0A7-4AFD-BC64-7758E25586B7}">
  <sheetPr codeName="Sheet3">
    <tabColor theme="7" tint="0.79998168889431442"/>
  </sheetPr>
  <dimension ref="A1:AX504"/>
  <sheetViews>
    <sheetView showGridLines="0" zoomScale="85" zoomScaleNormal="85" workbookViewId="0">
      <pane ySplit="3" topLeftCell="A4" activePane="bottomLeft" state="frozen"/>
      <selection activeCell="AP1" sqref="AP1"/>
      <selection pane="bottomLeft" activeCell="A4" sqref="A4"/>
    </sheetView>
  </sheetViews>
  <sheetFormatPr defaultColWidth="8.625" defaultRowHeight="19.5" customHeight="1"/>
  <cols>
    <col min="1" max="1" width="6.625" style="123" customWidth="1"/>
    <col min="2" max="2" width="17.625" style="123" customWidth="1"/>
    <col min="3" max="3" width="13.875" style="107" customWidth="1"/>
    <col min="4" max="4" width="24.125" style="107" customWidth="1"/>
    <col min="5" max="5" width="11.25" style="107" customWidth="1"/>
    <col min="6" max="6" width="9.625" style="107" customWidth="1"/>
    <col min="7" max="7" width="16.75" style="107" customWidth="1"/>
    <col min="8" max="8" width="10.625" style="107" customWidth="1"/>
    <col min="9" max="9" width="19.75" style="107" customWidth="1"/>
    <col min="10" max="10" width="8" style="107" customWidth="1"/>
    <col min="11" max="11" width="11" style="107" customWidth="1"/>
    <col min="12" max="12" width="15.875" style="107" customWidth="1"/>
    <col min="13" max="13" width="13.875" style="107" customWidth="1"/>
    <col min="14" max="49" width="12.5" style="107" customWidth="1"/>
    <col min="50" max="50" width="50.125" style="107" customWidth="1"/>
    <col min="51" max="16384" width="8.625" style="107"/>
  </cols>
  <sheetData>
    <row r="1" spans="1:50" ht="19.5" customHeight="1">
      <c r="A1" s="98" t="s">
        <v>311</v>
      </c>
      <c r="B1" s="99"/>
      <c r="C1" s="100"/>
      <c r="D1" s="100"/>
      <c r="E1" s="100"/>
      <c r="F1" s="100"/>
      <c r="G1" s="101"/>
      <c r="H1" s="102" t="s">
        <v>312</v>
      </c>
      <c r="I1" s="103"/>
      <c r="J1" s="103"/>
      <c r="K1" s="103"/>
      <c r="L1" s="103"/>
      <c r="M1" s="104"/>
      <c r="N1" s="98" t="s">
        <v>313</v>
      </c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6"/>
    </row>
    <row r="2" spans="1:50" s="112" customFormat="1" ht="19.5" customHeight="1">
      <c r="A2" s="108" t="s">
        <v>358</v>
      </c>
      <c r="B2" s="108" t="s">
        <v>401</v>
      </c>
      <c r="C2" s="109" t="s">
        <v>314</v>
      </c>
      <c r="D2" s="109" t="s">
        <v>315</v>
      </c>
      <c r="E2" s="109" t="s">
        <v>316</v>
      </c>
      <c r="F2" s="109" t="s">
        <v>317</v>
      </c>
      <c r="G2" s="239" t="s">
        <v>400</v>
      </c>
      <c r="H2" s="109" t="s">
        <v>318</v>
      </c>
      <c r="I2" s="109" t="s">
        <v>315</v>
      </c>
      <c r="J2" s="109" t="s">
        <v>319</v>
      </c>
      <c r="K2" s="109" t="s">
        <v>320</v>
      </c>
      <c r="L2" s="109" t="s">
        <v>314</v>
      </c>
      <c r="M2" s="109" t="s">
        <v>321</v>
      </c>
      <c r="N2" s="110">
        <v>211001</v>
      </c>
      <c r="O2" s="110">
        <v>211002</v>
      </c>
      <c r="P2" s="110">
        <v>212001</v>
      </c>
      <c r="Q2" s="110">
        <v>212002</v>
      </c>
      <c r="R2" s="110">
        <v>212003</v>
      </c>
      <c r="S2" s="110">
        <v>212004</v>
      </c>
      <c r="T2" s="110">
        <v>212005</v>
      </c>
      <c r="U2" s="110">
        <v>212006</v>
      </c>
      <c r="V2" s="110">
        <v>212007</v>
      </c>
      <c r="W2" s="110">
        <v>212008</v>
      </c>
      <c r="X2" s="110">
        <v>212009</v>
      </c>
      <c r="Y2" s="110">
        <v>212010</v>
      </c>
      <c r="Z2" s="110">
        <v>212011</v>
      </c>
      <c r="AA2" s="110">
        <v>212012</v>
      </c>
      <c r="AB2" s="110">
        <v>212013</v>
      </c>
      <c r="AC2" s="110">
        <v>212014</v>
      </c>
      <c r="AD2" s="110">
        <v>212015</v>
      </c>
      <c r="AE2" s="110">
        <v>212016</v>
      </c>
      <c r="AF2" s="110">
        <v>212017</v>
      </c>
      <c r="AG2" s="110">
        <v>212018</v>
      </c>
      <c r="AH2" s="110">
        <v>212019</v>
      </c>
      <c r="AI2" s="110">
        <v>212020</v>
      </c>
      <c r="AJ2" s="110">
        <v>212021</v>
      </c>
      <c r="AK2" s="110">
        <v>212022</v>
      </c>
      <c r="AL2" s="110">
        <v>212023</v>
      </c>
      <c r="AM2" s="110">
        <v>212024</v>
      </c>
      <c r="AN2" s="110">
        <v>212025</v>
      </c>
      <c r="AO2" s="110">
        <v>212026</v>
      </c>
      <c r="AP2" s="110">
        <v>212027</v>
      </c>
      <c r="AQ2" s="110">
        <v>212028</v>
      </c>
      <c r="AR2" s="110">
        <v>212029</v>
      </c>
      <c r="AS2" s="110">
        <v>212030</v>
      </c>
      <c r="AT2" s="110">
        <v>212031</v>
      </c>
      <c r="AU2" s="110">
        <v>212032</v>
      </c>
      <c r="AV2" s="110">
        <v>212999</v>
      </c>
      <c r="AW2" s="111" t="s">
        <v>322</v>
      </c>
      <c r="AX2" s="109" t="s">
        <v>760</v>
      </c>
    </row>
    <row r="3" spans="1:50" s="112" customFormat="1" ht="45.95" customHeight="1">
      <c r="A3" s="113"/>
      <c r="B3" s="113"/>
      <c r="C3" s="114"/>
      <c r="D3" s="114"/>
      <c r="E3" s="114"/>
      <c r="F3" s="114"/>
      <c r="G3" s="240"/>
      <c r="H3" s="114"/>
      <c r="I3" s="114"/>
      <c r="J3" s="114"/>
      <c r="K3" s="114"/>
      <c r="L3" s="114"/>
      <c r="M3" s="114"/>
      <c r="N3" s="115" t="s">
        <v>323</v>
      </c>
      <c r="O3" s="115" t="s">
        <v>324</v>
      </c>
      <c r="P3" s="115" t="s">
        <v>325</v>
      </c>
      <c r="Q3" s="115" t="s">
        <v>326</v>
      </c>
      <c r="R3" s="115" t="s">
        <v>327</v>
      </c>
      <c r="S3" s="115" t="s">
        <v>328</v>
      </c>
      <c r="T3" s="115" t="s">
        <v>329</v>
      </c>
      <c r="U3" s="115" t="s">
        <v>330</v>
      </c>
      <c r="V3" s="115" t="s">
        <v>331</v>
      </c>
      <c r="W3" s="115" t="s">
        <v>332</v>
      </c>
      <c r="X3" s="115" t="s">
        <v>333</v>
      </c>
      <c r="Y3" s="115" t="s">
        <v>334</v>
      </c>
      <c r="Z3" s="115" t="s">
        <v>335</v>
      </c>
      <c r="AA3" s="115" t="s">
        <v>336</v>
      </c>
      <c r="AB3" s="115" t="s">
        <v>337</v>
      </c>
      <c r="AC3" s="115" t="s">
        <v>338</v>
      </c>
      <c r="AD3" s="115" t="s">
        <v>339</v>
      </c>
      <c r="AE3" s="115" t="s">
        <v>340</v>
      </c>
      <c r="AF3" s="115" t="s">
        <v>341</v>
      </c>
      <c r="AG3" s="115" t="s">
        <v>342</v>
      </c>
      <c r="AH3" s="115" t="s">
        <v>343</v>
      </c>
      <c r="AI3" s="115" t="s">
        <v>344</v>
      </c>
      <c r="AJ3" s="115" t="s">
        <v>345</v>
      </c>
      <c r="AK3" s="115" t="s">
        <v>346</v>
      </c>
      <c r="AL3" s="115" t="s">
        <v>347</v>
      </c>
      <c r="AM3" s="115" t="s">
        <v>348</v>
      </c>
      <c r="AN3" s="115" t="s">
        <v>349</v>
      </c>
      <c r="AO3" s="115" t="s">
        <v>350</v>
      </c>
      <c r="AP3" s="115" t="s">
        <v>351</v>
      </c>
      <c r="AQ3" s="115" t="s">
        <v>352</v>
      </c>
      <c r="AR3" s="115" t="s">
        <v>353</v>
      </c>
      <c r="AS3" s="115" t="s">
        <v>354</v>
      </c>
      <c r="AT3" s="115" t="s">
        <v>355</v>
      </c>
      <c r="AU3" s="115" t="s">
        <v>356</v>
      </c>
      <c r="AV3" s="115" t="s">
        <v>357</v>
      </c>
      <c r="AW3" s="114"/>
      <c r="AX3" s="114"/>
    </row>
    <row r="4" spans="1:50" ht="19.5" customHeight="1">
      <c r="A4" s="116">
        <v>1</v>
      </c>
      <c r="B4" s="124"/>
      <c r="C4" s="125"/>
      <c r="D4" s="126"/>
      <c r="E4" s="126"/>
      <c r="F4" s="125"/>
      <c r="G4" s="126"/>
      <c r="H4" s="126"/>
      <c r="I4" s="126"/>
      <c r="J4" s="125"/>
      <c r="K4" s="126"/>
      <c r="L4" s="125"/>
      <c r="M4" s="126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17">
        <f t="shared" ref="AW4:AW67" si="0">SUM(N4:AV4)</f>
        <v>0</v>
      </c>
      <c r="AX4" s="126"/>
    </row>
    <row r="5" spans="1:50" ht="19.5" customHeight="1">
      <c r="A5" s="116">
        <v>2</v>
      </c>
      <c r="B5" s="124"/>
      <c r="C5" s="125"/>
      <c r="D5" s="126"/>
      <c r="E5" s="126"/>
      <c r="F5" s="125"/>
      <c r="G5" s="126"/>
      <c r="H5" s="126"/>
      <c r="I5" s="126"/>
      <c r="J5" s="125"/>
      <c r="K5" s="126"/>
      <c r="L5" s="125"/>
      <c r="M5" s="126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17">
        <f t="shared" si="0"/>
        <v>0</v>
      </c>
      <c r="AX5" s="126"/>
    </row>
    <row r="6" spans="1:50" ht="19.5" customHeight="1">
      <c r="A6" s="116">
        <v>3</v>
      </c>
      <c r="B6" s="124"/>
      <c r="C6" s="125"/>
      <c r="D6" s="126"/>
      <c r="E6" s="126"/>
      <c r="F6" s="125"/>
      <c r="G6" s="126"/>
      <c r="H6" s="126"/>
      <c r="I6" s="126"/>
      <c r="J6" s="125"/>
      <c r="K6" s="126"/>
      <c r="L6" s="125"/>
      <c r="M6" s="126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17">
        <f t="shared" si="0"/>
        <v>0</v>
      </c>
      <c r="AX6" s="126"/>
    </row>
    <row r="7" spans="1:50" ht="19.5" customHeight="1">
      <c r="A7" s="116">
        <v>4</v>
      </c>
      <c r="B7" s="124"/>
      <c r="C7" s="125"/>
      <c r="D7" s="126"/>
      <c r="E7" s="126"/>
      <c r="F7" s="125"/>
      <c r="G7" s="126"/>
      <c r="H7" s="126"/>
      <c r="I7" s="126"/>
      <c r="J7" s="125"/>
      <c r="K7" s="126"/>
      <c r="L7" s="125"/>
      <c r="M7" s="126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17">
        <f t="shared" si="0"/>
        <v>0</v>
      </c>
      <c r="AX7" s="126"/>
    </row>
    <row r="8" spans="1:50" ht="19.5" customHeight="1">
      <c r="A8" s="116">
        <v>5</v>
      </c>
      <c r="B8" s="124"/>
      <c r="C8" s="125"/>
      <c r="D8" s="126"/>
      <c r="E8" s="126"/>
      <c r="F8" s="125"/>
      <c r="G8" s="126"/>
      <c r="H8" s="126"/>
      <c r="I8" s="126"/>
      <c r="J8" s="125"/>
      <c r="K8" s="126"/>
      <c r="L8" s="125"/>
      <c r="M8" s="126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17">
        <f t="shared" si="0"/>
        <v>0</v>
      </c>
      <c r="AX8" s="126"/>
    </row>
    <row r="9" spans="1:50" ht="19.5" customHeight="1">
      <c r="A9" s="116">
        <v>6</v>
      </c>
      <c r="B9" s="124"/>
      <c r="C9" s="125"/>
      <c r="D9" s="126"/>
      <c r="E9" s="126"/>
      <c r="F9" s="125"/>
      <c r="G9" s="126"/>
      <c r="H9" s="126"/>
      <c r="I9" s="126"/>
      <c r="J9" s="125"/>
      <c r="K9" s="126"/>
      <c r="L9" s="125"/>
      <c r="M9" s="126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17">
        <f t="shared" si="0"/>
        <v>0</v>
      </c>
      <c r="AX9" s="126"/>
    </row>
    <row r="10" spans="1:50" ht="19.5" customHeight="1">
      <c r="A10" s="116">
        <v>7</v>
      </c>
      <c r="B10" s="124"/>
      <c r="C10" s="125"/>
      <c r="D10" s="126"/>
      <c r="E10" s="126"/>
      <c r="F10" s="125"/>
      <c r="G10" s="126"/>
      <c r="H10" s="126"/>
      <c r="I10" s="126"/>
      <c r="J10" s="125"/>
      <c r="K10" s="126"/>
      <c r="L10" s="125"/>
      <c r="M10" s="126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17">
        <f t="shared" si="0"/>
        <v>0</v>
      </c>
      <c r="AX10" s="126"/>
    </row>
    <row r="11" spans="1:50" ht="19.5" customHeight="1">
      <c r="A11" s="116">
        <v>8</v>
      </c>
      <c r="B11" s="124"/>
      <c r="C11" s="125"/>
      <c r="D11" s="126"/>
      <c r="E11" s="126"/>
      <c r="F11" s="125"/>
      <c r="G11" s="126"/>
      <c r="H11" s="126"/>
      <c r="I11" s="126"/>
      <c r="J11" s="125"/>
      <c r="K11" s="126"/>
      <c r="L11" s="125"/>
      <c r="M11" s="126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17">
        <f t="shared" si="0"/>
        <v>0</v>
      </c>
      <c r="AX11" s="126"/>
    </row>
    <row r="12" spans="1:50" ht="19.5" customHeight="1">
      <c r="A12" s="116">
        <v>9</v>
      </c>
      <c r="B12" s="124"/>
      <c r="C12" s="125"/>
      <c r="D12" s="126"/>
      <c r="E12" s="126"/>
      <c r="F12" s="125"/>
      <c r="G12" s="126"/>
      <c r="H12" s="126"/>
      <c r="I12" s="126"/>
      <c r="J12" s="125"/>
      <c r="K12" s="126"/>
      <c r="L12" s="125"/>
      <c r="M12" s="126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17">
        <f t="shared" si="0"/>
        <v>0</v>
      </c>
      <c r="AX12" s="126"/>
    </row>
    <row r="13" spans="1:50" ht="19.5" customHeight="1">
      <c r="A13" s="116">
        <v>10</v>
      </c>
      <c r="B13" s="124"/>
      <c r="C13" s="125"/>
      <c r="D13" s="126"/>
      <c r="E13" s="126"/>
      <c r="F13" s="125"/>
      <c r="G13" s="126"/>
      <c r="H13" s="126"/>
      <c r="I13" s="126"/>
      <c r="J13" s="125"/>
      <c r="K13" s="126"/>
      <c r="L13" s="125"/>
      <c r="M13" s="126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17">
        <f t="shared" si="0"/>
        <v>0</v>
      </c>
      <c r="AX13" s="126"/>
    </row>
    <row r="14" spans="1:50" ht="19.5" customHeight="1">
      <c r="A14" s="116">
        <v>11</v>
      </c>
      <c r="B14" s="124"/>
      <c r="C14" s="125"/>
      <c r="D14" s="126"/>
      <c r="E14" s="126"/>
      <c r="F14" s="125"/>
      <c r="G14" s="126"/>
      <c r="H14" s="126"/>
      <c r="I14" s="126"/>
      <c r="J14" s="125"/>
      <c r="K14" s="126"/>
      <c r="L14" s="125"/>
      <c r="M14" s="126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17">
        <f t="shared" si="0"/>
        <v>0</v>
      </c>
      <c r="AX14" s="126"/>
    </row>
    <row r="15" spans="1:50" ht="19.5" customHeight="1">
      <c r="A15" s="116">
        <v>12</v>
      </c>
      <c r="B15" s="124"/>
      <c r="C15" s="125"/>
      <c r="D15" s="126"/>
      <c r="E15" s="126"/>
      <c r="F15" s="125"/>
      <c r="G15" s="126"/>
      <c r="H15" s="126"/>
      <c r="I15" s="126"/>
      <c r="J15" s="125"/>
      <c r="K15" s="126"/>
      <c r="L15" s="125"/>
      <c r="M15" s="126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17">
        <f t="shared" si="0"/>
        <v>0</v>
      </c>
      <c r="AX15" s="126"/>
    </row>
    <row r="16" spans="1:50" ht="19.5" customHeight="1">
      <c r="A16" s="116">
        <v>13</v>
      </c>
      <c r="B16" s="124"/>
      <c r="C16" s="125"/>
      <c r="D16" s="126"/>
      <c r="E16" s="126"/>
      <c r="F16" s="125"/>
      <c r="G16" s="126"/>
      <c r="H16" s="126"/>
      <c r="I16" s="126"/>
      <c r="J16" s="125"/>
      <c r="K16" s="126"/>
      <c r="L16" s="125"/>
      <c r="M16" s="126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17">
        <f t="shared" si="0"/>
        <v>0</v>
      </c>
      <c r="AX16" s="126"/>
    </row>
    <row r="17" spans="1:50" ht="19.5" customHeight="1">
      <c r="A17" s="116">
        <v>14</v>
      </c>
      <c r="B17" s="124"/>
      <c r="C17" s="125"/>
      <c r="D17" s="126"/>
      <c r="E17" s="126"/>
      <c r="F17" s="125"/>
      <c r="G17" s="126"/>
      <c r="H17" s="126"/>
      <c r="I17" s="126"/>
      <c r="J17" s="125"/>
      <c r="K17" s="126"/>
      <c r="L17" s="125"/>
      <c r="M17" s="126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17">
        <f t="shared" si="0"/>
        <v>0</v>
      </c>
      <c r="AX17" s="126"/>
    </row>
    <row r="18" spans="1:50" ht="19.5" customHeight="1">
      <c r="A18" s="116">
        <v>15</v>
      </c>
      <c r="B18" s="124"/>
      <c r="C18" s="125"/>
      <c r="D18" s="126"/>
      <c r="E18" s="126"/>
      <c r="F18" s="125"/>
      <c r="G18" s="126"/>
      <c r="H18" s="126"/>
      <c r="I18" s="126"/>
      <c r="J18" s="125"/>
      <c r="K18" s="126"/>
      <c r="L18" s="125"/>
      <c r="M18" s="126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17">
        <f t="shared" si="0"/>
        <v>0</v>
      </c>
      <c r="AX18" s="126"/>
    </row>
    <row r="19" spans="1:50" ht="19.5" customHeight="1">
      <c r="A19" s="116">
        <v>16</v>
      </c>
      <c r="B19" s="124"/>
      <c r="C19" s="125"/>
      <c r="D19" s="126"/>
      <c r="E19" s="126"/>
      <c r="F19" s="125"/>
      <c r="G19" s="126"/>
      <c r="H19" s="126"/>
      <c r="I19" s="126"/>
      <c r="J19" s="125"/>
      <c r="K19" s="126"/>
      <c r="L19" s="125"/>
      <c r="M19" s="126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17">
        <f t="shared" si="0"/>
        <v>0</v>
      </c>
      <c r="AX19" s="126"/>
    </row>
    <row r="20" spans="1:50" ht="19.5" customHeight="1">
      <c r="A20" s="116">
        <v>17</v>
      </c>
      <c r="B20" s="124"/>
      <c r="C20" s="125"/>
      <c r="D20" s="126"/>
      <c r="E20" s="126"/>
      <c r="F20" s="125"/>
      <c r="G20" s="126"/>
      <c r="H20" s="126"/>
      <c r="I20" s="126"/>
      <c r="J20" s="125"/>
      <c r="K20" s="126"/>
      <c r="L20" s="125"/>
      <c r="M20" s="126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17">
        <f t="shared" si="0"/>
        <v>0</v>
      </c>
      <c r="AX20" s="126"/>
    </row>
    <row r="21" spans="1:50" ht="19.5" customHeight="1">
      <c r="A21" s="116">
        <v>18</v>
      </c>
      <c r="B21" s="124"/>
      <c r="C21" s="125"/>
      <c r="D21" s="126"/>
      <c r="E21" s="126"/>
      <c r="F21" s="125"/>
      <c r="G21" s="126"/>
      <c r="H21" s="126"/>
      <c r="I21" s="126"/>
      <c r="J21" s="125"/>
      <c r="K21" s="126"/>
      <c r="L21" s="125"/>
      <c r="M21" s="126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17">
        <f t="shared" si="0"/>
        <v>0</v>
      </c>
      <c r="AX21" s="126"/>
    </row>
    <row r="22" spans="1:50" ht="19.5" customHeight="1">
      <c r="A22" s="116">
        <v>19</v>
      </c>
      <c r="B22" s="124"/>
      <c r="C22" s="125"/>
      <c r="D22" s="126"/>
      <c r="E22" s="126"/>
      <c r="F22" s="125"/>
      <c r="G22" s="126"/>
      <c r="H22" s="126"/>
      <c r="I22" s="126"/>
      <c r="J22" s="125"/>
      <c r="K22" s="126"/>
      <c r="L22" s="125"/>
      <c r="M22" s="126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17">
        <f t="shared" si="0"/>
        <v>0</v>
      </c>
      <c r="AX22" s="126"/>
    </row>
    <row r="23" spans="1:50" ht="19.5" customHeight="1">
      <c r="A23" s="116">
        <v>20</v>
      </c>
      <c r="B23" s="124"/>
      <c r="C23" s="125"/>
      <c r="D23" s="126"/>
      <c r="E23" s="126"/>
      <c r="F23" s="125"/>
      <c r="G23" s="126"/>
      <c r="H23" s="126"/>
      <c r="I23" s="126"/>
      <c r="J23" s="125"/>
      <c r="K23" s="126"/>
      <c r="L23" s="125"/>
      <c r="M23" s="126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17">
        <f t="shared" si="0"/>
        <v>0</v>
      </c>
      <c r="AX23" s="126"/>
    </row>
    <row r="24" spans="1:50" ht="19.5" customHeight="1">
      <c r="A24" s="116">
        <v>21</v>
      </c>
      <c r="B24" s="124"/>
      <c r="C24" s="125"/>
      <c r="D24" s="126"/>
      <c r="E24" s="126"/>
      <c r="F24" s="125"/>
      <c r="G24" s="126"/>
      <c r="H24" s="126"/>
      <c r="I24" s="126"/>
      <c r="J24" s="125"/>
      <c r="K24" s="126"/>
      <c r="L24" s="125"/>
      <c r="M24" s="126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17">
        <f t="shared" si="0"/>
        <v>0</v>
      </c>
      <c r="AX24" s="126"/>
    </row>
    <row r="25" spans="1:50" ht="19.5" customHeight="1">
      <c r="A25" s="116">
        <v>22</v>
      </c>
      <c r="B25" s="124"/>
      <c r="C25" s="125"/>
      <c r="D25" s="126"/>
      <c r="E25" s="126"/>
      <c r="F25" s="125"/>
      <c r="G25" s="126"/>
      <c r="H25" s="126"/>
      <c r="I25" s="126"/>
      <c r="J25" s="125"/>
      <c r="K25" s="126"/>
      <c r="L25" s="125"/>
      <c r="M25" s="126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17">
        <f t="shared" si="0"/>
        <v>0</v>
      </c>
      <c r="AX25" s="126"/>
    </row>
    <row r="26" spans="1:50" ht="19.5" customHeight="1">
      <c r="A26" s="116">
        <v>23</v>
      </c>
      <c r="B26" s="124"/>
      <c r="C26" s="125"/>
      <c r="D26" s="126"/>
      <c r="E26" s="126"/>
      <c r="F26" s="125"/>
      <c r="G26" s="126"/>
      <c r="H26" s="126"/>
      <c r="I26" s="126"/>
      <c r="J26" s="125"/>
      <c r="K26" s="126"/>
      <c r="L26" s="125"/>
      <c r="M26" s="126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17">
        <f t="shared" si="0"/>
        <v>0</v>
      </c>
      <c r="AX26" s="126"/>
    </row>
    <row r="27" spans="1:50" ht="19.5" customHeight="1">
      <c r="A27" s="116">
        <v>24</v>
      </c>
      <c r="B27" s="124"/>
      <c r="C27" s="125"/>
      <c r="D27" s="126"/>
      <c r="E27" s="126"/>
      <c r="F27" s="125"/>
      <c r="G27" s="126"/>
      <c r="H27" s="126"/>
      <c r="I27" s="126"/>
      <c r="J27" s="125"/>
      <c r="K27" s="126"/>
      <c r="L27" s="125"/>
      <c r="M27" s="126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17">
        <f t="shared" si="0"/>
        <v>0</v>
      </c>
      <c r="AX27" s="126"/>
    </row>
    <row r="28" spans="1:50" ht="19.5" customHeight="1">
      <c r="A28" s="116">
        <v>25</v>
      </c>
      <c r="B28" s="124"/>
      <c r="C28" s="125"/>
      <c r="D28" s="126"/>
      <c r="E28" s="126"/>
      <c r="F28" s="125"/>
      <c r="G28" s="126"/>
      <c r="H28" s="126"/>
      <c r="I28" s="126"/>
      <c r="J28" s="125"/>
      <c r="K28" s="126"/>
      <c r="L28" s="125"/>
      <c r="M28" s="126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17">
        <f t="shared" si="0"/>
        <v>0</v>
      </c>
      <c r="AX28" s="126"/>
    </row>
    <row r="29" spans="1:50" ht="19.5" customHeight="1">
      <c r="A29" s="116">
        <v>26</v>
      </c>
      <c r="B29" s="124"/>
      <c r="C29" s="125"/>
      <c r="D29" s="126"/>
      <c r="E29" s="126"/>
      <c r="F29" s="125"/>
      <c r="G29" s="126"/>
      <c r="H29" s="126"/>
      <c r="I29" s="126"/>
      <c r="J29" s="125"/>
      <c r="K29" s="126"/>
      <c r="L29" s="125"/>
      <c r="M29" s="126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17">
        <f t="shared" si="0"/>
        <v>0</v>
      </c>
      <c r="AX29" s="126"/>
    </row>
    <row r="30" spans="1:50" ht="19.5" customHeight="1">
      <c r="A30" s="116">
        <v>27</v>
      </c>
      <c r="B30" s="124"/>
      <c r="C30" s="125"/>
      <c r="D30" s="126"/>
      <c r="E30" s="126"/>
      <c r="F30" s="125"/>
      <c r="G30" s="126"/>
      <c r="H30" s="126"/>
      <c r="I30" s="126"/>
      <c r="J30" s="125"/>
      <c r="K30" s="126"/>
      <c r="L30" s="125"/>
      <c r="M30" s="126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17">
        <f t="shared" si="0"/>
        <v>0</v>
      </c>
      <c r="AX30" s="126"/>
    </row>
    <row r="31" spans="1:50" ht="19.5" customHeight="1">
      <c r="A31" s="116">
        <v>28</v>
      </c>
      <c r="B31" s="124"/>
      <c r="C31" s="125"/>
      <c r="D31" s="126"/>
      <c r="E31" s="126"/>
      <c r="F31" s="125"/>
      <c r="G31" s="126"/>
      <c r="H31" s="126"/>
      <c r="I31" s="126"/>
      <c r="J31" s="125"/>
      <c r="K31" s="126"/>
      <c r="L31" s="125"/>
      <c r="M31" s="126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17">
        <f t="shared" si="0"/>
        <v>0</v>
      </c>
      <c r="AX31" s="126"/>
    </row>
    <row r="32" spans="1:50" ht="19.5" customHeight="1">
      <c r="A32" s="116">
        <v>29</v>
      </c>
      <c r="B32" s="124"/>
      <c r="C32" s="125"/>
      <c r="D32" s="126"/>
      <c r="E32" s="126"/>
      <c r="F32" s="125"/>
      <c r="G32" s="126"/>
      <c r="H32" s="126"/>
      <c r="I32" s="126"/>
      <c r="J32" s="125"/>
      <c r="K32" s="126"/>
      <c r="L32" s="125"/>
      <c r="M32" s="126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17">
        <f t="shared" si="0"/>
        <v>0</v>
      </c>
      <c r="AX32" s="126"/>
    </row>
    <row r="33" spans="1:50" ht="19.5" customHeight="1">
      <c r="A33" s="116">
        <v>30</v>
      </c>
      <c r="B33" s="124"/>
      <c r="C33" s="125"/>
      <c r="D33" s="126"/>
      <c r="E33" s="126"/>
      <c r="F33" s="125"/>
      <c r="G33" s="126"/>
      <c r="H33" s="126"/>
      <c r="I33" s="126"/>
      <c r="J33" s="125"/>
      <c r="K33" s="126"/>
      <c r="L33" s="125"/>
      <c r="M33" s="126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17">
        <f t="shared" si="0"/>
        <v>0</v>
      </c>
      <c r="AX33" s="126"/>
    </row>
    <row r="34" spans="1:50" ht="19.5" customHeight="1">
      <c r="A34" s="116">
        <v>31</v>
      </c>
      <c r="B34" s="124"/>
      <c r="C34" s="125"/>
      <c r="D34" s="126"/>
      <c r="E34" s="126"/>
      <c r="F34" s="125"/>
      <c r="G34" s="126"/>
      <c r="H34" s="126"/>
      <c r="I34" s="126"/>
      <c r="J34" s="125"/>
      <c r="K34" s="126"/>
      <c r="L34" s="125"/>
      <c r="M34" s="126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17">
        <f t="shared" si="0"/>
        <v>0</v>
      </c>
      <c r="AX34" s="126"/>
    </row>
    <row r="35" spans="1:50" ht="19.5" customHeight="1">
      <c r="A35" s="116">
        <v>32</v>
      </c>
      <c r="B35" s="124"/>
      <c r="C35" s="125"/>
      <c r="D35" s="126"/>
      <c r="E35" s="126"/>
      <c r="F35" s="125"/>
      <c r="G35" s="126"/>
      <c r="H35" s="126"/>
      <c r="I35" s="126"/>
      <c r="J35" s="125"/>
      <c r="K35" s="126"/>
      <c r="L35" s="125"/>
      <c r="M35" s="126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17">
        <f t="shared" si="0"/>
        <v>0</v>
      </c>
      <c r="AX35" s="126"/>
    </row>
    <row r="36" spans="1:50" ht="19.5" customHeight="1">
      <c r="A36" s="116">
        <v>33</v>
      </c>
      <c r="B36" s="124"/>
      <c r="C36" s="125"/>
      <c r="D36" s="126"/>
      <c r="E36" s="126"/>
      <c r="F36" s="125"/>
      <c r="G36" s="126"/>
      <c r="H36" s="126"/>
      <c r="I36" s="126"/>
      <c r="J36" s="125"/>
      <c r="K36" s="126"/>
      <c r="L36" s="125"/>
      <c r="M36" s="126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17">
        <f t="shared" si="0"/>
        <v>0</v>
      </c>
      <c r="AX36" s="126"/>
    </row>
    <row r="37" spans="1:50" ht="19.5" customHeight="1">
      <c r="A37" s="116">
        <v>34</v>
      </c>
      <c r="B37" s="124"/>
      <c r="C37" s="125"/>
      <c r="D37" s="126"/>
      <c r="E37" s="126"/>
      <c r="F37" s="125"/>
      <c r="G37" s="126"/>
      <c r="H37" s="126"/>
      <c r="I37" s="126"/>
      <c r="J37" s="125"/>
      <c r="K37" s="126"/>
      <c r="L37" s="125"/>
      <c r="M37" s="126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17">
        <f t="shared" si="0"/>
        <v>0</v>
      </c>
      <c r="AX37" s="126"/>
    </row>
    <row r="38" spans="1:50" ht="19.5" customHeight="1">
      <c r="A38" s="116">
        <v>35</v>
      </c>
      <c r="B38" s="124"/>
      <c r="C38" s="125"/>
      <c r="D38" s="126"/>
      <c r="E38" s="126"/>
      <c r="F38" s="125"/>
      <c r="G38" s="126"/>
      <c r="H38" s="126"/>
      <c r="I38" s="126"/>
      <c r="J38" s="125"/>
      <c r="K38" s="126"/>
      <c r="L38" s="125"/>
      <c r="M38" s="126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17">
        <f t="shared" si="0"/>
        <v>0</v>
      </c>
      <c r="AX38" s="126"/>
    </row>
    <row r="39" spans="1:50" ht="19.5" customHeight="1">
      <c r="A39" s="116">
        <v>36</v>
      </c>
      <c r="B39" s="124"/>
      <c r="C39" s="125"/>
      <c r="D39" s="126"/>
      <c r="E39" s="126"/>
      <c r="F39" s="125"/>
      <c r="G39" s="126"/>
      <c r="H39" s="126"/>
      <c r="I39" s="126"/>
      <c r="J39" s="125"/>
      <c r="K39" s="126"/>
      <c r="L39" s="125"/>
      <c r="M39" s="126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17">
        <f t="shared" si="0"/>
        <v>0</v>
      </c>
      <c r="AX39" s="126"/>
    </row>
    <row r="40" spans="1:50" ht="19.5" customHeight="1">
      <c r="A40" s="116">
        <v>37</v>
      </c>
      <c r="B40" s="124"/>
      <c r="C40" s="125"/>
      <c r="D40" s="126"/>
      <c r="E40" s="126"/>
      <c r="F40" s="125"/>
      <c r="G40" s="126"/>
      <c r="H40" s="126"/>
      <c r="I40" s="126"/>
      <c r="J40" s="125"/>
      <c r="K40" s="126"/>
      <c r="L40" s="125"/>
      <c r="M40" s="126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17">
        <f t="shared" si="0"/>
        <v>0</v>
      </c>
      <c r="AX40" s="126"/>
    </row>
    <row r="41" spans="1:50" ht="19.5" customHeight="1">
      <c r="A41" s="116">
        <v>38</v>
      </c>
      <c r="B41" s="124"/>
      <c r="C41" s="125"/>
      <c r="D41" s="126"/>
      <c r="E41" s="126"/>
      <c r="F41" s="125"/>
      <c r="G41" s="126"/>
      <c r="H41" s="126"/>
      <c r="I41" s="126"/>
      <c r="J41" s="125"/>
      <c r="K41" s="126"/>
      <c r="L41" s="125"/>
      <c r="M41" s="126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17">
        <f t="shared" si="0"/>
        <v>0</v>
      </c>
      <c r="AX41" s="126"/>
    </row>
    <row r="42" spans="1:50" ht="19.5" customHeight="1">
      <c r="A42" s="116">
        <v>39</v>
      </c>
      <c r="B42" s="124"/>
      <c r="C42" s="125"/>
      <c r="D42" s="126"/>
      <c r="E42" s="126"/>
      <c r="F42" s="125"/>
      <c r="G42" s="126"/>
      <c r="H42" s="126"/>
      <c r="I42" s="126"/>
      <c r="J42" s="125"/>
      <c r="K42" s="126"/>
      <c r="L42" s="125"/>
      <c r="M42" s="126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17">
        <f t="shared" si="0"/>
        <v>0</v>
      </c>
      <c r="AX42" s="126"/>
    </row>
    <row r="43" spans="1:50" ht="19.5" customHeight="1">
      <c r="A43" s="116">
        <v>40</v>
      </c>
      <c r="B43" s="124"/>
      <c r="C43" s="125"/>
      <c r="D43" s="126"/>
      <c r="E43" s="126"/>
      <c r="F43" s="125"/>
      <c r="G43" s="126"/>
      <c r="H43" s="126"/>
      <c r="I43" s="126"/>
      <c r="J43" s="125"/>
      <c r="K43" s="126"/>
      <c r="L43" s="125"/>
      <c r="M43" s="126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17">
        <f t="shared" si="0"/>
        <v>0</v>
      </c>
      <c r="AX43" s="126"/>
    </row>
    <row r="44" spans="1:50" ht="19.5" customHeight="1">
      <c r="A44" s="116">
        <v>41</v>
      </c>
      <c r="B44" s="124"/>
      <c r="C44" s="125"/>
      <c r="D44" s="126"/>
      <c r="E44" s="126"/>
      <c r="F44" s="125"/>
      <c r="G44" s="126"/>
      <c r="H44" s="126"/>
      <c r="I44" s="126"/>
      <c r="J44" s="125"/>
      <c r="K44" s="126"/>
      <c r="L44" s="125"/>
      <c r="M44" s="126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17">
        <f t="shared" si="0"/>
        <v>0</v>
      </c>
      <c r="AX44" s="126"/>
    </row>
    <row r="45" spans="1:50" ht="19.5" customHeight="1">
      <c r="A45" s="116">
        <v>42</v>
      </c>
      <c r="B45" s="124"/>
      <c r="C45" s="125"/>
      <c r="D45" s="126"/>
      <c r="E45" s="126"/>
      <c r="F45" s="125"/>
      <c r="G45" s="126"/>
      <c r="H45" s="126"/>
      <c r="I45" s="126"/>
      <c r="J45" s="125"/>
      <c r="K45" s="126"/>
      <c r="L45" s="125"/>
      <c r="M45" s="126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17">
        <f t="shared" si="0"/>
        <v>0</v>
      </c>
      <c r="AX45" s="126"/>
    </row>
    <row r="46" spans="1:50" ht="19.5" customHeight="1">
      <c r="A46" s="116">
        <v>43</v>
      </c>
      <c r="B46" s="124"/>
      <c r="C46" s="125"/>
      <c r="D46" s="126"/>
      <c r="E46" s="126"/>
      <c r="F46" s="125"/>
      <c r="G46" s="126"/>
      <c r="H46" s="126"/>
      <c r="I46" s="126"/>
      <c r="J46" s="125"/>
      <c r="K46" s="126"/>
      <c r="L46" s="125"/>
      <c r="M46" s="126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17">
        <f t="shared" si="0"/>
        <v>0</v>
      </c>
      <c r="AX46" s="126"/>
    </row>
    <row r="47" spans="1:50" ht="19.5" customHeight="1">
      <c r="A47" s="116">
        <v>44</v>
      </c>
      <c r="B47" s="124"/>
      <c r="C47" s="125"/>
      <c r="D47" s="126"/>
      <c r="E47" s="126"/>
      <c r="F47" s="125"/>
      <c r="G47" s="126"/>
      <c r="H47" s="126"/>
      <c r="I47" s="126"/>
      <c r="J47" s="125"/>
      <c r="K47" s="126"/>
      <c r="L47" s="125"/>
      <c r="M47" s="126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17">
        <f t="shared" si="0"/>
        <v>0</v>
      </c>
      <c r="AX47" s="126"/>
    </row>
    <row r="48" spans="1:50" ht="19.5" customHeight="1">
      <c r="A48" s="116">
        <v>45</v>
      </c>
      <c r="B48" s="124"/>
      <c r="C48" s="125"/>
      <c r="D48" s="126"/>
      <c r="E48" s="126"/>
      <c r="F48" s="125"/>
      <c r="G48" s="126"/>
      <c r="H48" s="126"/>
      <c r="I48" s="126"/>
      <c r="J48" s="125"/>
      <c r="K48" s="126"/>
      <c r="L48" s="125"/>
      <c r="M48" s="126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17">
        <f t="shared" si="0"/>
        <v>0</v>
      </c>
      <c r="AX48" s="126"/>
    </row>
    <row r="49" spans="1:50" ht="19.5" customHeight="1">
      <c r="A49" s="116">
        <v>46</v>
      </c>
      <c r="B49" s="124"/>
      <c r="C49" s="125"/>
      <c r="D49" s="126"/>
      <c r="E49" s="126"/>
      <c r="F49" s="125"/>
      <c r="G49" s="126"/>
      <c r="H49" s="126"/>
      <c r="I49" s="126"/>
      <c r="J49" s="125"/>
      <c r="K49" s="126"/>
      <c r="L49" s="125"/>
      <c r="M49" s="126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17">
        <f t="shared" si="0"/>
        <v>0</v>
      </c>
      <c r="AX49" s="126"/>
    </row>
    <row r="50" spans="1:50" ht="19.5" customHeight="1">
      <c r="A50" s="116">
        <v>47</v>
      </c>
      <c r="B50" s="124"/>
      <c r="C50" s="125"/>
      <c r="D50" s="126"/>
      <c r="E50" s="126"/>
      <c r="F50" s="125"/>
      <c r="G50" s="126"/>
      <c r="H50" s="126"/>
      <c r="I50" s="126"/>
      <c r="J50" s="125"/>
      <c r="K50" s="126"/>
      <c r="L50" s="125"/>
      <c r="M50" s="126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17">
        <f t="shared" si="0"/>
        <v>0</v>
      </c>
      <c r="AX50" s="126"/>
    </row>
    <row r="51" spans="1:50" ht="19.5" customHeight="1">
      <c r="A51" s="116">
        <v>48</v>
      </c>
      <c r="B51" s="124"/>
      <c r="C51" s="125"/>
      <c r="D51" s="126"/>
      <c r="E51" s="126"/>
      <c r="F51" s="125"/>
      <c r="G51" s="126"/>
      <c r="H51" s="126"/>
      <c r="I51" s="126"/>
      <c r="J51" s="125"/>
      <c r="K51" s="126"/>
      <c r="L51" s="125"/>
      <c r="M51" s="126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17">
        <f t="shared" si="0"/>
        <v>0</v>
      </c>
      <c r="AX51" s="126"/>
    </row>
    <row r="52" spans="1:50" ht="19.5" customHeight="1">
      <c r="A52" s="116">
        <v>49</v>
      </c>
      <c r="B52" s="124"/>
      <c r="C52" s="125"/>
      <c r="D52" s="126"/>
      <c r="E52" s="126"/>
      <c r="F52" s="125"/>
      <c r="G52" s="126"/>
      <c r="H52" s="126"/>
      <c r="I52" s="126"/>
      <c r="J52" s="125"/>
      <c r="K52" s="126"/>
      <c r="L52" s="125"/>
      <c r="M52" s="126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17">
        <f t="shared" si="0"/>
        <v>0</v>
      </c>
      <c r="AX52" s="126"/>
    </row>
    <row r="53" spans="1:50" ht="19.5" customHeight="1">
      <c r="A53" s="116">
        <v>50</v>
      </c>
      <c r="B53" s="124"/>
      <c r="C53" s="125"/>
      <c r="D53" s="126"/>
      <c r="E53" s="126"/>
      <c r="F53" s="125"/>
      <c r="G53" s="126"/>
      <c r="H53" s="126"/>
      <c r="I53" s="126"/>
      <c r="J53" s="125"/>
      <c r="K53" s="126"/>
      <c r="L53" s="125"/>
      <c r="M53" s="126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17">
        <f t="shared" si="0"/>
        <v>0</v>
      </c>
      <c r="AX53" s="126"/>
    </row>
    <row r="54" spans="1:50" ht="19.5" customHeight="1">
      <c r="A54" s="116">
        <v>51</v>
      </c>
      <c r="B54" s="124"/>
      <c r="C54" s="125"/>
      <c r="D54" s="126"/>
      <c r="E54" s="126"/>
      <c r="F54" s="125"/>
      <c r="G54" s="126"/>
      <c r="H54" s="126"/>
      <c r="I54" s="126"/>
      <c r="J54" s="125"/>
      <c r="K54" s="126"/>
      <c r="L54" s="125"/>
      <c r="M54" s="126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17">
        <f t="shared" si="0"/>
        <v>0</v>
      </c>
      <c r="AX54" s="126"/>
    </row>
    <row r="55" spans="1:50" ht="19.5" customHeight="1">
      <c r="A55" s="116">
        <v>52</v>
      </c>
      <c r="B55" s="124"/>
      <c r="C55" s="125"/>
      <c r="D55" s="126"/>
      <c r="E55" s="126"/>
      <c r="F55" s="125"/>
      <c r="G55" s="126"/>
      <c r="H55" s="126"/>
      <c r="I55" s="126"/>
      <c r="J55" s="125"/>
      <c r="K55" s="126"/>
      <c r="L55" s="125"/>
      <c r="M55" s="126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17">
        <f t="shared" si="0"/>
        <v>0</v>
      </c>
      <c r="AX55" s="126"/>
    </row>
    <row r="56" spans="1:50" ht="19.5" customHeight="1">
      <c r="A56" s="116">
        <v>53</v>
      </c>
      <c r="B56" s="124"/>
      <c r="C56" s="125"/>
      <c r="D56" s="126"/>
      <c r="E56" s="126"/>
      <c r="F56" s="125"/>
      <c r="G56" s="126"/>
      <c r="H56" s="126"/>
      <c r="I56" s="126"/>
      <c r="J56" s="125"/>
      <c r="K56" s="126"/>
      <c r="L56" s="125"/>
      <c r="M56" s="126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17">
        <f t="shared" si="0"/>
        <v>0</v>
      </c>
      <c r="AX56" s="126"/>
    </row>
    <row r="57" spans="1:50" ht="19.5" customHeight="1">
      <c r="A57" s="116">
        <v>54</v>
      </c>
      <c r="B57" s="124"/>
      <c r="C57" s="125"/>
      <c r="D57" s="126"/>
      <c r="E57" s="126"/>
      <c r="F57" s="125"/>
      <c r="G57" s="126"/>
      <c r="H57" s="126"/>
      <c r="I57" s="126"/>
      <c r="J57" s="125"/>
      <c r="K57" s="126"/>
      <c r="L57" s="125"/>
      <c r="M57" s="126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17">
        <f t="shared" si="0"/>
        <v>0</v>
      </c>
      <c r="AX57" s="126"/>
    </row>
    <row r="58" spans="1:50" ht="19.5" customHeight="1">
      <c r="A58" s="116">
        <v>55</v>
      </c>
      <c r="B58" s="124"/>
      <c r="C58" s="125"/>
      <c r="D58" s="126"/>
      <c r="E58" s="126"/>
      <c r="F58" s="125"/>
      <c r="G58" s="126"/>
      <c r="H58" s="126"/>
      <c r="I58" s="126"/>
      <c r="J58" s="125"/>
      <c r="K58" s="126"/>
      <c r="L58" s="125"/>
      <c r="M58" s="126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17">
        <f t="shared" si="0"/>
        <v>0</v>
      </c>
      <c r="AX58" s="126"/>
    </row>
    <row r="59" spans="1:50" ht="19.5" customHeight="1">
      <c r="A59" s="116">
        <v>56</v>
      </c>
      <c r="B59" s="124"/>
      <c r="C59" s="125"/>
      <c r="D59" s="126"/>
      <c r="E59" s="126"/>
      <c r="F59" s="125"/>
      <c r="G59" s="126"/>
      <c r="H59" s="126"/>
      <c r="I59" s="126"/>
      <c r="J59" s="125"/>
      <c r="K59" s="126"/>
      <c r="L59" s="125"/>
      <c r="M59" s="126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17">
        <f t="shared" si="0"/>
        <v>0</v>
      </c>
      <c r="AX59" s="126"/>
    </row>
    <row r="60" spans="1:50" ht="19.5" customHeight="1">
      <c r="A60" s="116">
        <v>57</v>
      </c>
      <c r="B60" s="124"/>
      <c r="C60" s="125"/>
      <c r="D60" s="126"/>
      <c r="E60" s="126"/>
      <c r="F60" s="125"/>
      <c r="G60" s="126"/>
      <c r="H60" s="126"/>
      <c r="I60" s="126"/>
      <c r="J60" s="125"/>
      <c r="K60" s="126"/>
      <c r="L60" s="125"/>
      <c r="M60" s="126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17">
        <f t="shared" si="0"/>
        <v>0</v>
      </c>
      <c r="AX60" s="126"/>
    </row>
    <row r="61" spans="1:50" ht="19.5" customHeight="1">
      <c r="A61" s="116">
        <v>58</v>
      </c>
      <c r="B61" s="124"/>
      <c r="C61" s="125"/>
      <c r="D61" s="126"/>
      <c r="E61" s="126"/>
      <c r="F61" s="125"/>
      <c r="G61" s="126"/>
      <c r="H61" s="126"/>
      <c r="I61" s="126"/>
      <c r="J61" s="125"/>
      <c r="K61" s="126"/>
      <c r="L61" s="125"/>
      <c r="M61" s="126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17">
        <f t="shared" si="0"/>
        <v>0</v>
      </c>
      <c r="AX61" s="126"/>
    </row>
    <row r="62" spans="1:50" ht="19.5" customHeight="1">
      <c r="A62" s="116">
        <v>59</v>
      </c>
      <c r="B62" s="124"/>
      <c r="C62" s="125"/>
      <c r="D62" s="126"/>
      <c r="E62" s="126"/>
      <c r="F62" s="125"/>
      <c r="G62" s="126"/>
      <c r="H62" s="126"/>
      <c r="I62" s="126"/>
      <c r="J62" s="125"/>
      <c r="K62" s="126"/>
      <c r="L62" s="125"/>
      <c r="M62" s="126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17">
        <f t="shared" si="0"/>
        <v>0</v>
      </c>
      <c r="AX62" s="126"/>
    </row>
    <row r="63" spans="1:50" ht="19.5" customHeight="1">
      <c r="A63" s="116">
        <v>60</v>
      </c>
      <c r="B63" s="124"/>
      <c r="C63" s="125"/>
      <c r="D63" s="126"/>
      <c r="E63" s="126"/>
      <c r="F63" s="125"/>
      <c r="G63" s="126"/>
      <c r="H63" s="126"/>
      <c r="I63" s="126"/>
      <c r="J63" s="125"/>
      <c r="K63" s="126"/>
      <c r="L63" s="125"/>
      <c r="M63" s="126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17">
        <f t="shared" si="0"/>
        <v>0</v>
      </c>
      <c r="AX63" s="126"/>
    </row>
    <row r="64" spans="1:50" ht="19.5" customHeight="1">
      <c r="A64" s="116">
        <v>61</v>
      </c>
      <c r="B64" s="124"/>
      <c r="C64" s="125"/>
      <c r="D64" s="126"/>
      <c r="E64" s="126"/>
      <c r="F64" s="125"/>
      <c r="G64" s="126"/>
      <c r="H64" s="126"/>
      <c r="I64" s="126"/>
      <c r="J64" s="125"/>
      <c r="K64" s="126"/>
      <c r="L64" s="125"/>
      <c r="M64" s="126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17">
        <f t="shared" si="0"/>
        <v>0</v>
      </c>
      <c r="AX64" s="126"/>
    </row>
    <row r="65" spans="1:50" ht="19.5" customHeight="1">
      <c r="A65" s="116">
        <v>62</v>
      </c>
      <c r="B65" s="124"/>
      <c r="C65" s="125"/>
      <c r="D65" s="126"/>
      <c r="E65" s="126"/>
      <c r="F65" s="125"/>
      <c r="G65" s="126"/>
      <c r="H65" s="126"/>
      <c r="I65" s="126"/>
      <c r="J65" s="125"/>
      <c r="K65" s="126"/>
      <c r="L65" s="125"/>
      <c r="M65" s="126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17">
        <f t="shared" si="0"/>
        <v>0</v>
      </c>
      <c r="AX65" s="126"/>
    </row>
    <row r="66" spans="1:50" ht="19.5" customHeight="1">
      <c r="A66" s="116">
        <v>63</v>
      </c>
      <c r="B66" s="124"/>
      <c r="C66" s="125"/>
      <c r="D66" s="126"/>
      <c r="E66" s="126"/>
      <c r="F66" s="125"/>
      <c r="G66" s="126"/>
      <c r="H66" s="126"/>
      <c r="I66" s="126"/>
      <c r="J66" s="125"/>
      <c r="K66" s="126"/>
      <c r="L66" s="125"/>
      <c r="M66" s="126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17">
        <f t="shared" si="0"/>
        <v>0</v>
      </c>
      <c r="AX66" s="126"/>
    </row>
    <row r="67" spans="1:50" ht="19.5" customHeight="1">
      <c r="A67" s="116">
        <v>64</v>
      </c>
      <c r="B67" s="124"/>
      <c r="C67" s="125"/>
      <c r="D67" s="126"/>
      <c r="E67" s="126"/>
      <c r="F67" s="125"/>
      <c r="G67" s="126"/>
      <c r="H67" s="126"/>
      <c r="I67" s="126"/>
      <c r="J67" s="125"/>
      <c r="K67" s="126"/>
      <c r="L67" s="125"/>
      <c r="M67" s="126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17">
        <f t="shared" si="0"/>
        <v>0</v>
      </c>
      <c r="AX67" s="126"/>
    </row>
    <row r="68" spans="1:50" ht="19.5" customHeight="1">
      <c r="A68" s="116">
        <v>65</v>
      </c>
      <c r="B68" s="124"/>
      <c r="C68" s="125"/>
      <c r="D68" s="126"/>
      <c r="E68" s="126"/>
      <c r="F68" s="125"/>
      <c r="G68" s="126"/>
      <c r="H68" s="126"/>
      <c r="I68" s="126"/>
      <c r="J68" s="125"/>
      <c r="K68" s="126"/>
      <c r="L68" s="125"/>
      <c r="M68" s="126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17">
        <f t="shared" ref="AW68:AW131" si="1">SUM(N68:AV68)</f>
        <v>0</v>
      </c>
      <c r="AX68" s="126"/>
    </row>
    <row r="69" spans="1:50" ht="19.5" customHeight="1">
      <c r="A69" s="116">
        <v>66</v>
      </c>
      <c r="B69" s="124"/>
      <c r="C69" s="125"/>
      <c r="D69" s="126"/>
      <c r="E69" s="126"/>
      <c r="F69" s="125"/>
      <c r="G69" s="126"/>
      <c r="H69" s="126"/>
      <c r="I69" s="126"/>
      <c r="J69" s="125"/>
      <c r="K69" s="126"/>
      <c r="L69" s="125"/>
      <c r="M69" s="126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17">
        <f t="shared" si="1"/>
        <v>0</v>
      </c>
      <c r="AX69" s="126"/>
    </row>
    <row r="70" spans="1:50" ht="19.5" customHeight="1">
      <c r="A70" s="116">
        <v>67</v>
      </c>
      <c r="B70" s="124"/>
      <c r="C70" s="125"/>
      <c r="D70" s="126"/>
      <c r="E70" s="126"/>
      <c r="F70" s="125"/>
      <c r="G70" s="126"/>
      <c r="H70" s="126"/>
      <c r="I70" s="126"/>
      <c r="J70" s="125"/>
      <c r="K70" s="126"/>
      <c r="L70" s="125"/>
      <c r="M70" s="126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17">
        <f t="shared" si="1"/>
        <v>0</v>
      </c>
      <c r="AX70" s="126"/>
    </row>
    <row r="71" spans="1:50" ht="19.5" customHeight="1">
      <c r="A71" s="116">
        <v>68</v>
      </c>
      <c r="B71" s="124"/>
      <c r="C71" s="125"/>
      <c r="D71" s="126"/>
      <c r="E71" s="126"/>
      <c r="F71" s="125"/>
      <c r="G71" s="126"/>
      <c r="H71" s="126"/>
      <c r="I71" s="126"/>
      <c r="J71" s="125"/>
      <c r="K71" s="126"/>
      <c r="L71" s="125"/>
      <c r="M71" s="126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17">
        <f t="shared" si="1"/>
        <v>0</v>
      </c>
      <c r="AX71" s="126"/>
    </row>
    <row r="72" spans="1:50" ht="19.5" customHeight="1">
      <c r="A72" s="116">
        <v>69</v>
      </c>
      <c r="B72" s="124"/>
      <c r="C72" s="125"/>
      <c r="D72" s="126"/>
      <c r="E72" s="126"/>
      <c r="F72" s="125"/>
      <c r="G72" s="126"/>
      <c r="H72" s="126"/>
      <c r="I72" s="126"/>
      <c r="J72" s="125"/>
      <c r="K72" s="126"/>
      <c r="L72" s="125"/>
      <c r="M72" s="126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17">
        <f t="shared" si="1"/>
        <v>0</v>
      </c>
      <c r="AX72" s="126"/>
    </row>
    <row r="73" spans="1:50" ht="19.5" customHeight="1">
      <c r="A73" s="116">
        <v>70</v>
      </c>
      <c r="B73" s="124"/>
      <c r="C73" s="125"/>
      <c r="D73" s="126"/>
      <c r="E73" s="126"/>
      <c r="F73" s="125"/>
      <c r="G73" s="126"/>
      <c r="H73" s="126"/>
      <c r="I73" s="126"/>
      <c r="J73" s="125"/>
      <c r="K73" s="126"/>
      <c r="L73" s="125"/>
      <c r="M73" s="126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17">
        <f t="shared" si="1"/>
        <v>0</v>
      </c>
      <c r="AX73" s="126"/>
    </row>
    <row r="74" spans="1:50" ht="19.5" customHeight="1">
      <c r="A74" s="116">
        <v>71</v>
      </c>
      <c r="B74" s="124"/>
      <c r="C74" s="125"/>
      <c r="D74" s="126"/>
      <c r="E74" s="126"/>
      <c r="F74" s="125"/>
      <c r="G74" s="126"/>
      <c r="H74" s="126"/>
      <c r="I74" s="126"/>
      <c r="J74" s="125"/>
      <c r="K74" s="126"/>
      <c r="L74" s="125"/>
      <c r="M74" s="126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17">
        <f t="shared" si="1"/>
        <v>0</v>
      </c>
      <c r="AX74" s="126"/>
    </row>
    <row r="75" spans="1:50" ht="19.5" customHeight="1">
      <c r="A75" s="116">
        <v>72</v>
      </c>
      <c r="B75" s="124"/>
      <c r="C75" s="125"/>
      <c r="D75" s="126"/>
      <c r="E75" s="126"/>
      <c r="F75" s="125"/>
      <c r="G75" s="126"/>
      <c r="H75" s="126"/>
      <c r="I75" s="126"/>
      <c r="J75" s="125"/>
      <c r="K75" s="126"/>
      <c r="L75" s="125"/>
      <c r="M75" s="126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17">
        <f t="shared" si="1"/>
        <v>0</v>
      </c>
      <c r="AX75" s="126"/>
    </row>
    <row r="76" spans="1:50" ht="19.5" customHeight="1">
      <c r="A76" s="116">
        <v>73</v>
      </c>
      <c r="B76" s="124"/>
      <c r="C76" s="125"/>
      <c r="D76" s="126"/>
      <c r="E76" s="126"/>
      <c r="F76" s="125"/>
      <c r="G76" s="126"/>
      <c r="H76" s="126"/>
      <c r="I76" s="126"/>
      <c r="J76" s="125"/>
      <c r="K76" s="126"/>
      <c r="L76" s="125"/>
      <c r="M76" s="126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17">
        <f t="shared" si="1"/>
        <v>0</v>
      </c>
      <c r="AX76" s="126"/>
    </row>
    <row r="77" spans="1:50" ht="19.5" customHeight="1">
      <c r="A77" s="116">
        <v>74</v>
      </c>
      <c r="B77" s="124"/>
      <c r="C77" s="125"/>
      <c r="D77" s="126"/>
      <c r="E77" s="126"/>
      <c r="F77" s="125"/>
      <c r="G77" s="126"/>
      <c r="H77" s="126"/>
      <c r="I77" s="126"/>
      <c r="J77" s="125"/>
      <c r="K77" s="126"/>
      <c r="L77" s="125"/>
      <c r="M77" s="126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17">
        <f t="shared" si="1"/>
        <v>0</v>
      </c>
      <c r="AX77" s="126"/>
    </row>
    <row r="78" spans="1:50" ht="19.5" customHeight="1">
      <c r="A78" s="116">
        <v>75</v>
      </c>
      <c r="B78" s="124"/>
      <c r="C78" s="125"/>
      <c r="D78" s="126"/>
      <c r="E78" s="126"/>
      <c r="F78" s="125"/>
      <c r="G78" s="126"/>
      <c r="H78" s="126"/>
      <c r="I78" s="126"/>
      <c r="J78" s="125"/>
      <c r="K78" s="126"/>
      <c r="L78" s="125"/>
      <c r="M78" s="126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17">
        <f t="shared" si="1"/>
        <v>0</v>
      </c>
      <c r="AX78" s="126"/>
    </row>
    <row r="79" spans="1:50" ht="19.5" customHeight="1">
      <c r="A79" s="116">
        <v>76</v>
      </c>
      <c r="B79" s="124"/>
      <c r="C79" s="125"/>
      <c r="D79" s="126"/>
      <c r="E79" s="126"/>
      <c r="F79" s="125"/>
      <c r="G79" s="126"/>
      <c r="H79" s="126"/>
      <c r="I79" s="126"/>
      <c r="J79" s="125"/>
      <c r="K79" s="126"/>
      <c r="L79" s="125"/>
      <c r="M79" s="126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17">
        <f t="shared" si="1"/>
        <v>0</v>
      </c>
      <c r="AX79" s="126"/>
    </row>
    <row r="80" spans="1:50" ht="19.5" customHeight="1">
      <c r="A80" s="116">
        <v>77</v>
      </c>
      <c r="B80" s="124"/>
      <c r="C80" s="125"/>
      <c r="D80" s="126"/>
      <c r="E80" s="126"/>
      <c r="F80" s="125"/>
      <c r="G80" s="126"/>
      <c r="H80" s="126"/>
      <c r="I80" s="126"/>
      <c r="J80" s="125"/>
      <c r="K80" s="126"/>
      <c r="L80" s="125"/>
      <c r="M80" s="126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17">
        <f t="shared" si="1"/>
        <v>0</v>
      </c>
      <c r="AX80" s="126"/>
    </row>
    <row r="81" spans="1:50" ht="19.5" customHeight="1">
      <c r="A81" s="116">
        <v>78</v>
      </c>
      <c r="B81" s="124"/>
      <c r="C81" s="125"/>
      <c r="D81" s="126"/>
      <c r="E81" s="126"/>
      <c r="F81" s="125"/>
      <c r="G81" s="126"/>
      <c r="H81" s="126"/>
      <c r="I81" s="126"/>
      <c r="J81" s="125"/>
      <c r="K81" s="126"/>
      <c r="L81" s="125"/>
      <c r="M81" s="126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17">
        <f t="shared" si="1"/>
        <v>0</v>
      </c>
      <c r="AX81" s="126"/>
    </row>
    <row r="82" spans="1:50" ht="19.5" customHeight="1">
      <c r="A82" s="116">
        <v>79</v>
      </c>
      <c r="B82" s="124"/>
      <c r="C82" s="125"/>
      <c r="D82" s="126"/>
      <c r="E82" s="126"/>
      <c r="F82" s="125"/>
      <c r="G82" s="126"/>
      <c r="H82" s="126"/>
      <c r="I82" s="126"/>
      <c r="J82" s="125"/>
      <c r="K82" s="126"/>
      <c r="L82" s="125"/>
      <c r="M82" s="126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17">
        <f t="shared" si="1"/>
        <v>0</v>
      </c>
      <c r="AX82" s="126"/>
    </row>
    <row r="83" spans="1:50" ht="19.5" customHeight="1">
      <c r="A83" s="116">
        <v>80</v>
      </c>
      <c r="B83" s="124"/>
      <c r="C83" s="125"/>
      <c r="D83" s="126"/>
      <c r="E83" s="126"/>
      <c r="F83" s="125"/>
      <c r="G83" s="126"/>
      <c r="H83" s="126"/>
      <c r="I83" s="126"/>
      <c r="J83" s="125"/>
      <c r="K83" s="126"/>
      <c r="L83" s="125"/>
      <c r="M83" s="126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17">
        <f t="shared" si="1"/>
        <v>0</v>
      </c>
      <c r="AX83" s="126"/>
    </row>
    <row r="84" spans="1:50" ht="19.5" customHeight="1">
      <c r="A84" s="116">
        <v>81</v>
      </c>
      <c r="B84" s="124"/>
      <c r="C84" s="125"/>
      <c r="D84" s="126"/>
      <c r="E84" s="126"/>
      <c r="F84" s="125"/>
      <c r="G84" s="126"/>
      <c r="H84" s="126"/>
      <c r="I84" s="126"/>
      <c r="J84" s="125"/>
      <c r="K84" s="126"/>
      <c r="L84" s="125"/>
      <c r="M84" s="126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17">
        <f t="shared" si="1"/>
        <v>0</v>
      </c>
      <c r="AX84" s="126"/>
    </row>
    <row r="85" spans="1:50" ht="19.5" customHeight="1">
      <c r="A85" s="116">
        <v>82</v>
      </c>
      <c r="B85" s="124"/>
      <c r="C85" s="125"/>
      <c r="D85" s="126"/>
      <c r="E85" s="126"/>
      <c r="F85" s="125"/>
      <c r="G85" s="126"/>
      <c r="H85" s="126"/>
      <c r="I85" s="126"/>
      <c r="J85" s="125"/>
      <c r="K85" s="126"/>
      <c r="L85" s="125"/>
      <c r="M85" s="126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17">
        <f t="shared" si="1"/>
        <v>0</v>
      </c>
      <c r="AX85" s="126"/>
    </row>
    <row r="86" spans="1:50" ht="19.5" customHeight="1">
      <c r="A86" s="116">
        <v>83</v>
      </c>
      <c r="B86" s="124"/>
      <c r="C86" s="125"/>
      <c r="D86" s="126"/>
      <c r="E86" s="126"/>
      <c r="F86" s="125"/>
      <c r="G86" s="126"/>
      <c r="H86" s="126"/>
      <c r="I86" s="126"/>
      <c r="J86" s="125"/>
      <c r="K86" s="126"/>
      <c r="L86" s="125"/>
      <c r="M86" s="126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17">
        <f t="shared" si="1"/>
        <v>0</v>
      </c>
      <c r="AX86" s="126"/>
    </row>
    <row r="87" spans="1:50" ht="19.5" customHeight="1">
      <c r="A87" s="116">
        <v>84</v>
      </c>
      <c r="B87" s="124"/>
      <c r="C87" s="125"/>
      <c r="D87" s="126"/>
      <c r="E87" s="126"/>
      <c r="F87" s="125"/>
      <c r="G87" s="126"/>
      <c r="H87" s="126"/>
      <c r="I87" s="126"/>
      <c r="J87" s="125"/>
      <c r="K87" s="126"/>
      <c r="L87" s="125"/>
      <c r="M87" s="126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17">
        <f t="shared" si="1"/>
        <v>0</v>
      </c>
      <c r="AX87" s="126"/>
    </row>
    <row r="88" spans="1:50" ht="19.5" customHeight="1">
      <c r="A88" s="116">
        <v>85</v>
      </c>
      <c r="B88" s="124"/>
      <c r="C88" s="125"/>
      <c r="D88" s="126"/>
      <c r="E88" s="126"/>
      <c r="F88" s="125"/>
      <c r="G88" s="126"/>
      <c r="H88" s="126"/>
      <c r="I88" s="126"/>
      <c r="J88" s="125"/>
      <c r="K88" s="126"/>
      <c r="L88" s="125"/>
      <c r="M88" s="126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17">
        <f t="shared" si="1"/>
        <v>0</v>
      </c>
      <c r="AX88" s="126"/>
    </row>
    <row r="89" spans="1:50" ht="19.5" customHeight="1">
      <c r="A89" s="116">
        <v>86</v>
      </c>
      <c r="B89" s="124"/>
      <c r="C89" s="125"/>
      <c r="D89" s="126"/>
      <c r="E89" s="126"/>
      <c r="F89" s="125"/>
      <c r="G89" s="126"/>
      <c r="H89" s="126"/>
      <c r="I89" s="126"/>
      <c r="J89" s="125"/>
      <c r="K89" s="126"/>
      <c r="L89" s="125"/>
      <c r="M89" s="126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17">
        <f t="shared" si="1"/>
        <v>0</v>
      </c>
      <c r="AX89" s="126"/>
    </row>
    <row r="90" spans="1:50" ht="19.5" customHeight="1">
      <c r="A90" s="116">
        <v>87</v>
      </c>
      <c r="B90" s="124"/>
      <c r="C90" s="125"/>
      <c r="D90" s="126"/>
      <c r="E90" s="126"/>
      <c r="F90" s="125"/>
      <c r="G90" s="126"/>
      <c r="H90" s="126"/>
      <c r="I90" s="126"/>
      <c r="J90" s="125"/>
      <c r="K90" s="126"/>
      <c r="L90" s="125"/>
      <c r="M90" s="126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17">
        <f t="shared" si="1"/>
        <v>0</v>
      </c>
      <c r="AX90" s="126"/>
    </row>
    <row r="91" spans="1:50" ht="19.5" customHeight="1">
      <c r="A91" s="116">
        <v>88</v>
      </c>
      <c r="B91" s="124"/>
      <c r="C91" s="125"/>
      <c r="D91" s="126"/>
      <c r="E91" s="126"/>
      <c r="F91" s="125"/>
      <c r="G91" s="126"/>
      <c r="H91" s="126"/>
      <c r="I91" s="126"/>
      <c r="J91" s="125"/>
      <c r="K91" s="126"/>
      <c r="L91" s="125"/>
      <c r="M91" s="126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17">
        <f t="shared" si="1"/>
        <v>0</v>
      </c>
      <c r="AX91" s="126"/>
    </row>
    <row r="92" spans="1:50" ht="19.5" customHeight="1">
      <c r="A92" s="116">
        <v>89</v>
      </c>
      <c r="B92" s="124"/>
      <c r="C92" s="125"/>
      <c r="D92" s="126"/>
      <c r="E92" s="126"/>
      <c r="F92" s="125"/>
      <c r="G92" s="126"/>
      <c r="H92" s="126"/>
      <c r="I92" s="126"/>
      <c r="J92" s="125"/>
      <c r="K92" s="126"/>
      <c r="L92" s="125"/>
      <c r="M92" s="126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17">
        <f t="shared" si="1"/>
        <v>0</v>
      </c>
      <c r="AX92" s="126"/>
    </row>
    <row r="93" spans="1:50" ht="19.5" customHeight="1">
      <c r="A93" s="116">
        <v>90</v>
      </c>
      <c r="B93" s="124"/>
      <c r="C93" s="125"/>
      <c r="D93" s="126"/>
      <c r="E93" s="126"/>
      <c r="F93" s="125"/>
      <c r="G93" s="126"/>
      <c r="H93" s="126"/>
      <c r="I93" s="126"/>
      <c r="J93" s="125"/>
      <c r="K93" s="126"/>
      <c r="L93" s="125"/>
      <c r="M93" s="126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17">
        <f t="shared" si="1"/>
        <v>0</v>
      </c>
      <c r="AX93" s="126"/>
    </row>
    <row r="94" spans="1:50" ht="19.5" customHeight="1">
      <c r="A94" s="116">
        <v>91</v>
      </c>
      <c r="B94" s="124"/>
      <c r="C94" s="125"/>
      <c r="D94" s="126"/>
      <c r="E94" s="126"/>
      <c r="F94" s="125"/>
      <c r="G94" s="126"/>
      <c r="H94" s="126"/>
      <c r="I94" s="126"/>
      <c r="J94" s="125"/>
      <c r="K94" s="126"/>
      <c r="L94" s="125"/>
      <c r="M94" s="126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17">
        <f t="shared" si="1"/>
        <v>0</v>
      </c>
      <c r="AX94" s="126"/>
    </row>
    <row r="95" spans="1:50" ht="19.5" customHeight="1">
      <c r="A95" s="116">
        <v>92</v>
      </c>
      <c r="B95" s="124"/>
      <c r="C95" s="125"/>
      <c r="D95" s="126"/>
      <c r="E95" s="126"/>
      <c r="F95" s="125"/>
      <c r="G95" s="126"/>
      <c r="H95" s="126"/>
      <c r="I95" s="126"/>
      <c r="J95" s="125"/>
      <c r="K95" s="126"/>
      <c r="L95" s="125"/>
      <c r="M95" s="126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17">
        <f t="shared" si="1"/>
        <v>0</v>
      </c>
      <c r="AX95" s="126"/>
    </row>
    <row r="96" spans="1:50" ht="19.5" customHeight="1">
      <c r="A96" s="116">
        <v>93</v>
      </c>
      <c r="B96" s="124"/>
      <c r="C96" s="125"/>
      <c r="D96" s="126"/>
      <c r="E96" s="126"/>
      <c r="F96" s="125"/>
      <c r="G96" s="126"/>
      <c r="H96" s="126"/>
      <c r="I96" s="126"/>
      <c r="J96" s="125"/>
      <c r="K96" s="126"/>
      <c r="L96" s="125"/>
      <c r="M96" s="126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17">
        <f t="shared" si="1"/>
        <v>0</v>
      </c>
      <c r="AX96" s="126"/>
    </row>
    <row r="97" spans="1:50" ht="19.5" customHeight="1">
      <c r="A97" s="116">
        <v>94</v>
      </c>
      <c r="B97" s="124"/>
      <c r="C97" s="125"/>
      <c r="D97" s="126"/>
      <c r="E97" s="126"/>
      <c r="F97" s="125"/>
      <c r="G97" s="126"/>
      <c r="H97" s="126"/>
      <c r="I97" s="126"/>
      <c r="J97" s="125"/>
      <c r="K97" s="126"/>
      <c r="L97" s="125"/>
      <c r="M97" s="126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17">
        <f t="shared" si="1"/>
        <v>0</v>
      </c>
      <c r="AX97" s="126"/>
    </row>
    <row r="98" spans="1:50" ht="19.5" customHeight="1">
      <c r="A98" s="116">
        <v>95</v>
      </c>
      <c r="B98" s="124"/>
      <c r="C98" s="125"/>
      <c r="D98" s="126"/>
      <c r="E98" s="126"/>
      <c r="F98" s="125"/>
      <c r="G98" s="126"/>
      <c r="H98" s="126"/>
      <c r="I98" s="126"/>
      <c r="J98" s="125"/>
      <c r="K98" s="126"/>
      <c r="L98" s="125"/>
      <c r="M98" s="126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17">
        <f t="shared" si="1"/>
        <v>0</v>
      </c>
      <c r="AX98" s="126"/>
    </row>
    <row r="99" spans="1:50" ht="19.5" customHeight="1">
      <c r="A99" s="116">
        <v>96</v>
      </c>
      <c r="B99" s="124"/>
      <c r="C99" s="125"/>
      <c r="D99" s="126"/>
      <c r="E99" s="126"/>
      <c r="F99" s="125"/>
      <c r="G99" s="126"/>
      <c r="H99" s="126"/>
      <c r="I99" s="126"/>
      <c r="J99" s="125"/>
      <c r="K99" s="126"/>
      <c r="L99" s="125"/>
      <c r="M99" s="126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17">
        <f t="shared" si="1"/>
        <v>0</v>
      </c>
      <c r="AX99" s="126"/>
    </row>
    <row r="100" spans="1:50" ht="19.5" customHeight="1">
      <c r="A100" s="116">
        <v>97</v>
      </c>
      <c r="B100" s="124"/>
      <c r="C100" s="125"/>
      <c r="D100" s="126"/>
      <c r="E100" s="126"/>
      <c r="F100" s="125"/>
      <c r="G100" s="126"/>
      <c r="H100" s="126"/>
      <c r="I100" s="126"/>
      <c r="J100" s="125"/>
      <c r="K100" s="126"/>
      <c r="L100" s="125"/>
      <c r="M100" s="126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17">
        <f t="shared" si="1"/>
        <v>0</v>
      </c>
      <c r="AX100" s="126"/>
    </row>
    <row r="101" spans="1:50" ht="19.5" customHeight="1">
      <c r="A101" s="116">
        <v>98</v>
      </c>
      <c r="B101" s="124"/>
      <c r="C101" s="125"/>
      <c r="D101" s="126"/>
      <c r="E101" s="126"/>
      <c r="F101" s="125"/>
      <c r="G101" s="126"/>
      <c r="H101" s="126"/>
      <c r="I101" s="126"/>
      <c r="J101" s="125"/>
      <c r="K101" s="126"/>
      <c r="L101" s="125"/>
      <c r="M101" s="126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17">
        <f t="shared" si="1"/>
        <v>0</v>
      </c>
      <c r="AX101" s="126"/>
    </row>
    <row r="102" spans="1:50" ht="19.5" customHeight="1">
      <c r="A102" s="116">
        <v>99</v>
      </c>
      <c r="B102" s="124"/>
      <c r="C102" s="125"/>
      <c r="D102" s="126"/>
      <c r="E102" s="126"/>
      <c r="F102" s="125"/>
      <c r="G102" s="126"/>
      <c r="H102" s="126"/>
      <c r="I102" s="126"/>
      <c r="J102" s="125"/>
      <c r="K102" s="126"/>
      <c r="L102" s="125"/>
      <c r="M102" s="126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17">
        <f t="shared" si="1"/>
        <v>0</v>
      </c>
      <c r="AX102" s="126"/>
    </row>
    <row r="103" spans="1:50" ht="19.5" customHeight="1">
      <c r="A103" s="116">
        <v>100</v>
      </c>
      <c r="B103" s="124"/>
      <c r="C103" s="125"/>
      <c r="D103" s="126"/>
      <c r="E103" s="126"/>
      <c r="F103" s="125"/>
      <c r="G103" s="126"/>
      <c r="H103" s="126"/>
      <c r="I103" s="126"/>
      <c r="J103" s="125"/>
      <c r="K103" s="126"/>
      <c r="L103" s="125"/>
      <c r="M103" s="126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17">
        <f t="shared" si="1"/>
        <v>0</v>
      </c>
      <c r="AX103" s="126"/>
    </row>
    <row r="104" spans="1:50" ht="19.5" customHeight="1">
      <c r="A104" s="116">
        <v>101</v>
      </c>
      <c r="B104" s="124"/>
      <c r="C104" s="125"/>
      <c r="D104" s="126"/>
      <c r="E104" s="126"/>
      <c r="F104" s="125"/>
      <c r="G104" s="126"/>
      <c r="H104" s="126"/>
      <c r="I104" s="126"/>
      <c r="J104" s="125"/>
      <c r="K104" s="126"/>
      <c r="L104" s="125"/>
      <c r="M104" s="126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17">
        <f t="shared" si="1"/>
        <v>0</v>
      </c>
      <c r="AX104" s="126"/>
    </row>
    <row r="105" spans="1:50" ht="19.5" customHeight="1">
      <c r="A105" s="116">
        <v>102</v>
      </c>
      <c r="B105" s="124"/>
      <c r="C105" s="125"/>
      <c r="D105" s="126"/>
      <c r="E105" s="126"/>
      <c r="F105" s="125"/>
      <c r="G105" s="126"/>
      <c r="H105" s="126"/>
      <c r="I105" s="126"/>
      <c r="J105" s="125"/>
      <c r="K105" s="126"/>
      <c r="L105" s="125"/>
      <c r="M105" s="126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17">
        <f t="shared" si="1"/>
        <v>0</v>
      </c>
      <c r="AX105" s="126"/>
    </row>
    <row r="106" spans="1:50" ht="19.5" customHeight="1">
      <c r="A106" s="116">
        <v>103</v>
      </c>
      <c r="B106" s="124"/>
      <c r="C106" s="125"/>
      <c r="D106" s="126"/>
      <c r="E106" s="126"/>
      <c r="F106" s="125"/>
      <c r="G106" s="126"/>
      <c r="H106" s="126"/>
      <c r="I106" s="126"/>
      <c r="J106" s="125"/>
      <c r="K106" s="126"/>
      <c r="L106" s="125"/>
      <c r="M106" s="126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17">
        <f t="shared" si="1"/>
        <v>0</v>
      </c>
      <c r="AX106" s="126"/>
    </row>
    <row r="107" spans="1:50" ht="19.5" customHeight="1">
      <c r="A107" s="116">
        <v>104</v>
      </c>
      <c r="B107" s="124"/>
      <c r="C107" s="125"/>
      <c r="D107" s="126"/>
      <c r="E107" s="126"/>
      <c r="F107" s="125"/>
      <c r="G107" s="126"/>
      <c r="H107" s="126"/>
      <c r="I107" s="126"/>
      <c r="J107" s="125"/>
      <c r="K107" s="126"/>
      <c r="L107" s="125"/>
      <c r="M107" s="126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17">
        <f t="shared" si="1"/>
        <v>0</v>
      </c>
      <c r="AX107" s="126"/>
    </row>
    <row r="108" spans="1:50" ht="19.5" customHeight="1">
      <c r="A108" s="116">
        <v>105</v>
      </c>
      <c r="B108" s="124"/>
      <c r="C108" s="125"/>
      <c r="D108" s="126"/>
      <c r="E108" s="126"/>
      <c r="F108" s="125"/>
      <c r="G108" s="126"/>
      <c r="H108" s="126"/>
      <c r="I108" s="126"/>
      <c r="J108" s="125"/>
      <c r="K108" s="126"/>
      <c r="L108" s="125"/>
      <c r="M108" s="126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17">
        <f t="shared" si="1"/>
        <v>0</v>
      </c>
      <c r="AX108" s="126"/>
    </row>
    <row r="109" spans="1:50" ht="19.5" customHeight="1">
      <c r="A109" s="116">
        <v>106</v>
      </c>
      <c r="B109" s="124"/>
      <c r="C109" s="125"/>
      <c r="D109" s="126"/>
      <c r="E109" s="126"/>
      <c r="F109" s="125"/>
      <c r="G109" s="126"/>
      <c r="H109" s="126"/>
      <c r="I109" s="126"/>
      <c r="J109" s="125"/>
      <c r="K109" s="126"/>
      <c r="L109" s="125"/>
      <c r="M109" s="126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17">
        <f t="shared" si="1"/>
        <v>0</v>
      </c>
      <c r="AX109" s="126"/>
    </row>
    <row r="110" spans="1:50" ht="19.5" customHeight="1">
      <c r="A110" s="116">
        <v>107</v>
      </c>
      <c r="B110" s="124"/>
      <c r="C110" s="125"/>
      <c r="D110" s="126"/>
      <c r="E110" s="126"/>
      <c r="F110" s="125"/>
      <c r="G110" s="126"/>
      <c r="H110" s="126"/>
      <c r="I110" s="126"/>
      <c r="J110" s="125"/>
      <c r="K110" s="126"/>
      <c r="L110" s="125"/>
      <c r="M110" s="126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17">
        <f t="shared" si="1"/>
        <v>0</v>
      </c>
      <c r="AX110" s="126"/>
    </row>
    <row r="111" spans="1:50" ht="19.5" customHeight="1">
      <c r="A111" s="116">
        <v>108</v>
      </c>
      <c r="B111" s="124"/>
      <c r="C111" s="125"/>
      <c r="D111" s="126"/>
      <c r="E111" s="126"/>
      <c r="F111" s="125"/>
      <c r="G111" s="126"/>
      <c r="H111" s="126"/>
      <c r="I111" s="126"/>
      <c r="J111" s="125"/>
      <c r="K111" s="126"/>
      <c r="L111" s="125"/>
      <c r="M111" s="126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17">
        <f t="shared" si="1"/>
        <v>0</v>
      </c>
      <c r="AX111" s="126"/>
    </row>
    <row r="112" spans="1:50" ht="19.5" customHeight="1">
      <c r="A112" s="116">
        <v>109</v>
      </c>
      <c r="B112" s="124"/>
      <c r="C112" s="125"/>
      <c r="D112" s="126"/>
      <c r="E112" s="126"/>
      <c r="F112" s="125"/>
      <c r="G112" s="126"/>
      <c r="H112" s="126"/>
      <c r="I112" s="126"/>
      <c r="J112" s="125"/>
      <c r="K112" s="126"/>
      <c r="L112" s="125"/>
      <c r="M112" s="126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17">
        <f t="shared" si="1"/>
        <v>0</v>
      </c>
      <c r="AX112" s="126"/>
    </row>
    <row r="113" spans="1:50" ht="19.5" customHeight="1">
      <c r="A113" s="116">
        <v>110</v>
      </c>
      <c r="B113" s="124"/>
      <c r="C113" s="125"/>
      <c r="D113" s="126"/>
      <c r="E113" s="126"/>
      <c r="F113" s="125"/>
      <c r="G113" s="126"/>
      <c r="H113" s="126"/>
      <c r="I113" s="126"/>
      <c r="J113" s="125"/>
      <c r="K113" s="126"/>
      <c r="L113" s="125"/>
      <c r="M113" s="126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17">
        <f t="shared" si="1"/>
        <v>0</v>
      </c>
      <c r="AX113" s="126"/>
    </row>
    <row r="114" spans="1:50" ht="19.5" customHeight="1">
      <c r="A114" s="116">
        <v>111</v>
      </c>
      <c r="B114" s="124"/>
      <c r="C114" s="125"/>
      <c r="D114" s="126"/>
      <c r="E114" s="126"/>
      <c r="F114" s="125"/>
      <c r="G114" s="126"/>
      <c r="H114" s="126"/>
      <c r="I114" s="126"/>
      <c r="J114" s="125"/>
      <c r="K114" s="126"/>
      <c r="L114" s="125"/>
      <c r="M114" s="126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17">
        <f t="shared" si="1"/>
        <v>0</v>
      </c>
      <c r="AX114" s="126"/>
    </row>
    <row r="115" spans="1:50" ht="19.5" customHeight="1">
      <c r="A115" s="116">
        <v>112</v>
      </c>
      <c r="B115" s="124"/>
      <c r="C115" s="125"/>
      <c r="D115" s="126"/>
      <c r="E115" s="126"/>
      <c r="F115" s="125"/>
      <c r="G115" s="126"/>
      <c r="H115" s="126"/>
      <c r="I115" s="126"/>
      <c r="J115" s="125"/>
      <c r="K115" s="126"/>
      <c r="L115" s="125"/>
      <c r="M115" s="126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17">
        <f t="shared" si="1"/>
        <v>0</v>
      </c>
      <c r="AX115" s="126"/>
    </row>
    <row r="116" spans="1:50" ht="19.5" customHeight="1">
      <c r="A116" s="116">
        <v>113</v>
      </c>
      <c r="B116" s="124"/>
      <c r="C116" s="125"/>
      <c r="D116" s="126"/>
      <c r="E116" s="126"/>
      <c r="F116" s="125"/>
      <c r="G116" s="126"/>
      <c r="H116" s="126"/>
      <c r="I116" s="126"/>
      <c r="J116" s="125"/>
      <c r="K116" s="126"/>
      <c r="L116" s="125"/>
      <c r="M116" s="126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17">
        <f t="shared" si="1"/>
        <v>0</v>
      </c>
      <c r="AX116" s="126"/>
    </row>
    <row r="117" spans="1:50" ht="19.5" customHeight="1">
      <c r="A117" s="116">
        <v>114</v>
      </c>
      <c r="B117" s="124"/>
      <c r="C117" s="125"/>
      <c r="D117" s="126"/>
      <c r="E117" s="126"/>
      <c r="F117" s="125"/>
      <c r="G117" s="126"/>
      <c r="H117" s="126"/>
      <c r="I117" s="126"/>
      <c r="J117" s="125"/>
      <c r="K117" s="126"/>
      <c r="L117" s="125"/>
      <c r="M117" s="126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17">
        <f t="shared" si="1"/>
        <v>0</v>
      </c>
      <c r="AX117" s="126"/>
    </row>
    <row r="118" spans="1:50" ht="19.5" customHeight="1">
      <c r="A118" s="116">
        <v>115</v>
      </c>
      <c r="B118" s="124"/>
      <c r="C118" s="125"/>
      <c r="D118" s="126"/>
      <c r="E118" s="126"/>
      <c r="F118" s="125"/>
      <c r="G118" s="126"/>
      <c r="H118" s="126"/>
      <c r="I118" s="126"/>
      <c r="J118" s="125"/>
      <c r="K118" s="126"/>
      <c r="L118" s="125"/>
      <c r="M118" s="126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17">
        <f t="shared" si="1"/>
        <v>0</v>
      </c>
      <c r="AX118" s="126"/>
    </row>
    <row r="119" spans="1:50" ht="19.5" customHeight="1">
      <c r="A119" s="116">
        <v>116</v>
      </c>
      <c r="B119" s="124"/>
      <c r="C119" s="125"/>
      <c r="D119" s="126"/>
      <c r="E119" s="126"/>
      <c r="F119" s="125"/>
      <c r="G119" s="126"/>
      <c r="H119" s="126"/>
      <c r="I119" s="126"/>
      <c r="J119" s="125"/>
      <c r="K119" s="126"/>
      <c r="L119" s="125"/>
      <c r="M119" s="126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17">
        <f t="shared" si="1"/>
        <v>0</v>
      </c>
      <c r="AX119" s="126"/>
    </row>
    <row r="120" spans="1:50" ht="19.5" customHeight="1">
      <c r="A120" s="116">
        <v>117</v>
      </c>
      <c r="B120" s="124"/>
      <c r="C120" s="125"/>
      <c r="D120" s="126"/>
      <c r="E120" s="126"/>
      <c r="F120" s="125"/>
      <c r="G120" s="126"/>
      <c r="H120" s="126"/>
      <c r="I120" s="126"/>
      <c r="J120" s="125"/>
      <c r="K120" s="126"/>
      <c r="L120" s="125"/>
      <c r="M120" s="126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17">
        <f t="shared" si="1"/>
        <v>0</v>
      </c>
      <c r="AX120" s="126"/>
    </row>
    <row r="121" spans="1:50" ht="19.5" customHeight="1">
      <c r="A121" s="116">
        <v>118</v>
      </c>
      <c r="B121" s="124"/>
      <c r="C121" s="125"/>
      <c r="D121" s="126"/>
      <c r="E121" s="126"/>
      <c r="F121" s="125"/>
      <c r="G121" s="126"/>
      <c r="H121" s="126"/>
      <c r="I121" s="126"/>
      <c r="J121" s="125"/>
      <c r="K121" s="126"/>
      <c r="L121" s="125"/>
      <c r="M121" s="126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17">
        <f t="shared" si="1"/>
        <v>0</v>
      </c>
      <c r="AX121" s="126"/>
    </row>
    <row r="122" spans="1:50" ht="19.5" customHeight="1">
      <c r="A122" s="116">
        <v>119</v>
      </c>
      <c r="B122" s="124"/>
      <c r="C122" s="125"/>
      <c r="D122" s="126"/>
      <c r="E122" s="126"/>
      <c r="F122" s="125"/>
      <c r="G122" s="126"/>
      <c r="H122" s="126"/>
      <c r="I122" s="126"/>
      <c r="J122" s="125"/>
      <c r="K122" s="126"/>
      <c r="L122" s="125"/>
      <c r="M122" s="126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17">
        <f t="shared" si="1"/>
        <v>0</v>
      </c>
      <c r="AX122" s="126"/>
    </row>
    <row r="123" spans="1:50" ht="19.5" customHeight="1">
      <c r="A123" s="116">
        <v>120</v>
      </c>
      <c r="B123" s="124"/>
      <c r="C123" s="125"/>
      <c r="D123" s="126"/>
      <c r="E123" s="126"/>
      <c r="F123" s="125"/>
      <c r="G123" s="126"/>
      <c r="H123" s="126"/>
      <c r="I123" s="126"/>
      <c r="J123" s="125"/>
      <c r="K123" s="126"/>
      <c r="L123" s="125"/>
      <c r="M123" s="126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17">
        <f t="shared" si="1"/>
        <v>0</v>
      </c>
      <c r="AX123" s="126"/>
    </row>
    <row r="124" spans="1:50" ht="19.5" customHeight="1">
      <c r="A124" s="116">
        <v>121</v>
      </c>
      <c r="B124" s="124"/>
      <c r="C124" s="125"/>
      <c r="D124" s="126"/>
      <c r="E124" s="126"/>
      <c r="F124" s="125"/>
      <c r="G124" s="126"/>
      <c r="H124" s="126"/>
      <c r="I124" s="126"/>
      <c r="J124" s="125"/>
      <c r="K124" s="126"/>
      <c r="L124" s="125"/>
      <c r="M124" s="126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17">
        <f t="shared" si="1"/>
        <v>0</v>
      </c>
      <c r="AX124" s="126"/>
    </row>
    <row r="125" spans="1:50" ht="19.5" customHeight="1">
      <c r="A125" s="116">
        <v>122</v>
      </c>
      <c r="B125" s="124"/>
      <c r="C125" s="125"/>
      <c r="D125" s="126"/>
      <c r="E125" s="126"/>
      <c r="F125" s="125"/>
      <c r="G125" s="126"/>
      <c r="H125" s="126"/>
      <c r="I125" s="126"/>
      <c r="J125" s="125"/>
      <c r="K125" s="126"/>
      <c r="L125" s="125"/>
      <c r="M125" s="126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17">
        <f t="shared" si="1"/>
        <v>0</v>
      </c>
      <c r="AX125" s="126"/>
    </row>
    <row r="126" spans="1:50" ht="19.5" customHeight="1">
      <c r="A126" s="116">
        <v>123</v>
      </c>
      <c r="B126" s="124"/>
      <c r="C126" s="125"/>
      <c r="D126" s="126"/>
      <c r="E126" s="126"/>
      <c r="F126" s="125"/>
      <c r="G126" s="126"/>
      <c r="H126" s="126"/>
      <c r="I126" s="126"/>
      <c r="J126" s="125"/>
      <c r="K126" s="126"/>
      <c r="L126" s="125"/>
      <c r="M126" s="126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17">
        <f t="shared" si="1"/>
        <v>0</v>
      </c>
      <c r="AX126" s="126"/>
    </row>
    <row r="127" spans="1:50" ht="19.5" customHeight="1">
      <c r="A127" s="116">
        <v>124</v>
      </c>
      <c r="B127" s="124"/>
      <c r="C127" s="125"/>
      <c r="D127" s="126"/>
      <c r="E127" s="126"/>
      <c r="F127" s="125"/>
      <c r="G127" s="126"/>
      <c r="H127" s="126"/>
      <c r="I127" s="126"/>
      <c r="J127" s="125"/>
      <c r="K127" s="126"/>
      <c r="L127" s="125"/>
      <c r="M127" s="126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17">
        <f t="shared" si="1"/>
        <v>0</v>
      </c>
      <c r="AX127" s="126"/>
    </row>
    <row r="128" spans="1:50" ht="19.5" customHeight="1">
      <c r="A128" s="116">
        <v>125</v>
      </c>
      <c r="B128" s="124"/>
      <c r="C128" s="125"/>
      <c r="D128" s="126"/>
      <c r="E128" s="126"/>
      <c r="F128" s="125"/>
      <c r="G128" s="126"/>
      <c r="H128" s="126"/>
      <c r="I128" s="126"/>
      <c r="J128" s="125"/>
      <c r="K128" s="126"/>
      <c r="L128" s="125"/>
      <c r="M128" s="126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17">
        <f t="shared" si="1"/>
        <v>0</v>
      </c>
      <c r="AX128" s="126"/>
    </row>
    <row r="129" spans="1:50" ht="19.5" customHeight="1">
      <c r="A129" s="116">
        <v>126</v>
      </c>
      <c r="B129" s="124"/>
      <c r="C129" s="125"/>
      <c r="D129" s="126"/>
      <c r="E129" s="126"/>
      <c r="F129" s="125"/>
      <c r="G129" s="126"/>
      <c r="H129" s="126"/>
      <c r="I129" s="126"/>
      <c r="J129" s="125"/>
      <c r="K129" s="126"/>
      <c r="L129" s="125"/>
      <c r="M129" s="126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17">
        <f t="shared" si="1"/>
        <v>0</v>
      </c>
      <c r="AX129" s="126"/>
    </row>
    <row r="130" spans="1:50" ht="19.5" customHeight="1">
      <c r="A130" s="116">
        <v>127</v>
      </c>
      <c r="B130" s="124"/>
      <c r="C130" s="125"/>
      <c r="D130" s="126"/>
      <c r="E130" s="126"/>
      <c r="F130" s="125"/>
      <c r="G130" s="126"/>
      <c r="H130" s="126"/>
      <c r="I130" s="126"/>
      <c r="J130" s="125"/>
      <c r="K130" s="126"/>
      <c r="L130" s="125"/>
      <c r="M130" s="126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17">
        <f t="shared" si="1"/>
        <v>0</v>
      </c>
      <c r="AX130" s="126"/>
    </row>
    <row r="131" spans="1:50" ht="19.5" customHeight="1">
      <c r="A131" s="116">
        <v>128</v>
      </c>
      <c r="B131" s="124"/>
      <c r="C131" s="125"/>
      <c r="D131" s="126"/>
      <c r="E131" s="126"/>
      <c r="F131" s="125"/>
      <c r="G131" s="126"/>
      <c r="H131" s="126"/>
      <c r="I131" s="126"/>
      <c r="J131" s="125"/>
      <c r="K131" s="126"/>
      <c r="L131" s="125"/>
      <c r="M131" s="126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17">
        <f t="shared" si="1"/>
        <v>0</v>
      </c>
      <c r="AX131" s="126"/>
    </row>
    <row r="132" spans="1:50" ht="19.5" customHeight="1">
      <c r="A132" s="116">
        <v>129</v>
      </c>
      <c r="B132" s="124"/>
      <c r="C132" s="125"/>
      <c r="D132" s="126"/>
      <c r="E132" s="126"/>
      <c r="F132" s="125"/>
      <c r="G132" s="126"/>
      <c r="H132" s="126"/>
      <c r="I132" s="126"/>
      <c r="J132" s="125"/>
      <c r="K132" s="126"/>
      <c r="L132" s="125"/>
      <c r="M132" s="126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17">
        <f t="shared" ref="AW132:AW195" si="2">SUM(N132:AV132)</f>
        <v>0</v>
      </c>
      <c r="AX132" s="126"/>
    </row>
    <row r="133" spans="1:50" ht="19.5" customHeight="1">
      <c r="A133" s="116">
        <v>130</v>
      </c>
      <c r="B133" s="124"/>
      <c r="C133" s="125"/>
      <c r="D133" s="126"/>
      <c r="E133" s="126"/>
      <c r="F133" s="125"/>
      <c r="G133" s="126"/>
      <c r="H133" s="126"/>
      <c r="I133" s="126"/>
      <c r="J133" s="125"/>
      <c r="K133" s="126"/>
      <c r="L133" s="125"/>
      <c r="M133" s="126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17">
        <f t="shared" si="2"/>
        <v>0</v>
      </c>
      <c r="AX133" s="126"/>
    </row>
    <row r="134" spans="1:50" ht="19.5" customHeight="1">
      <c r="A134" s="116">
        <v>131</v>
      </c>
      <c r="B134" s="124"/>
      <c r="C134" s="125"/>
      <c r="D134" s="126"/>
      <c r="E134" s="126"/>
      <c r="F134" s="125"/>
      <c r="G134" s="126"/>
      <c r="H134" s="126"/>
      <c r="I134" s="126"/>
      <c r="J134" s="125"/>
      <c r="K134" s="126"/>
      <c r="L134" s="125"/>
      <c r="M134" s="126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17">
        <f t="shared" si="2"/>
        <v>0</v>
      </c>
      <c r="AX134" s="126"/>
    </row>
    <row r="135" spans="1:50" ht="19.5" customHeight="1">
      <c r="A135" s="116">
        <v>132</v>
      </c>
      <c r="B135" s="124"/>
      <c r="C135" s="125"/>
      <c r="D135" s="126"/>
      <c r="E135" s="126"/>
      <c r="F135" s="125"/>
      <c r="G135" s="126"/>
      <c r="H135" s="126"/>
      <c r="I135" s="126"/>
      <c r="J135" s="125"/>
      <c r="K135" s="126"/>
      <c r="L135" s="125"/>
      <c r="M135" s="126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17">
        <f t="shared" si="2"/>
        <v>0</v>
      </c>
      <c r="AX135" s="126"/>
    </row>
    <row r="136" spans="1:50" ht="19.5" customHeight="1">
      <c r="A136" s="116">
        <v>133</v>
      </c>
      <c r="B136" s="124"/>
      <c r="C136" s="125"/>
      <c r="D136" s="126"/>
      <c r="E136" s="126"/>
      <c r="F136" s="125"/>
      <c r="G136" s="126"/>
      <c r="H136" s="126"/>
      <c r="I136" s="126"/>
      <c r="J136" s="125"/>
      <c r="K136" s="126"/>
      <c r="L136" s="125"/>
      <c r="M136" s="126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17">
        <f t="shared" si="2"/>
        <v>0</v>
      </c>
      <c r="AX136" s="126"/>
    </row>
    <row r="137" spans="1:50" ht="19.5" customHeight="1">
      <c r="A137" s="116">
        <v>134</v>
      </c>
      <c r="B137" s="124"/>
      <c r="C137" s="125"/>
      <c r="D137" s="126"/>
      <c r="E137" s="126"/>
      <c r="F137" s="125"/>
      <c r="G137" s="126"/>
      <c r="H137" s="126"/>
      <c r="I137" s="126"/>
      <c r="J137" s="125"/>
      <c r="K137" s="126"/>
      <c r="L137" s="125"/>
      <c r="M137" s="126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17">
        <f t="shared" si="2"/>
        <v>0</v>
      </c>
      <c r="AX137" s="126"/>
    </row>
    <row r="138" spans="1:50" ht="19.5" customHeight="1">
      <c r="A138" s="116">
        <v>135</v>
      </c>
      <c r="B138" s="124"/>
      <c r="C138" s="125"/>
      <c r="D138" s="126"/>
      <c r="E138" s="126"/>
      <c r="F138" s="125"/>
      <c r="G138" s="126"/>
      <c r="H138" s="126"/>
      <c r="I138" s="126"/>
      <c r="J138" s="125"/>
      <c r="K138" s="126"/>
      <c r="L138" s="125"/>
      <c r="M138" s="126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17">
        <f t="shared" si="2"/>
        <v>0</v>
      </c>
      <c r="AX138" s="126"/>
    </row>
    <row r="139" spans="1:50" ht="19.5" customHeight="1">
      <c r="A139" s="116">
        <v>136</v>
      </c>
      <c r="B139" s="124"/>
      <c r="C139" s="125"/>
      <c r="D139" s="126"/>
      <c r="E139" s="126"/>
      <c r="F139" s="125"/>
      <c r="G139" s="126"/>
      <c r="H139" s="126"/>
      <c r="I139" s="126"/>
      <c r="J139" s="125"/>
      <c r="K139" s="126"/>
      <c r="L139" s="125"/>
      <c r="M139" s="126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17">
        <f t="shared" si="2"/>
        <v>0</v>
      </c>
      <c r="AX139" s="126"/>
    </row>
    <row r="140" spans="1:50" ht="19.5" customHeight="1">
      <c r="A140" s="116">
        <v>137</v>
      </c>
      <c r="B140" s="124"/>
      <c r="C140" s="125"/>
      <c r="D140" s="126"/>
      <c r="E140" s="126"/>
      <c r="F140" s="125"/>
      <c r="G140" s="126"/>
      <c r="H140" s="126"/>
      <c r="I140" s="126"/>
      <c r="J140" s="125"/>
      <c r="K140" s="126"/>
      <c r="L140" s="125"/>
      <c r="M140" s="126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17">
        <f t="shared" si="2"/>
        <v>0</v>
      </c>
      <c r="AX140" s="126"/>
    </row>
    <row r="141" spans="1:50" ht="19.5" customHeight="1">
      <c r="A141" s="116">
        <v>138</v>
      </c>
      <c r="B141" s="124"/>
      <c r="C141" s="125"/>
      <c r="D141" s="126"/>
      <c r="E141" s="126"/>
      <c r="F141" s="125"/>
      <c r="G141" s="126"/>
      <c r="H141" s="126"/>
      <c r="I141" s="126"/>
      <c r="J141" s="125"/>
      <c r="K141" s="126"/>
      <c r="L141" s="125"/>
      <c r="M141" s="126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  <c r="AV141" s="127"/>
      <c r="AW141" s="117">
        <f t="shared" si="2"/>
        <v>0</v>
      </c>
      <c r="AX141" s="126"/>
    </row>
    <row r="142" spans="1:50" ht="19.5" customHeight="1">
      <c r="A142" s="116">
        <v>139</v>
      </c>
      <c r="B142" s="124"/>
      <c r="C142" s="125"/>
      <c r="D142" s="126"/>
      <c r="E142" s="126"/>
      <c r="F142" s="125"/>
      <c r="G142" s="126"/>
      <c r="H142" s="126"/>
      <c r="I142" s="126"/>
      <c r="J142" s="125"/>
      <c r="K142" s="126"/>
      <c r="L142" s="125"/>
      <c r="M142" s="126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17">
        <f t="shared" si="2"/>
        <v>0</v>
      </c>
      <c r="AX142" s="126"/>
    </row>
    <row r="143" spans="1:50" ht="19.5" customHeight="1">
      <c r="A143" s="116">
        <v>140</v>
      </c>
      <c r="B143" s="124"/>
      <c r="C143" s="125"/>
      <c r="D143" s="126"/>
      <c r="E143" s="126"/>
      <c r="F143" s="125"/>
      <c r="G143" s="126"/>
      <c r="H143" s="126"/>
      <c r="I143" s="126"/>
      <c r="J143" s="125"/>
      <c r="K143" s="126"/>
      <c r="L143" s="125"/>
      <c r="M143" s="126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17">
        <f t="shared" si="2"/>
        <v>0</v>
      </c>
      <c r="AX143" s="126"/>
    </row>
    <row r="144" spans="1:50" ht="19.5" customHeight="1">
      <c r="A144" s="116">
        <v>141</v>
      </c>
      <c r="B144" s="124"/>
      <c r="C144" s="125"/>
      <c r="D144" s="126"/>
      <c r="E144" s="126"/>
      <c r="F144" s="125"/>
      <c r="G144" s="126"/>
      <c r="H144" s="126"/>
      <c r="I144" s="126"/>
      <c r="J144" s="125"/>
      <c r="K144" s="126"/>
      <c r="L144" s="125"/>
      <c r="M144" s="126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17">
        <f t="shared" si="2"/>
        <v>0</v>
      </c>
      <c r="AX144" s="126"/>
    </row>
    <row r="145" spans="1:50" ht="19.5" customHeight="1">
      <c r="A145" s="116">
        <v>142</v>
      </c>
      <c r="B145" s="124"/>
      <c r="C145" s="125"/>
      <c r="D145" s="126"/>
      <c r="E145" s="126"/>
      <c r="F145" s="125"/>
      <c r="G145" s="126"/>
      <c r="H145" s="126"/>
      <c r="I145" s="126"/>
      <c r="J145" s="125"/>
      <c r="K145" s="126"/>
      <c r="L145" s="125"/>
      <c r="M145" s="126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17">
        <f t="shared" si="2"/>
        <v>0</v>
      </c>
      <c r="AX145" s="126"/>
    </row>
    <row r="146" spans="1:50" ht="19.5" customHeight="1">
      <c r="A146" s="116">
        <v>143</v>
      </c>
      <c r="B146" s="124"/>
      <c r="C146" s="125"/>
      <c r="D146" s="126"/>
      <c r="E146" s="126"/>
      <c r="F146" s="125"/>
      <c r="G146" s="126"/>
      <c r="H146" s="126"/>
      <c r="I146" s="126"/>
      <c r="J146" s="125"/>
      <c r="K146" s="126"/>
      <c r="L146" s="125"/>
      <c r="M146" s="126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17">
        <f t="shared" si="2"/>
        <v>0</v>
      </c>
      <c r="AX146" s="126"/>
    </row>
    <row r="147" spans="1:50" ht="19.5" customHeight="1">
      <c r="A147" s="116">
        <v>144</v>
      </c>
      <c r="B147" s="124"/>
      <c r="C147" s="125"/>
      <c r="D147" s="126"/>
      <c r="E147" s="126"/>
      <c r="F147" s="125"/>
      <c r="G147" s="126"/>
      <c r="H147" s="126"/>
      <c r="I147" s="126"/>
      <c r="J147" s="125"/>
      <c r="K147" s="126"/>
      <c r="L147" s="125"/>
      <c r="M147" s="126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17">
        <f t="shared" si="2"/>
        <v>0</v>
      </c>
      <c r="AX147" s="126"/>
    </row>
    <row r="148" spans="1:50" ht="19.5" customHeight="1">
      <c r="A148" s="116">
        <v>145</v>
      </c>
      <c r="B148" s="124"/>
      <c r="C148" s="125"/>
      <c r="D148" s="126"/>
      <c r="E148" s="126"/>
      <c r="F148" s="125"/>
      <c r="G148" s="126"/>
      <c r="H148" s="126"/>
      <c r="I148" s="126"/>
      <c r="J148" s="125"/>
      <c r="K148" s="126"/>
      <c r="L148" s="125"/>
      <c r="M148" s="126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17">
        <f t="shared" si="2"/>
        <v>0</v>
      </c>
      <c r="AX148" s="126"/>
    </row>
    <row r="149" spans="1:50" ht="19.5" customHeight="1">
      <c r="A149" s="116">
        <v>146</v>
      </c>
      <c r="B149" s="124"/>
      <c r="C149" s="125"/>
      <c r="D149" s="126"/>
      <c r="E149" s="126"/>
      <c r="F149" s="125"/>
      <c r="G149" s="126"/>
      <c r="H149" s="126"/>
      <c r="I149" s="126"/>
      <c r="J149" s="125"/>
      <c r="K149" s="126"/>
      <c r="L149" s="125"/>
      <c r="M149" s="126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17">
        <f t="shared" si="2"/>
        <v>0</v>
      </c>
      <c r="AX149" s="126"/>
    </row>
    <row r="150" spans="1:50" ht="19.5" customHeight="1">
      <c r="A150" s="116">
        <v>147</v>
      </c>
      <c r="B150" s="124"/>
      <c r="C150" s="125"/>
      <c r="D150" s="126"/>
      <c r="E150" s="126"/>
      <c r="F150" s="125"/>
      <c r="G150" s="126"/>
      <c r="H150" s="126"/>
      <c r="I150" s="126"/>
      <c r="J150" s="125"/>
      <c r="K150" s="126"/>
      <c r="L150" s="125"/>
      <c r="M150" s="126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17">
        <f t="shared" si="2"/>
        <v>0</v>
      </c>
      <c r="AX150" s="126"/>
    </row>
    <row r="151" spans="1:50" ht="19.5" customHeight="1">
      <c r="A151" s="116">
        <v>148</v>
      </c>
      <c r="B151" s="124"/>
      <c r="C151" s="125"/>
      <c r="D151" s="126"/>
      <c r="E151" s="126"/>
      <c r="F151" s="125"/>
      <c r="G151" s="126"/>
      <c r="H151" s="126"/>
      <c r="I151" s="126"/>
      <c r="J151" s="125"/>
      <c r="K151" s="126"/>
      <c r="L151" s="125"/>
      <c r="M151" s="126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17">
        <f t="shared" si="2"/>
        <v>0</v>
      </c>
      <c r="AX151" s="126"/>
    </row>
    <row r="152" spans="1:50" ht="19.5" customHeight="1">
      <c r="A152" s="116">
        <v>149</v>
      </c>
      <c r="B152" s="124"/>
      <c r="C152" s="125"/>
      <c r="D152" s="126"/>
      <c r="E152" s="126"/>
      <c r="F152" s="125"/>
      <c r="G152" s="126"/>
      <c r="H152" s="126"/>
      <c r="I152" s="126"/>
      <c r="J152" s="125"/>
      <c r="K152" s="126"/>
      <c r="L152" s="125"/>
      <c r="M152" s="126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17">
        <f t="shared" si="2"/>
        <v>0</v>
      </c>
      <c r="AX152" s="126"/>
    </row>
    <row r="153" spans="1:50" ht="19.5" customHeight="1">
      <c r="A153" s="116">
        <v>150</v>
      </c>
      <c r="B153" s="124"/>
      <c r="C153" s="125"/>
      <c r="D153" s="126"/>
      <c r="E153" s="126"/>
      <c r="F153" s="125"/>
      <c r="G153" s="126"/>
      <c r="H153" s="126"/>
      <c r="I153" s="126"/>
      <c r="J153" s="125"/>
      <c r="K153" s="126"/>
      <c r="L153" s="125"/>
      <c r="M153" s="126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17">
        <f t="shared" si="2"/>
        <v>0</v>
      </c>
      <c r="AX153" s="126"/>
    </row>
    <row r="154" spans="1:50" ht="19.5" customHeight="1">
      <c r="A154" s="116">
        <v>151</v>
      </c>
      <c r="B154" s="124"/>
      <c r="C154" s="125"/>
      <c r="D154" s="126"/>
      <c r="E154" s="126"/>
      <c r="F154" s="125"/>
      <c r="G154" s="126"/>
      <c r="H154" s="126"/>
      <c r="I154" s="126"/>
      <c r="J154" s="125"/>
      <c r="K154" s="126"/>
      <c r="L154" s="125"/>
      <c r="M154" s="126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17">
        <f t="shared" si="2"/>
        <v>0</v>
      </c>
      <c r="AX154" s="126"/>
    </row>
    <row r="155" spans="1:50" ht="19.5" customHeight="1">
      <c r="A155" s="116">
        <v>152</v>
      </c>
      <c r="B155" s="124"/>
      <c r="C155" s="125"/>
      <c r="D155" s="126"/>
      <c r="E155" s="126"/>
      <c r="F155" s="125"/>
      <c r="G155" s="126"/>
      <c r="H155" s="126"/>
      <c r="I155" s="126"/>
      <c r="J155" s="125"/>
      <c r="K155" s="126"/>
      <c r="L155" s="125"/>
      <c r="M155" s="126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17">
        <f t="shared" si="2"/>
        <v>0</v>
      </c>
      <c r="AX155" s="126"/>
    </row>
    <row r="156" spans="1:50" ht="19.5" customHeight="1">
      <c r="A156" s="116">
        <v>153</v>
      </c>
      <c r="B156" s="124"/>
      <c r="C156" s="125"/>
      <c r="D156" s="126"/>
      <c r="E156" s="126"/>
      <c r="F156" s="125"/>
      <c r="G156" s="126"/>
      <c r="H156" s="126"/>
      <c r="I156" s="126"/>
      <c r="J156" s="125"/>
      <c r="K156" s="126"/>
      <c r="L156" s="125"/>
      <c r="M156" s="126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17">
        <f t="shared" si="2"/>
        <v>0</v>
      </c>
      <c r="AX156" s="126"/>
    </row>
    <row r="157" spans="1:50" ht="19.5" customHeight="1">
      <c r="A157" s="116">
        <v>154</v>
      </c>
      <c r="B157" s="124"/>
      <c r="C157" s="125"/>
      <c r="D157" s="126"/>
      <c r="E157" s="126"/>
      <c r="F157" s="125"/>
      <c r="G157" s="126"/>
      <c r="H157" s="126"/>
      <c r="I157" s="126"/>
      <c r="J157" s="125"/>
      <c r="K157" s="126"/>
      <c r="L157" s="125"/>
      <c r="M157" s="126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17">
        <f t="shared" si="2"/>
        <v>0</v>
      </c>
      <c r="AX157" s="126"/>
    </row>
    <row r="158" spans="1:50" ht="19.5" customHeight="1">
      <c r="A158" s="116">
        <v>155</v>
      </c>
      <c r="B158" s="124"/>
      <c r="C158" s="125"/>
      <c r="D158" s="126"/>
      <c r="E158" s="126"/>
      <c r="F158" s="125"/>
      <c r="G158" s="126"/>
      <c r="H158" s="126"/>
      <c r="I158" s="126"/>
      <c r="J158" s="125"/>
      <c r="K158" s="126"/>
      <c r="L158" s="125"/>
      <c r="M158" s="126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17">
        <f t="shared" si="2"/>
        <v>0</v>
      </c>
      <c r="AX158" s="126"/>
    </row>
    <row r="159" spans="1:50" ht="19.5" customHeight="1">
      <c r="A159" s="116">
        <v>156</v>
      </c>
      <c r="B159" s="124"/>
      <c r="C159" s="125"/>
      <c r="D159" s="126"/>
      <c r="E159" s="126"/>
      <c r="F159" s="125"/>
      <c r="G159" s="126"/>
      <c r="H159" s="126"/>
      <c r="I159" s="126"/>
      <c r="J159" s="125"/>
      <c r="K159" s="126"/>
      <c r="L159" s="125"/>
      <c r="M159" s="126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17">
        <f t="shared" si="2"/>
        <v>0</v>
      </c>
      <c r="AX159" s="126"/>
    </row>
    <row r="160" spans="1:50" ht="19.5" customHeight="1">
      <c r="A160" s="116">
        <v>157</v>
      </c>
      <c r="B160" s="124"/>
      <c r="C160" s="125"/>
      <c r="D160" s="126"/>
      <c r="E160" s="126"/>
      <c r="F160" s="125"/>
      <c r="G160" s="126"/>
      <c r="H160" s="126"/>
      <c r="I160" s="126"/>
      <c r="J160" s="125"/>
      <c r="K160" s="126"/>
      <c r="L160" s="125"/>
      <c r="M160" s="126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17">
        <f t="shared" si="2"/>
        <v>0</v>
      </c>
      <c r="AX160" s="126"/>
    </row>
    <row r="161" spans="1:50" ht="19.5" customHeight="1">
      <c r="A161" s="116">
        <v>158</v>
      </c>
      <c r="B161" s="124"/>
      <c r="C161" s="125"/>
      <c r="D161" s="126"/>
      <c r="E161" s="126"/>
      <c r="F161" s="125"/>
      <c r="G161" s="126"/>
      <c r="H161" s="126"/>
      <c r="I161" s="126"/>
      <c r="J161" s="125"/>
      <c r="K161" s="126"/>
      <c r="L161" s="125"/>
      <c r="M161" s="126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17">
        <f t="shared" si="2"/>
        <v>0</v>
      </c>
      <c r="AX161" s="126"/>
    </row>
    <row r="162" spans="1:50" ht="19.5" customHeight="1">
      <c r="A162" s="116">
        <v>159</v>
      </c>
      <c r="B162" s="124"/>
      <c r="C162" s="125"/>
      <c r="D162" s="126"/>
      <c r="E162" s="126"/>
      <c r="F162" s="125"/>
      <c r="G162" s="126"/>
      <c r="H162" s="126"/>
      <c r="I162" s="126"/>
      <c r="J162" s="125"/>
      <c r="K162" s="126"/>
      <c r="L162" s="125"/>
      <c r="M162" s="126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127"/>
      <c r="AS162" s="127"/>
      <c r="AT162" s="127"/>
      <c r="AU162" s="127"/>
      <c r="AV162" s="127"/>
      <c r="AW162" s="117">
        <f t="shared" si="2"/>
        <v>0</v>
      </c>
      <c r="AX162" s="126"/>
    </row>
    <row r="163" spans="1:50" ht="19.5" customHeight="1">
      <c r="A163" s="116">
        <v>160</v>
      </c>
      <c r="B163" s="124"/>
      <c r="C163" s="125"/>
      <c r="D163" s="126"/>
      <c r="E163" s="126"/>
      <c r="F163" s="125"/>
      <c r="G163" s="126"/>
      <c r="H163" s="126"/>
      <c r="I163" s="126"/>
      <c r="J163" s="125"/>
      <c r="K163" s="126"/>
      <c r="L163" s="125"/>
      <c r="M163" s="126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17">
        <f t="shared" si="2"/>
        <v>0</v>
      </c>
      <c r="AX163" s="126"/>
    </row>
    <row r="164" spans="1:50" ht="19.5" customHeight="1">
      <c r="A164" s="116">
        <v>161</v>
      </c>
      <c r="B164" s="124"/>
      <c r="C164" s="125"/>
      <c r="D164" s="126"/>
      <c r="E164" s="126"/>
      <c r="F164" s="125"/>
      <c r="G164" s="126"/>
      <c r="H164" s="126"/>
      <c r="I164" s="126"/>
      <c r="J164" s="125"/>
      <c r="K164" s="126"/>
      <c r="L164" s="125"/>
      <c r="M164" s="126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17">
        <f t="shared" si="2"/>
        <v>0</v>
      </c>
      <c r="AX164" s="126"/>
    </row>
    <row r="165" spans="1:50" ht="19.5" customHeight="1">
      <c r="A165" s="116">
        <v>162</v>
      </c>
      <c r="B165" s="124"/>
      <c r="C165" s="125"/>
      <c r="D165" s="126"/>
      <c r="E165" s="126"/>
      <c r="F165" s="125"/>
      <c r="G165" s="126"/>
      <c r="H165" s="126"/>
      <c r="I165" s="126"/>
      <c r="J165" s="125"/>
      <c r="K165" s="126"/>
      <c r="L165" s="125"/>
      <c r="M165" s="126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27"/>
      <c r="AT165" s="127"/>
      <c r="AU165" s="127"/>
      <c r="AV165" s="127"/>
      <c r="AW165" s="117">
        <f t="shared" si="2"/>
        <v>0</v>
      </c>
      <c r="AX165" s="126"/>
    </row>
    <row r="166" spans="1:50" ht="19.5" customHeight="1">
      <c r="A166" s="116">
        <v>163</v>
      </c>
      <c r="B166" s="124"/>
      <c r="C166" s="125"/>
      <c r="D166" s="126"/>
      <c r="E166" s="126"/>
      <c r="F166" s="125"/>
      <c r="G166" s="126"/>
      <c r="H166" s="126"/>
      <c r="I166" s="126"/>
      <c r="J166" s="125"/>
      <c r="K166" s="126"/>
      <c r="L166" s="125"/>
      <c r="M166" s="126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17">
        <f t="shared" si="2"/>
        <v>0</v>
      </c>
      <c r="AX166" s="126"/>
    </row>
    <row r="167" spans="1:50" ht="19.5" customHeight="1">
      <c r="A167" s="116">
        <v>164</v>
      </c>
      <c r="B167" s="124"/>
      <c r="C167" s="125"/>
      <c r="D167" s="126"/>
      <c r="E167" s="126"/>
      <c r="F167" s="125"/>
      <c r="G167" s="126"/>
      <c r="H167" s="126"/>
      <c r="I167" s="126"/>
      <c r="J167" s="125"/>
      <c r="K167" s="126"/>
      <c r="L167" s="125"/>
      <c r="M167" s="126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  <c r="AV167" s="127"/>
      <c r="AW167" s="117">
        <f t="shared" si="2"/>
        <v>0</v>
      </c>
      <c r="AX167" s="126"/>
    </row>
    <row r="168" spans="1:50" ht="19.5" customHeight="1">
      <c r="A168" s="116">
        <v>165</v>
      </c>
      <c r="B168" s="124"/>
      <c r="C168" s="125"/>
      <c r="D168" s="126"/>
      <c r="E168" s="126"/>
      <c r="F168" s="125"/>
      <c r="G168" s="126"/>
      <c r="H168" s="126"/>
      <c r="I168" s="126"/>
      <c r="J168" s="125"/>
      <c r="K168" s="126"/>
      <c r="L168" s="125"/>
      <c r="M168" s="126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17">
        <f t="shared" si="2"/>
        <v>0</v>
      </c>
      <c r="AX168" s="126"/>
    </row>
    <row r="169" spans="1:50" ht="19.5" customHeight="1">
      <c r="A169" s="116">
        <v>166</v>
      </c>
      <c r="B169" s="124"/>
      <c r="C169" s="125"/>
      <c r="D169" s="126"/>
      <c r="E169" s="126"/>
      <c r="F169" s="125"/>
      <c r="G169" s="126"/>
      <c r="H169" s="126"/>
      <c r="I169" s="126"/>
      <c r="J169" s="125"/>
      <c r="K169" s="126"/>
      <c r="L169" s="125"/>
      <c r="M169" s="126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17">
        <f t="shared" si="2"/>
        <v>0</v>
      </c>
      <c r="AX169" s="126"/>
    </row>
    <row r="170" spans="1:50" ht="19.5" customHeight="1">
      <c r="A170" s="116">
        <v>167</v>
      </c>
      <c r="B170" s="124"/>
      <c r="C170" s="125"/>
      <c r="D170" s="126"/>
      <c r="E170" s="126"/>
      <c r="F170" s="125"/>
      <c r="G170" s="126"/>
      <c r="H170" s="126"/>
      <c r="I170" s="126"/>
      <c r="J170" s="125"/>
      <c r="K170" s="126"/>
      <c r="L170" s="125"/>
      <c r="M170" s="126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17">
        <f t="shared" si="2"/>
        <v>0</v>
      </c>
      <c r="AX170" s="126"/>
    </row>
    <row r="171" spans="1:50" ht="19.5" customHeight="1">
      <c r="A171" s="116">
        <v>168</v>
      </c>
      <c r="B171" s="124"/>
      <c r="C171" s="125"/>
      <c r="D171" s="126"/>
      <c r="E171" s="126"/>
      <c r="F171" s="125"/>
      <c r="G171" s="126"/>
      <c r="H171" s="126"/>
      <c r="I171" s="126"/>
      <c r="J171" s="125"/>
      <c r="K171" s="126"/>
      <c r="L171" s="125"/>
      <c r="M171" s="126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17">
        <f t="shared" si="2"/>
        <v>0</v>
      </c>
      <c r="AX171" s="126"/>
    </row>
    <row r="172" spans="1:50" ht="19.5" customHeight="1">
      <c r="A172" s="116">
        <v>169</v>
      </c>
      <c r="B172" s="124"/>
      <c r="C172" s="125"/>
      <c r="D172" s="126"/>
      <c r="E172" s="126"/>
      <c r="F172" s="125"/>
      <c r="G172" s="126"/>
      <c r="H172" s="126"/>
      <c r="I172" s="126"/>
      <c r="J172" s="125"/>
      <c r="K172" s="126"/>
      <c r="L172" s="125"/>
      <c r="M172" s="126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17">
        <f t="shared" si="2"/>
        <v>0</v>
      </c>
      <c r="AX172" s="126"/>
    </row>
    <row r="173" spans="1:50" ht="19.5" customHeight="1">
      <c r="A173" s="116">
        <v>170</v>
      </c>
      <c r="B173" s="124"/>
      <c r="C173" s="125"/>
      <c r="D173" s="126"/>
      <c r="E173" s="126"/>
      <c r="F173" s="125"/>
      <c r="G173" s="126"/>
      <c r="H173" s="126"/>
      <c r="I173" s="126"/>
      <c r="J173" s="125"/>
      <c r="K173" s="126"/>
      <c r="L173" s="125"/>
      <c r="M173" s="126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17">
        <f t="shared" si="2"/>
        <v>0</v>
      </c>
      <c r="AX173" s="126"/>
    </row>
    <row r="174" spans="1:50" ht="19.5" customHeight="1">
      <c r="A174" s="116">
        <v>171</v>
      </c>
      <c r="B174" s="124"/>
      <c r="C174" s="125"/>
      <c r="D174" s="126"/>
      <c r="E174" s="126"/>
      <c r="F174" s="125"/>
      <c r="G174" s="126"/>
      <c r="H174" s="126"/>
      <c r="I174" s="126"/>
      <c r="J174" s="125"/>
      <c r="K174" s="126"/>
      <c r="L174" s="125"/>
      <c r="M174" s="126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17">
        <f t="shared" si="2"/>
        <v>0</v>
      </c>
      <c r="AX174" s="126"/>
    </row>
    <row r="175" spans="1:50" ht="19.5" customHeight="1">
      <c r="A175" s="116">
        <v>172</v>
      </c>
      <c r="B175" s="124"/>
      <c r="C175" s="125"/>
      <c r="D175" s="126"/>
      <c r="E175" s="126"/>
      <c r="F175" s="125"/>
      <c r="G175" s="126"/>
      <c r="H175" s="126"/>
      <c r="I175" s="126"/>
      <c r="J175" s="125"/>
      <c r="K175" s="126"/>
      <c r="L175" s="125"/>
      <c r="M175" s="126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17">
        <f t="shared" si="2"/>
        <v>0</v>
      </c>
      <c r="AX175" s="126"/>
    </row>
    <row r="176" spans="1:50" ht="19.5" customHeight="1">
      <c r="A176" s="116">
        <v>173</v>
      </c>
      <c r="B176" s="124"/>
      <c r="C176" s="125"/>
      <c r="D176" s="126"/>
      <c r="E176" s="126"/>
      <c r="F176" s="125"/>
      <c r="G176" s="126"/>
      <c r="H176" s="126"/>
      <c r="I176" s="126"/>
      <c r="J176" s="125"/>
      <c r="K176" s="126"/>
      <c r="L176" s="125"/>
      <c r="M176" s="126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17">
        <f t="shared" si="2"/>
        <v>0</v>
      </c>
      <c r="AX176" s="126"/>
    </row>
    <row r="177" spans="1:50" ht="19.5" customHeight="1">
      <c r="A177" s="116">
        <v>174</v>
      </c>
      <c r="B177" s="124"/>
      <c r="C177" s="125"/>
      <c r="D177" s="126"/>
      <c r="E177" s="126"/>
      <c r="F177" s="125"/>
      <c r="G177" s="126"/>
      <c r="H177" s="126"/>
      <c r="I177" s="126"/>
      <c r="J177" s="125"/>
      <c r="K177" s="126"/>
      <c r="L177" s="125"/>
      <c r="M177" s="126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17">
        <f t="shared" si="2"/>
        <v>0</v>
      </c>
      <c r="AX177" s="126"/>
    </row>
    <row r="178" spans="1:50" ht="19.5" customHeight="1">
      <c r="A178" s="116">
        <v>175</v>
      </c>
      <c r="B178" s="124"/>
      <c r="C178" s="125"/>
      <c r="D178" s="126"/>
      <c r="E178" s="126"/>
      <c r="F178" s="125"/>
      <c r="G178" s="126"/>
      <c r="H178" s="126"/>
      <c r="I178" s="126"/>
      <c r="J178" s="125"/>
      <c r="K178" s="126"/>
      <c r="L178" s="125"/>
      <c r="M178" s="126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17">
        <f t="shared" si="2"/>
        <v>0</v>
      </c>
      <c r="AX178" s="126"/>
    </row>
    <row r="179" spans="1:50" ht="19.5" customHeight="1">
      <c r="A179" s="116">
        <v>176</v>
      </c>
      <c r="B179" s="124"/>
      <c r="C179" s="125"/>
      <c r="D179" s="126"/>
      <c r="E179" s="126"/>
      <c r="F179" s="125"/>
      <c r="G179" s="126"/>
      <c r="H179" s="126"/>
      <c r="I179" s="126"/>
      <c r="J179" s="125"/>
      <c r="K179" s="126"/>
      <c r="L179" s="125"/>
      <c r="M179" s="126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17">
        <f t="shared" si="2"/>
        <v>0</v>
      </c>
      <c r="AX179" s="126"/>
    </row>
    <row r="180" spans="1:50" ht="19.5" customHeight="1">
      <c r="A180" s="116">
        <v>177</v>
      </c>
      <c r="B180" s="124"/>
      <c r="C180" s="125"/>
      <c r="D180" s="126"/>
      <c r="E180" s="126"/>
      <c r="F180" s="125"/>
      <c r="G180" s="126"/>
      <c r="H180" s="126"/>
      <c r="I180" s="126"/>
      <c r="J180" s="125"/>
      <c r="K180" s="126"/>
      <c r="L180" s="125"/>
      <c r="M180" s="126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17">
        <f t="shared" si="2"/>
        <v>0</v>
      </c>
      <c r="AX180" s="126"/>
    </row>
    <row r="181" spans="1:50" ht="19.5" customHeight="1">
      <c r="A181" s="116">
        <v>178</v>
      </c>
      <c r="B181" s="124"/>
      <c r="C181" s="125"/>
      <c r="D181" s="126"/>
      <c r="E181" s="126"/>
      <c r="F181" s="125"/>
      <c r="G181" s="126"/>
      <c r="H181" s="126"/>
      <c r="I181" s="126"/>
      <c r="J181" s="125"/>
      <c r="K181" s="126"/>
      <c r="L181" s="125"/>
      <c r="M181" s="126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17">
        <f t="shared" si="2"/>
        <v>0</v>
      </c>
      <c r="AX181" s="126"/>
    </row>
    <row r="182" spans="1:50" ht="19.5" customHeight="1">
      <c r="A182" s="116">
        <v>179</v>
      </c>
      <c r="B182" s="124"/>
      <c r="C182" s="125"/>
      <c r="D182" s="126"/>
      <c r="E182" s="126"/>
      <c r="F182" s="125"/>
      <c r="G182" s="126"/>
      <c r="H182" s="126"/>
      <c r="I182" s="126"/>
      <c r="J182" s="125"/>
      <c r="K182" s="126"/>
      <c r="L182" s="125"/>
      <c r="M182" s="126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17">
        <f t="shared" si="2"/>
        <v>0</v>
      </c>
      <c r="AX182" s="126"/>
    </row>
    <row r="183" spans="1:50" ht="19.5" customHeight="1">
      <c r="A183" s="116">
        <v>180</v>
      </c>
      <c r="B183" s="124"/>
      <c r="C183" s="125"/>
      <c r="D183" s="126"/>
      <c r="E183" s="126"/>
      <c r="F183" s="125"/>
      <c r="G183" s="126"/>
      <c r="H183" s="126"/>
      <c r="I183" s="126"/>
      <c r="J183" s="125"/>
      <c r="K183" s="126"/>
      <c r="L183" s="125"/>
      <c r="M183" s="126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17">
        <f t="shared" si="2"/>
        <v>0</v>
      </c>
      <c r="AX183" s="126"/>
    </row>
    <row r="184" spans="1:50" ht="19.5" customHeight="1">
      <c r="A184" s="116">
        <v>181</v>
      </c>
      <c r="B184" s="124"/>
      <c r="C184" s="125"/>
      <c r="D184" s="126"/>
      <c r="E184" s="126"/>
      <c r="F184" s="125"/>
      <c r="G184" s="126"/>
      <c r="H184" s="126"/>
      <c r="I184" s="126"/>
      <c r="J184" s="125"/>
      <c r="K184" s="126"/>
      <c r="L184" s="125"/>
      <c r="M184" s="126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17">
        <f t="shared" si="2"/>
        <v>0</v>
      </c>
      <c r="AX184" s="126"/>
    </row>
    <row r="185" spans="1:50" ht="19.5" customHeight="1">
      <c r="A185" s="116">
        <v>182</v>
      </c>
      <c r="B185" s="124"/>
      <c r="C185" s="125"/>
      <c r="D185" s="126"/>
      <c r="E185" s="126"/>
      <c r="F185" s="125"/>
      <c r="G185" s="126"/>
      <c r="H185" s="126"/>
      <c r="I185" s="126"/>
      <c r="J185" s="125"/>
      <c r="K185" s="126"/>
      <c r="L185" s="125"/>
      <c r="M185" s="126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17">
        <f t="shared" si="2"/>
        <v>0</v>
      </c>
      <c r="AX185" s="126"/>
    </row>
    <row r="186" spans="1:50" ht="19.5" customHeight="1">
      <c r="A186" s="116">
        <v>183</v>
      </c>
      <c r="B186" s="124"/>
      <c r="C186" s="125"/>
      <c r="D186" s="126"/>
      <c r="E186" s="126"/>
      <c r="F186" s="125"/>
      <c r="G186" s="126"/>
      <c r="H186" s="126"/>
      <c r="I186" s="126"/>
      <c r="J186" s="125"/>
      <c r="K186" s="126"/>
      <c r="L186" s="125"/>
      <c r="M186" s="126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17">
        <f t="shared" si="2"/>
        <v>0</v>
      </c>
      <c r="AX186" s="126"/>
    </row>
    <row r="187" spans="1:50" ht="19.5" customHeight="1">
      <c r="A187" s="116">
        <v>184</v>
      </c>
      <c r="B187" s="124"/>
      <c r="C187" s="125"/>
      <c r="D187" s="126"/>
      <c r="E187" s="126"/>
      <c r="F187" s="125"/>
      <c r="G187" s="126"/>
      <c r="H187" s="126"/>
      <c r="I187" s="126"/>
      <c r="J187" s="125"/>
      <c r="K187" s="126"/>
      <c r="L187" s="125"/>
      <c r="M187" s="126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17">
        <f t="shared" si="2"/>
        <v>0</v>
      </c>
      <c r="AX187" s="126"/>
    </row>
    <row r="188" spans="1:50" ht="19.5" customHeight="1">
      <c r="A188" s="116">
        <v>185</v>
      </c>
      <c r="B188" s="124"/>
      <c r="C188" s="125"/>
      <c r="D188" s="126"/>
      <c r="E188" s="126"/>
      <c r="F188" s="125"/>
      <c r="G188" s="126"/>
      <c r="H188" s="126"/>
      <c r="I188" s="126"/>
      <c r="J188" s="125"/>
      <c r="K188" s="126"/>
      <c r="L188" s="125"/>
      <c r="M188" s="126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17">
        <f t="shared" si="2"/>
        <v>0</v>
      </c>
      <c r="AX188" s="126"/>
    </row>
    <row r="189" spans="1:50" ht="19.5" customHeight="1">
      <c r="A189" s="116">
        <v>186</v>
      </c>
      <c r="B189" s="124"/>
      <c r="C189" s="125"/>
      <c r="D189" s="126"/>
      <c r="E189" s="126"/>
      <c r="F189" s="125"/>
      <c r="G189" s="126"/>
      <c r="H189" s="126"/>
      <c r="I189" s="126"/>
      <c r="J189" s="125"/>
      <c r="K189" s="126"/>
      <c r="L189" s="125"/>
      <c r="M189" s="126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17">
        <f t="shared" si="2"/>
        <v>0</v>
      </c>
      <c r="AX189" s="126"/>
    </row>
    <row r="190" spans="1:50" ht="19.5" customHeight="1">
      <c r="A190" s="116">
        <v>187</v>
      </c>
      <c r="B190" s="124"/>
      <c r="C190" s="125"/>
      <c r="D190" s="126"/>
      <c r="E190" s="126"/>
      <c r="F190" s="125"/>
      <c r="G190" s="126"/>
      <c r="H190" s="126"/>
      <c r="I190" s="126"/>
      <c r="J190" s="125"/>
      <c r="K190" s="126"/>
      <c r="L190" s="125"/>
      <c r="M190" s="126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17">
        <f t="shared" si="2"/>
        <v>0</v>
      </c>
      <c r="AX190" s="126"/>
    </row>
    <row r="191" spans="1:50" ht="19.5" customHeight="1">
      <c r="A191" s="116">
        <v>188</v>
      </c>
      <c r="B191" s="124"/>
      <c r="C191" s="125"/>
      <c r="D191" s="126"/>
      <c r="E191" s="126"/>
      <c r="F191" s="125"/>
      <c r="G191" s="126"/>
      <c r="H191" s="126"/>
      <c r="I191" s="126"/>
      <c r="J191" s="125"/>
      <c r="K191" s="126"/>
      <c r="L191" s="125"/>
      <c r="M191" s="126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17">
        <f t="shared" si="2"/>
        <v>0</v>
      </c>
      <c r="AX191" s="126"/>
    </row>
    <row r="192" spans="1:50" ht="19.5" customHeight="1">
      <c r="A192" s="116">
        <v>189</v>
      </c>
      <c r="B192" s="124"/>
      <c r="C192" s="125"/>
      <c r="D192" s="126"/>
      <c r="E192" s="126"/>
      <c r="F192" s="125"/>
      <c r="G192" s="126"/>
      <c r="H192" s="126"/>
      <c r="I192" s="126"/>
      <c r="J192" s="125"/>
      <c r="K192" s="126"/>
      <c r="L192" s="125"/>
      <c r="M192" s="126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17">
        <f t="shared" si="2"/>
        <v>0</v>
      </c>
      <c r="AX192" s="126"/>
    </row>
    <row r="193" spans="1:50" ht="19.5" customHeight="1">
      <c r="A193" s="116">
        <v>190</v>
      </c>
      <c r="B193" s="124"/>
      <c r="C193" s="125"/>
      <c r="D193" s="126"/>
      <c r="E193" s="126"/>
      <c r="F193" s="125"/>
      <c r="G193" s="126"/>
      <c r="H193" s="126"/>
      <c r="I193" s="126"/>
      <c r="J193" s="125"/>
      <c r="K193" s="126"/>
      <c r="L193" s="125"/>
      <c r="M193" s="126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17">
        <f t="shared" si="2"/>
        <v>0</v>
      </c>
      <c r="AX193" s="126"/>
    </row>
    <row r="194" spans="1:50" ht="19.5" customHeight="1">
      <c r="A194" s="116">
        <v>191</v>
      </c>
      <c r="B194" s="124"/>
      <c r="C194" s="125"/>
      <c r="D194" s="126"/>
      <c r="E194" s="126"/>
      <c r="F194" s="125"/>
      <c r="G194" s="126"/>
      <c r="H194" s="126"/>
      <c r="I194" s="126"/>
      <c r="J194" s="125"/>
      <c r="K194" s="126"/>
      <c r="L194" s="125"/>
      <c r="M194" s="126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17">
        <f t="shared" si="2"/>
        <v>0</v>
      </c>
      <c r="AX194" s="126"/>
    </row>
    <row r="195" spans="1:50" ht="19.5" customHeight="1">
      <c r="A195" s="116">
        <v>192</v>
      </c>
      <c r="B195" s="124"/>
      <c r="C195" s="125"/>
      <c r="D195" s="126"/>
      <c r="E195" s="126"/>
      <c r="F195" s="125"/>
      <c r="G195" s="126"/>
      <c r="H195" s="126"/>
      <c r="I195" s="126"/>
      <c r="J195" s="125"/>
      <c r="K195" s="126"/>
      <c r="L195" s="125"/>
      <c r="M195" s="126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17">
        <f t="shared" si="2"/>
        <v>0</v>
      </c>
      <c r="AX195" s="126"/>
    </row>
    <row r="196" spans="1:50" ht="19.5" customHeight="1">
      <c r="A196" s="116">
        <v>193</v>
      </c>
      <c r="B196" s="124"/>
      <c r="C196" s="125"/>
      <c r="D196" s="126"/>
      <c r="E196" s="126"/>
      <c r="F196" s="125"/>
      <c r="G196" s="126"/>
      <c r="H196" s="126"/>
      <c r="I196" s="126"/>
      <c r="J196" s="125"/>
      <c r="K196" s="126"/>
      <c r="L196" s="125"/>
      <c r="M196" s="126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17">
        <f t="shared" ref="AW196:AW259" si="3">SUM(N196:AV196)</f>
        <v>0</v>
      </c>
      <c r="AX196" s="126"/>
    </row>
    <row r="197" spans="1:50" ht="19.5" customHeight="1">
      <c r="A197" s="116">
        <v>194</v>
      </c>
      <c r="B197" s="124"/>
      <c r="C197" s="125"/>
      <c r="D197" s="126"/>
      <c r="E197" s="126"/>
      <c r="F197" s="125"/>
      <c r="G197" s="126"/>
      <c r="H197" s="126"/>
      <c r="I197" s="126"/>
      <c r="J197" s="125"/>
      <c r="K197" s="126"/>
      <c r="L197" s="125"/>
      <c r="M197" s="126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17">
        <f t="shared" si="3"/>
        <v>0</v>
      </c>
      <c r="AX197" s="126"/>
    </row>
    <row r="198" spans="1:50" ht="19.5" customHeight="1">
      <c r="A198" s="116">
        <v>195</v>
      </c>
      <c r="B198" s="124"/>
      <c r="C198" s="125"/>
      <c r="D198" s="126"/>
      <c r="E198" s="126"/>
      <c r="F198" s="125"/>
      <c r="G198" s="126"/>
      <c r="H198" s="126"/>
      <c r="I198" s="126"/>
      <c r="J198" s="125"/>
      <c r="K198" s="126"/>
      <c r="L198" s="125"/>
      <c r="M198" s="126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17">
        <f t="shared" si="3"/>
        <v>0</v>
      </c>
      <c r="AX198" s="126"/>
    </row>
    <row r="199" spans="1:50" ht="19.5" customHeight="1">
      <c r="A199" s="116">
        <v>196</v>
      </c>
      <c r="B199" s="124"/>
      <c r="C199" s="125"/>
      <c r="D199" s="126"/>
      <c r="E199" s="126"/>
      <c r="F199" s="125"/>
      <c r="G199" s="126"/>
      <c r="H199" s="126"/>
      <c r="I199" s="126"/>
      <c r="J199" s="125"/>
      <c r="K199" s="126"/>
      <c r="L199" s="125"/>
      <c r="M199" s="126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17">
        <f t="shared" si="3"/>
        <v>0</v>
      </c>
      <c r="AX199" s="126"/>
    </row>
    <row r="200" spans="1:50" ht="19.5" customHeight="1">
      <c r="A200" s="116">
        <v>197</v>
      </c>
      <c r="B200" s="124"/>
      <c r="C200" s="125"/>
      <c r="D200" s="126"/>
      <c r="E200" s="126"/>
      <c r="F200" s="125"/>
      <c r="G200" s="126"/>
      <c r="H200" s="126"/>
      <c r="I200" s="126"/>
      <c r="J200" s="125"/>
      <c r="K200" s="126"/>
      <c r="L200" s="125"/>
      <c r="M200" s="126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17">
        <f t="shared" si="3"/>
        <v>0</v>
      </c>
      <c r="AX200" s="126"/>
    </row>
    <row r="201" spans="1:50" ht="19.5" customHeight="1">
      <c r="A201" s="116">
        <v>198</v>
      </c>
      <c r="B201" s="124"/>
      <c r="C201" s="125"/>
      <c r="D201" s="126"/>
      <c r="E201" s="126"/>
      <c r="F201" s="125"/>
      <c r="G201" s="126"/>
      <c r="H201" s="126"/>
      <c r="I201" s="126"/>
      <c r="J201" s="125"/>
      <c r="K201" s="126"/>
      <c r="L201" s="125"/>
      <c r="M201" s="126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  <c r="AQ201" s="127"/>
      <c r="AR201" s="127"/>
      <c r="AS201" s="127"/>
      <c r="AT201" s="127"/>
      <c r="AU201" s="127"/>
      <c r="AV201" s="127"/>
      <c r="AW201" s="117">
        <f t="shared" si="3"/>
        <v>0</v>
      </c>
      <c r="AX201" s="126"/>
    </row>
    <row r="202" spans="1:50" ht="19.5" customHeight="1">
      <c r="A202" s="116">
        <v>199</v>
      </c>
      <c r="B202" s="124"/>
      <c r="C202" s="125"/>
      <c r="D202" s="126"/>
      <c r="E202" s="126"/>
      <c r="F202" s="125"/>
      <c r="G202" s="126"/>
      <c r="H202" s="126"/>
      <c r="I202" s="126"/>
      <c r="J202" s="125"/>
      <c r="K202" s="126"/>
      <c r="L202" s="125"/>
      <c r="M202" s="126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  <c r="AQ202" s="127"/>
      <c r="AR202" s="127"/>
      <c r="AS202" s="127"/>
      <c r="AT202" s="127"/>
      <c r="AU202" s="127"/>
      <c r="AV202" s="127"/>
      <c r="AW202" s="117">
        <f t="shared" si="3"/>
        <v>0</v>
      </c>
      <c r="AX202" s="126"/>
    </row>
    <row r="203" spans="1:50" ht="19.5" customHeight="1">
      <c r="A203" s="116">
        <v>200</v>
      </c>
      <c r="B203" s="124"/>
      <c r="C203" s="125"/>
      <c r="D203" s="126"/>
      <c r="E203" s="126"/>
      <c r="F203" s="125"/>
      <c r="G203" s="126"/>
      <c r="H203" s="126"/>
      <c r="I203" s="126"/>
      <c r="J203" s="125"/>
      <c r="K203" s="126"/>
      <c r="L203" s="125"/>
      <c r="M203" s="126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  <c r="AV203" s="127"/>
      <c r="AW203" s="117">
        <f t="shared" si="3"/>
        <v>0</v>
      </c>
      <c r="AX203" s="126"/>
    </row>
    <row r="204" spans="1:50" ht="19.5" customHeight="1">
      <c r="A204" s="116">
        <v>201</v>
      </c>
      <c r="B204" s="124"/>
      <c r="C204" s="125"/>
      <c r="D204" s="126"/>
      <c r="E204" s="126"/>
      <c r="F204" s="125"/>
      <c r="G204" s="126"/>
      <c r="H204" s="126"/>
      <c r="I204" s="126"/>
      <c r="J204" s="125"/>
      <c r="K204" s="126"/>
      <c r="L204" s="125"/>
      <c r="M204" s="126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  <c r="AQ204" s="127"/>
      <c r="AR204" s="127"/>
      <c r="AS204" s="127"/>
      <c r="AT204" s="127"/>
      <c r="AU204" s="127"/>
      <c r="AV204" s="127"/>
      <c r="AW204" s="117">
        <f t="shared" si="3"/>
        <v>0</v>
      </c>
      <c r="AX204" s="126"/>
    </row>
    <row r="205" spans="1:50" ht="19.5" customHeight="1">
      <c r="A205" s="116">
        <v>202</v>
      </c>
      <c r="B205" s="124"/>
      <c r="C205" s="125"/>
      <c r="D205" s="126"/>
      <c r="E205" s="126"/>
      <c r="F205" s="125"/>
      <c r="G205" s="126"/>
      <c r="H205" s="126"/>
      <c r="I205" s="126"/>
      <c r="J205" s="125"/>
      <c r="K205" s="126"/>
      <c r="L205" s="125"/>
      <c r="M205" s="126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17">
        <f t="shared" si="3"/>
        <v>0</v>
      </c>
      <c r="AX205" s="126"/>
    </row>
    <row r="206" spans="1:50" ht="19.5" customHeight="1">
      <c r="A206" s="116">
        <v>203</v>
      </c>
      <c r="B206" s="124"/>
      <c r="C206" s="125"/>
      <c r="D206" s="126"/>
      <c r="E206" s="126"/>
      <c r="F206" s="125"/>
      <c r="G206" s="126"/>
      <c r="H206" s="126"/>
      <c r="I206" s="126"/>
      <c r="J206" s="125"/>
      <c r="K206" s="126"/>
      <c r="L206" s="125"/>
      <c r="M206" s="126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  <c r="AV206" s="127"/>
      <c r="AW206" s="117">
        <f t="shared" si="3"/>
        <v>0</v>
      </c>
      <c r="AX206" s="126"/>
    </row>
    <row r="207" spans="1:50" ht="19.5" customHeight="1">
      <c r="A207" s="116">
        <v>204</v>
      </c>
      <c r="B207" s="124"/>
      <c r="C207" s="125"/>
      <c r="D207" s="126"/>
      <c r="E207" s="126"/>
      <c r="F207" s="125"/>
      <c r="G207" s="126"/>
      <c r="H207" s="126"/>
      <c r="I207" s="126"/>
      <c r="J207" s="125"/>
      <c r="K207" s="126"/>
      <c r="L207" s="125"/>
      <c r="M207" s="126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  <c r="AQ207" s="127"/>
      <c r="AR207" s="127"/>
      <c r="AS207" s="127"/>
      <c r="AT207" s="127"/>
      <c r="AU207" s="127"/>
      <c r="AV207" s="127"/>
      <c r="AW207" s="117">
        <f t="shared" si="3"/>
        <v>0</v>
      </c>
      <c r="AX207" s="126"/>
    </row>
    <row r="208" spans="1:50" ht="19.5" customHeight="1">
      <c r="A208" s="116">
        <v>205</v>
      </c>
      <c r="B208" s="124"/>
      <c r="C208" s="125"/>
      <c r="D208" s="126"/>
      <c r="E208" s="126"/>
      <c r="F208" s="125"/>
      <c r="G208" s="126"/>
      <c r="H208" s="126"/>
      <c r="I208" s="126"/>
      <c r="J208" s="125"/>
      <c r="K208" s="126"/>
      <c r="L208" s="125"/>
      <c r="M208" s="126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  <c r="AQ208" s="127"/>
      <c r="AR208" s="127"/>
      <c r="AS208" s="127"/>
      <c r="AT208" s="127"/>
      <c r="AU208" s="127"/>
      <c r="AV208" s="127"/>
      <c r="AW208" s="117">
        <f t="shared" si="3"/>
        <v>0</v>
      </c>
      <c r="AX208" s="126"/>
    </row>
    <row r="209" spans="1:50" ht="19.5" customHeight="1">
      <c r="A209" s="116">
        <v>206</v>
      </c>
      <c r="B209" s="124"/>
      <c r="C209" s="125"/>
      <c r="D209" s="126"/>
      <c r="E209" s="126"/>
      <c r="F209" s="125"/>
      <c r="G209" s="126"/>
      <c r="H209" s="126"/>
      <c r="I209" s="126"/>
      <c r="J209" s="125"/>
      <c r="K209" s="126"/>
      <c r="L209" s="125"/>
      <c r="M209" s="126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  <c r="AQ209" s="127"/>
      <c r="AR209" s="127"/>
      <c r="AS209" s="127"/>
      <c r="AT209" s="127"/>
      <c r="AU209" s="127"/>
      <c r="AV209" s="127"/>
      <c r="AW209" s="117">
        <f t="shared" si="3"/>
        <v>0</v>
      </c>
      <c r="AX209" s="126"/>
    </row>
    <row r="210" spans="1:50" ht="19.5" customHeight="1">
      <c r="A210" s="116">
        <v>207</v>
      </c>
      <c r="B210" s="124"/>
      <c r="C210" s="125"/>
      <c r="D210" s="126"/>
      <c r="E210" s="126"/>
      <c r="F210" s="125"/>
      <c r="G210" s="126"/>
      <c r="H210" s="126"/>
      <c r="I210" s="126"/>
      <c r="J210" s="125"/>
      <c r="K210" s="126"/>
      <c r="L210" s="125"/>
      <c r="M210" s="126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  <c r="AV210" s="127"/>
      <c r="AW210" s="117">
        <f t="shared" si="3"/>
        <v>0</v>
      </c>
      <c r="AX210" s="126"/>
    </row>
    <row r="211" spans="1:50" ht="19.5" customHeight="1">
      <c r="A211" s="116">
        <v>208</v>
      </c>
      <c r="B211" s="124"/>
      <c r="C211" s="125"/>
      <c r="D211" s="126"/>
      <c r="E211" s="126"/>
      <c r="F211" s="125"/>
      <c r="G211" s="126"/>
      <c r="H211" s="126"/>
      <c r="I211" s="126"/>
      <c r="J211" s="125"/>
      <c r="K211" s="126"/>
      <c r="L211" s="125"/>
      <c r="M211" s="126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17">
        <f t="shared" si="3"/>
        <v>0</v>
      </c>
      <c r="AX211" s="126"/>
    </row>
    <row r="212" spans="1:50" ht="19.5" customHeight="1">
      <c r="A212" s="116">
        <v>209</v>
      </c>
      <c r="B212" s="124"/>
      <c r="C212" s="125"/>
      <c r="D212" s="126"/>
      <c r="E212" s="126"/>
      <c r="F212" s="125"/>
      <c r="G212" s="126"/>
      <c r="H212" s="126"/>
      <c r="I212" s="126"/>
      <c r="J212" s="125"/>
      <c r="K212" s="126"/>
      <c r="L212" s="125"/>
      <c r="M212" s="126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17">
        <f t="shared" si="3"/>
        <v>0</v>
      </c>
      <c r="AX212" s="126"/>
    </row>
    <row r="213" spans="1:50" ht="19.5" customHeight="1">
      <c r="A213" s="116">
        <v>210</v>
      </c>
      <c r="B213" s="124"/>
      <c r="C213" s="125"/>
      <c r="D213" s="126"/>
      <c r="E213" s="126"/>
      <c r="F213" s="125"/>
      <c r="G213" s="126"/>
      <c r="H213" s="126"/>
      <c r="I213" s="126"/>
      <c r="J213" s="125"/>
      <c r="K213" s="126"/>
      <c r="L213" s="125"/>
      <c r="M213" s="126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  <c r="AV213" s="127"/>
      <c r="AW213" s="117">
        <f t="shared" si="3"/>
        <v>0</v>
      </c>
      <c r="AX213" s="126"/>
    </row>
    <row r="214" spans="1:50" ht="19.5" customHeight="1">
      <c r="A214" s="116">
        <v>211</v>
      </c>
      <c r="B214" s="124"/>
      <c r="C214" s="125"/>
      <c r="D214" s="126"/>
      <c r="E214" s="126"/>
      <c r="F214" s="125"/>
      <c r="G214" s="126"/>
      <c r="H214" s="126"/>
      <c r="I214" s="126"/>
      <c r="J214" s="125"/>
      <c r="K214" s="126"/>
      <c r="L214" s="125"/>
      <c r="M214" s="126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  <c r="AQ214" s="127"/>
      <c r="AR214" s="127"/>
      <c r="AS214" s="127"/>
      <c r="AT214" s="127"/>
      <c r="AU214" s="127"/>
      <c r="AV214" s="127"/>
      <c r="AW214" s="117">
        <f t="shared" si="3"/>
        <v>0</v>
      </c>
      <c r="AX214" s="126"/>
    </row>
    <row r="215" spans="1:50" ht="19.5" customHeight="1">
      <c r="A215" s="116">
        <v>212</v>
      </c>
      <c r="B215" s="124"/>
      <c r="C215" s="125"/>
      <c r="D215" s="126"/>
      <c r="E215" s="126"/>
      <c r="F215" s="125"/>
      <c r="G215" s="126"/>
      <c r="H215" s="126"/>
      <c r="I215" s="126"/>
      <c r="J215" s="125"/>
      <c r="K215" s="126"/>
      <c r="L215" s="125"/>
      <c r="M215" s="126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17">
        <f t="shared" si="3"/>
        <v>0</v>
      </c>
      <c r="AX215" s="126"/>
    </row>
    <row r="216" spans="1:50" ht="19.5" customHeight="1">
      <c r="A216" s="116">
        <v>213</v>
      </c>
      <c r="B216" s="124"/>
      <c r="C216" s="125"/>
      <c r="D216" s="126"/>
      <c r="E216" s="126"/>
      <c r="F216" s="125"/>
      <c r="G216" s="126"/>
      <c r="H216" s="126"/>
      <c r="I216" s="126"/>
      <c r="J216" s="125"/>
      <c r="K216" s="126"/>
      <c r="L216" s="125"/>
      <c r="M216" s="126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17">
        <f t="shared" si="3"/>
        <v>0</v>
      </c>
      <c r="AX216" s="126"/>
    </row>
    <row r="217" spans="1:50" ht="19.5" customHeight="1">
      <c r="A217" s="116">
        <v>214</v>
      </c>
      <c r="B217" s="124"/>
      <c r="C217" s="125"/>
      <c r="D217" s="126"/>
      <c r="E217" s="126"/>
      <c r="F217" s="125"/>
      <c r="G217" s="126"/>
      <c r="H217" s="126"/>
      <c r="I217" s="126"/>
      <c r="J217" s="125"/>
      <c r="K217" s="126"/>
      <c r="L217" s="125"/>
      <c r="M217" s="126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17">
        <f t="shared" si="3"/>
        <v>0</v>
      </c>
      <c r="AX217" s="126"/>
    </row>
    <row r="218" spans="1:50" ht="19.5" customHeight="1">
      <c r="A218" s="116">
        <v>215</v>
      </c>
      <c r="B218" s="124"/>
      <c r="C218" s="125"/>
      <c r="D218" s="126"/>
      <c r="E218" s="126"/>
      <c r="F218" s="125"/>
      <c r="G218" s="126"/>
      <c r="H218" s="126"/>
      <c r="I218" s="126"/>
      <c r="J218" s="125"/>
      <c r="K218" s="126"/>
      <c r="L218" s="125"/>
      <c r="M218" s="126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17">
        <f t="shared" si="3"/>
        <v>0</v>
      </c>
      <c r="AX218" s="126"/>
    </row>
    <row r="219" spans="1:50" ht="19.5" customHeight="1">
      <c r="A219" s="116">
        <v>216</v>
      </c>
      <c r="B219" s="124"/>
      <c r="C219" s="125"/>
      <c r="D219" s="126"/>
      <c r="E219" s="126"/>
      <c r="F219" s="125"/>
      <c r="G219" s="126"/>
      <c r="H219" s="126"/>
      <c r="I219" s="126"/>
      <c r="J219" s="125"/>
      <c r="K219" s="126"/>
      <c r="L219" s="125"/>
      <c r="M219" s="126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17">
        <f t="shared" si="3"/>
        <v>0</v>
      </c>
      <c r="AX219" s="126"/>
    </row>
    <row r="220" spans="1:50" ht="19.5" customHeight="1">
      <c r="A220" s="116">
        <v>217</v>
      </c>
      <c r="B220" s="124"/>
      <c r="C220" s="125"/>
      <c r="D220" s="126"/>
      <c r="E220" s="126"/>
      <c r="F220" s="125"/>
      <c r="G220" s="126"/>
      <c r="H220" s="126"/>
      <c r="I220" s="126"/>
      <c r="J220" s="125"/>
      <c r="K220" s="126"/>
      <c r="L220" s="125"/>
      <c r="M220" s="126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17">
        <f t="shared" si="3"/>
        <v>0</v>
      </c>
      <c r="AX220" s="126"/>
    </row>
    <row r="221" spans="1:50" ht="19.5" customHeight="1">
      <c r="A221" s="116">
        <v>218</v>
      </c>
      <c r="B221" s="124"/>
      <c r="C221" s="125"/>
      <c r="D221" s="126"/>
      <c r="E221" s="126"/>
      <c r="F221" s="125"/>
      <c r="G221" s="126"/>
      <c r="H221" s="126"/>
      <c r="I221" s="126"/>
      <c r="J221" s="125"/>
      <c r="K221" s="126"/>
      <c r="L221" s="125"/>
      <c r="M221" s="126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17">
        <f t="shared" si="3"/>
        <v>0</v>
      </c>
      <c r="AX221" s="126"/>
    </row>
    <row r="222" spans="1:50" ht="19.5" customHeight="1">
      <c r="A222" s="116">
        <v>219</v>
      </c>
      <c r="B222" s="124"/>
      <c r="C222" s="125"/>
      <c r="D222" s="126"/>
      <c r="E222" s="126"/>
      <c r="F222" s="125"/>
      <c r="G222" s="126"/>
      <c r="H222" s="126"/>
      <c r="I222" s="126"/>
      <c r="J222" s="125"/>
      <c r="K222" s="126"/>
      <c r="L222" s="125"/>
      <c r="M222" s="126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17">
        <f t="shared" si="3"/>
        <v>0</v>
      </c>
      <c r="AX222" s="126"/>
    </row>
    <row r="223" spans="1:50" ht="19.5" customHeight="1">
      <c r="A223" s="116">
        <v>220</v>
      </c>
      <c r="B223" s="124"/>
      <c r="C223" s="125"/>
      <c r="D223" s="126"/>
      <c r="E223" s="126"/>
      <c r="F223" s="125"/>
      <c r="G223" s="126"/>
      <c r="H223" s="126"/>
      <c r="I223" s="126"/>
      <c r="J223" s="125"/>
      <c r="K223" s="126"/>
      <c r="L223" s="125"/>
      <c r="M223" s="126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17">
        <f t="shared" si="3"/>
        <v>0</v>
      </c>
      <c r="AX223" s="126"/>
    </row>
    <row r="224" spans="1:50" ht="19.5" customHeight="1">
      <c r="A224" s="116">
        <v>221</v>
      </c>
      <c r="B224" s="124"/>
      <c r="C224" s="125"/>
      <c r="D224" s="126"/>
      <c r="E224" s="126"/>
      <c r="F224" s="125"/>
      <c r="G224" s="126"/>
      <c r="H224" s="126"/>
      <c r="I224" s="126"/>
      <c r="J224" s="125"/>
      <c r="K224" s="126"/>
      <c r="L224" s="125"/>
      <c r="M224" s="126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17">
        <f t="shared" si="3"/>
        <v>0</v>
      </c>
      <c r="AX224" s="126"/>
    </row>
    <row r="225" spans="1:50" ht="19.5" customHeight="1">
      <c r="A225" s="116">
        <v>222</v>
      </c>
      <c r="B225" s="124"/>
      <c r="C225" s="125"/>
      <c r="D225" s="126"/>
      <c r="E225" s="126"/>
      <c r="F225" s="125"/>
      <c r="G225" s="126"/>
      <c r="H225" s="126"/>
      <c r="I225" s="126"/>
      <c r="J225" s="125"/>
      <c r="K225" s="126"/>
      <c r="L225" s="125"/>
      <c r="M225" s="126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17">
        <f t="shared" si="3"/>
        <v>0</v>
      </c>
      <c r="AX225" s="126"/>
    </row>
    <row r="226" spans="1:50" ht="19.5" customHeight="1">
      <c r="A226" s="116">
        <v>223</v>
      </c>
      <c r="B226" s="124"/>
      <c r="C226" s="125"/>
      <c r="D226" s="126"/>
      <c r="E226" s="126"/>
      <c r="F226" s="125"/>
      <c r="G226" s="126"/>
      <c r="H226" s="126"/>
      <c r="I226" s="126"/>
      <c r="J226" s="125"/>
      <c r="K226" s="126"/>
      <c r="L226" s="125"/>
      <c r="M226" s="126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17">
        <f t="shared" si="3"/>
        <v>0</v>
      </c>
      <c r="AX226" s="126"/>
    </row>
    <row r="227" spans="1:50" ht="19.5" customHeight="1">
      <c r="A227" s="116">
        <v>224</v>
      </c>
      <c r="B227" s="124"/>
      <c r="C227" s="125"/>
      <c r="D227" s="126"/>
      <c r="E227" s="126"/>
      <c r="F227" s="125"/>
      <c r="G227" s="126"/>
      <c r="H227" s="126"/>
      <c r="I227" s="126"/>
      <c r="J227" s="125"/>
      <c r="K227" s="126"/>
      <c r="L227" s="125"/>
      <c r="M227" s="126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17">
        <f t="shared" si="3"/>
        <v>0</v>
      </c>
      <c r="AX227" s="126"/>
    </row>
    <row r="228" spans="1:50" ht="19.5" customHeight="1">
      <c r="A228" s="116">
        <v>225</v>
      </c>
      <c r="B228" s="124"/>
      <c r="C228" s="125"/>
      <c r="D228" s="126"/>
      <c r="E228" s="126"/>
      <c r="F228" s="125"/>
      <c r="G228" s="126"/>
      <c r="H228" s="126"/>
      <c r="I228" s="126"/>
      <c r="J228" s="125"/>
      <c r="K228" s="126"/>
      <c r="L228" s="125"/>
      <c r="M228" s="126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  <c r="AV228" s="127"/>
      <c r="AW228" s="117">
        <f t="shared" si="3"/>
        <v>0</v>
      </c>
      <c r="AX228" s="126"/>
    </row>
    <row r="229" spans="1:50" ht="19.5" customHeight="1">
      <c r="A229" s="116">
        <v>226</v>
      </c>
      <c r="B229" s="124"/>
      <c r="C229" s="125"/>
      <c r="D229" s="126"/>
      <c r="E229" s="126"/>
      <c r="F229" s="125"/>
      <c r="G229" s="126"/>
      <c r="H229" s="126"/>
      <c r="I229" s="126"/>
      <c r="J229" s="125"/>
      <c r="K229" s="126"/>
      <c r="L229" s="125"/>
      <c r="M229" s="126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17">
        <f t="shared" si="3"/>
        <v>0</v>
      </c>
      <c r="AX229" s="126"/>
    </row>
    <row r="230" spans="1:50" ht="19.5" customHeight="1">
      <c r="A230" s="116">
        <v>227</v>
      </c>
      <c r="B230" s="124"/>
      <c r="C230" s="125"/>
      <c r="D230" s="126"/>
      <c r="E230" s="126"/>
      <c r="F230" s="125"/>
      <c r="G230" s="126"/>
      <c r="H230" s="126"/>
      <c r="I230" s="126"/>
      <c r="J230" s="125"/>
      <c r="K230" s="126"/>
      <c r="L230" s="125"/>
      <c r="M230" s="126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17">
        <f t="shared" si="3"/>
        <v>0</v>
      </c>
      <c r="AX230" s="126"/>
    </row>
    <row r="231" spans="1:50" ht="19.5" customHeight="1">
      <c r="A231" s="116">
        <v>228</v>
      </c>
      <c r="B231" s="124"/>
      <c r="C231" s="125"/>
      <c r="D231" s="126"/>
      <c r="E231" s="126"/>
      <c r="F231" s="125"/>
      <c r="G231" s="126"/>
      <c r="H231" s="126"/>
      <c r="I231" s="126"/>
      <c r="J231" s="125"/>
      <c r="K231" s="126"/>
      <c r="L231" s="125"/>
      <c r="M231" s="126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17">
        <f t="shared" si="3"/>
        <v>0</v>
      </c>
      <c r="AX231" s="126"/>
    </row>
    <row r="232" spans="1:50" ht="19.5" customHeight="1">
      <c r="A232" s="116">
        <v>229</v>
      </c>
      <c r="B232" s="124"/>
      <c r="C232" s="125"/>
      <c r="D232" s="126"/>
      <c r="E232" s="126"/>
      <c r="F232" s="125"/>
      <c r="G232" s="126"/>
      <c r="H232" s="126"/>
      <c r="I232" s="126"/>
      <c r="J232" s="125"/>
      <c r="K232" s="126"/>
      <c r="L232" s="125"/>
      <c r="M232" s="126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17">
        <f t="shared" si="3"/>
        <v>0</v>
      </c>
      <c r="AX232" s="126"/>
    </row>
    <row r="233" spans="1:50" ht="19.5" customHeight="1">
      <c r="A233" s="116">
        <v>230</v>
      </c>
      <c r="B233" s="124"/>
      <c r="C233" s="125"/>
      <c r="D233" s="126"/>
      <c r="E233" s="126"/>
      <c r="F233" s="125"/>
      <c r="G233" s="126"/>
      <c r="H233" s="126"/>
      <c r="I233" s="126"/>
      <c r="J233" s="125"/>
      <c r="K233" s="126"/>
      <c r="L233" s="125"/>
      <c r="M233" s="126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17">
        <f t="shared" si="3"/>
        <v>0</v>
      </c>
      <c r="AX233" s="126"/>
    </row>
    <row r="234" spans="1:50" ht="19.5" customHeight="1">
      <c r="A234" s="116">
        <v>231</v>
      </c>
      <c r="B234" s="124"/>
      <c r="C234" s="125"/>
      <c r="D234" s="126"/>
      <c r="E234" s="126"/>
      <c r="F234" s="125"/>
      <c r="G234" s="126"/>
      <c r="H234" s="126"/>
      <c r="I234" s="126"/>
      <c r="J234" s="125"/>
      <c r="K234" s="126"/>
      <c r="L234" s="125"/>
      <c r="M234" s="126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17">
        <f t="shared" si="3"/>
        <v>0</v>
      </c>
      <c r="AX234" s="126"/>
    </row>
    <row r="235" spans="1:50" ht="19.5" customHeight="1">
      <c r="A235" s="116">
        <v>232</v>
      </c>
      <c r="B235" s="124"/>
      <c r="C235" s="125"/>
      <c r="D235" s="126"/>
      <c r="E235" s="126"/>
      <c r="F235" s="125"/>
      <c r="G235" s="126"/>
      <c r="H235" s="126"/>
      <c r="I235" s="126"/>
      <c r="J235" s="125"/>
      <c r="K235" s="126"/>
      <c r="L235" s="125"/>
      <c r="M235" s="126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17">
        <f t="shared" si="3"/>
        <v>0</v>
      </c>
      <c r="AX235" s="126"/>
    </row>
    <row r="236" spans="1:50" ht="19.5" customHeight="1">
      <c r="A236" s="116">
        <v>233</v>
      </c>
      <c r="B236" s="124"/>
      <c r="C236" s="125"/>
      <c r="D236" s="126"/>
      <c r="E236" s="126"/>
      <c r="F236" s="125"/>
      <c r="G236" s="126"/>
      <c r="H236" s="126"/>
      <c r="I236" s="126"/>
      <c r="J236" s="125"/>
      <c r="K236" s="126"/>
      <c r="L236" s="125"/>
      <c r="M236" s="126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  <c r="AV236" s="127"/>
      <c r="AW236" s="117">
        <f t="shared" si="3"/>
        <v>0</v>
      </c>
      <c r="AX236" s="126"/>
    </row>
    <row r="237" spans="1:50" ht="19.5" customHeight="1">
      <c r="A237" s="116">
        <v>234</v>
      </c>
      <c r="B237" s="124"/>
      <c r="C237" s="125"/>
      <c r="D237" s="126"/>
      <c r="E237" s="126"/>
      <c r="F237" s="125"/>
      <c r="G237" s="126"/>
      <c r="H237" s="126"/>
      <c r="I237" s="126"/>
      <c r="J237" s="125"/>
      <c r="K237" s="126"/>
      <c r="L237" s="125"/>
      <c r="M237" s="126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17">
        <f t="shared" si="3"/>
        <v>0</v>
      </c>
      <c r="AX237" s="126"/>
    </row>
    <row r="238" spans="1:50" ht="19.5" customHeight="1">
      <c r="A238" s="116">
        <v>235</v>
      </c>
      <c r="B238" s="124"/>
      <c r="C238" s="125"/>
      <c r="D238" s="126"/>
      <c r="E238" s="126"/>
      <c r="F238" s="125"/>
      <c r="G238" s="126"/>
      <c r="H238" s="126"/>
      <c r="I238" s="126"/>
      <c r="J238" s="125"/>
      <c r="K238" s="126"/>
      <c r="L238" s="125"/>
      <c r="M238" s="126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  <c r="AV238" s="127"/>
      <c r="AW238" s="117">
        <f t="shared" si="3"/>
        <v>0</v>
      </c>
      <c r="AX238" s="126"/>
    </row>
    <row r="239" spans="1:50" ht="19.5" customHeight="1">
      <c r="A239" s="116">
        <v>236</v>
      </c>
      <c r="B239" s="124"/>
      <c r="C239" s="125"/>
      <c r="D239" s="126"/>
      <c r="E239" s="126"/>
      <c r="F239" s="125"/>
      <c r="G239" s="126"/>
      <c r="H239" s="126"/>
      <c r="I239" s="126"/>
      <c r="J239" s="125"/>
      <c r="K239" s="126"/>
      <c r="L239" s="125"/>
      <c r="M239" s="126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  <c r="AV239" s="127"/>
      <c r="AW239" s="117">
        <f t="shared" si="3"/>
        <v>0</v>
      </c>
      <c r="AX239" s="126"/>
    </row>
    <row r="240" spans="1:50" ht="19.5" customHeight="1">
      <c r="A240" s="116">
        <v>237</v>
      </c>
      <c r="B240" s="124"/>
      <c r="C240" s="125"/>
      <c r="D240" s="126"/>
      <c r="E240" s="126"/>
      <c r="F240" s="125"/>
      <c r="G240" s="126"/>
      <c r="H240" s="126"/>
      <c r="I240" s="126"/>
      <c r="J240" s="125"/>
      <c r="K240" s="126"/>
      <c r="L240" s="125"/>
      <c r="M240" s="126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  <c r="AV240" s="127"/>
      <c r="AW240" s="117">
        <f t="shared" si="3"/>
        <v>0</v>
      </c>
      <c r="AX240" s="126"/>
    </row>
    <row r="241" spans="1:50" ht="19.5" customHeight="1">
      <c r="A241" s="116">
        <v>238</v>
      </c>
      <c r="B241" s="124"/>
      <c r="C241" s="125"/>
      <c r="D241" s="126"/>
      <c r="E241" s="126"/>
      <c r="F241" s="125"/>
      <c r="G241" s="126"/>
      <c r="H241" s="126"/>
      <c r="I241" s="126"/>
      <c r="J241" s="125"/>
      <c r="K241" s="126"/>
      <c r="L241" s="125"/>
      <c r="M241" s="126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17">
        <f t="shared" si="3"/>
        <v>0</v>
      </c>
      <c r="AX241" s="126"/>
    </row>
    <row r="242" spans="1:50" ht="19.5" customHeight="1">
      <c r="A242" s="116">
        <v>239</v>
      </c>
      <c r="B242" s="124"/>
      <c r="C242" s="125"/>
      <c r="D242" s="126"/>
      <c r="E242" s="126"/>
      <c r="F242" s="125"/>
      <c r="G242" s="126"/>
      <c r="H242" s="126"/>
      <c r="I242" s="126"/>
      <c r="J242" s="125"/>
      <c r="K242" s="126"/>
      <c r="L242" s="125"/>
      <c r="M242" s="126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17">
        <f t="shared" si="3"/>
        <v>0</v>
      </c>
      <c r="AX242" s="126"/>
    </row>
    <row r="243" spans="1:50" ht="19.5" customHeight="1">
      <c r="A243" s="116">
        <v>240</v>
      </c>
      <c r="B243" s="124"/>
      <c r="C243" s="125"/>
      <c r="D243" s="126"/>
      <c r="E243" s="126"/>
      <c r="F243" s="125"/>
      <c r="G243" s="126"/>
      <c r="H243" s="126"/>
      <c r="I243" s="126"/>
      <c r="J243" s="125"/>
      <c r="K243" s="126"/>
      <c r="L243" s="125"/>
      <c r="M243" s="126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  <c r="AV243" s="127"/>
      <c r="AW243" s="117">
        <f t="shared" si="3"/>
        <v>0</v>
      </c>
      <c r="AX243" s="126"/>
    </row>
    <row r="244" spans="1:50" ht="19.5" customHeight="1">
      <c r="A244" s="116">
        <v>241</v>
      </c>
      <c r="B244" s="124"/>
      <c r="C244" s="125"/>
      <c r="D244" s="126"/>
      <c r="E244" s="126"/>
      <c r="F244" s="125"/>
      <c r="G244" s="126"/>
      <c r="H244" s="126"/>
      <c r="I244" s="126"/>
      <c r="J244" s="125"/>
      <c r="K244" s="126"/>
      <c r="L244" s="125"/>
      <c r="M244" s="126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  <c r="AV244" s="127"/>
      <c r="AW244" s="117">
        <f t="shared" si="3"/>
        <v>0</v>
      </c>
      <c r="AX244" s="126"/>
    </row>
    <row r="245" spans="1:50" ht="19.5" customHeight="1">
      <c r="A245" s="116">
        <v>242</v>
      </c>
      <c r="B245" s="124"/>
      <c r="C245" s="125"/>
      <c r="D245" s="126"/>
      <c r="E245" s="126"/>
      <c r="F245" s="125"/>
      <c r="G245" s="126"/>
      <c r="H245" s="126"/>
      <c r="I245" s="126"/>
      <c r="J245" s="125"/>
      <c r="K245" s="126"/>
      <c r="L245" s="125"/>
      <c r="M245" s="126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17">
        <f t="shared" si="3"/>
        <v>0</v>
      </c>
      <c r="AX245" s="126"/>
    </row>
    <row r="246" spans="1:50" ht="19.5" customHeight="1">
      <c r="A246" s="116">
        <v>243</v>
      </c>
      <c r="B246" s="124"/>
      <c r="C246" s="125"/>
      <c r="D246" s="126"/>
      <c r="E246" s="126"/>
      <c r="F246" s="125"/>
      <c r="G246" s="126"/>
      <c r="H246" s="126"/>
      <c r="I246" s="126"/>
      <c r="J246" s="125"/>
      <c r="K246" s="126"/>
      <c r="L246" s="125"/>
      <c r="M246" s="126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17">
        <f t="shared" si="3"/>
        <v>0</v>
      </c>
      <c r="AX246" s="126"/>
    </row>
    <row r="247" spans="1:50" ht="19.5" customHeight="1">
      <c r="A247" s="116">
        <v>244</v>
      </c>
      <c r="B247" s="124"/>
      <c r="C247" s="125"/>
      <c r="D247" s="126"/>
      <c r="E247" s="126"/>
      <c r="F247" s="125"/>
      <c r="G247" s="126"/>
      <c r="H247" s="126"/>
      <c r="I247" s="126"/>
      <c r="J247" s="125"/>
      <c r="K247" s="126"/>
      <c r="L247" s="125"/>
      <c r="M247" s="126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17">
        <f t="shared" si="3"/>
        <v>0</v>
      </c>
      <c r="AX247" s="126"/>
    </row>
    <row r="248" spans="1:50" ht="19.5" customHeight="1">
      <c r="A248" s="116">
        <v>245</v>
      </c>
      <c r="B248" s="124"/>
      <c r="C248" s="125"/>
      <c r="D248" s="126"/>
      <c r="E248" s="126"/>
      <c r="F248" s="125"/>
      <c r="G248" s="126"/>
      <c r="H248" s="126"/>
      <c r="I248" s="126"/>
      <c r="J248" s="125"/>
      <c r="K248" s="126"/>
      <c r="L248" s="125"/>
      <c r="M248" s="126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17">
        <f t="shared" si="3"/>
        <v>0</v>
      </c>
      <c r="AX248" s="126"/>
    </row>
    <row r="249" spans="1:50" ht="19.5" customHeight="1">
      <c r="A249" s="116">
        <v>246</v>
      </c>
      <c r="B249" s="124"/>
      <c r="C249" s="125"/>
      <c r="D249" s="126"/>
      <c r="E249" s="126"/>
      <c r="F249" s="125"/>
      <c r="G249" s="126"/>
      <c r="H249" s="126"/>
      <c r="I249" s="126"/>
      <c r="J249" s="125"/>
      <c r="K249" s="126"/>
      <c r="L249" s="125"/>
      <c r="M249" s="126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17">
        <f t="shared" si="3"/>
        <v>0</v>
      </c>
      <c r="AX249" s="126"/>
    </row>
    <row r="250" spans="1:50" ht="19.5" customHeight="1">
      <c r="A250" s="116">
        <v>247</v>
      </c>
      <c r="B250" s="124"/>
      <c r="C250" s="125"/>
      <c r="D250" s="126"/>
      <c r="E250" s="126"/>
      <c r="F250" s="125"/>
      <c r="G250" s="126"/>
      <c r="H250" s="126"/>
      <c r="I250" s="126"/>
      <c r="J250" s="125"/>
      <c r="K250" s="126"/>
      <c r="L250" s="125"/>
      <c r="M250" s="126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  <c r="AV250" s="127"/>
      <c r="AW250" s="117">
        <f t="shared" si="3"/>
        <v>0</v>
      </c>
      <c r="AX250" s="126"/>
    </row>
    <row r="251" spans="1:50" ht="19.5" customHeight="1">
      <c r="A251" s="116">
        <v>248</v>
      </c>
      <c r="B251" s="124"/>
      <c r="C251" s="125"/>
      <c r="D251" s="126"/>
      <c r="E251" s="126"/>
      <c r="F251" s="125"/>
      <c r="G251" s="126"/>
      <c r="H251" s="126"/>
      <c r="I251" s="126"/>
      <c r="J251" s="125"/>
      <c r="K251" s="126"/>
      <c r="L251" s="125"/>
      <c r="M251" s="126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  <c r="AV251" s="127"/>
      <c r="AW251" s="117">
        <f t="shared" si="3"/>
        <v>0</v>
      </c>
      <c r="AX251" s="126"/>
    </row>
    <row r="252" spans="1:50" ht="19.5" customHeight="1">
      <c r="A252" s="116">
        <v>249</v>
      </c>
      <c r="B252" s="124"/>
      <c r="C252" s="125"/>
      <c r="D252" s="126"/>
      <c r="E252" s="126"/>
      <c r="F252" s="125"/>
      <c r="G252" s="126"/>
      <c r="H252" s="126"/>
      <c r="I252" s="126"/>
      <c r="J252" s="125"/>
      <c r="K252" s="126"/>
      <c r="L252" s="125"/>
      <c r="M252" s="126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  <c r="AV252" s="127"/>
      <c r="AW252" s="117">
        <f t="shared" si="3"/>
        <v>0</v>
      </c>
      <c r="AX252" s="126"/>
    </row>
    <row r="253" spans="1:50" ht="19.5" customHeight="1">
      <c r="A253" s="116">
        <v>250</v>
      </c>
      <c r="B253" s="124"/>
      <c r="C253" s="125"/>
      <c r="D253" s="126"/>
      <c r="E253" s="126"/>
      <c r="F253" s="125"/>
      <c r="G253" s="126"/>
      <c r="H253" s="126"/>
      <c r="I253" s="126"/>
      <c r="J253" s="125"/>
      <c r="K253" s="126"/>
      <c r="L253" s="125"/>
      <c r="M253" s="126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  <c r="AV253" s="127"/>
      <c r="AW253" s="117">
        <f t="shared" si="3"/>
        <v>0</v>
      </c>
      <c r="AX253" s="126"/>
    </row>
    <row r="254" spans="1:50" ht="19.5" customHeight="1">
      <c r="A254" s="116">
        <v>251</v>
      </c>
      <c r="B254" s="124"/>
      <c r="C254" s="125"/>
      <c r="D254" s="126"/>
      <c r="E254" s="126"/>
      <c r="F254" s="125"/>
      <c r="G254" s="126"/>
      <c r="H254" s="126"/>
      <c r="I254" s="126"/>
      <c r="J254" s="125"/>
      <c r="K254" s="126"/>
      <c r="L254" s="125"/>
      <c r="M254" s="126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17">
        <f t="shared" si="3"/>
        <v>0</v>
      </c>
      <c r="AX254" s="126"/>
    </row>
    <row r="255" spans="1:50" ht="19.5" customHeight="1">
      <c r="A255" s="116">
        <v>252</v>
      </c>
      <c r="B255" s="124"/>
      <c r="C255" s="125"/>
      <c r="D255" s="126"/>
      <c r="E255" s="126"/>
      <c r="F255" s="125"/>
      <c r="G255" s="126"/>
      <c r="H255" s="126"/>
      <c r="I255" s="126"/>
      <c r="J255" s="125"/>
      <c r="K255" s="126"/>
      <c r="L255" s="125"/>
      <c r="M255" s="126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17">
        <f t="shared" si="3"/>
        <v>0</v>
      </c>
      <c r="AX255" s="126"/>
    </row>
    <row r="256" spans="1:50" ht="19.5" customHeight="1">
      <c r="A256" s="116">
        <v>253</v>
      </c>
      <c r="B256" s="124"/>
      <c r="C256" s="125"/>
      <c r="D256" s="126"/>
      <c r="E256" s="126"/>
      <c r="F256" s="125"/>
      <c r="G256" s="126"/>
      <c r="H256" s="126"/>
      <c r="I256" s="126"/>
      <c r="J256" s="125"/>
      <c r="K256" s="126"/>
      <c r="L256" s="125"/>
      <c r="M256" s="126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17">
        <f t="shared" si="3"/>
        <v>0</v>
      </c>
      <c r="AX256" s="126"/>
    </row>
    <row r="257" spans="1:50" ht="19.5" customHeight="1">
      <c r="A257" s="116">
        <v>254</v>
      </c>
      <c r="B257" s="124"/>
      <c r="C257" s="125"/>
      <c r="D257" s="126"/>
      <c r="E257" s="126"/>
      <c r="F257" s="125"/>
      <c r="G257" s="126"/>
      <c r="H257" s="126"/>
      <c r="I257" s="126"/>
      <c r="J257" s="125"/>
      <c r="K257" s="126"/>
      <c r="L257" s="125"/>
      <c r="M257" s="126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17">
        <f t="shared" si="3"/>
        <v>0</v>
      </c>
      <c r="AX257" s="126"/>
    </row>
    <row r="258" spans="1:50" ht="19.5" customHeight="1">
      <c r="A258" s="116">
        <v>255</v>
      </c>
      <c r="B258" s="124"/>
      <c r="C258" s="125"/>
      <c r="D258" s="126"/>
      <c r="E258" s="126"/>
      <c r="F258" s="125"/>
      <c r="G258" s="126"/>
      <c r="H258" s="126"/>
      <c r="I258" s="126"/>
      <c r="J258" s="125"/>
      <c r="K258" s="126"/>
      <c r="L258" s="125"/>
      <c r="M258" s="126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  <c r="AV258" s="127"/>
      <c r="AW258" s="117">
        <f t="shared" si="3"/>
        <v>0</v>
      </c>
      <c r="AX258" s="126"/>
    </row>
    <row r="259" spans="1:50" ht="19.5" customHeight="1">
      <c r="A259" s="116">
        <v>256</v>
      </c>
      <c r="B259" s="124"/>
      <c r="C259" s="125"/>
      <c r="D259" s="126"/>
      <c r="E259" s="126"/>
      <c r="F259" s="125"/>
      <c r="G259" s="126"/>
      <c r="H259" s="126"/>
      <c r="I259" s="126"/>
      <c r="J259" s="125"/>
      <c r="K259" s="126"/>
      <c r="L259" s="125"/>
      <c r="M259" s="126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  <c r="AV259" s="127"/>
      <c r="AW259" s="117">
        <f t="shared" si="3"/>
        <v>0</v>
      </c>
      <c r="AX259" s="126"/>
    </row>
    <row r="260" spans="1:50" ht="19.5" customHeight="1">
      <c r="A260" s="116">
        <v>257</v>
      </c>
      <c r="B260" s="124"/>
      <c r="C260" s="125"/>
      <c r="D260" s="126"/>
      <c r="E260" s="126"/>
      <c r="F260" s="125"/>
      <c r="G260" s="126"/>
      <c r="H260" s="126"/>
      <c r="I260" s="126"/>
      <c r="J260" s="125"/>
      <c r="K260" s="126"/>
      <c r="L260" s="125"/>
      <c r="M260" s="126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  <c r="AV260" s="127"/>
      <c r="AW260" s="117">
        <f t="shared" ref="AW260:AW323" si="4">SUM(N260:AV260)</f>
        <v>0</v>
      </c>
      <c r="AX260" s="126"/>
    </row>
    <row r="261" spans="1:50" ht="19.5" customHeight="1">
      <c r="A261" s="116">
        <v>258</v>
      </c>
      <c r="B261" s="124"/>
      <c r="C261" s="125"/>
      <c r="D261" s="126"/>
      <c r="E261" s="126"/>
      <c r="F261" s="125"/>
      <c r="G261" s="126"/>
      <c r="H261" s="126"/>
      <c r="I261" s="126"/>
      <c r="J261" s="125"/>
      <c r="K261" s="126"/>
      <c r="L261" s="125"/>
      <c r="M261" s="126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17">
        <f t="shared" si="4"/>
        <v>0</v>
      </c>
      <c r="AX261" s="126"/>
    </row>
    <row r="262" spans="1:50" ht="19.5" customHeight="1">
      <c r="A262" s="116">
        <v>259</v>
      </c>
      <c r="B262" s="124"/>
      <c r="C262" s="125"/>
      <c r="D262" s="126"/>
      <c r="E262" s="126"/>
      <c r="F262" s="125"/>
      <c r="G262" s="126"/>
      <c r="H262" s="126"/>
      <c r="I262" s="126"/>
      <c r="J262" s="125"/>
      <c r="K262" s="126"/>
      <c r="L262" s="125"/>
      <c r="M262" s="126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  <c r="AV262" s="127"/>
      <c r="AW262" s="117">
        <f t="shared" si="4"/>
        <v>0</v>
      </c>
      <c r="AX262" s="126"/>
    </row>
    <row r="263" spans="1:50" ht="19.5" customHeight="1">
      <c r="A263" s="116">
        <v>260</v>
      </c>
      <c r="B263" s="124"/>
      <c r="C263" s="125"/>
      <c r="D263" s="126"/>
      <c r="E263" s="126"/>
      <c r="F263" s="125"/>
      <c r="G263" s="126"/>
      <c r="H263" s="126"/>
      <c r="I263" s="126"/>
      <c r="J263" s="125"/>
      <c r="K263" s="126"/>
      <c r="L263" s="125"/>
      <c r="M263" s="126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  <c r="AV263" s="127"/>
      <c r="AW263" s="117">
        <f t="shared" si="4"/>
        <v>0</v>
      </c>
      <c r="AX263" s="126"/>
    </row>
    <row r="264" spans="1:50" ht="19.5" customHeight="1">
      <c r="A264" s="116">
        <v>261</v>
      </c>
      <c r="B264" s="124"/>
      <c r="C264" s="125"/>
      <c r="D264" s="126"/>
      <c r="E264" s="126"/>
      <c r="F264" s="125"/>
      <c r="G264" s="126"/>
      <c r="H264" s="126"/>
      <c r="I264" s="126"/>
      <c r="J264" s="125"/>
      <c r="K264" s="126"/>
      <c r="L264" s="125"/>
      <c r="M264" s="126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  <c r="AV264" s="127"/>
      <c r="AW264" s="117">
        <f t="shared" si="4"/>
        <v>0</v>
      </c>
      <c r="AX264" s="126"/>
    </row>
    <row r="265" spans="1:50" ht="19.5" customHeight="1">
      <c r="A265" s="116">
        <v>262</v>
      </c>
      <c r="B265" s="124"/>
      <c r="C265" s="125"/>
      <c r="D265" s="126"/>
      <c r="E265" s="126"/>
      <c r="F265" s="125"/>
      <c r="G265" s="126"/>
      <c r="H265" s="126"/>
      <c r="I265" s="126"/>
      <c r="J265" s="125"/>
      <c r="K265" s="126"/>
      <c r="L265" s="125"/>
      <c r="M265" s="126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  <c r="AV265" s="127"/>
      <c r="AW265" s="117">
        <f t="shared" si="4"/>
        <v>0</v>
      </c>
      <c r="AX265" s="126"/>
    </row>
    <row r="266" spans="1:50" ht="19.5" customHeight="1">
      <c r="A266" s="116">
        <v>263</v>
      </c>
      <c r="B266" s="124"/>
      <c r="C266" s="125"/>
      <c r="D266" s="126"/>
      <c r="E266" s="126"/>
      <c r="F266" s="125"/>
      <c r="G266" s="126"/>
      <c r="H266" s="126"/>
      <c r="I266" s="126"/>
      <c r="J266" s="125"/>
      <c r="K266" s="126"/>
      <c r="L266" s="125"/>
      <c r="M266" s="126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  <c r="AT266" s="127"/>
      <c r="AU266" s="127"/>
      <c r="AV266" s="127"/>
      <c r="AW266" s="117">
        <f t="shared" si="4"/>
        <v>0</v>
      </c>
      <c r="AX266" s="126"/>
    </row>
    <row r="267" spans="1:50" ht="19.5" customHeight="1">
      <c r="A267" s="116">
        <v>264</v>
      </c>
      <c r="B267" s="124"/>
      <c r="C267" s="125"/>
      <c r="D267" s="126"/>
      <c r="E267" s="126"/>
      <c r="F267" s="125"/>
      <c r="G267" s="126"/>
      <c r="H267" s="126"/>
      <c r="I267" s="126"/>
      <c r="J267" s="125"/>
      <c r="K267" s="126"/>
      <c r="L267" s="125"/>
      <c r="M267" s="126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  <c r="AT267" s="127"/>
      <c r="AU267" s="127"/>
      <c r="AV267" s="127"/>
      <c r="AW267" s="117">
        <f t="shared" si="4"/>
        <v>0</v>
      </c>
      <c r="AX267" s="126"/>
    </row>
    <row r="268" spans="1:50" ht="19.5" customHeight="1">
      <c r="A268" s="116">
        <v>265</v>
      </c>
      <c r="B268" s="124"/>
      <c r="C268" s="125"/>
      <c r="D268" s="126"/>
      <c r="E268" s="126"/>
      <c r="F268" s="125"/>
      <c r="G268" s="126"/>
      <c r="H268" s="126"/>
      <c r="I268" s="126"/>
      <c r="J268" s="125"/>
      <c r="K268" s="126"/>
      <c r="L268" s="125"/>
      <c r="M268" s="126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  <c r="AV268" s="127"/>
      <c r="AW268" s="117">
        <f t="shared" si="4"/>
        <v>0</v>
      </c>
      <c r="AX268" s="126"/>
    </row>
    <row r="269" spans="1:50" ht="19.5" customHeight="1">
      <c r="A269" s="116">
        <v>266</v>
      </c>
      <c r="B269" s="124"/>
      <c r="C269" s="125"/>
      <c r="D269" s="126"/>
      <c r="E269" s="126"/>
      <c r="F269" s="125"/>
      <c r="G269" s="126"/>
      <c r="H269" s="126"/>
      <c r="I269" s="126"/>
      <c r="J269" s="125"/>
      <c r="K269" s="126"/>
      <c r="L269" s="125"/>
      <c r="M269" s="126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27"/>
      <c r="AO269" s="127"/>
      <c r="AP269" s="127"/>
      <c r="AQ269" s="127"/>
      <c r="AR269" s="127"/>
      <c r="AS269" s="127"/>
      <c r="AT269" s="127"/>
      <c r="AU269" s="127"/>
      <c r="AV269" s="127"/>
      <c r="AW269" s="117">
        <f t="shared" si="4"/>
        <v>0</v>
      </c>
      <c r="AX269" s="126"/>
    </row>
    <row r="270" spans="1:50" ht="19.5" customHeight="1">
      <c r="A270" s="116">
        <v>267</v>
      </c>
      <c r="B270" s="124"/>
      <c r="C270" s="125"/>
      <c r="D270" s="126"/>
      <c r="E270" s="126"/>
      <c r="F270" s="125"/>
      <c r="G270" s="126"/>
      <c r="H270" s="126"/>
      <c r="I270" s="126"/>
      <c r="J270" s="125"/>
      <c r="K270" s="126"/>
      <c r="L270" s="125"/>
      <c r="M270" s="126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27"/>
      <c r="AO270" s="127"/>
      <c r="AP270" s="127"/>
      <c r="AQ270" s="127"/>
      <c r="AR270" s="127"/>
      <c r="AS270" s="127"/>
      <c r="AT270" s="127"/>
      <c r="AU270" s="127"/>
      <c r="AV270" s="127"/>
      <c r="AW270" s="117">
        <f t="shared" si="4"/>
        <v>0</v>
      </c>
      <c r="AX270" s="126"/>
    </row>
    <row r="271" spans="1:50" ht="19.5" customHeight="1">
      <c r="A271" s="116">
        <v>268</v>
      </c>
      <c r="B271" s="124"/>
      <c r="C271" s="125"/>
      <c r="D271" s="126"/>
      <c r="E271" s="126"/>
      <c r="F271" s="125"/>
      <c r="G271" s="126"/>
      <c r="H271" s="126"/>
      <c r="I271" s="126"/>
      <c r="J271" s="125"/>
      <c r="K271" s="126"/>
      <c r="L271" s="125"/>
      <c r="M271" s="126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27"/>
      <c r="AO271" s="127"/>
      <c r="AP271" s="127"/>
      <c r="AQ271" s="127"/>
      <c r="AR271" s="127"/>
      <c r="AS271" s="127"/>
      <c r="AT271" s="127"/>
      <c r="AU271" s="127"/>
      <c r="AV271" s="127"/>
      <c r="AW271" s="117">
        <f t="shared" si="4"/>
        <v>0</v>
      </c>
      <c r="AX271" s="126"/>
    </row>
    <row r="272" spans="1:50" ht="19.5" customHeight="1">
      <c r="A272" s="116">
        <v>269</v>
      </c>
      <c r="B272" s="124"/>
      <c r="C272" s="125"/>
      <c r="D272" s="126"/>
      <c r="E272" s="126"/>
      <c r="F272" s="125"/>
      <c r="G272" s="126"/>
      <c r="H272" s="126"/>
      <c r="I272" s="126"/>
      <c r="J272" s="125"/>
      <c r="K272" s="126"/>
      <c r="L272" s="125"/>
      <c r="M272" s="126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  <c r="AV272" s="127"/>
      <c r="AW272" s="117">
        <f t="shared" si="4"/>
        <v>0</v>
      </c>
      <c r="AX272" s="126"/>
    </row>
    <row r="273" spans="1:50" ht="19.5" customHeight="1">
      <c r="A273" s="116">
        <v>270</v>
      </c>
      <c r="B273" s="124"/>
      <c r="C273" s="125"/>
      <c r="D273" s="126"/>
      <c r="E273" s="126"/>
      <c r="F273" s="125"/>
      <c r="G273" s="126"/>
      <c r="H273" s="126"/>
      <c r="I273" s="126"/>
      <c r="J273" s="125"/>
      <c r="K273" s="126"/>
      <c r="L273" s="125"/>
      <c r="M273" s="126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  <c r="AV273" s="127"/>
      <c r="AW273" s="117">
        <f t="shared" si="4"/>
        <v>0</v>
      </c>
      <c r="AX273" s="126"/>
    </row>
    <row r="274" spans="1:50" ht="19.5" customHeight="1">
      <c r="A274" s="116">
        <v>271</v>
      </c>
      <c r="B274" s="124"/>
      <c r="C274" s="125"/>
      <c r="D274" s="126"/>
      <c r="E274" s="126"/>
      <c r="F274" s="125"/>
      <c r="G274" s="126"/>
      <c r="H274" s="126"/>
      <c r="I274" s="126"/>
      <c r="J274" s="125"/>
      <c r="K274" s="126"/>
      <c r="L274" s="125"/>
      <c r="M274" s="126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27"/>
      <c r="AO274" s="127"/>
      <c r="AP274" s="127"/>
      <c r="AQ274" s="127"/>
      <c r="AR274" s="127"/>
      <c r="AS274" s="127"/>
      <c r="AT274" s="127"/>
      <c r="AU274" s="127"/>
      <c r="AV274" s="127"/>
      <c r="AW274" s="117">
        <f t="shared" si="4"/>
        <v>0</v>
      </c>
      <c r="AX274" s="126"/>
    </row>
    <row r="275" spans="1:50" ht="19.5" customHeight="1">
      <c r="A275" s="116">
        <v>272</v>
      </c>
      <c r="B275" s="124"/>
      <c r="C275" s="125"/>
      <c r="D275" s="126"/>
      <c r="E275" s="126"/>
      <c r="F275" s="125"/>
      <c r="G275" s="126"/>
      <c r="H275" s="126"/>
      <c r="I275" s="126"/>
      <c r="J275" s="125"/>
      <c r="K275" s="126"/>
      <c r="L275" s="125"/>
      <c r="M275" s="126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27"/>
      <c r="AO275" s="127"/>
      <c r="AP275" s="127"/>
      <c r="AQ275" s="127"/>
      <c r="AR275" s="127"/>
      <c r="AS275" s="127"/>
      <c r="AT275" s="127"/>
      <c r="AU275" s="127"/>
      <c r="AV275" s="127"/>
      <c r="AW275" s="117">
        <f t="shared" si="4"/>
        <v>0</v>
      </c>
      <c r="AX275" s="126"/>
    </row>
    <row r="276" spans="1:50" ht="19.5" customHeight="1">
      <c r="A276" s="116">
        <v>273</v>
      </c>
      <c r="B276" s="124"/>
      <c r="C276" s="125"/>
      <c r="D276" s="126"/>
      <c r="E276" s="126"/>
      <c r="F276" s="125"/>
      <c r="G276" s="126"/>
      <c r="H276" s="126"/>
      <c r="I276" s="126"/>
      <c r="J276" s="125"/>
      <c r="K276" s="126"/>
      <c r="L276" s="125"/>
      <c r="M276" s="126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  <c r="AV276" s="127"/>
      <c r="AW276" s="117">
        <f t="shared" si="4"/>
        <v>0</v>
      </c>
      <c r="AX276" s="126"/>
    </row>
    <row r="277" spans="1:50" ht="19.5" customHeight="1">
      <c r="A277" s="116">
        <v>274</v>
      </c>
      <c r="B277" s="124"/>
      <c r="C277" s="125"/>
      <c r="D277" s="126"/>
      <c r="E277" s="126"/>
      <c r="F277" s="125"/>
      <c r="G277" s="126"/>
      <c r="H277" s="126"/>
      <c r="I277" s="126"/>
      <c r="J277" s="125"/>
      <c r="K277" s="126"/>
      <c r="L277" s="125"/>
      <c r="M277" s="126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27"/>
      <c r="AO277" s="127"/>
      <c r="AP277" s="127"/>
      <c r="AQ277" s="127"/>
      <c r="AR277" s="127"/>
      <c r="AS277" s="127"/>
      <c r="AT277" s="127"/>
      <c r="AU277" s="127"/>
      <c r="AV277" s="127"/>
      <c r="AW277" s="117">
        <f t="shared" si="4"/>
        <v>0</v>
      </c>
      <c r="AX277" s="126"/>
    </row>
    <row r="278" spans="1:50" ht="19.5" customHeight="1">
      <c r="A278" s="116">
        <v>275</v>
      </c>
      <c r="B278" s="124"/>
      <c r="C278" s="125"/>
      <c r="D278" s="126"/>
      <c r="E278" s="126"/>
      <c r="F278" s="125"/>
      <c r="G278" s="126"/>
      <c r="H278" s="126"/>
      <c r="I278" s="126"/>
      <c r="J278" s="125"/>
      <c r="K278" s="126"/>
      <c r="L278" s="125"/>
      <c r="M278" s="126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27"/>
      <c r="AO278" s="127"/>
      <c r="AP278" s="127"/>
      <c r="AQ278" s="127"/>
      <c r="AR278" s="127"/>
      <c r="AS278" s="127"/>
      <c r="AT278" s="127"/>
      <c r="AU278" s="127"/>
      <c r="AV278" s="127"/>
      <c r="AW278" s="117">
        <f t="shared" si="4"/>
        <v>0</v>
      </c>
      <c r="AX278" s="126"/>
    </row>
    <row r="279" spans="1:50" ht="19.5" customHeight="1">
      <c r="A279" s="116">
        <v>276</v>
      </c>
      <c r="B279" s="124"/>
      <c r="C279" s="125"/>
      <c r="D279" s="126"/>
      <c r="E279" s="126"/>
      <c r="F279" s="125"/>
      <c r="G279" s="126"/>
      <c r="H279" s="126"/>
      <c r="I279" s="126"/>
      <c r="J279" s="125"/>
      <c r="K279" s="126"/>
      <c r="L279" s="125"/>
      <c r="M279" s="126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27"/>
      <c r="AR279" s="127"/>
      <c r="AS279" s="127"/>
      <c r="AT279" s="127"/>
      <c r="AU279" s="127"/>
      <c r="AV279" s="127"/>
      <c r="AW279" s="117">
        <f t="shared" si="4"/>
        <v>0</v>
      </c>
      <c r="AX279" s="126"/>
    </row>
    <row r="280" spans="1:50" ht="19.5" customHeight="1">
      <c r="A280" s="116">
        <v>277</v>
      </c>
      <c r="B280" s="124"/>
      <c r="C280" s="125"/>
      <c r="D280" s="126"/>
      <c r="E280" s="126"/>
      <c r="F280" s="125"/>
      <c r="G280" s="126"/>
      <c r="H280" s="126"/>
      <c r="I280" s="126"/>
      <c r="J280" s="125"/>
      <c r="K280" s="126"/>
      <c r="L280" s="125"/>
      <c r="M280" s="126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  <c r="AV280" s="127"/>
      <c r="AW280" s="117">
        <f t="shared" si="4"/>
        <v>0</v>
      </c>
      <c r="AX280" s="126"/>
    </row>
    <row r="281" spans="1:50" ht="19.5" customHeight="1">
      <c r="A281" s="116">
        <v>278</v>
      </c>
      <c r="B281" s="124"/>
      <c r="C281" s="125"/>
      <c r="D281" s="126"/>
      <c r="E281" s="126"/>
      <c r="F281" s="125"/>
      <c r="G281" s="126"/>
      <c r="H281" s="126"/>
      <c r="I281" s="126"/>
      <c r="J281" s="125"/>
      <c r="K281" s="126"/>
      <c r="L281" s="125"/>
      <c r="M281" s="126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  <c r="AV281" s="127"/>
      <c r="AW281" s="117">
        <f t="shared" si="4"/>
        <v>0</v>
      </c>
      <c r="AX281" s="126"/>
    </row>
    <row r="282" spans="1:50" ht="19.5" customHeight="1">
      <c r="A282" s="116">
        <v>279</v>
      </c>
      <c r="B282" s="124"/>
      <c r="C282" s="125"/>
      <c r="D282" s="126"/>
      <c r="E282" s="126"/>
      <c r="F282" s="125"/>
      <c r="G282" s="126"/>
      <c r="H282" s="126"/>
      <c r="I282" s="126"/>
      <c r="J282" s="125"/>
      <c r="K282" s="126"/>
      <c r="L282" s="125"/>
      <c r="M282" s="126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27"/>
      <c r="AO282" s="127"/>
      <c r="AP282" s="127"/>
      <c r="AQ282" s="127"/>
      <c r="AR282" s="127"/>
      <c r="AS282" s="127"/>
      <c r="AT282" s="127"/>
      <c r="AU282" s="127"/>
      <c r="AV282" s="127"/>
      <c r="AW282" s="117">
        <f t="shared" si="4"/>
        <v>0</v>
      </c>
      <c r="AX282" s="126"/>
    </row>
    <row r="283" spans="1:50" ht="19.5" customHeight="1">
      <c r="A283" s="116">
        <v>280</v>
      </c>
      <c r="B283" s="124"/>
      <c r="C283" s="125"/>
      <c r="D283" s="126"/>
      <c r="E283" s="126"/>
      <c r="F283" s="125"/>
      <c r="G283" s="126"/>
      <c r="H283" s="126"/>
      <c r="I283" s="126"/>
      <c r="J283" s="125"/>
      <c r="K283" s="126"/>
      <c r="L283" s="125"/>
      <c r="M283" s="126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  <c r="AV283" s="127"/>
      <c r="AW283" s="117">
        <f t="shared" si="4"/>
        <v>0</v>
      </c>
      <c r="AX283" s="126"/>
    </row>
    <row r="284" spans="1:50" ht="19.5" customHeight="1">
      <c r="A284" s="116">
        <v>281</v>
      </c>
      <c r="B284" s="124"/>
      <c r="C284" s="125"/>
      <c r="D284" s="126"/>
      <c r="E284" s="126"/>
      <c r="F284" s="125"/>
      <c r="G284" s="126"/>
      <c r="H284" s="126"/>
      <c r="I284" s="126"/>
      <c r="J284" s="125"/>
      <c r="K284" s="126"/>
      <c r="L284" s="125"/>
      <c r="M284" s="126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27"/>
      <c r="AO284" s="127"/>
      <c r="AP284" s="127"/>
      <c r="AQ284" s="127"/>
      <c r="AR284" s="127"/>
      <c r="AS284" s="127"/>
      <c r="AT284" s="127"/>
      <c r="AU284" s="127"/>
      <c r="AV284" s="127"/>
      <c r="AW284" s="117">
        <f t="shared" si="4"/>
        <v>0</v>
      </c>
      <c r="AX284" s="126"/>
    </row>
    <row r="285" spans="1:50" ht="19.5" customHeight="1">
      <c r="A285" s="116">
        <v>282</v>
      </c>
      <c r="B285" s="124"/>
      <c r="C285" s="125"/>
      <c r="D285" s="126"/>
      <c r="E285" s="126"/>
      <c r="F285" s="125"/>
      <c r="G285" s="126"/>
      <c r="H285" s="126"/>
      <c r="I285" s="126"/>
      <c r="J285" s="125"/>
      <c r="K285" s="126"/>
      <c r="L285" s="125"/>
      <c r="M285" s="126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27"/>
      <c r="AO285" s="127"/>
      <c r="AP285" s="127"/>
      <c r="AQ285" s="127"/>
      <c r="AR285" s="127"/>
      <c r="AS285" s="127"/>
      <c r="AT285" s="127"/>
      <c r="AU285" s="127"/>
      <c r="AV285" s="127"/>
      <c r="AW285" s="117">
        <f t="shared" si="4"/>
        <v>0</v>
      </c>
      <c r="AX285" s="126"/>
    </row>
    <row r="286" spans="1:50" ht="19.5" customHeight="1">
      <c r="A286" s="116">
        <v>283</v>
      </c>
      <c r="B286" s="124"/>
      <c r="C286" s="125"/>
      <c r="D286" s="126"/>
      <c r="E286" s="126"/>
      <c r="F286" s="125"/>
      <c r="G286" s="126"/>
      <c r="H286" s="126"/>
      <c r="I286" s="126"/>
      <c r="J286" s="125"/>
      <c r="K286" s="126"/>
      <c r="L286" s="125"/>
      <c r="M286" s="126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27"/>
      <c r="AO286" s="127"/>
      <c r="AP286" s="127"/>
      <c r="AQ286" s="127"/>
      <c r="AR286" s="127"/>
      <c r="AS286" s="127"/>
      <c r="AT286" s="127"/>
      <c r="AU286" s="127"/>
      <c r="AV286" s="127"/>
      <c r="AW286" s="117">
        <f t="shared" si="4"/>
        <v>0</v>
      </c>
      <c r="AX286" s="126"/>
    </row>
    <row r="287" spans="1:50" ht="19.5" customHeight="1">
      <c r="A287" s="116">
        <v>284</v>
      </c>
      <c r="B287" s="124"/>
      <c r="C287" s="125"/>
      <c r="D287" s="126"/>
      <c r="E287" s="126"/>
      <c r="F287" s="125"/>
      <c r="G287" s="126"/>
      <c r="H287" s="126"/>
      <c r="I287" s="126"/>
      <c r="J287" s="125"/>
      <c r="K287" s="126"/>
      <c r="L287" s="125"/>
      <c r="M287" s="126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  <c r="AV287" s="127"/>
      <c r="AW287" s="117">
        <f t="shared" si="4"/>
        <v>0</v>
      </c>
      <c r="AX287" s="126"/>
    </row>
    <row r="288" spans="1:50" ht="19.5" customHeight="1">
      <c r="A288" s="116">
        <v>285</v>
      </c>
      <c r="B288" s="124"/>
      <c r="C288" s="125"/>
      <c r="D288" s="126"/>
      <c r="E288" s="126"/>
      <c r="F288" s="125"/>
      <c r="G288" s="126"/>
      <c r="H288" s="126"/>
      <c r="I288" s="126"/>
      <c r="J288" s="125"/>
      <c r="K288" s="126"/>
      <c r="L288" s="125"/>
      <c r="M288" s="126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27"/>
      <c r="AO288" s="127"/>
      <c r="AP288" s="127"/>
      <c r="AQ288" s="127"/>
      <c r="AR288" s="127"/>
      <c r="AS288" s="127"/>
      <c r="AT288" s="127"/>
      <c r="AU288" s="127"/>
      <c r="AV288" s="127"/>
      <c r="AW288" s="117">
        <f t="shared" si="4"/>
        <v>0</v>
      </c>
      <c r="AX288" s="126"/>
    </row>
    <row r="289" spans="1:50" ht="19.5" customHeight="1">
      <c r="A289" s="116">
        <v>286</v>
      </c>
      <c r="B289" s="124"/>
      <c r="C289" s="125"/>
      <c r="D289" s="126"/>
      <c r="E289" s="126"/>
      <c r="F289" s="125"/>
      <c r="G289" s="126"/>
      <c r="H289" s="126"/>
      <c r="I289" s="126"/>
      <c r="J289" s="125"/>
      <c r="K289" s="126"/>
      <c r="L289" s="125"/>
      <c r="M289" s="126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27"/>
      <c r="AO289" s="127"/>
      <c r="AP289" s="127"/>
      <c r="AQ289" s="127"/>
      <c r="AR289" s="127"/>
      <c r="AS289" s="127"/>
      <c r="AT289" s="127"/>
      <c r="AU289" s="127"/>
      <c r="AV289" s="127"/>
      <c r="AW289" s="117">
        <f t="shared" si="4"/>
        <v>0</v>
      </c>
      <c r="AX289" s="126"/>
    </row>
    <row r="290" spans="1:50" ht="19.5" customHeight="1">
      <c r="A290" s="116">
        <v>287</v>
      </c>
      <c r="B290" s="124"/>
      <c r="C290" s="125"/>
      <c r="D290" s="126"/>
      <c r="E290" s="126"/>
      <c r="F290" s="125"/>
      <c r="G290" s="126"/>
      <c r="H290" s="126"/>
      <c r="I290" s="126"/>
      <c r="J290" s="125"/>
      <c r="K290" s="126"/>
      <c r="L290" s="125"/>
      <c r="M290" s="126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27"/>
      <c r="AO290" s="127"/>
      <c r="AP290" s="127"/>
      <c r="AQ290" s="127"/>
      <c r="AR290" s="127"/>
      <c r="AS290" s="127"/>
      <c r="AT290" s="127"/>
      <c r="AU290" s="127"/>
      <c r="AV290" s="127"/>
      <c r="AW290" s="117">
        <f t="shared" si="4"/>
        <v>0</v>
      </c>
      <c r="AX290" s="126"/>
    </row>
    <row r="291" spans="1:50" ht="19.5" customHeight="1">
      <c r="A291" s="116">
        <v>288</v>
      </c>
      <c r="B291" s="124"/>
      <c r="C291" s="125"/>
      <c r="D291" s="126"/>
      <c r="E291" s="126"/>
      <c r="F291" s="125"/>
      <c r="G291" s="126"/>
      <c r="H291" s="126"/>
      <c r="I291" s="126"/>
      <c r="J291" s="125"/>
      <c r="K291" s="126"/>
      <c r="L291" s="125"/>
      <c r="M291" s="126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27"/>
      <c r="AO291" s="127"/>
      <c r="AP291" s="127"/>
      <c r="AQ291" s="127"/>
      <c r="AR291" s="127"/>
      <c r="AS291" s="127"/>
      <c r="AT291" s="127"/>
      <c r="AU291" s="127"/>
      <c r="AV291" s="127"/>
      <c r="AW291" s="117">
        <f t="shared" si="4"/>
        <v>0</v>
      </c>
      <c r="AX291" s="126"/>
    </row>
    <row r="292" spans="1:50" ht="19.5" customHeight="1">
      <c r="A292" s="116">
        <v>289</v>
      </c>
      <c r="B292" s="124"/>
      <c r="C292" s="125"/>
      <c r="D292" s="126"/>
      <c r="E292" s="126"/>
      <c r="F292" s="125"/>
      <c r="G292" s="126"/>
      <c r="H292" s="126"/>
      <c r="I292" s="126"/>
      <c r="J292" s="125"/>
      <c r="K292" s="126"/>
      <c r="L292" s="125"/>
      <c r="M292" s="126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27"/>
      <c r="AO292" s="127"/>
      <c r="AP292" s="127"/>
      <c r="AQ292" s="127"/>
      <c r="AR292" s="127"/>
      <c r="AS292" s="127"/>
      <c r="AT292" s="127"/>
      <c r="AU292" s="127"/>
      <c r="AV292" s="127"/>
      <c r="AW292" s="117">
        <f t="shared" si="4"/>
        <v>0</v>
      </c>
      <c r="AX292" s="126"/>
    </row>
    <row r="293" spans="1:50" ht="19.5" customHeight="1">
      <c r="A293" s="116">
        <v>290</v>
      </c>
      <c r="B293" s="124"/>
      <c r="C293" s="125"/>
      <c r="D293" s="126"/>
      <c r="E293" s="126"/>
      <c r="F293" s="125"/>
      <c r="G293" s="126"/>
      <c r="H293" s="126"/>
      <c r="I293" s="126"/>
      <c r="J293" s="125"/>
      <c r="K293" s="126"/>
      <c r="L293" s="125"/>
      <c r="M293" s="126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27"/>
      <c r="AO293" s="127"/>
      <c r="AP293" s="127"/>
      <c r="AQ293" s="127"/>
      <c r="AR293" s="127"/>
      <c r="AS293" s="127"/>
      <c r="AT293" s="127"/>
      <c r="AU293" s="127"/>
      <c r="AV293" s="127"/>
      <c r="AW293" s="117">
        <f t="shared" si="4"/>
        <v>0</v>
      </c>
      <c r="AX293" s="126"/>
    </row>
    <row r="294" spans="1:50" ht="19.5" customHeight="1">
      <c r="A294" s="116">
        <v>291</v>
      </c>
      <c r="B294" s="124"/>
      <c r="C294" s="125"/>
      <c r="D294" s="126"/>
      <c r="E294" s="126"/>
      <c r="F294" s="125"/>
      <c r="G294" s="126"/>
      <c r="H294" s="126"/>
      <c r="I294" s="126"/>
      <c r="J294" s="125"/>
      <c r="K294" s="126"/>
      <c r="L294" s="125"/>
      <c r="M294" s="126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27"/>
      <c r="AO294" s="127"/>
      <c r="AP294" s="127"/>
      <c r="AQ294" s="127"/>
      <c r="AR294" s="127"/>
      <c r="AS294" s="127"/>
      <c r="AT294" s="127"/>
      <c r="AU294" s="127"/>
      <c r="AV294" s="127"/>
      <c r="AW294" s="117">
        <f t="shared" si="4"/>
        <v>0</v>
      </c>
      <c r="AX294" s="126"/>
    </row>
    <row r="295" spans="1:50" ht="19.5" customHeight="1">
      <c r="A295" s="116">
        <v>292</v>
      </c>
      <c r="B295" s="124"/>
      <c r="C295" s="125"/>
      <c r="D295" s="126"/>
      <c r="E295" s="126"/>
      <c r="F295" s="125"/>
      <c r="G295" s="126"/>
      <c r="H295" s="126"/>
      <c r="I295" s="126"/>
      <c r="J295" s="125"/>
      <c r="K295" s="126"/>
      <c r="L295" s="125"/>
      <c r="M295" s="126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27"/>
      <c r="AO295" s="127"/>
      <c r="AP295" s="127"/>
      <c r="AQ295" s="127"/>
      <c r="AR295" s="127"/>
      <c r="AS295" s="127"/>
      <c r="AT295" s="127"/>
      <c r="AU295" s="127"/>
      <c r="AV295" s="127"/>
      <c r="AW295" s="117">
        <f t="shared" si="4"/>
        <v>0</v>
      </c>
      <c r="AX295" s="126"/>
    </row>
    <row r="296" spans="1:50" ht="19.5" customHeight="1">
      <c r="A296" s="116">
        <v>293</v>
      </c>
      <c r="B296" s="124"/>
      <c r="C296" s="125"/>
      <c r="D296" s="126"/>
      <c r="E296" s="126"/>
      <c r="F296" s="125"/>
      <c r="G296" s="126"/>
      <c r="H296" s="126"/>
      <c r="I296" s="126"/>
      <c r="J296" s="125"/>
      <c r="K296" s="126"/>
      <c r="L296" s="125"/>
      <c r="M296" s="126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27"/>
      <c r="AO296" s="127"/>
      <c r="AP296" s="127"/>
      <c r="AQ296" s="127"/>
      <c r="AR296" s="127"/>
      <c r="AS296" s="127"/>
      <c r="AT296" s="127"/>
      <c r="AU296" s="127"/>
      <c r="AV296" s="127"/>
      <c r="AW296" s="117">
        <f t="shared" si="4"/>
        <v>0</v>
      </c>
      <c r="AX296" s="126"/>
    </row>
    <row r="297" spans="1:50" ht="19.5" customHeight="1">
      <c r="A297" s="116">
        <v>294</v>
      </c>
      <c r="B297" s="124"/>
      <c r="C297" s="125"/>
      <c r="D297" s="126"/>
      <c r="E297" s="126"/>
      <c r="F297" s="125"/>
      <c r="G297" s="126"/>
      <c r="H297" s="126"/>
      <c r="I297" s="126"/>
      <c r="J297" s="125"/>
      <c r="K297" s="126"/>
      <c r="L297" s="125"/>
      <c r="M297" s="126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7"/>
      <c r="AU297" s="127"/>
      <c r="AV297" s="127"/>
      <c r="AW297" s="117">
        <f t="shared" si="4"/>
        <v>0</v>
      </c>
      <c r="AX297" s="126"/>
    </row>
    <row r="298" spans="1:50" ht="19.5" customHeight="1">
      <c r="A298" s="116">
        <v>295</v>
      </c>
      <c r="B298" s="124"/>
      <c r="C298" s="125"/>
      <c r="D298" s="126"/>
      <c r="E298" s="126"/>
      <c r="F298" s="125"/>
      <c r="G298" s="126"/>
      <c r="H298" s="126"/>
      <c r="I298" s="126"/>
      <c r="J298" s="125"/>
      <c r="K298" s="126"/>
      <c r="L298" s="125"/>
      <c r="M298" s="126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27"/>
      <c r="AO298" s="127"/>
      <c r="AP298" s="127"/>
      <c r="AQ298" s="127"/>
      <c r="AR298" s="127"/>
      <c r="AS298" s="127"/>
      <c r="AT298" s="127"/>
      <c r="AU298" s="127"/>
      <c r="AV298" s="127"/>
      <c r="AW298" s="117">
        <f t="shared" si="4"/>
        <v>0</v>
      </c>
      <c r="AX298" s="126"/>
    </row>
    <row r="299" spans="1:50" ht="19.5" customHeight="1">
      <c r="A299" s="116">
        <v>296</v>
      </c>
      <c r="B299" s="124"/>
      <c r="C299" s="125"/>
      <c r="D299" s="126"/>
      <c r="E299" s="126"/>
      <c r="F299" s="125"/>
      <c r="G299" s="126"/>
      <c r="H299" s="126"/>
      <c r="I299" s="126"/>
      <c r="J299" s="125"/>
      <c r="K299" s="126"/>
      <c r="L299" s="125"/>
      <c r="M299" s="126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27"/>
      <c r="AO299" s="127"/>
      <c r="AP299" s="127"/>
      <c r="AQ299" s="127"/>
      <c r="AR299" s="127"/>
      <c r="AS299" s="127"/>
      <c r="AT299" s="127"/>
      <c r="AU299" s="127"/>
      <c r="AV299" s="127"/>
      <c r="AW299" s="117">
        <f t="shared" si="4"/>
        <v>0</v>
      </c>
      <c r="AX299" s="126"/>
    </row>
    <row r="300" spans="1:50" ht="19.5" customHeight="1">
      <c r="A300" s="116">
        <v>297</v>
      </c>
      <c r="B300" s="124"/>
      <c r="C300" s="125"/>
      <c r="D300" s="126"/>
      <c r="E300" s="126"/>
      <c r="F300" s="125"/>
      <c r="G300" s="126"/>
      <c r="H300" s="126"/>
      <c r="I300" s="126"/>
      <c r="J300" s="125"/>
      <c r="K300" s="126"/>
      <c r="L300" s="125"/>
      <c r="M300" s="126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  <c r="AV300" s="127"/>
      <c r="AW300" s="117">
        <f t="shared" si="4"/>
        <v>0</v>
      </c>
      <c r="AX300" s="126"/>
    </row>
    <row r="301" spans="1:50" ht="19.5" customHeight="1">
      <c r="A301" s="116">
        <v>298</v>
      </c>
      <c r="B301" s="124"/>
      <c r="C301" s="125"/>
      <c r="D301" s="126"/>
      <c r="E301" s="126"/>
      <c r="F301" s="125"/>
      <c r="G301" s="126"/>
      <c r="H301" s="126"/>
      <c r="I301" s="126"/>
      <c r="J301" s="125"/>
      <c r="K301" s="126"/>
      <c r="L301" s="125"/>
      <c r="M301" s="126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27"/>
      <c r="AO301" s="127"/>
      <c r="AP301" s="127"/>
      <c r="AQ301" s="127"/>
      <c r="AR301" s="127"/>
      <c r="AS301" s="127"/>
      <c r="AT301" s="127"/>
      <c r="AU301" s="127"/>
      <c r="AV301" s="127"/>
      <c r="AW301" s="117">
        <f t="shared" si="4"/>
        <v>0</v>
      </c>
      <c r="AX301" s="126"/>
    </row>
    <row r="302" spans="1:50" ht="19.5" customHeight="1">
      <c r="A302" s="116">
        <v>299</v>
      </c>
      <c r="B302" s="124"/>
      <c r="C302" s="125"/>
      <c r="D302" s="126"/>
      <c r="E302" s="126"/>
      <c r="F302" s="125"/>
      <c r="G302" s="126"/>
      <c r="H302" s="126"/>
      <c r="I302" s="126"/>
      <c r="J302" s="125"/>
      <c r="K302" s="126"/>
      <c r="L302" s="125"/>
      <c r="M302" s="126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27"/>
      <c r="AO302" s="127"/>
      <c r="AP302" s="127"/>
      <c r="AQ302" s="127"/>
      <c r="AR302" s="127"/>
      <c r="AS302" s="127"/>
      <c r="AT302" s="127"/>
      <c r="AU302" s="127"/>
      <c r="AV302" s="127"/>
      <c r="AW302" s="117">
        <f t="shared" si="4"/>
        <v>0</v>
      </c>
      <c r="AX302" s="126"/>
    </row>
    <row r="303" spans="1:50" ht="19.5" customHeight="1">
      <c r="A303" s="116">
        <v>300</v>
      </c>
      <c r="B303" s="124"/>
      <c r="C303" s="125"/>
      <c r="D303" s="126"/>
      <c r="E303" s="126"/>
      <c r="F303" s="125"/>
      <c r="G303" s="126"/>
      <c r="H303" s="126"/>
      <c r="I303" s="126"/>
      <c r="J303" s="125"/>
      <c r="K303" s="126"/>
      <c r="L303" s="125"/>
      <c r="M303" s="126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27"/>
      <c r="AO303" s="127"/>
      <c r="AP303" s="127"/>
      <c r="AQ303" s="127"/>
      <c r="AR303" s="127"/>
      <c r="AS303" s="127"/>
      <c r="AT303" s="127"/>
      <c r="AU303" s="127"/>
      <c r="AV303" s="127"/>
      <c r="AW303" s="117">
        <f t="shared" si="4"/>
        <v>0</v>
      </c>
      <c r="AX303" s="126"/>
    </row>
    <row r="304" spans="1:50" ht="19.5" customHeight="1">
      <c r="A304" s="116">
        <v>301</v>
      </c>
      <c r="B304" s="124"/>
      <c r="C304" s="125"/>
      <c r="D304" s="126"/>
      <c r="E304" s="126"/>
      <c r="F304" s="125"/>
      <c r="G304" s="126"/>
      <c r="H304" s="126"/>
      <c r="I304" s="126"/>
      <c r="J304" s="125"/>
      <c r="K304" s="126"/>
      <c r="L304" s="125"/>
      <c r="M304" s="126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127"/>
      <c r="AR304" s="127"/>
      <c r="AS304" s="127"/>
      <c r="AT304" s="127"/>
      <c r="AU304" s="127"/>
      <c r="AV304" s="127"/>
      <c r="AW304" s="117">
        <f t="shared" si="4"/>
        <v>0</v>
      </c>
      <c r="AX304" s="126"/>
    </row>
    <row r="305" spans="1:50" ht="19.5" customHeight="1">
      <c r="A305" s="116">
        <v>302</v>
      </c>
      <c r="B305" s="124"/>
      <c r="C305" s="125"/>
      <c r="D305" s="126"/>
      <c r="E305" s="126"/>
      <c r="F305" s="125"/>
      <c r="G305" s="126"/>
      <c r="H305" s="126"/>
      <c r="I305" s="126"/>
      <c r="J305" s="125"/>
      <c r="K305" s="126"/>
      <c r="L305" s="125"/>
      <c r="M305" s="126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27"/>
      <c r="AO305" s="127"/>
      <c r="AP305" s="127"/>
      <c r="AQ305" s="127"/>
      <c r="AR305" s="127"/>
      <c r="AS305" s="127"/>
      <c r="AT305" s="127"/>
      <c r="AU305" s="127"/>
      <c r="AV305" s="127"/>
      <c r="AW305" s="117">
        <f t="shared" si="4"/>
        <v>0</v>
      </c>
      <c r="AX305" s="126"/>
    </row>
    <row r="306" spans="1:50" ht="19.5" customHeight="1">
      <c r="A306" s="116">
        <v>303</v>
      </c>
      <c r="B306" s="124"/>
      <c r="C306" s="125"/>
      <c r="D306" s="126"/>
      <c r="E306" s="126"/>
      <c r="F306" s="125"/>
      <c r="G306" s="126"/>
      <c r="H306" s="126"/>
      <c r="I306" s="126"/>
      <c r="J306" s="125"/>
      <c r="K306" s="126"/>
      <c r="L306" s="125"/>
      <c r="M306" s="126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27"/>
      <c r="AO306" s="127"/>
      <c r="AP306" s="127"/>
      <c r="AQ306" s="127"/>
      <c r="AR306" s="127"/>
      <c r="AS306" s="127"/>
      <c r="AT306" s="127"/>
      <c r="AU306" s="127"/>
      <c r="AV306" s="127"/>
      <c r="AW306" s="117">
        <f t="shared" si="4"/>
        <v>0</v>
      </c>
      <c r="AX306" s="126"/>
    </row>
    <row r="307" spans="1:50" ht="19.5" customHeight="1">
      <c r="A307" s="116">
        <v>304</v>
      </c>
      <c r="B307" s="124"/>
      <c r="C307" s="125"/>
      <c r="D307" s="126"/>
      <c r="E307" s="126"/>
      <c r="F307" s="125"/>
      <c r="G307" s="126"/>
      <c r="H307" s="126"/>
      <c r="I307" s="126"/>
      <c r="J307" s="125"/>
      <c r="K307" s="126"/>
      <c r="L307" s="125"/>
      <c r="M307" s="126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27"/>
      <c r="AO307" s="127"/>
      <c r="AP307" s="127"/>
      <c r="AQ307" s="127"/>
      <c r="AR307" s="127"/>
      <c r="AS307" s="127"/>
      <c r="AT307" s="127"/>
      <c r="AU307" s="127"/>
      <c r="AV307" s="127"/>
      <c r="AW307" s="117">
        <f t="shared" si="4"/>
        <v>0</v>
      </c>
      <c r="AX307" s="126"/>
    </row>
    <row r="308" spans="1:50" ht="19.5" customHeight="1">
      <c r="A308" s="116">
        <v>305</v>
      </c>
      <c r="B308" s="124"/>
      <c r="C308" s="125"/>
      <c r="D308" s="126"/>
      <c r="E308" s="126"/>
      <c r="F308" s="125"/>
      <c r="G308" s="126"/>
      <c r="H308" s="126"/>
      <c r="I308" s="126"/>
      <c r="J308" s="125"/>
      <c r="K308" s="126"/>
      <c r="L308" s="125"/>
      <c r="M308" s="126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27"/>
      <c r="AO308" s="127"/>
      <c r="AP308" s="127"/>
      <c r="AQ308" s="127"/>
      <c r="AR308" s="127"/>
      <c r="AS308" s="127"/>
      <c r="AT308" s="127"/>
      <c r="AU308" s="127"/>
      <c r="AV308" s="127"/>
      <c r="AW308" s="117">
        <f t="shared" si="4"/>
        <v>0</v>
      </c>
      <c r="AX308" s="126"/>
    </row>
    <row r="309" spans="1:50" ht="19.5" customHeight="1">
      <c r="A309" s="116">
        <v>306</v>
      </c>
      <c r="B309" s="124"/>
      <c r="C309" s="125"/>
      <c r="D309" s="126"/>
      <c r="E309" s="126"/>
      <c r="F309" s="125"/>
      <c r="G309" s="126"/>
      <c r="H309" s="126"/>
      <c r="I309" s="126"/>
      <c r="J309" s="125"/>
      <c r="K309" s="126"/>
      <c r="L309" s="125"/>
      <c r="M309" s="126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27"/>
      <c r="AO309" s="127"/>
      <c r="AP309" s="127"/>
      <c r="AQ309" s="127"/>
      <c r="AR309" s="127"/>
      <c r="AS309" s="127"/>
      <c r="AT309" s="127"/>
      <c r="AU309" s="127"/>
      <c r="AV309" s="127"/>
      <c r="AW309" s="117">
        <f t="shared" si="4"/>
        <v>0</v>
      </c>
      <c r="AX309" s="126"/>
    </row>
    <row r="310" spans="1:50" ht="19.5" customHeight="1">
      <c r="A310" s="116">
        <v>307</v>
      </c>
      <c r="B310" s="124"/>
      <c r="C310" s="125"/>
      <c r="D310" s="126"/>
      <c r="E310" s="126"/>
      <c r="F310" s="125"/>
      <c r="G310" s="126"/>
      <c r="H310" s="126"/>
      <c r="I310" s="126"/>
      <c r="J310" s="125"/>
      <c r="K310" s="126"/>
      <c r="L310" s="125"/>
      <c r="M310" s="126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127"/>
      <c r="AR310" s="127"/>
      <c r="AS310" s="127"/>
      <c r="AT310" s="127"/>
      <c r="AU310" s="127"/>
      <c r="AV310" s="127"/>
      <c r="AW310" s="117">
        <f t="shared" si="4"/>
        <v>0</v>
      </c>
      <c r="AX310" s="126"/>
    </row>
    <row r="311" spans="1:50" ht="19.5" customHeight="1">
      <c r="A311" s="116">
        <v>308</v>
      </c>
      <c r="B311" s="124"/>
      <c r="C311" s="125"/>
      <c r="D311" s="126"/>
      <c r="E311" s="126"/>
      <c r="F311" s="125"/>
      <c r="G311" s="126"/>
      <c r="H311" s="126"/>
      <c r="I311" s="126"/>
      <c r="J311" s="125"/>
      <c r="K311" s="126"/>
      <c r="L311" s="125"/>
      <c r="M311" s="126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27"/>
      <c r="AO311" s="127"/>
      <c r="AP311" s="127"/>
      <c r="AQ311" s="127"/>
      <c r="AR311" s="127"/>
      <c r="AS311" s="127"/>
      <c r="AT311" s="127"/>
      <c r="AU311" s="127"/>
      <c r="AV311" s="127"/>
      <c r="AW311" s="117">
        <f t="shared" si="4"/>
        <v>0</v>
      </c>
      <c r="AX311" s="126"/>
    </row>
    <row r="312" spans="1:50" ht="19.5" customHeight="1">
      <c r="A312" s="116">
        <v>309</v>
      </c>
      <c r="B312" s="124"/>
      <c r="C312" s="125"/>
      <c r="D312" s="126"/>
      <c r="E312" s="126"/>
      <c r="F312" s="125"/>
      <c r="G312" s="126"/>
      <c r="H312" s="126"/>
      <c r="I312" s="126"/>
      <c r="J312" s="125"/>
      <c r="K312" s="126"/>
      <c r="L312" s="125"/>
      <c r="M312" s="126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27"/>
      <c r="AO312" s="127"/>
      <c r="AP312" s="127"/>
      <c r="AQ312" s="127"/>
      <c r="AR312" s="127"/>
      <c r="AS312" s="127"/>
      <c r="AT312" s="127"/>
      <c r="AU312" s="127"/>
      <c r="AV312" s="127"/>
      <c r="AW312" s="117">
        <f t="shared" si="4"/>
        <v>0</v>
      </c>
      <c r="AX312" s="126"/>
    </row>
    <row r="313" spans="1:50" ht="19.5" customHeight="1">
      <c r="A313" s="116">
        <v>310</v>
      </c>
      <c r="B313" s="124"/>
      <c r="C313" s="125"/>
      <c r="D313" s="126"/>
      <c r="E313" s="126"/>
      <c r="F313" s="125"/>
      <c r="G313" s="126"/>
      <c r="H313" s="126"/>
      <c r="I313" s="126"/>
      <c r="J313" s="125"/>
      <c r="K313" s="126"/>
      <c r="L313" s="125"/>
      <c r="M313" s="126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27"/>
      <c r="AO313" s="127"/>
      <c r="AP313" s="127"/>
      <c r="AQ313" s="127"/>
      <c r="AR313" s="127"/>
      <c r="AS313" s="127"/>
      <c r="AT313" s="127"/>
      <c r="AU313" s="127"/>
      <c r="AV313" s="127"/>
      <c r="AW313" s="117">
        <f t="shared" si="4"/>
        <v>0</v>
      </c>
      <c r="AX313" s="126"/>
    </row>
    <row r="314" spans="1:50" ht="19.5" customHeight="1">
      <c r="A314" s="116">
        <v>311</v>
      </c>
      <c r="B314" s="124"/>
      <c r="C314" s="125"/>
      <c r="D314" s="126"/>
      <c r="E314" s="126"/>
      <c r="F314" s="125"/>
      <c r="G314" s="126"/>
      <c r="H314" s="126"/>
      <c r="I314" s="126"/>
      <c r="J314" s="125"/>
      <c r="K314" s="126"/>
      <c r="L314" s="125"/>
      <c r="M314" s="126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27"/>
      <c r="AO314" s="127"/>
      <c r="AP314" s="127"/>
      <c r="AQ314" s="127"/>
      <c r="AR314" s="127"/>
      <c r="AS314" s="127"/>
      <c r="AT314" s="127"/>
      <c r="AU314" s="127"/>
      <c r="AV314" s="127"/>
      <c r="AW314" s="117">
        <f t="shared" si="4"/>
        <v>0</v>
      </c>
      <c r="AX314" s="126"/>
    </row>
    <row r="315" spans="1:50" ht="19.5" customHeight="1">
      <c r="A315" s="116">
        <v>312</v>
      </c>
      <c r="B315" s="124"/>
      <c r="C315" s="125"/>
      <c r="D315" s="126"/>
      <c r="E315" s="126"/>
      <c r="F315" s="125"/>
      <c r="G315" s="126"/>
      <c r="H315" s="126"/>
      <c r="I315" s="126"/>
      <c r="J315" s="125"/>
      <c r="K315" s="126"/>
      <c r="L315" s="125"/>
      <c r="M315" s="126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27"/>
      <c r="AO315" s="127"/>
      <c r="AP315" s="127"/>
      <c r="AQ315" s="127"/>
      <c r="AR315" s="127"/>
      <c r="AS315" s="127"/>
      <c r="AT315" s="127"/>
      <c r="AU315" s="127"/>
      <c r="AV315" s="127"/>
      <c r="AW315" s="117">
        <f t="shared" si="4"/>
        <v>0</v>
      </c>
      <c r="AX315" s="126"/>
    </row>
    <row r="316" spans="1:50" ht="19.5" customHeight="1">
      <c r="A316" s="116">
        <v>313</v>
      </c>
      <c r="B316" s="124"/>
      <c r="C316" s="125"/>
      <c r="D316" s="126"/>
      <c r="E316" s="126"/>
      <c r="F316" s="125"/>
      <c r="G316" s="126"/>
      <c r="H316" s="126"/>
      <c r="I316" s="126"/>
      <c r="J316" s="125"/>
      <c r="K316" s="126"/>
      <c r="L316" s="125"/>
      <c r="M316" s="126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27"/>
      <c r="AO316" s="127"/>
      <c r="AP316" s="127"/>
      <c r="AQ316" s="127"/>
      <c r="AR316" s="127"/>
      <c r="AS316" s="127"/>
      <c r="AT316" s="127"/>
      <c r="AU316" s="127"/>
      <c r="AV316" s="127"/>
      <c r="AW316" s="117">
        <f t="shared" si="4"/>
        <v>0</v>
      </c>
      <c r="AX316" s="126"/>
    </row>
    <row r="317" spans="1:50" ht="19.5" customHeight="1">
      <c r="A317" s="116">
        <v>314</v>
      </c>
      <c r="B317" s="124"/>
      <c r="C317" s="125"/>
      <c r="D317" s="126"/>
      <c r="E317" s="126"/>
      <c r="F317" s="125"/>
      <c r="G317" s="126"/>
      <c r="H317" s="126"/>
      <c r="I317" s="126"/>
      <c r="J317" s="125"/>
      <c r="K317" s="126"/>
      <c r="L317" s="125"/>
      <c r="M317" s="126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27"/>
      <c r="AO317" s="127"/>
      <c r="AP317" s="127"/>
      <c r="AQ317" s="127"/>
      <c r="AR317" s="127"/>
      <c r="AS317" s="127"/>
      <c r="AT317" s="127"/>
      <c r="AU317" s="127"/>
      <c r="AV317" s="127"/>
      <c r="AW317" s="117">
        <f t="shared" si="4"/>
        <v>0</v>
      </c>
      <c r="AX317" s="126"/>
    </row>
    <row r="318" spans="1:50" ht="19.5" customHeight="1">
      <c r="A318" s="116">
        <v>315</v>
      </c>
      <c r="B318" s="124"/>
      <c r="C318" s="125"/>
      <c r="D318" s="126"/>
      <c r="E318" s="126"/>
      <c r="F318" s="125"/>
      <c r="G318" s="126"/>
      <c r="H318" s="126"/>
      <c r="I318" s="126"/>
      <c r="J318" s="125"/>
      <c r="K318" s="126"/>
      <c r="L318" s="125"/>
      <c r="M318" s="126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27"/>
      <c r="AO318" s="127"/>
      <c r="AP318" s="127"/>
      <c r="AQ318" s="127"/>
      <c r="AR318" s="127"/>
      <c r="AS318" s="127"/>
      <c r="AT318" s="127"/>
      <c r="AU318" s="127"/>
      <c r="AV318" s="127"/>
      <c r="AW318" s="117">
        <f t="shared" si="4"/>
        <v>0</v>
      </c>
      <c r="AX318" s="126"/>
    </row>
    <row r="319" spans="1:50" ht="19.5" customHeight="1">
      <c r="A319" s="116">
        <v>316</v>
      </c>
      <c r="B319" s="124"/>
      <c r="C319" s="125"/>
      <c r="D319" s="126"/>
      <c r="E319" s="126"/>
      <c r="F319" s="125"/>
      <c r="G319" s="126"/>
      <c r="H319" s="126"/>
      <c r="I319" s="126"/>
      <c r="J319" s="125"/>
      <c r="K319" s="126"/>
      <c r="L319" s="125"/>
      <c r="M319" s="126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  <c r="AM319" s="127"/>
      <c r="AN319" s="127"/>
      <c r="AO319" s="127"/>
      <c r="AP319" s="127"/>
      <c r="AQ319" s="127"/>
      <c r="AR319" s="127"/>
      <c r="AS319" s="127"/>
      <c r="AT319" s="127"/>
      <c r="AU319" s="127"/>
      <c r="AV319" s="127"/>
      <c r="AW319" s="117">
        <f t="shared" si="4"/>
        <v>0</v>
      </c>
      <c r="AX319" s="126"/>
    </row>
    <row r="320" spans="1:50" ht="19.5" customHeight="1">
      <c r="A320" s="116">
        <v>317</v>
      </c>
      <c r="B320" s="124"/>
      <c r="C320" s="125"/>
      <c r="D320" s="126"/>
      <c r="E320" s="126"/>
      <c r="F320" s="125"/>
      <c r="G320" s="126"/>
      <c r="H320" s="126"/>
      <c r="I320" s="126"/>
      <c r="J320" s="125"/>
      <c r="K320" s="126"/>
      <c r="L320" s="125"/>
      <c r="M320" s="126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  <c r="AD320" s="127"/>
      <c r="AE320" s="127"/>
      <c r="AF320" s="127"/>
      <c r="AG320" s="127"/>
      <c r="AH320" s="127"/>
      <c r="AI320" s="127"/>
      <c r="AJ320" s="127"/>
      <c r="AK320" s="127"/>
      <c r="AL320" s="127"/>
      <c r="AM320" s="127"/>
      <c r="AN320" s="127"/>
      <c r="AO320" s="127"/>
      <c r="AP320" s="127"/>
      <c r="AQ320" s="127"/>
      <c r="AR320" s="127"/>
      <c r="AS320" s="127"/>
      <c r="AT320" s="127"/>
      <c r="AU320" s="127"/>
      <c r="AV320" s="127"/>
      <c r="AW320" s="117">
        <f t="shared" si="4"/>
        <v>0</v>
      </c>
      <c r="AX320" s="126"/>
    </row>
    <row r="321" spans="1:50" ht="19.5" customHeight="1">
      <c r="A321" s="116">
        <v>318</v>
      </c>
      <c r="B321" s="124"/>
      <c r="C321" s="125"/>
      <c r="D321" s="126"/>
      <c r="E321" s="126"/>
      <c r="F321" s="125"/>
      <c r="G321" s="126"/>
      <c r="H321" s="126"/>
      <c r="I321" s="126"/>
      <c r="J321" s="125"/>
      <c r="K321" s="126"/>
      <c r="L321" s="125"/>
      <c r="M321" s="126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  <c r="AM321" s="127"/>
      <c r="AN321" s="127"/>
      <c r="AO321" s="127"/>
      <c r="AP321" s="127"/>
      <c r="AQ321" s="127"/>
      <c r="AR321" s="127"/>
      <c r="AS321" s="127"/>
      <c r="AT321" s="127"/>
      <c r="AU321" s="127"/>
      <c r="AV321" s="127"/>
      <c r="AW321" s="117">
        <f t="shared" si="4"/>
        <v>0</v>
      </c>
      <c r="AX321" s="126"/>
    </row>
    <row r="322" spans="1:50" ht="19.5" customHeight="1">
      <c r="A322" s="116">
        <v>319</v>
      </c>
      <c r="B322" s="124"/>
      <c r="C322" s="125"/>
      <c r="D322" s="126"/>
      <c r="E322" s="126"/>
      <c r="F322" s="125"/>
      <c r="G322" s="126"/>
      <c r="H322" s="126"/>
      <c r="I322" s="126"/>
      <c r="J322" s="125"/>
      <c r="K322" s="126"/>
      <c r="L322" s="125"/>
      <c r="M322" s="126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  <c r="AB322" s="127"/>
      <c r="AC322" s="127"/>
      <c r="AD322" s="127"/>
      <c r="AE322" s="127"/>
      <c r="AF322" s="127"/>
      <c r="AG322" s="127"/>
      <c r="AH322" s="127"/>
      <c r="AI322" s="127"/>
      <c r="AJ322" s="127"/>
      <c r="AK322" s="127"/>
      <c r="AL322" s="127"/>
      <c r="AM322" s="127"/>
      <c r="AN322" s="127"/>
      <c r="AO322" s="127"/>
      <c r="AP322" s="127"/>
      <c r="AQ322" s="127"/>
      <c r="AR322" s="127"/>
      <c r="AS322" s="127"/>
      <c r="AT322" s="127"/>
      <c r="AU322" s="127"/>
      <c r="AV322" s="127"/>
      <c r="AW322" s="117">
        <f t="shared" si="4"/>
        <v>0</v>
      </c>
      <c r="AX322" s="126"/>
    </row>
    <row r="323" spans="1:50" ht="19.5" customHeight="1">
      <c r="A323" s="116">
        <v>320</v>
      </c>
      <c r="B323" s="124"/>
      <c r="C323" s="125"/>
      <c r="D323" s="126"/>
      <c r="E323" s="126"/>
      <c r="F323" s="125"/>
      <c r="G323" s="126"/>
      <c r="H323" s="126"/>
      <c r="I323" s="126"/>
      <c r="J323" s="125"/>
      <c r="K323" s="126"/>
      <c r="L323" s="125"/>
      <c r="M323" s="126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  <c r="AM323" s="127"/>
      <c r="AN323" s="127"/>
      <c r="AO323" s="127"/>
      <c r="AP323" s="127"/>
      <c r="AQ323" s="127"/>
      <c r="AR323" s="127"/>
      <c r="AS323" s="127"/>
      <c r="AT323" s="127"/>
      <c r="AU323" s="127"/>
      <c r="AV323" s="127"/>
      <c r="AW323" s="117">
        <f t="shared" si="4"/>
        <v>0</v>
      </c>
      <c r="AX323" s="126"/>
    </row>
    <row r="324" spans="1:50" ht="19.5" customHeight="1">
      <c r="A324" s="116">
        <v>321</v>
      </c>
      <c r="B324" s="124"/>
      <c r="C324" s="125"/>
      <c r="D324" s="126"/>
      <c r="E324" s="126"/>
      <c r="F324" s="125"/>
      <c r="G324" s="126"/>
      <c r="H324" s="126"/>
      <c r="I324" s="126"/>
      <c r="J324" s="125"/>
      <c r="K324" s="126"/>
      <c r="L324" s="125"/>
      <c r="M324" s="126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  <c r="AB324" s="127"/>
      <c r="AC324" s="127"/>
      <c r="AD324" s="127"/>
      <c r="AE324" s="127"/>
      <c r="AF324" s="127"/>
      <c r="AG324" s="127"/>
      <c r="AH324" s="127"/>
      <c r="AI324" s="127"/>
      <c r="AJ324" s="127"/>
      <c r="AK324" s="127"/>
      <c r="AL324" s="127"/>
      <c r="AM324" s="127"/>
      <c r="AN324" s="127"/>
      <c r="AO324" s="127"/>
      <c r="AP324" s="127"/>
      <c r="AQ324" s="127"/>
      <c r="AR324" s="127"/>
      <c r="AS324" s="127"/>
      <c r="AT324" s="127"/>
      <c r="AU324" s="127"/>
      <c r="AV324" s="127"/>
      <c r="AW324" s="117">
        <f t="shared" ref="AW324:AW387" si="5">SUM(N324:AV324)</f>
        <v>0</v>
      </c>
      <c r="AX324" s="126"/>
    </row>
    <row r="325" spans="1:50" ht="19.5" customHeight="1">
      <c r="A325" s="116">
        <v>322</v>
      </c>
      <c r="B325" s="124"/>
      <c r="C325" s="125"/>
      <c r="D325" s="126"/>
      <c r="E325" s="126"/>
      <c r="F325" s="125"/>
      <c r="G325" s="126"/>
      <c r="H325" s="126"/>
      <c r="I325" s="126"/>
      <c r="J325" s="125"/>
      <c r="K325" s="126"/>
      <c r="L325" s="125"/>
      <c r="M325" s="126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27"/>
      <c r="AO325" s="127"/>
      <c r="AP325" s="127"/>
      <c r="AQ325" s="127"/>
      <c r="AR325" s="127"/>
      <c r="AS325" s="127"/>
      <c r="AT325" s="127"/>
      <c r="AU325" s="127"/>
      <c r="AV325" s="127"/>
      <c r="AW325" s="117">
        <f t="shared" si="5"/>
        <v>0</v>
      </c>
      <c r="AX325" s="126"/>
    </row>
    <row r="326" spans="1:50" ht="19.5" customHeight="1">
      <c r="A326" s="116">
        <v>323</v>
      </c>
      <c r="B326" s="124"/>
      <c r="C326" s="125"/>
      <c r="D326" s="126"/>
      <c r="E326" s="126"/>
      <c r="F326" s="125"/>
      <c r="G326" s="126"/>
      <c r="H326" s="126"/>
      <c r="I326" s="126"/>
      <c r="J326" s="125"/>
      <c r="K326" s="126"/>
      <c r="L326" s="125"/>
      <c r="M326" s="126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  <c r="AG326" s="127"/>
      <c r="AH326" s="127"/>
      <c r="AI326" s="127"/>
      <c r="AJ326" s="127"/>
      <c r="AK326" s="127"/>
      <c r="AL326" s="127"/>
      <c r="AM326" s="127"/>
      <c r="AN326" s="127"/>
      <c r="AO326" s="127"/>
      <c r="AP326" s="127"/>
      <c r="AQ326" s="127"/>
      <c r="AR326" s="127"/>
      <c r="AS326" s="127"/>
      <c r="AT326" s="127"/>
      <c r="AU326" s="127"/>
      <c r="AV326" s="127"/>
      <c r="AW326" s="117">
        <f t="shared" si="5"/>
        <v>0</v>
      </c>
      <c r="AX326" s="126"/>
    </row>
    <row r="327" spans="1:50" ht="19.5" customHeight="1">
      <c r="A327" s="116">
        <v>324</v>
      </c>
      <c r="B327" s="124"/>
      <c r="C327" s="125"/>
      <c r="D327" s="126"/>
      <c r="E327" s="126"/>
      <c r="F327" s="125"/>
      <c r="G327" s="126"/>
      <c r="H327" s="126"/>
      <c r="I327" s="126"/>
      <c r="J327" s="125"/>
      <c r="K327" s="126"/>
      <c r="L327" s="125"/>
      <c r="M327" s="126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  <c r="AM327" s="127"/>
      <c r="AN327" s="127"/>
      <c r="AO327" s="127"/>
      <c r="AP327" s="127"/>
      <c r="AQ327" s="127"/>
      <c r="AR327" s="127"/>
      <c r="AS327" s="127"/>
      <c r="AT327" s="127"/>
      <c r="AU327" s="127"/>
      <c r="AV327" s="127"/>
      <c r="AW327" s="117">
        <f t="shared" si="5"/>
        <v>0</v>
      </c>
      <c r="AX327" s="126"/>
    </row>
    <row r="328" spans="1:50" ht="19.5" customHeight="1">
      <c r="A328" s="116">
        <v>325</v>
      </c>
      <c r="B328" s="124"/>
      <c r="C328" s="125"/>
      <c r="D328" s="126"/>
      <c r="E328" s="126"/>
      <c r="F328" s="125"/>
      <c r="G328" s="126"/>
      <c r="H328" s="126"/>
      <c r="I328" s="126"/>
      <c r="J328" s="125"/>
      <c r="K328" s="126"/>
      <c r="L328" s="125"/>
      <c r="M328" s="126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  <c r="AC328" s="127"/>
      <c r="AD328" s="127"/>
      <c r="AE328" s="127"/>
      <c r="AF328" s="127"/>
      <c r="AG328" s="127"/>
      <c r="AH328" s="127"/>
      <c r="AI328" s="127"/>
      <c r="AJ328" s="127"/>
      <c r="AK328" s="127"/>
      <c r="AL328" s="127"/>
      <c r="AM328" s="127"/>
      <c r="AN328" s="127"/>
      <c r="AO328" s="127"/>
      <c r="AP328" s="127"/>
      <c r="AQ328" s="127"/>
      <c r="AR328" s="127"/>
      <c r="AS328" s="127"/>
      <c r="AT328" s="127"/>
      <c r="AU328" s="127"/>
      <c r="AV328" s="127"/>
      <c r="AW328" s="117">
        <f t="shared" si="5"/>
        <v>0</v>
      </c>
      <c r="AX328" s="126"/>
    </row>
    <row r="329" spans="1:50" ht="19.5" customHeight="1">
      <c r="A329" s="116">
        <v>326</v>
      </c>
      <c r="B329" s="124"/>
      <c r="C329" s="125"/>
      <c r="D329" s="126"/>
      <c r="E329" s="126"/>
      <c r="F329" s="125"/>
      <c r="G329" s="126"/>
      <c r="H329" s="126"/>
      <c r="I329" s="126"/>
      <c r="J329" s="125"/>
      <c r="K329" s="126"/>
      <c r="L329" s="125"/>
      <c r="M329" s="126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27"/>
      <c r="AO329" s="127"/>
      <c r="AP329" s="127"/>
      <c r="AQ329" s="127"/>
      <c r="AR329" s="127"/>
      <c r="AS329" s="127"/>
      <c r="AT329" s="127"/>
      <c r="AU329" s="127"/>
      <c r="AV329" s="127"/>
      <c r="AW329" s="117">
        <f t="shared" si="5"/>
        <v>0</v>
      </c>
      <c r="AX329" s="126"/>
    </row>
    <row r="330" spans="1:50" ht="19.5" customHeight="1">
      <c r="A330" s="116">
        <v>327</v>
      </c>
      <c r="B330" s="124"/>
      <c r="C330" s="125"/>
      <c r="D330" s="126"/>
      <c r="E330" s="126"/>
      <c r="F330" s="125"/>
      <c r="G330" s="126"/>
      <c r="H330" s="126"/>
      <c r="I330" s="126"/>
      <c r="J330" s="125"/>
      <c r="K330" s="126"/>
      <c r="L330" s="125"/>
      <c r="M330" s="126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17">
        <f t="shared" si="5"/>
        <v>0</v>
      </c>
      <c r="AX330" s="126"/>
    </row>
    <row r="331" spans="1:50" ht="19.5" customHeight="1">
      <c r="A331" s="116">
        <v>328</v>
      </c>
      <c r="B331" s="124"/>
      <c r="C331" s="125"/>
      <c r="D331" s="126"/>
      <c r="E331" s="126"/>
      <c r="F331" s="125"/>
      <c r="G331" s="126"/>
      <c r="H331" s="126"/>
      <c r="I331" s="126"/>
      <c r="J331" s="125"/>
      <c r="K331" s="126"/>
      <c r="L331" s="125"/>
      <c r="M331" s="126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17">
        <f t="shared" si="5"/>
        <v>0</v>
      </c>
      <c r="AX331" s="126"/>
    </row>
    <row r="332" spans="1:50" ht="19.5" customHeight="1">
      <c r="A332" s="116">
        <v>329</v>
      </c>
      <c r="B332" s="124"/>
      <c r="C332" s="125"/>
      <c r="D332" s="126"/>
      <c r="E332" s="126"/>
      <c r="F332" s="125"/>
      <c r="G332" s="126"/>
      <c r="H332" s="126"/>
      <c r="I332" s="126"/>
      <c r="J332" s="125"/>
      <c r="K332" s="126"/>
      <c r="L332" s="125"/>
      <c r="M332" s="126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17">
        <f t="shared" si="5"/>
        <v>0</v>
      </c>
      <c r="AX332" s="126"/>
    </row>
    <row r="333" spans="1:50" ht="19.5" customHeight="1">
      <c r="A333" s="116">
        <v>330</v>
      </c>
      <c r="B333" s="124"/>
      <c r="C333" s="125"/>
      <c r="D333" s="126"/>
      <c r="E333" s="126"/>
      <c r="F333" s="125"/>
      <c r="G333" s="126"/>
      <c r="H333" s="126"/>
      <c r="I333" s="126"/>
      <c r="J333" s="125"/>
      <c r="K333" s="126"/>
      <c r="L333" s="125"/>
      <c r="M333" s="126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17">
        <f t="shared" si="5"/>
        <v>0</v>
      </c>
      <c r="AX333" s="126"/>
    </row>
    <row r="334" spans="1:50" ht="19.5" customHeight="1">
      <c r="A334" s="116">
        <v>331</v>
      </c>
      <c r="B334" s="124"/>
      <c r="C334" s="125"/>
      <c r="D334" s="126"/>
      <c r="E334" s="126"/>
      <c r="F334" s="125"/>
      <c r="G334" s="126"/>
      <c r="H334" s="126"/>
      <c r="I334" s="126"/>
      <c r="J334" s="125"/>
      <c r="K334" s="126"/>
      <c r="L334" s="125"/>
      <c r="M334" s="126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17">
        <f t="shared" si="5"/>
        <v>0</v>
      </c>
      <c r="AX334" s="126"/>
    </row>
    <row r="335" spans="1:50" ht="19.5" customHeight="1">
      <c r="A335" s="116">
        <v>332</v>
      </c>
      <c r="B335" s="124"/>
      <c r="C335" s="125"/>
      <c r="D335" s="126"/>
      <c r="E335" s="126"/>
      <c r="F335" s="125"/>
      <c r="G335" s="126"/>
      <c r="H335" s="126"/>
      <c r="I335" s="126"/>
      <c r="J335" s="125"/>
      <c r="K335" s="126"/>
      <c r="L335" s="125"/>
      <c r="M335" s="126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17">
        <f t="shared" si="5"/>
        <v>0</v>
      </c>
      <c r="AX335" s="126"/>
    </row>
    <row r="336" spans="1:50" ht="19.5" customHeight="1">
      <c r="A336" s="116">
        <v>333</v>
      </c>
      <c r="B336" s="124"/>
      <c r="C336" s="125"/>
      <c r="D336" s="126"/>
      <c r="E336" s="126"/>
      <c r="F336" s="125"/>
      <c r="G336" s="126"/>
      <c r="H336" s="126"/>
      <c r="I336" s="126"/>
      <c r="J336" s="125"/>
      <c r="K336" s="126"/>
      <c r="L336" s="125"/>
      <c r="M336" s="126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17">
        <f t="shared" si="5"/>
        <v>0</v>
      </c>
      <c r="AX336" s="126"/>
    </row>
    <row r="337" spans="1:50" ht="19.5" customHeight="1">
      <c r="A337" s="116">
        <v>334</v>
      </c>
      <c r="B337" s="124"/>
      <c r="C337" s="125"/>
      <c r="D337" s="126"/>
      <c r="E337" s="126"/>
      <c r="F337" s="125"/>
      <c r="G337" s="126"/>
      <c r="H337" s="126"/>
      <c r="I337" s="126"/>
      <c r="J337" s="125"/>
      <c r="K337" s="126"/>
      <c r="L337" s="125"/>
      <c r="M337" s="126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17">
        <f t="shared" si="5"/>
        <v>0</v>
      </c>
      <c r="AX337" s="126"/>
    </row>
    <row r="338" spans="1:50" ht="19.5" customHeight="1">
      <c r="A338" s="116">
        <v>335</v>
      </c>
      <c r="B338" s="124"/>
      <c r="C338" s="125"/>
      <c r="D338" s="126"/>
      <c r="E338" s="126"/>
      <c r="F338" s="125"/>
      <c r="G338" s="126"/>
      <c r="H338" s="126"/>
      <c r="I338" s="126"/>
      <c r="J338" s="125"/>
      <c r="K338" s="126"/>
      <c r="L338" s="125"/>
      <c r="M338" s="126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17">
        <f t="shared" si="5"/>
        <v>0</v>
      </c>
      <c r="AX338" s="126"/>
    </row>
    <row r="339" spans="1:50" ht="19.5" customHeight="1">
      <c r="A339" s="116">
        <v>336</v>
      </c>
      <c r="B339" s="124"/>
      <c r="C339" s="125"/>
      <c r="D339" s="126"/>
      <c r="E339" s="126"/>
      <c r="F339" s="125"/>
      <c r="G339" s="126"/>
      <c r="H339" s="126"/>
      <c r="I339" s="126"/>
      <c r="J339" s="125"/>
      <c r="K339" s="126"/>
      <c r="L339" s="125"/>
      <c r="M339" s="126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17">
        <f t="shared" si="5"/>
        <v>0</v>
      </c>
      <c r="AX339" s="126"/>
    </row>
    <row r="340" spans="1:50" ht="19.5" customHeight="1">
      <c r="A340" s="116">
        <v>337</v>
      </c>
      <c r="B340" s="124"/>
      <c r="C340" s="125"/>
      <c r="D340" s="126"/>
      <c r="E340" s="126"/>
      <c r="F340" s="125"/>
      <c r="G340" s="126"/>
      <c r="H340" s="126"/>
      <c r="I340" s="126"/>
      <c r="J340" s="125"/>
      <c r="K340" s="126"/>
      <c r="L340" s="125"/>
      <c r="M340" s="126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17">
        <f t="shared" si="5"/>
        <v>0</v>
      </c>
      <c r="AX340" s="126"/>
    </row>
    <row r="341" spans="1:50" ht="19.5" customHeight="1">
      <c r="A341" s="116">
        <v>338</v>
      </c>
      <c r="B341" s="124"/>
      <c r="C341" s="125"/>
      <c r="D341" s="126"/>
      <c r="E341" s="126"/>
      <c r="F341" s="125"/>
      <c r="G341" s="126"/>
      <c r="H341" s="126"/>
      <c r="I341" s="126"/>
      <c r="J341" s="125"/>
      <c r="K341" s="126"/>
      <c r="L341" s="125"/>
      <c r="M341" s="126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17">
        <f t="shared" si="5"/>
        <v>0</v>
      </c>
      <c r="AX341" s="126"/>
    </row>
    <row r="342" spans="1:50" ht="19.5" customHeight="1">
      <c r="A342" s="116">
        <v>339</v>
      </c>
      <c r="B342" s="124"/>
      <c r="C342" s="125"/>
      <c r="D342" s="126"/>
      <c r="E342" s="126"/>
      <c r="F342" s="125"/>
      <c r="G342" s="126"/>
      <c r="H342" s="126"/>
      <c r="I342" s="126"/>
      <c r="J342" s="125"/>
      <c r="K342" s="126"/>
      <c r="L342" s="125"/>
      <c r="M342" s="126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17">
        <f t="shared" si="5"/>
        <v>0</v>
      </c>
      <c r="AX342" s="126"/>
    </row>
    <row r="343" spans="1:50" ht="19.5" customHeight="1">
      <c r="A343" s="116">
        <v>340</v>
      </c>
      <c r="B343" s="124"/>
      <c r="C343" s="125"/>
      <c r="D343" s="126"/>
      <c r="E343" s="126"/>
      <c r="F343" s="125"/>
      <c r="G343" s="126"/>
      <c r="H343" s="126"/>
      <c r="I343" s="126"/>
      <c r="J343" s="125"/>
      <c r="K343" s="126"/>
      <c r="L343" s="125"/>
      <c r="M343" s="126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17">
        <f t="shared" si="5"/>
        <v>0</v>
      </c>
      <c r="AX343" s="126"/>
    </row>
    <row r="344" spans="1:50" ht="19.5" customHeight="1">
      <c r="A344" s="116">
        <v>341</v>
      </c>
      <c r="B344" s="124"/>
      <c r="C344" s="125"/>
      <c r="D344" s="126"/>
      <c r="E344" s="126"/>
      <c r="F344" s="125"/>
      <c r="G344" s="126"/>
      <c r="H344" s="126"/>
      <c r="I344" s="126"/>
      <c r="J344" s="125"/>
      <c r="K344" s="126"/>
      <c r="L344" s="125"/>
      <c r="M344" s="126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17">
        <f t="shared" si="5"/>
        <v>0</v>
      </c>
      <c r="AX344" s="126"/>
    </row>
    <row r="345" spans="1:50" ht="19.5" customHeight="1">
      <c r="A345" s="116">
        <v>342</v>
      </c>
      <c r="B345" s="124"/>
      <c r="C345" s="125"/>
      <c r="D345" s="126"/>
      <c r="E345" s="126"/>
      <c r="F345" s="125"/>
      <c r="G345" s="126"/>
      <c r="H345" s="126"/>
      <c r="I345" s="126"/>
      <c r="J345" s="125"/>
      <c r="K345" s="126"/>
      <c r="L345" s="125"/>
      <c r="M345" s="126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17">
        <f t="shared" si="5"/>
        <v>0</v>
      </c>
      <c r="AX345" s="126"/>
    </row>
    <row r="346" spans="1:50" ht="19.5" customHeight="1">
      <c r="A346" s="116">
        <v>343</v>
      </c>
      <c r="B346" s="124"/>
      <c r="C346" s="125"/>
      <c r="D346" s="126"/>
      <c r="E346" s="126"/>
      <c r="F346" s="125"/>
      <c r="G346" s="126"/>
      <c r="H346" s="126"/>
      <c r="I346" s="126"/>
      <c r="J346" s="125"/>
      <c r="K346" s="126"/>
      <c r="L346" s="125"/>
      <c r="M346" s="126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  <c r="AB346" s="127"/>
      <c r="AC346" s="127"/>
      <c r="AD346" s="127"/>
      <c r="AE346" s="127"/>
      <c r="AF346" s="127"/>
      <c r="AG346" s="127"/>
      <c r="AH346" s="127"/>
      <c r="AI346" s="127"/>
      <c r="AJ346" s="127"/>
      <c r="AK346" s="127"/>
      <c r="AL346" s="127"/>
      <c r="AM346" s="127"/>
      <c r="AN346" s="127"/>
      <c r="AO346" s="127"/>
      <c r="AP346" s="127"/>
      <c r="AQ346" s="127"/>
      <c r="AR346" s="127"/>
      <c r="AS346" s="127"/>
      <c r="AT346" s="127"/>
      <c r="AU346" s="127"/>
      <c r="AV346" s="127"/>
      <c r="AW346" s="117">
        <f t="shared" si="5"/>
        <v>0</v>
      </c>
      <c r="AX346" s="126"/>
    </row>
    <row r="347" spans="1:50" ht="19.5" customHeight="1">
      <c r="A347" s="116">
        <v>344</v>
      </c>
      <c r="B347" s="124"/>
      <c r="C347" s="125"/>
      <c r="D347" s="126"/>
      <c r="E347" s="126"/>
      <c r="F347" s="125"/>
      <c r="G347" s="126"/>
      <c r="H347" s="126"/>
      <c r="I347" s="126"/>
      <c r="J347" s="125"/>
      <c r="K347" s="126"/>
      <c r="L347" s="125"/>
      <c r="M347" s="126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17">
        <f t="shared" si="5"/>
        <v>0</v>
      </c>
      <c r="AX347" s="126"/>
    </row>
    <row r="348" spans="1:50" ht="19.5" customHeight="1">
      <c r="A348" s="116">
        <v>345</v>
      </c>
      <c r="B348" s="124"/>
      <c r="C348" s="125"/>
      <c r="D348" s="126"/>
      <c r="E348" s="126"/>
      <c r="F348" s="125"/>
      <c r="G348" s="126"/>
      <c r="H348" s="126"/>
      <c r="I348" s="126"/>
      <c r="J348" s="125"/>
      <c r="K348" s="126"/>
      <c r="L348" s="125"/>
      <c r="M348" s="126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  <c r="AB348" s="127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17">
        <f t="shared" si="5"/>
        <v>0</v>
      </c>
      <c r="AX348" s="126"/>
    </row>
    <row r="349" spans="1:50" ht="19.5" customHeight="1">
      <c r="A349" s="116">
        <v>346</v>
      </c>
      <c r="B349" s="124"/>
      <c r="C349" s="125"/>
      <c r="D349" s="126"/>
      <c r="E349" s="126"/>
      <c r="F349" s="125"/>
      <c r="G349" s="126"/>
      <c r="H349" s="126"/>
      <c r="I349" s="126"/>
      <c r="J349" s="125"/>
      <c r="K349" s="126"/>
      <c r="L349" s="125"/>
      <c r="M349" s="126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17">
        <f t="shared" si="5"/>
        <v>0</v>
      </c>
      <c r="AX349" s="126"/>
    </row>
    <row r="350" spans="1:50" ht="19.5" customHeight="1">
      <c r="A350" s="116">
        <v>347</v>
      </c>
      <c r="B350" s="124"/>
      <c r="C350" s="125"/>
      <c r="D350" s="126"/>
      <c r="E350" s="126"/>
      <c r="F350" s="125"/>
      <c r="G350" s="126"/>
      <c r="H350" s="126"/>
      <c r="I350" s="126"/>
      <c r="J350" s="125"/>
      <c r="K350" s="126"/>
      <c r="L350" s="125"/>
      <c r="M350" s="126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  <c r="AC350" s="127"/>
      <c r="AD350" s="127"/>
      <c r="AE350" s="127"/>
      <c r="AF350" s="127"/>
      <c r="AG350" s="127"/>
      <c r="AH350" s="127"/>
      <c r="AI350" s="127"/>
      <c r="AJ350" s="127"/>
      <c r="AK350" s="127"/>
      <c r="AL350" s="127"/>
      <c r="AM350" s="127"/>
      <c r="AN350" s="127"/>
      <c r="AO350" s="127"/>
      <c r="AP350" s="127"/>
      <c r="AQ350" s="127"/>
      <c r="AR350" s="127"/>
      <c r="AS350" s="127"/>
      <c r="AT350" s="127"/>
      <c r="AU350" s="127"/>
      <c r="AV350" s="127"/>
      <c r="AW350" s="117">
        <f t="shared" si="5"/>
        <v>0</v>
      </c>
      <c r="AX350" s="126"/>
    </row>
    <row r="351" spans="1:50" ht="19.5" customHeight="1">
      <c r="A351" s="116">
        <v>348</v>
      </c>
      <c r="B351" s="124"/>
      <c r="C351" s="125"/>
      <c r="D351" s="126"/>
      <c r="E351" s="126"/>
      <c r="F351" s="125"/>
      <c r="G351" s="126"/>
      <c r="H351" s="126"/>
      <c r="I351" s="126"/>
      <c r="J351" s="125"/>
      <c r="K351" s="126"/>
      <c r="L351" s="125"/>
      <c r="M351" s="126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  <c r="AM351" s="127"/>
      <c r="AN351" s="127"/>
      <c r="AO351" s="127"/>
      <c r="AP351" s="127"/>
      <c r="AQ351" s="127"/>
      <c r="AR351" s="127"/>
      <c r="AS351" s="127"/>
      <c r="AT351" s="127"/>
      <c r="AU351" s="127"/>
      <c r="AV351" s="127"/>
      <c r="AW351" s="117">
        <f t="shared" si="5"/>
        <v>0</v>
      </c>
      <c r="AX351" s="126"/>
    </row>
    <row r="352" spans="1:50" ht="19.5" customHeight="1">
      <c r="A352" s="116">
        <v>349</v>
      </c>
      <c r="B352" s="124"/>
      <c r="C352" s="125"/>
      <c r="D352" s="126"/>
      <c r="E352" s="126"/>
      <c r="F352" s="125"/>
      <c r="G352" s="126"/>
      <c r="H352" s="126"/>
      <c r="I352" s="126"/>
      <c r="J352" s="125"/>
      <c r="K352" s="126"/>
      <c r="L352" s="125"/>
      <c r="M352" s="126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  <c r="AC352" s="127"/>
      <c r="AD352" s="127"/>
      <c r="AE352" s="127"/>
      <c r="AF352" s="127"/>
      <c r="AG352" s="127"/>
      <c r="AH352" s="127"/>
      <c r="AI352" s="127"/>
      <c r="AJ352" s="127"/>
      <c r="AK352" s="127"/>
      <c r="AL352" s="127"/>
      <c r="AM352" s="127"/>
      <c r="AN352" s="127"/>
      <c r="AO352" s="127"/>
      <c r="AP352" s="127"/>
      <c r="AQ352" s="127"/>
      <c r="AR352" s="127"/>
      <c r="AS352" s="127"/>
      <c r="AT352" s="127"/>
      <c r="AU352" s="127"/>
      <c r="AV352" s="127"/>
      <c r="AW352" s="117">
        <f t="shared" si="5"/>
        <v>0</v>
      </c>
      <c r="AX352" s="126"/>
    </row>
    <row r="353" spans="1:50" ht="19.5" customHeight="1">
      <c r="A353" s="116">
        <v>350</v>
      </c>
      <c r="B353" s="124"/>
      <c r="C353" s="125"/>
      <c r="D353" s="126"/>
      <c r="E353" s="126"/>
      <c r="F353" s="125"/>
      <c r="G353" s="126"/>
      <c r="H353" s="126"/>
      <c r="I353" s="126"/>
      <c r="J353" s="125"/>
      <c r="K353" s="126"/>
      <c r="L353" s="125"/>
      <c r="M353" s="126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  <c r="AM353" s="127"/>
      <c r="AN353" s="127"/>
      <c r="AO353" s="127"/>
      <c r="AP353" s="127"/>
      <c r="AQ353" s="127"/>
      <c r="AR353" s="127"/>
      <c r="AS353" s="127"/>
      <c r="AT353" s="127"/>
      <c r="AU353" s="127"/>
      <c r="AV353" s="127"/>
      <c r="AW353" s="117">
        <f t="shared" si="5"/>
        <v>0</v>
      </c>
      <c r="AX353" s="126"/>
    </row>
    <row r="354" spans="1:50" ht="19.5" customHeight="1">
      <c r="A354" s="116">
        <v>351</v>
      </c>
      <c r="B354" s="124"/>
      <c r="C354" s="125"/>
      <c r="D354" s="126"/>
      <c r="E354" s="126"/>
      <c r="F354" s="125"/>
      <c r="G354" s="126"/>
      <c r="H354" s="126"/>
      <c r="I354" s="126"/>
      <c r="J354" s="125"/>
      <c r="K354" s="126"/>
      <c r="L354" s="125"/>
      <c r="M354" s="126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  <c r="AB354" s="127"/>
      <c r="AC354" s="127"/>
      <c r="AD354" s="127"/>
      <c r="AE354" s="127"/>
      <c r="AF354" s="127"/>
      <c r="AG354" s="127"/>
      <c r="AH354" s="127"/>
      <c r="AI354" s="127"/>
      <c r="AJ354" s="127"/>
      <c r="AK354" s="127"/>
      <c r="AL354" s="127"/>
      <c r="AM354" s="127"/>
      <c r="AN354" s="127"/>
      <c r="AO354" s="127"/>
      <c r="AP354" s="127"/>
      <c r="AQ354" s="127"/>
      <c r="AR354" s="127"/>
      <c r="AS354" s="127"/>
      <c r="AT354" s="127"/>
      <c r="AU354" s="127"/>
      <c r="AV354" s="127"/>
      <c r="AW354" s="117">
        <f t="shared" si="5"/>
        <v>0</v>
      </c>
      <c r="AX354" s="126"/>
    </row>
    <row r="355" spans="1:50" ht="19.5" customHeight="1">
      <c r="A355" s="116">
        <v>352</v>
      </c>
      <c r="B355" s="124"/>
      <c r="C355" s="125"/>
      <c r="D355" s="126"/>
      <c r="E355" s="126"/>
      <c r="F355" s="125"/>
      <c r="G355" s="126"/>
      <c r="H355" s="126"/>
      <c r="I355" s="126"/>
      <c r="J355" s="125"/>
      <c r="K355" s="126"/>
      <c r="L355" s="125"/>
      <c r="M355" s="126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  <c r="AB355" s="127"/>
      <c r="AC355" s="127"/>
      <c r="AD355" s="127"/>
      <c r="AE355" s="127"/>
      <c r="AF355" s="127"/>
      <c r="AG355" s="127"/>
      <c r="AH355" s="127"/>
      <c r="AI355" s="127"/>
      <c r="AJ355" s="127"/>
      <c r="AK355" s="127"/>
      <c r="AL355" s="127"/>
      <c r="AM355" s="127"/>
      <c r="AN355" s="127"/>
      <c r="AO355" s="127"/>
      <c r="AP355" s="127"/>
      <c r="AQ355" s="127"/>
      <c r="AR355" s="127"/>
      <c r="AS355" s="127"/>
      <c r="AT355" s="127"/>
      <c r="AU355" s="127"/>
      <c r="AV355" s="127"/>
      <c r="AW355" s="117">
        <f t="shared" si="5"/>
        <v>0</v>
      </c>
      <c r="AX355" s="126"/>
    </row>
    <row r="356" spans="1:50" ht="19.5" customHeight="1">
      <c r="A356" s="116">
        <v>353</v>
      </c>
      <c r="B356" s="124"/>
      <c r="C356" s="125"/>
      <c r="D356" s="126"/>
      <c r="E356" s="126"/>
      <c r="F356" s="125"/>
      <c r="G356" s="126"/>
      <c r="H356" s="126"/>
      <c r="I356" s="126"/>
      <c r="J356" s="125"/>
      <c r="K356" s="126"/>
      <c r="L356" s="125"/>
      <c r="M356" s="126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  <c r="AB356" s="127"/>
      <c r="AC356" s="127"/>
      <c r="AD356" s="127"/>
      <c r="AE356" s="127"/>
      <c r="AF356" s="127"/>
      <c r="AG356" s="127"/>
      <c r="AH356" s="127"/>
      <c r="AI356" s="127"/>
      <c r="AJ356" s="127"/>
      <c r="AK356" s="127"/>
      <c r="AL356" s="127"/>
      <c r="AM356" s="127"/>
      <c r="AN356" s="127"/>
      <c r="AO356" s="127"/>
      <c r="AP356" s="127"/>
      <c r="AQ356" s="127"/>
      <c r="AR356" s="127"/>
      <c r="AS356" s="127"/>
      <c r="AT356" s="127"/>
      <c r="AU356" s="127"/>
      <c r="AV356" s="127"/>
      <c r="AW356" s="117">
        <f t="shared" si="5"/>
        <v>0</v>
      </c>
      <c r="AX356" s="126"/>
    </row>
    <row r="357" spans="1:50" ht="19.5" customHeight="1">
      <c r="A357" s="116">
        <v>354</v>
      </c>
      <c r="B357" s="124"/>
      <c r="C357" s="125"/>
      <c r="D357" s="126"/>
      <c r="E357" s="126"/>
      <c r="F357" s="125"/>
      <c r="G357" s="126"/>
      <c r="H357" s="126"/>
      <c r="I357" s="126"/>
      <c r="J357" s="125"/>
      <c r="K357" s="126"/>
      <c r="L357" s="125"/>
      <c r="M357" s="126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  <c r="AB357" s="127"/>
      <c r="AC357" s="127"/>
      <c r="AD357" s="127"/>
      <c r="AE357" s="127"/>
      <c r="AF357" s="127"/>
      <c r="AG357" s="127"/>
      <c r="AH357" s="127"/>
      <c r="AI357" s="127"/>
      <c r="AJ357" s="127"/>
      <c r="AK357" s="127"/>
      <c r="AL357" s="127"/>
      <c r="AM357" s="127"/>
      <c r="AN357" s="127"/>
      <c r="AO357" s="127"/>
      <c r="AP357" s="127"/>
      <c r="AQ357" s="127"/>
      <c r="AR357" s="127"/>
      <c r="AS357" s="127"/>
      <c r="AT357" s="127"/>
      <c r="AU357" s="127"/>
      <c r="AV357" s="127"/>
      <c r="AW357" s="117">
        <f t="shared" si="5"/>
        <v>0</v>
      </c>
      <c r="AX357" s="126"/>
    </row>
    <row r="358" spans="1:50" ht="19.5" customHeight="1">
      <c r="A358" s="116">
        <v>355</v>
      </c>
      <c r="B358" s="124"/>
      <c r="C358" s="125"/>
      <c r="D358" s="126"/>
      <c r="E358" s="126"/>
      <c r="F358" s="125"/>
      <c r="G358" s="126"/>
      <c r="H358" s="126"/>
      <c r="I358" s="126"/>
      <c r="J358" s="125"/>
      <c r="K358" s="126"/>
      <c r="L358" s="125"/>
      <c r="M358" s="126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  <c r="AB358" s="127"/>
      <c r="AC358" s="127"/>
      <c r="AD358" s="127"/>
      <c r="AE358" s="127"/>
      <c r="AF358" s="127"/>
      <c r="AG358" s="127"/>
      <c r="AH358" s="127"/>
      <c r="AI358" s="127"/>
      <c r="AJ358" s="127"/>
      <c r="AK358" s="127"/>
      <c r="AL358" s="127"/>
      <c r="AM358" s="127"/>
      <c r="AN358" s="127"/>
      <c r="AO358" s="127"/>
      <c r="AP358" s="127"/>
      <c r="AQ358" s="127"/>
      <c r="AR358" s="127"/>
      <c r="AS358" s="127"/>
      <c r="AT358" s="127"/>
      <c r="AU358" s="127"/>
      <c r="AV358" s="127"/>
      <c r="AW358" s="117">
        <f t="shared" si="5"/>
        <v>0</v>
      </c>
      <c r="AX358" s="126"/>
    </row>
    <row r="359" spans="1:50" ht="19.5" customHeight="1">
      <c r="A359" s="116">
        <v>356</v>
      </c>
      <c r="B359" s="124"/>
      <c r="C359" s="125"/>
      <c r="D359" s="126"/>
      <c r="E359" s="126"/>
      <c r="F359" s="125"/>
      <c r="G359" s="126"/>
      <c r="H359" s="126"/>
      <c r="I359" s="126"/>
      <c r="J359" s="125"/>
      <c r="K359" s="126"/>
      <c r="L359" s="125"/>
      <c r="M359" s="126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  <c r="AB359" s="127"/>
      <c r="AC359" s="127"/>
      <c r="AD359" s="127"/>
      <c r="AE359" s="127"/>
      <c r="AF359" s="127"/>
      <c r="AG359" s="127"/>
      <c r="AH359" s="127"/>
      <c r="AI359" s="127"/>
      <c r="AJ359" s="127"/>
      <c r="AK359" s="127"/>
      <c r="AL359" s="127"/>
      <c r="AM359" s="127"/>
      <c r="AN359" s="127"/>
      <c r="AO359" s="127"/>
      <c r="AP359" s="127"/>
      <c r="AQ359" s="127"/>
      <c r="AR359" s="127"/>
      <c r="AS359" s="127"/>
      <c r="AT359" s="127"/>
      <c r="AU359" s="127"/>
      <c r="AV359" s="127"/>
      <c r="AW359" s="117">
        <f t="shared" si="5"/>
        <v>0</v>
      </c>
      <c r="AX359" s="126"/>
    </row>
    <row r="360" spans="1:50" ht="19.5" customHeight="1">
      <c r="A360" s="116">
        <v>357</v>
      </c>
      <c r="B360" s="124"/>
      <c r="C360" s="125"/>
      <c r="D360" s="126"/>
      <c r="E360" s="126"/>
      <c r="F360" s="125"/>
      <c r="G360" s="126"/>
      <c r="H360" s="126"/>
      <c r="I360" s="126"/>
      <c r="J360" s="125"/>
      <c r="K360" s="126"/>
      <c r="L360" s="125"/>
      <c r="M360" s="126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  <c r="AB360" s="127"/>
      <c r="AC360" s="127"/>
      <c r="AD360" s="127"/>
      <c r="AE360" s="127"/>
      <c r="AF360" s="127"/>
      <c r="AG360" s="127"/>
      <c r="AH360" s="127"/>
      <c r="AI360" s="127"/>
      <c r="AJ360" s="127"/>
      <c r="AK360" s="127"/>
      <c r="AL360" s="127"/>
      <c r="AM360" s="127"/>
      <c r="AN360" s="127"/>
      <c r="AO360" s="127"/>
      <c r="AP360" s="127"/>
      <c r="AQ360" s="127"/>
      <c r="AR360" s="127"/>
      <c r="AS360" s="127"/>
      <c r="AT360" s="127"/>
      <c r="AU360" s="127"/>
      <c r="AV360" s="127"/>
      <c r="AW360" s="117">
        <f t="shared" si="5"/>
        <v>0</v>
      </c>
      <c r="AX360" s="126"/>
    </row>
    <row r="361" spans="1:50" ht="19.5" customHeight="1">
      <c r="A361" s="116">
        <v>358</v>
      </c>
      <c r="B361" s="124"/>
      <c r="C361" s="125"/>
      <c r="D361" s="126"/>
      <c r="E361" s="126"/>
      <c r="F361" s="125"/>
      <c r="G361" s="126"/>
      <c r="H361" s="126"/>
      <c r="I361" s="126"/>
      <c r="J361" s="125"/>
      <c r="K361" s="126"/>
      <c r="L361" s="125"/>
      <c r="M361" s="126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  <c r="AB361" s="127"/>
      <c r="AC361" s="127"/>
      <c r="AD361" s="127"/>
      <c r="AE361" s="127"/>
      <c r="AF361" s="127"/>
      <c r="AG361" s="127"/>
      <c r="AH361" s="127"/>
      <c r="AI361" s="127"/>
      <c r="AJ361" s="127"/>
      <c r="AK361" s="127"/>
      <c r="AL361" s="127"/>
      <c r="AM361" s="127"/>
      <c r="AN361" s="127"/>
      <c r="AO361" s="127"/>
      <c r="AP361" s="127"/>
      <c r="AQ361" s="127"/>
      <c r="AR361" s="127"/>
      <c r="AS361" s="127"/>
      <c r="AT361" s="127"/>
      <c r="AU361" s="127"/>
      <c r="AV361" s="127"/>
      <c r="AW361" s="117">
        <f t="shared" si="5"/>
        <v>0</v>
      </c>
      <c r="AX361" s="126"/>
    </row>
    <row r="362" spans="1:50" ht="19.5" customHeight="1">
      <c r="A362" s="116">
        <v>359</v>
      </c>
      <c r="B362" s="124"/>
      <c r="C362" s="125"/>
      <c r="D362" s="126"/>
      <c r="E362" s="126"/>
      <c r="F362" s="125"/>
      <c r="G362" s="126"/>
      <c r="H362" s="126"/>
      <c r="I362" s="126"/>
      <c r="J362" s="125"/>
      <c r="K362" s="126"/>
      <c r="L362" s="125"/>
      <c r="M362" s="126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  <c r="AB362" s="127"/>
      <c r="AC362" s="127"/>
      <c r="AD362" s="127"/>
      <c r="AE362" s="127"/>
      <c r="AF362" s="127"/>
      <c r="AG362" s="127"/>
      <c r="AH362" s="127"/>
      <c r="AI362" s="127"/>
      <c r="AJ362" s="127"/>
      <c r="AK362" s="127"/>
      <c r="AL362" s="127"/>
      <c r="AM362" s="127"/>
      <c r="AN362" s="127"/>
      <c r="AO362" s="127"/>
      <c r="AP362" s="127"/>
      <c r="AQ362" s="127"/>
      <c r="AR362" s="127"/>
      <c r="AS362" s="127"/>
      <c r="AT362" s="127"/>
      <c r="AU362" s="127"/>
      <c r="AV362" s="127"/>
      <c r="AW362" s="117">
        <f t="shared" si="5"/>
        <v>0</v>
      </c>
      <c r="AX362" s="126"/>
    </row>
    <row r="363" spans="1:50" ht="19.5" customHeight="1">
      <c r="A363" s="116">
        <v>360</v>
      </c>
      <c r="B363" s="124"/>
      <c r="C363" s="125"/>
      <c r="D363" s="126"/>
      <c r="E363" s="126"/>
      <c r="F363" s="125"/>
      <c r="G363" s="126"/>
      <c r="H363" s="126"/>
      <c r="I363" s="126"/>
      <c r="J363" s="125"/>
      <c r="K363" s="126"/>
      <c r="L363" s="125"/>
      <c r="M363" s="126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  <c r="AB363" s="127"/>
      <c r="AC363" s="127"/>
      <c r="AD363" s="127"/>
      <c r="AE363" s="127"/>
      <c r="AF363" s="127"/>
      <c r="AG363" s="127"/>
      <c r="AH363" s="127"/>
      <c r="AI363" s="127"/>
      <c r="AJ363" s="127"/>
      <c r="AK363" s="127"/>
      <c r="AL363" s="127"/>
      <c r="AM363" s="127"/>
      <c r="AN363" s="127"/>
      <c r="AO363" s="127"/>
      <c r="AP363" s="127"/>
      <c r="AQ363" s="127"/>
      <c r="AR363" s="127"/>
      <c r="AS363" s="127"/>
      <c r="AT363" s="127"/>
      <c r="AU363" s="127"/>
      <c r="AV363" s="127"/>
      <c r="AW363" s="117">
        <f t="shared" si="5"/>
        <v>0</v>
      </c>
      <c r="AX363" s="126"/>
    </row>
    <row r="364" spans="1:50" ht="19.5" customHeight="1">
      <c r="A364" s="116">
        <v>361</v>
      </c>
      <c r="B364" s="124"/>
      <c r="C364" s="125"/>
      <c r="D364" s="126"/>
      <c r="E364" s="126"/>
      <c r="F364" s="125"/>
      <c r="G364" s="126"/>
      <c r="H364" s="126"/>
      <c r="I364" s="126"/>
      <c r="J364" s="125"/>
      <c r="K364" s="126"/>
      <c r="L364" s="125"/>
      <c r="M364" s="126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  <c r="AB364" s="127"/>
      <c r="AC364" s="127"/>
      <c r="AD364" s="127"/>
      <c r="AE364" s="127"/>
      <c r="AF364" s="127"/>
      <c r="AG364" s="127"/>
      <c r="AH364" s="127"/>
      <c r="AI364" s="127"/>
      <c r="AJ364" s="127"/>
      <c r="AK364" s="127"/>
      <c r="AL364" s="127"/>
      <c r="AM364" s="127"/>
      <c r="AN364" s="127"/>
      <c r="AO364" s="127"/>
      <c r="AP364" s="127"/>
      <c r="AQ364" s="127"/>
      <c r="AR364" s="127"/>
      <c r="AS364" s="127"/>
      <c r="AT364" s="127"/>
      <c r="AU364" s="127"/>
      <c r="AV364" s="127"/>
      <c r="AW364" s="117">
        <f t="shared" si="5"/>
        <v>0</v>
      </c>
      <c r="AX364" s="126"/>
    </row>
    <row r="365" spans="1:50" ht="19.5" customHeight="1">
      <c r="A365" s="116">
        <v>362</v>
      </c>
      <c r="B365" s="124"/>
      <c r="C365" s="125"/>
      <c r="D365" s="126"/>
      <c r="E365" s="126"/>
      <c r="F365" s="125"/>
      <c r="G365" s="126"/>
      <c r="H365" s="126"/>
      <c r="I365" s="126"/>
      <c r="J365" s="125"/>
      <c r="K365" s="126"/>
      <c r="L365" s="125"/>
      <c r="M365" s="126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  <c r="AB365" s="127"/>
      <c r="AC365" s="127"/>
      <c r="AD365" s="127"/>
      <c r="AE365" s="127"/>
      <c r="AF365" s="127"/>
      <c r="AG365" s="127"/>
      <c r="AH365" s="127"/>
      <c r="AI365" s="127"/>
      <c r="AJ365" s="127"/>
      <c r="AK365" s="127"/>
      <c r="AL365" s="127"/>
      <c r="AM365" s="127"/>
      <c r="AN365" s="127"/>
      <c r="AO365" s="127"/>
      <c r="AP365" s="127"/>
      <c r="AQ365" s="127"/>
      <c r="AR365" s="127"/>
      <c r="AS365" s="127"/>
      <c r="AT365" s="127"/>
      <c r="AU365" s="127"/>
      <c r="AV365" s="127"/>
      <c r="AW365" s="117">
        <f t="shared" si="5"/>
        <v>0</v>
      </c>
      <c r="AX365" s="126"/>
    </row>
    <row r="366" spans="1:50" ht="19.5" customHeight="1">
      <c r="A366" s="116">
        <v>363</v>
      </c>
      <c r="B366" s="124"/>
      <c r="C366" s="125"/>
      <c r="D366" s="126"/>
      <c r="E366" s="126"/>
      <c r="F366" s="125"/>
      <c r="G366" s="126"/>
      <c r="H366" s="126"/>
      <c r="I366" s="126"/>
      <c r="J366" s="125"/>
      <c r="K366" s="126"/>
      <c r="L366" s="125"/>
      <c r="M366" s="126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  <c r="AB366" s="127"/>
      <c r="AC366" s="127"/>
      <c r="AD366" s="127"/>
      <c r="AE366" s="127"/>
      <c r="AF366" s="127"/>
      <c r="AG366" s="127"/>
      <c r="AH366" s="127"/>
      <c r="AI366" s="127"/>
      <c r="AJ366" s="127"/>
      <c r="AK366" s="127"/>
      <c r="AL366" s="127"/>
      <c r="AM366" s="127"/>
      <c r="AN366" s="127"/>
      <c r="AO366" s="127"/>
      <c r="AP366" s="127"/>
      <c r="AQ366" s="127"/>
      <c r="AR366" s="127"/>
      <c r="AS366" s="127"/>
      <c r="AT366" s="127"/>
      <c r="AU366" s="127"/>
      <c r="AV366" s="127"/>
      <c r="AW366" s="117">
        <f t="shared" si="5"/>
        <v>0</v>
      </c>
      <c r="AX366" s="126"/>
    </row>
    <row r="367" spans="1:50" ht="19.5" customHeight="1">
      <c r="A367" s="116">
        <v>364</v>
      </c>
      <c r="B367" s="124"/>
      <c r="C367" s="125"/>
      <c r="D367" s="126"/>
      <c r="E367" s="126"/>
      <c r="F367" s="125"/>
      <c r="G367" s="126"/>
      <c r="H367" s="126"/>
      <c r="I367" s="126"/>
      <c r="J367" s="125"/>
      <c r="K367" s="126"/>
      <c r="L367" s="125"/>
      <c r="M367" s="126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  <c r="AB367" s="127"/>
      <c r="AC367" s="127"/>
      <c r="AD367" s="127"/>
      <c r="AE367" s="127"/>
      <c r="AF367" s="127"/>
      <c r="AG367" s="127"/>
      <c r="AH367" s="127"/>
      <c r="AI367" s="127"/>
      <c r="AJ367" s="127"/>
      <c r="AK367" s="127"/>
      <c r="AL367" s="127"/>
      <c r="AM367" s="127"/>
      <c r="AN367" s="127"/>
      <c r="AO367" s="127"/>
      <c r="AP367" s="127"/>
      <c r="AQ367" s="127"/>
      <c r="AR367" s="127"/>
      <c r="AS367" s="127"/>
      <c r="AT367" s="127"/>
      <c r="AU367" s="127"/>
      <c r="AV367" s="127"/>
      <c r="AW367" s="117">
        <f t="shared" si="5"/>
        <v>0</v>
      </c>
      <c r="AX367" s="126"/>
    </row>
    <row r="368" spans="1:50" ht="19.5" customHeight="1">
      <c r="A368" s="116">
        <v>365</v>
      </c>
      <c r="B368" s="124"/>
      <c r="C368" s="125"/>
      <c r="D368" s="126"/>
      <c r="E368" s="126"/>
      <c r="F368" s="125"/>
      <c r="G368" s="126"/>
      <c r="H368" s="126"/>
      <c r="I368" s="126"/>
      <c r="J368" s="125"/>
      <c r="K368" s="126"/>
      <c r="L368" s="125"/>
      <c r="M368" s="126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  <c r="AB368" s="127"/>
      <c r="AC368" s="127"/>
      <c r="AD368" s="127"/>
      <c r="AE368" s="127"/>
      <c r="AF368" s="127"/>
      <c r="AG368" s="127"/>
      <c r="AH368" s="127"/>
      <c r="AI368" s="127"/>
      <c r="AJ368" s="127"/>
      <c r="AK368" s="127"/>
      <c r="AL368" s="127"/>
      <c r="AM368" s="127"/>
      <c r="AN368" s="127"/>
      <c r="AO368" s="127"/>
      <c r="AP368" s="127"/>
      <c r="AQ368" s="127"/>
      <c r="AR368" s="127"/>
      <c r="AS368" s="127"/>
      <c r="AT368" s="127"/>
      <c r="AU368" s="127"/>
      <c r="AV368" s="127"/>
      <c r="AW368" s="117">
        <f t="shared" si="5"/>
        <v>0</v>
      </c>
      <c r="AX368" s="126"/>
    </row>
    <row r="369" spans="1:50" ht="19.5" customHeight="1">
      <c r="A369" s="116">
        <v>366</v>
      </c>
      <c r="B369" s="124"/>
      <c r="C369" s="125"/>
      <c r="D369" s="126"/>
      <c r="E369" s="126"/>
      <c r="F369" s="125"/>
      <c r="G369" s="126"/>
      <c r="H369" s="126"/>
      <c r="I369" s="126"/>
      <c r="J369" s="125"/>
      <c r="K369" s="126"/>
      <c r="L369" s="125"/>
      <c r="M369" s="126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  <c r="AB369" s="127"/>
      <c r="AC369" s="127"/>
      <c r="AD369" s="127"/>
      <c r="AE369" s="127"/>
      <c r="AF369" s="127"/>
      <c r="AG369" s="127"/>
      <c r="AH369" s="127"/>
      <c r="AI369" s="127"/>
      <c r="AJ369" s="127"/>
      <c r="AK369" s="127"/>
      <c r="AL369" s="127"/>
      <c r="AM369" s="127"/>
      <c r="AN369" s="127"/>
      <c r="AO369" s="127"/>
      <c r="AP369" s="127"/>
      <c r="AQ369" s="127"/>
      <c r="AR369" s="127"/>
      <c r="AS369" s="127"/>
      <c r="AT369" s="127"/>
      <c r="AU369" s="127"/>
      <c r="AV369" s="127"/>
      <c r="AW369" s="117">
        <f t="shared" si="5"/>
        <v>0</v>
      </c>
      <c r="AX369" s="126"/>
    </row>
    <row r="370" spans="1:50" ht="19.5" customHeight="1">
      <c r="A370" s="116">
        <v>367</v>
      </c>
      <c r="B370" s="124"/>
      <c r="C370" s="125"/>
      <c r="D370" s="126"/>
      <c r="E370" s="126"/>
      <c r="F370" s="125"/>
      <c r="G370" s="126"/>
      <c r="H370" s="126"/>
      <c r="I370" s="126"/>
      <c r="J370" s="125"/>
      <c r="K370" s="126"/>
      <c r="L370" s="125"/>
      <c r="M370" s="126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  <c r="AB370" s="127"/>
      <c r="AC370" s="127"/>
      <c r="AD370" s="127"/>
      <c r="AE370" s="127"/>
      <c r="AF370" s="127"/>
      <c r="AG370" s="127"/>
      <c r="AH370" s="127"/>
      <c r="AI370" s="127"/>
      <c r="AJ370" s="127"/>
      <c r="AK370" s="127"/>
      <c r="AL370" s="127"/>
      <c r="AM370" s="127"/>
      <c r="AN370" s="127"/>
      <c r="AO370" s="127"/>
      <c r="AP370" s="127"/>
      <c r="AQ370" s="127"/>
      <c r="AR370" s="127"/>
      <c r="AS370" s="127"/>
      <c r="AT370" s="127"/>
      <c r="AU370" s="127"/>
      <c r="AV370" s="127"/>
      <c r="AW370" s="117">
        <f t="shared" si="5"/>
        <v>0</v>
      </c>
      <c r="AX370" s="126"/>
    </row>
    <row r="371" spans="1:50" ht="19.5" customHeight="1">
      <c r="A371" s="116">
        <v>368</v>
      </c>
      <c r="B371" s="124"/>
      <c r="C371" s="125"/>
      <c r="D371" s="126"/>
      <c r="E371" s="126"/>
      <c r="F371" s="125"/>
      <c r="G371" s="126"/>
      <c r="H371" s="126"/>
      <c r="I371" s="126"/>
      <c r="J371" s="125"/>
      <c r="K371" s="126"/>
      <c r="L371" s="125"/>
      <c r="M371" s="126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  <c r="AB371" s="127"/>
      <c r="AC371" s="127"/>
      <c r="AD371" s="127"/>
      <c r="AE371" s="127"/>
      <c r="AF371" s="127"/>
      <c r="AG371" s="127"/>
      <c r="AH371" s="127"/>
      <c r="AI371" s="127"/>
      <c r="AJ371" s="127"/>
      <c r="AK371" s="127"/>
      <c r="AL371" s="127"/>
      <c r="AM371" s="127"/>
      <c r="AN371" s="127"/>
      <c r="AO371" s="127"/>
      <c r="AP371" s="127"/>
      <c r="AQ371" s="127"/>
      <c r="AR371" s="127"/>
      <c r="AS371" s="127"/>
      <c r="AT371" s="127"/>
      <c r="AU371" s="127"/>
      <c r="AV371" s="127"/>
      <c r="AW371" s="117">
        <f t="shared" si="5"/>
        <v>0</v>
      </c>
      <c r="AX371" s="126"/>
    </row>
    <row r="372" spans="1:50" ht="19.5" customHeight="1">
      <c r="A372" s="116">
        <v>369</v>
      </c>
      <c r="B372" s="124"/>
      <c r="C372" s="125"/>
      <c r="D372" s="126"/>
      <c r="E372" s="126"/>
      <c r="F372" s="125"/>
      <c r="G372" s="126"/>
      <c r="H372" s="126"/>
      <c r="I372" s="126"/>
      <c r="J372" s="125"/>
      <c r="K372" s="126"/>
      <c r="L372" s="125"/>
      <c r="M372" s="126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  <c r="AB372" s="127"/>
      <c r="AC372" s="127"/>
      <c r="AD372" s="127"/>
      <c r="AE372" s="127"/>
      <c r="AF372" s="127"/>
      <c r="AG372" s="127"/>
      <c r="AH372" s="127"/>
      <c r="AI372" s="127"/>
      <c r="AJ372" s="127"/>
      <c r="AK372" s="127"/>
      <c r="AL372" s="127"/>
      <c r="AM372" s="127"/>
      <c r="AN372" s="127"/>
      <c r="AO372" s="127"/>
      <c r="AP372" s="127"/>
      <c r="AQ372" s="127"/>
      <c r="AR372" s="127"/>
      <c r="AS372" s="127"/>
      <c r="AT372" s="127"/>
      <c r="AU372" s="127"/>
      <c r="AV372" s="127"/>
      <c r="AW372" s="117">
        <f t="shared" si="5"/>
        <v>0</v>
      </c>
      <c r="AX372" s="126"/>
    </row>
    <row r="373" spans="1:50" ht="19.5" customHeight="1">
      <c r="A373" s="116">
        <v>370</v>
      </c>
      <c r="B373" s="124"/>
      <c r="C373" s="125"/>
      <c r="D373" s="126"/>
      <c r="E373" s="126"/>
      <c r="F373" s="125"/>
      <c r="G373" s="126"/>
      <c r="H373" s="126"/>
      <c r="I373" s="126"/>
      <c r="J373" s="125"/>
      <c r="K373" s="126"/>
      <c r="L373" s="125"/>
      <c r="M373" s="126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  <c r="AB373" s="127"/>
      <c r="AC373" s="127"/>
      <c r="AD373" s="127"/>
      <c r="AE373" s="127"/>
      <c r="AF373" s="127"/>
      <c r="AG373" s="127"/>
      <c r="AH373" s="127"/>
      <c r="AI373" s="127"/>
      <c r="AJ373" s="127"/>
      <c r="AK373" s="127"/>
      <c r="AL373" s="127"/>
      <c r="AM373" s="127"/>
      <c r="AN373" s="127"/>
      <c r="AO373" s="127"/>
      <c r="AP373" s="127"/>
      <c r="AQ373" s="127"/>
      <c r="AR373" s="127"/>
      <c r="AS373" s="127"/>
      <c r="AT373" s="127"/>
      <c r="AU373" s="127"/>
      <c r="AV373" s="127"/>
      <c r="AW373" s="117">
        <f t="shared" si="5"/>
        <v>0</v>
      </c>
      <c r="AX373" s="126"/>
    </row>
    <row r="374" spans="1:50" ht="19.5" customHeight="1">
      <c r="A374" s="116">
        <v>371</v>
      </c>
      <c r="B374" s="124"/>
      <c r="C374" s="125"/>
      <c r="D374" s="126"/>
      <c r="E374" s="126"/>
      <c r="F374" s="125"/>
      <c r="G374" s="126"/>
      <c r="H374" s="126"/>
      <c r="I374" s="126"/>
      <c r="J374" s="125"/>
      <c r="K374" s="126"/>
      <c r="L374" s="125"/>
      <c r="M374" s="126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  <c r="AB374" s="127"/>
      <c r="AC374" s="127"/>
      <c r="AD374" s="127"/>
      <c r="AE374" s="127"/>
      <c r="AF374" s="127"/>
      <c r="AG374" s="127"/>
      <c r="AH374" s="127"/>
      <c r="AI374" s="127"/>
      <c r="AJ374" s="127"/>
      <c r="AK374" s="127"/>
      <c r="AL374" s="127"/>
      <c r="AM374" s="127"/>
      <c r="AN374" s="127"/>
      <c r="AO374" s="127"/>
      <c r="AP374" s="127"/>
      <c r="AQ374" s="127"/>
      <c r="AR374" s="127"/>
      <c r="AS374" s="127"/>
      <c r="AT374" s="127"/>
      <c r="AU374" s="127"/>
      <c r="AV374" s="127"/>
      <c r="AW374" s="117">
        <f t="shared" si="5"/>
        <v>0</v>
      </c>
      <c r="AX374" s="126"/>
    </row>
    <row r="375" spans="1:50" ht="19.5" customHeight="1">
      <c r="A375" s="116">
        <v>372</v>
      </c>
      <c r="B375" s="124"/>
      <c r="C375" s="125"/>
      <c r="D375" s="126"/>
      <c r="E375" s="126"/>
      <c r="F375" s="125"/>
      <c r="G375" s="126"/>
      <c r="H375" s="126"/>
      <c r="I375" s="126"/>
      <c r="J375" s="125"/>
      <c r="K375" s="126"/>
      <c r="L375" s="125"/>
      <c r="M375" s="126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  <c r="AB375" s="127"/>
      <c r="AC375" s="127"/>
      <c r="AD375" s="127"/>
      <c r="AE375" s="127"/>
      <c r="AF375" s="127"/>
      <c r="AG375" s="127"/>
      <c r="AH375" s="127"/>
      <c r="AI375" s="127"/>
      <c r="AJ375" s="127"/>
      <c r="AK375" s="127"/>
      <c r="AL375" s="127"/>
      <c r="AM375" s="127"/>
      <c r="AN375" s="127"/>
      <c r="AO375" s="127"/>
      <c r="AP375" s="127"/>
      <c r="AQ375" s="127"/>
      <c r="AR375" s="127"/>
      <c r="AS375" s="127"/>
      <c r="AT375" s="127"/>
      <c r="AU375" s="127"/>
      <c r="AV375" s="127"/>
      <c r="AW375" s="117">
        <f t="shared" si="5"/>
        <v>0</v>
      </c>
      <c r="AX375" s="126"/>
    </row>
    <row r="376" spans="1:50" ht="19.5" customHeight="1">
      <c r="A376" s="116">
        <v>373</v>
      </c>
      <c r="B376" s="124"/>
      <c r="C376" s="125"/>
      <c r="D376" s="126"/>
      <c r="E376" s="126"/>
      <c r="F376" s="125"/>
      <c r="G376" s="126"/>
      <c r="H376" s="126"/>
      <c r="I376" s="126"/>
      <c r="J376" s="125"/>
      <c r="K376" s="126"/>
      <c r="L376" s="125"/>
      <c r="M376" s="126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  <c r="AB376" s="127"/>
      <c r="AC376" s="127"/>
      <c r="AD376" s="127"/>
      <c r="AE376" s="127"/>
      <c r="AF376" s="127"/>
      <c r="AG376" s="127"/>
      <c r="AH376" s="127"/>
      <c r="AI376" s="127"/>
      <c r="AJ376" s="127"/>
      <c r="AK376" s="127"/>
      <c r="AL376" s="127"/>
      <c r="AM376" s="127"/>
      <c r="AN376" s="127"/>
      <c r="AO376" s="127"/>
      <c r="AP376" s="127"/>
      <c r="AQ376" s="127"/>
      <c r="AR376" s="127"/>
      <c r="AS376" s="127"/>
      <c r="AT376" s="127"/>
      <c r="AU376" s="127"/>
      <c r="AV376" s="127"/>
      <c r="AW376" s="117">
        <f t="shared" si="5"/>
        <v>0</v>
      </c>
      <c r="AX376" s="126"/>
    </row>
    <row r="377" spans="1:50" ht="19.5" customHeight="1">
      <c r="A377" s="116">
        <v>374</v>
      </c>
      <c r="B377" s="124"/>
      <c r="C377" s="125"/>
      <c r="D377" s="126"/>
      <c r="E377" s="126"/>
      <c r="F377" s="125"/>
      <c r="G377" s="126"/>
      <c r="H377" s="126"/>
      <c r="I377" s="126"/>
      <c r="J377" s="125"/>
      <c r="K377" s="126"/>
      <c r="L377" s="125"/>
      <c r="M377" s="126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  <c r="AB377" s="127"/>
      <c r="AC377" s="127"/>
      <c r="AD377" s="127"/>
      <c r="AE377" s="127"/>
      <c r="AF377" s="127"/>
      <c r="AG377" s="127"/>
      <c r="AH377" s="127"/>
      <c r="AI377" s="127"/>
      <c r="AJ377" s="127"/>
      <c r="AK377" s="127"/>
      <c r="AL377" s="127"/>
      <c r="AM377" s="127"/>
      <c r="AN377" s="127"/>
      <c r="AO377" s="127"/>
      <c r="AP377" s="127"/>
      <c r="AQ377" s="127"/>
      <c r="AR377" s="127"/>
      <c r="AS377" s="127"/>
      <c r="AT377" s="127"/>
      <c r="AU377" s="127"/>
      <c r="AV377" s="127"/>
      <c r="AW377" s="117">
        <f t="shared" si="5"/>
        <v>0</v>
      </c>
      <c r="AX377" s="126"/>
    </row>
    <row r="378" spans="1:50" ht="19.5" customHeight="1">
      <c r="A378" s="116">
        <v>375</v>
      </c>
      <c r="B378" s="124"/>
      <c r="C378" s="125"/>
      <c r="D378" s="126"/>
      <c r="E378" s="126"/>
      <c r="F378" s="125"/>
      <c r="G378" s="126"/>
      <c r="H378" s="126"/>
      <c r="I378" s="126"/>
      <c r="J378" s="125"/>
      <c r="K378" s="126"/>
      <c r="L378" s="125"/>
      <c r="M378" s="126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  <c r="AB378" s="127"/>
      <c r="AC378" s="127"/>
      <c r="AD378" s="127"/>
      <c r="AE378" s="127"/>
      <c r="AF378" s="127"/>
      <c r="AG378" s="127"/>
      <c r="AH378" s="127"/>
      <c r="AI378" s="127"/>
      <c r="AJ378" s="127"/>
      <c r="AK378" s="127"/>
      <c r="AL378" s="127"/>
      <c r="AM378" s="127"/>
      <c r="AN378" s="127"/>
      <c r="AO378" s="127"/>
      <c r="AP378" s="127"/>
      <c r="AQ378" s="127"/>
      <c r="AR378" s="127"/>
      <c r="AS378" s="127"/>
      <c r="AT378" s="127"/>
      <c r="AU378" s="127"/>
      <c r="AV378" s="127"/>
      <c r="AW378" s="117">
        <f t="shared" si="5"/>
        <v>0</v>
      </c>
      <c r="AX378" s="126"/>
    </row>
    <row r="379" spans="1:50" ht="19.5" customHeight="1">
      <c r="A379" s="116">
        <v>376</v>
      </c>
      <c r="B379" s="124"/>
      <c r="C379" s="125"/>
      <c r="D379" s="126"/>
      <c r="E379" s="126"/>
      <c r="F379" s="125"/>
      <c r="G379" s="126"/>
      <c r="H379" s="126"/>
      <c r="I379" s="126"/>
      <c r="J379" s="125"/>
      <c r="K379" s="126"/>
      <c r="L379" s="125"/>
      <c r="M379" s="126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  <c r="AB379" s="127"/>
      <c r="AC379" s="127"/>
      <c r="AD379" s="127"/>
      <c r="AE379" s="127"/>
      <c r="AF379" s="127"/>
      <c r="AG379" s="127"/>
      <c r="AH379" s="127"/>
      <c r="AI379" s="127"/>
      <c r="AJ379" s="127"/>
      <c r="AK379" s="127"/>
      <c r="AL379" s="127"/>
      <c r="AM379" s="127"/>
      <c r="AN379" s="127"/>
      <c r="AO379" s="127"/>
      <c r="AP379" s="127"/>
      <c r="AQ379" s="127"/>
      <c r="AR379" s="127"/>
      <c r="AS379" s="127"/>
      <c r="AT379" s="127"/>
      <c r="AU379" s="127"/>
      <c r="AV379" s="127"/>
      <c r="AW379" s="117">
        <f t="shared" si="5"/>
        <v>0</v>
      </c>
      <c r="AX379" s="126"/>
    </row>
    <row r="380" spans="1:50" ht="19.5" customHeight="1">
      <c r="A380" s="116">
        <v>377</v>
      </c>
      <c r="B380" s="124"/>
      <c r="C380" s="125"/>
      <c r="D380" s="126"/>
      <c r="E380" s="126"/>
      <c r="F380" s="125"/>
      <c r="G380" s="126"/>
      <c r="H380" s="126"/>
      <c r="I380" s="126"/>
      <c r="J380" s="125"/>
      <c r="K380" s="126"/>
      <c r="L380" s="125"/>
      <c r="M380" s="126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  <c r="AB380" s="127"/>
      <c r="AC380" s="127"/>
      <c r="AD380" s="127"/>
      <c r="AE380" s="127"/>
      <c r="AF380" s="127"/>
      <c r="AG380" s="127"/>
      <c r="AH380" s="127"/>
      <c r="AI380" s="127"/>
      <c r="AJ380" s="127"/>
      <c r="AK380" s="127"/>
      <c r="AL380" s="127"/>
      <c r="AM380" s="127"/>
      <c r="AN380" s="127"/>
      <c r="AO380" s="127"/>
      <c r="AP380" s="127"/>
      <c r="AQ380" s="127"/>
      <c r="AR380" s="127"/>
      <c r="AS380" s="127"/>
      <c r="AT380" s="127"/>
      <c r="AU380" s="127"/>
      <c r="AV380" s="127"/>
      <c r="AW380" s="117">
        <f t="shared" si="5"/>
        <v>0</v>
      </c>
      <c r="AX380" s="126"/>
    </row>
    <row r="381" spans="1:50" ht="19.5" customHeight="1">
      <c r="A381" s="116">
        <v>378</v>
      </c>
      <c r="B381" s="124"/>
      <c r="C381" s="125"/>
      <c r="D381" s="126"/>
      <c r="E381" s="126"/>
      <c r="F381" s="125"/>
      <c r="G381" s="126"/>
      <c r="H381" s="126"/>
      <c r="I381" s="126"/>
      <c r="J381" s="125"/>
      <c r="K381" s="126"/>
      <c r="L381" s="125"/>
      <c r="M381" s="126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  <c r="AB381" s="127"/>
      <c r="AC381" s="127"/>
      <c r="AD381" s="127"/>
      <c r="AE381" s="127"/>
      <c r="AF381" s="127"/>
      <c r="AG381" s="127"/>
      <c r="AH381" s="127"/>
      <c r="AI381" s="127"/>
      <c r="AJ381" s="127"/>
      <c r="AK381" s="127"/>
      <c r="AL381" s="127"/>
      <c r="AM381" s="127"/>
      <c r="AN381" s="127"/>
      <c r="AO381" s="127"/>
      <c r="AP381" s="127"/>
      <c r="AQ381" s="127"/>
      <c r="AR381" s="127"/>
      <c r="AS381" s="127"/>
      <c r="AT381" s="127"/>
      <c r="AU381" s="127"/>
      <c r="AV381" s="127"/>
      <c r="AW381" s="117">
        <f t="shared" si="5"/>
        <v>0</v>
      </c>
      <c r="AX381" s="126"/>
    </row>
    <row r="382" spans="1:50" ht="19.5" customHeight="1">
      <c r="A382" s="116">
        <v>379</v>
      </c>
      <c r="B382" s="124"/>
      <c r="C382" s="125"/>
      <c r="D382" s="126"/>
      <c r="E382" s="126"/>
      <c r="F382" s="125"/>
      <c r="G382" s="126"/>
      <c r="H382" s="126"/>
      <c r="I382" s="126"/>
      <c r="J382" s="125"/>
      <c r="K382" s="126"/>
      <c r="L382" s="125"/>
      <c r="M382" s="126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  <c r="AB382" s="127"/>
      <c r="AC382" s="127"/>
      <c r="AD382" s="127"/>
      <c r="AE382" s="127"/>
      <c r="AF382" s="127"/>
      <c r="AG382" s="127"/>
      <c r="AH382" s="127"/>
      <c r="AI382" s="127"/>
      <c r="AJ382" s="127"/>
      <c r="AK382" s="127"/>
      <c r="AL382" s="127"/>
      <c r="AM382" s="127"/>
      <c r="AN382" s="127"/>
      <c r="AO382" s="127"/>
      <c r="AP382" s="127"/>
      <c r="AQ382" s="127"/>
      <c r="AR382" s="127"/>
      <c r="AS382" s="127"/>
      <c r="AT382" s="127"/>
      <c r="AU382" s="127"/>
      <c r="AV382" s="127"/>
      <c r="AW382" s="117">
        <f t="shared" si="5"/>
        <v>0</v>
      </c>
      <c r="AX382" s="126"/>
    </row>
    <row r="383" spans="1:50" ht="19.5" customHeight="1">
      <c r="A383" s="116">
        <v>380</v>
      </c>
      <c r="B383" s="124"/>
      <c r="C383" s="125"/>
      <c r="D383" s="126"/>
      <c r="E383" s="126"/>
      <c r="F383" s="125"/>
      <c r="G383" s="126"/>
      <c r="H383" s="126"/>
      <c r="I383" s="126"/>
      <c r="J383" s="125"/>
      <c r="K383" s="126"/>
      <c r="L383" s="125"/>
      <c r="M383" s="126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  <c r="AB383" s="127"/>
      <c r="AC383" s="127"/>
      <c r="AD383" s="127"/>
      <c r="AE383" s="127"/>
      <c r="AF383" s="127"/>
      <c r="AG383" s="127"/>
      <c r="AH383" s="127"/>
      <c r="AI383" s="127"/>
      <c r="AJ383" s="127"/>
      <c r="AK383" s="127"/>
      <c r="AL383" s="127"/>
      <c r="AM383" s="127"/>
      <c r="AN383" s="127"/>
      <c r="AO383" s="127"/>
      <c r="AP383" s="127"/>
      <c r="AQ383" s="127"/>
      <c r="AR383" s="127"/>
      <c r="AS383" s="127"/>
      <c r="AT383" s="127"/>
      <c r="AU383" s="127"/>
      <c r="AV383" s="127"/>
      <c r="AW383" s="117">
        <f t="shared" si="5"/>
        <v>0</v>
      </c>
      <c r="AX383" s="126"/>
    </row>
    <row r="384" spans="1:50" ht="19.5" customHeight="1">
      <c r="A384" s="116">
        <v>381</v>
      </c>
      <c r="B384" s="124"/>
      <c r="C384" s="125"/>
      <c r="D384" s="126"/>
      <c r="E384" s="126"/>
      <c r="F384" s="125"/>
      <c r="G384" s="126"/>
      <c r="H384" s="126"/>
      <c r="I384" s="126"/>
      <c r="J384" s="125"/>
      <c r="K384" s="126"/>
      <c r="L384" s="125"/>
      <c r="M384" s="126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  <c r="AB384" s="127"/>
      <c r="AC384" s="127"/>
      <c r="AD384" s="127"/>
      <c r="AE384" s="127"/>
      <c r="AF384" s="127"/>
      <c r="AG384" s="127"/>
      <c r="AH384" s="127"/>
      <c r="AI384" s="127"/>
      <c r="AJ384" s="127"/>
      <c r="AK384" s="127"/>
      <c r="AL384" s="127"/>
      <c r="AM384" s="127"/>
      <c r="AN384" s="127"/>
      <c r="AO384" s="127"/>
      <c r="AP384" s="127"/>
      <c r="AQ384" s="127"/>
      <c r="AR384" s="127"/>
      <c r="AS384" s="127"/>
      <c r="AT384" s="127"/>
      <c r="AU384" s="127"/>
      <c r="AV384" s="127"/>
      <c r="AW384" s="117">
        <f t="shared" si="5"/>
        <v>0</v>
      </c>
      <c r="AX384" s="126"/>
    </row>
    <row r="385" spans="1:50" ht="19.5" customHeight="1">
      <c r="A385" s="116">
        <v>382</v>
      </c>
      <c r="B385" s="124"/>
      <c r="C385" s="125"/>
      <c r="D385" s="126"/>
      <c r="E385" s="126"/>
      <c r="F385" s="125"/>
      <c r="G385" s="126"/>
      <c r="H385" s="126"/>
      <c r="I385" s="126"/>
      <c r="J385" s="125"/>
      <c r="K385" s="126"/>
      <c r="L385" s="125"/>
      <c r="M385" s="126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  <c r="AB385" s="127"/>
      <c r="AC385" s="127"/>
      <c r="AD385" s="127"/>
      <c r="AE385" s="127"/>
      <c r="AF385" s="127"/>
      <c r="AG385" s="127"/>
      <c r="AH385" s="127"/>
      <c r="AI385" s="127"/>
      <c r="AJ385" s="127"/>
      <c r="AK385" s="127"/>
      <c r="AL385" s="127"/>
      <c r="AM385" s="127"/>
      <c r="AN385" s="127"/>
      <c r="AO385" s="127"/>
      <c r="AP385" s="127"/>
      <c r="AQ385" s="127"/>
      <c r="AR385" s="127"/>
      <c r="AS385" s="127"/>
      <c r="AT385" s="127"/>
      <c r="AU385" s="127"/>
      <c r="AV385" s="127"/>
      <c r="AW385" s="117">
        <f t="shared" si="5"/>
        <v>0</v>
      </c>
      <c r="AX385" s="126"/>
    </row>
    <row r="386" spans="1:50" ht="19.5" customHeight="1">
      <c r="A386" s="116">
        <v>383</v>
      </c>
      <c r="B386" s="124"/>
      <c r="C386" s="125"/>
      <c r="D386" s="126"/>
      <c r="E386" s="126"/>
      <c r="F386" s="125"/>
      <c r="G386" s="126"/>
      <c r="H386" s="126"/>
      <c r="I386" s="126"/>
      <c r="J386" s="125"/>
      <c r="K386" s="126"/>
      <c r="L386" s="125"/>
      <c r="M386" s="126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  <c r="AB386" s="127"/>
      <c r="AC386" s="127"/>
      <c r="AD386" s="127"/>
      <c r="AE386" s="127"/>
      <c r="AF386" s="127"/>
      <c r="AG386" s="127"/>
      <c r="AH386" s="127"/>
      <c r="AI386" s="127"/>
      <c r="AJ386" s="127"/>
      <c r="AK386" s="127"/>
      <c r="AL386" s="127"/>
      <c r="AM386" s="127"/>
      <c r="AN386" s="127"/>
      <c r="AO386" s="127"/>
      <c r="AP386" s="127"/>
      <c r="AQ386" s="127"/>
      <c r="AR386" s="127"/>
      <c r="AS386" s="127"/>
      <c r="AT386" s="127"/>
      <c r="AU386" s="127"/>
      <c r="AV386" s="127"/>
      <c r="AW386" s="117">
        <f t="shared" si="5"/>
        <v>0</v>
      </c>
      <c r="AX386" s="126"/>
    </row>
    <row r="387" spans="1:50" ht="19.5" customHeight="1">
      <c r="A387" s="116">
        <v>384</v>
      </c>
      <c r="B387" s="124"/>
      <c r="C387" s="125"/>
      <c r="D387" s="126"/>
      <c r="E387" s="126"/>
      <c r="F387" s="125"/>
      <c r="G387" s="126"/>
      <c r="H387" s="126"/>
      <c r="I387" s="126"/>
      <c r="J387" s="125"/>
      <c r="K387" s="126"/>
      <c r="L387" s="125"/>
      <c r="M387" s="126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  <c r="AB387" s="127"/>
      <c r="AC387" s="127"/>
      <c r="AD387" s="127"/>
      <c r="AE387" s="127"/>
      <c r="AF387" s="127"/>
      <c r="AG387" s="127"/>
      <c r="AH387" s="127"/>
      <c r="AI387" s="127"/>
      <c r="AJ387" s="127"/>
      <c r="AK387" s="127"/>
      <c r="AL387" s="127"/>
      <c r="AM387" s="127"/>
      <c r="AN387" s="127"/>
      <c r="AO387" s="127"/>
      <c r="AP387" s="127"/>
      <c r="AQ387" s="127"/>
      <c r="AR387" s="127"/>
      <c r="AS387" s="127"/>
      <c r="AT387" s="127"/>
      <c r="AU387" s="127"/>
      <c r="AV387" s="127"/>
      <c r="AW387" s="117">
        <f t="shared" si="5"/>
        <v>0</v>
      </c>
      <c r="AX387" s="126"/>
    </row>
    <row r="388" spans="1:50" ht="19.5" customHeight="1">
      <c r="A388" s="116">
        <v>385</v>
      </c>
      <c r="B388" s="124"/>
      <c r="C388" s="125"/>
      <c r="D388" s="126"/>
      <c r="E388" s="126"/>
      <c r="F388" s="125"/>
      <c r="G388" s="126"/>
      <c r="H388" s="126"/>
      <c r="I388" s="126"/>
      <c r="J388" s="125"/>
      <c r="K388" s="126"/>
      <c r="L388" s="125"/>
      <c r="M388" s="126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  <c r="AB388" s="127"/>
      <c r="AC388" s="127"/>
      <c r="AD388" s="127"/>
      <c r="AE388" s="127"/>
      <c r="AF388" s="127"/>
      <c r="AG388" s="127"/>
      <c r="AH388" s="127"/>
      <c r="AI388" s="127"/>
      <c r="AJ388" s="127"/>
      <c r="AK388" s="127"/>
      <c r="AL388" s="127"/>
      <c r="AM388" s="127"/>
      <c r="AN388" s="127"/>
      <c r="AO388" s="127"/>
      <c r="AP388" s="127"/>
      <c r="AQ388" s="127"/>
      <c r="AR388" s="127"/>
      <c r="AS388" s="127"/>
      <c r="AT388" s="127"/>
      <c r="AU388" s="127"/>
      <c r="AV388" s="127"/>
      <c r="AW388" s="117">
        <f t="shared" ref="AW388:AW451" si="6">SUM(N388:AV388)</f>
        <v>0</v>
      </c>
      <c r="AX388" s="126"/>
    </row>
    <row r="389" spans="1:50" ht="19.5" customHeight="1">
      <c r="A389" s="116">
        <v>386</v>
      </c>
      <c r="B389" s="124"/>
      <c r="C389" s="125"/>
      <c r="D389" s="126"/>
      <c r="E389" s="126"/>
      <c r="F389" s="125"/>
      <c r="G389" s="126"/>
      <c r="H389" s="126"/>
      <c r="I389" s="126"/>
      <c r="J389" s="125"/>
      <c r="K389" s="126"/>
      <c r="L389" s="125"/>
      <c r="M389" s="126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  <c r="AB389" s="127"/>
      <c r="AC389" s="127"/>
      <c r="AD389" s="127"/>
      <c r="AE389" s="127"/>
      <c r="AF389" s="127"/>
      <c r="AG389" s="127"/>
      <c r="AH389" s="127"/>
      <c r="AI389" s="127"/>
      <c r="AJ389" s="127"/>
      <c r="AK389" s="127"/>
      <c r="AL389" s="127"/>
      <c r="AM389" s="127"/>
      <c r="AN389" s="127"/>
      <c r="AO389" s="127"/>
      <c r="AP389" s="127"/>
      <c r="AQ389" s="127"/>
      <c r="AR389" s="127"/>
      <c r="AS389" s="127"/>
      <c r="AT389" s="127"/>
      <c r="AU389" s="127"/>
      <c r="AV389" s="127"/>
      <c r="AW389" s="117">
        <f t="shared" si="6"/>
        <v>0</v>
      </c>
      <c r="AX389" s="126"/>
    </row>
    <row r="390" spans="1:50" ht="19.5" customHeight="1">
      <c r="A390" s="116">
        <v>387</v>
      </c>
      <c r="B390" s="124"/>
      <c r="C390" s="125"/>
      <c r="D390" s="126"/>
      <c r="E390" s="126"/>
      <c r="F390" s="125"/>
      <c r="G390" s="126"/>
      <c r="H390" s="126"/>
      <c r="I390" s="126"/>
      <c r="J390" s="125"/>
      <c r="K390" s="126"/>
      <c r="L390" s="125"/>
      <c r="M390" s="126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  <c r="AB390" s="127"/>
      <c r="AC390" s="127"/>
      <c r="AD390" s="127"/>
      <c r="AE390" s="127"/>
      <c r="AF390" s="127"/>
      <c r="AG390" s="127"/>
      <c r="AH390" s="127"/>
      <c r="AI390" s="127"/>
      <c r="AJ390" s="127"/>
      <c r="AK390" s="127"/>
      <c r="AL390" s="127"/>
      <c r="AM390" s="127"/>
      <c r="AN390" s="127"/>
      <c r="AO390" s="127"/>
      <c r="AP390" s="127"/>
      <c r="AQ390" s="127"/>
      <c r="AR390" s="127"/>
      <c r="AS390" s="127"/>
      <c r="AT390" s="127"/>
      <c r="AU390" s="127"/>
      <c r="AV390" s="127"/>
      <c r="AW390" s="117">
        <f t="shared" si="6"/>
        <v>0</v>
      </c>
      <c r="AX390" s="126"/>
    </row>
    <row r="391" spans="1:50" ht="19.5" customHeight="1">
      <c r="A391" s="116">
        <v>388</v>
      </c>
      <c r="B391" s="124"/>
      <c r="C391" s="125"/>
      <c r="D391" s="126"/>
      <c r="E391" s="126"/>
      <c r="F391" s="125"/>
      <c r="G391" s="126"/>
      <c r="H391" s="126"/>
      <c r="I391" s="126"/>
      <c r="J391" s="125"/>
      <c r="K391" s="126"/>
      <c r="L391" s="125"/>
      <c r="M391" s="126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  <c r="AB391" s="127"/>
      <c r="AC391" s="127"/>
      <c r="AD391" s="127"/>
      <c r="AE391" s="127"/>
      <c r="AF391" s="127"/>
      <c r="AG391" s="127"/>
      <c r="AH391" s="127"/>
      <c r="AI391" s="127"/>
      <c r="AJ391" s="127"/>
      <c r="AK391" s="127"/>
      <c r="AL391" s="127"/>
      <c r="AM391" s="127"/>
      <c r="AN391" s="127"/>
      <c r="AO391" s="127"/>
      <c r="AP391" s="127"/>
      <c r="AQ391" s="127"/>
      <c r="AR391" s="127"/>
      <c r="AS391" s="127"/>
      <c r="AT391" s="127"/>
      <c r="AU391" s="127"/>
      <c r="AV391" s="127"/>
      <c r="AW391" s="117">
        <f t="shared" si="6"/>
        <v>0</v>
      </c>
      <c r="AX391" s="126"/>
    </row>
    <row r="392" spans="1:50" ht="19.5" customHeight="1">
      <c r="A392" s="116">
        <v>389</v>
      </c>
      <c r="B392" s="124"/>
      <c r="C392" s="125"/>
      <c r="D392" s="126"/>
      <c r="E392" s="126"/>
      <c r="F392" s="125"/>
      <c r="G392" s="126"/>
      <c r="H392" s="126"/>
      <c r="I392" s="126"/>
      <c r="J392" s="125"/>
      <c r="K392" s="126"/>
      <c r="L392" s="125"/>
      <c r="M392" s="126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  <c r="AB392" s="127"/>
      <c r="AC392" s="127"/>
      <c r="AD392" s="127"/>
      <c r="AE392" s="127"/>
      <c r="AF392" s="127"/>
      <c r="AG392" s="127"/>
      <c r="AH392" s="127"/>
      <c r="AI392" s="127"/>
      <c r="AJ392" s="127"/>
      <c r="AK392" s="127"/>
      <c r="AL392" s="127"/>
      <c r="AM392" s="127"/>
      <c r="AN392" s="127"/>
      <c r="AO392" s="127"/>
      <c r="AP392" s="127"/>
      <c r="AQ392" s="127"/>
      <c r="AR392" s="127"/>
      <c r="AS392" s="127"/>
      <c r="AT392" s="127"/>
      <c r="AU392" s="127"/>
      <c r="AV392" s="127"/>
      <c r="AW392" s="117">
        <f t="shared" si="6"/>
        <v>0</v>
      </c>
      <c r="AX392" s="126"/>
    </row>
    <row r="393" spans="1:50" ht="19.5" customHeight="1">
      <c r="A393" s="116">
        <v>390</v>
      </c>
      <c r="B393" s="124"/>
      <c r="C393" s="125"/>
      <c r="D393" s="126"/>
      <c r="E393" s="126"/>
      <c r="F393" s="125"/>
      <c r="G393" s="126"/>
      <c r="H393" s="126"/>
      <c r="I393" s="126"/>
      <c r="J393" s="125"/>
      <c r="K393" s="126"/>
      <c r="L393" s="125"/>
      <c r="M393" s="126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  <c r="AB393" s="127"/>
      <c r="AC393" s="127"/>
      <c r="AD393" s="127"/>
      <c r="AE393" s="127"/>
      <c r="AF393" s="127"/>
      <c r="AG393" s="127"/>
      <c r="AH393" s="127"/>
      <c r="AI393" s="127"/>
      <c r="AJ393" s="127"/>
      <c r="AK393" s="127"/>
      <c r="AL393" s="127"/>
      <c r="AM393" s="127"/>
      <c r="AN393" s="127"/>
      <c r="AO393" s="127"/>
      <c r="AP393" s="127"/>
      <c r="AQ393" s="127"/>
      <c r="AR393" s="127"/>
      <c r="AS393" s="127"/>
      <c r="AT393" s="127"/>
      <c r="AU393" s="127"/>
      <c r="AV393" s="127"/>
      <c r="AW393" s="117">
        <f t="shared" si="6"/>
        <v>0</v>
      </c>
      <c r="AX393" s="126"/>
    </row>
    <row r="394" spans="1:50" ht="19.5" customHeight="1">
      <c r="A394" s="116">
        <v>391</v>
      </c>
      <c r="B394" s="124"/>
      <c r="C394" s="125"/>
      <c r="D394" s="126"/>
      <c r="E394" s="126"/>
      <c r="F394" s="125"/>
      <c r="G394" s="126"/>
      <c r="H394" s="126"/>
      <c r="I394" s="126"/>
      <c r="J394" s="125"/>
      <c r="K394" s="126"/>
      <c r="L394" s="125"/>
      <c r="M394" s="126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  <c r="AB394" s="127"/>
      <c r="AC394" s="127"/>
      <c r="AD394" s="127"/>
      <c r="AE394" s="127"/>
      <c r="AF394" s="127"/>
      <c r="AG394" s="127"/>
      <c r="AH394" s="127"/>
      <c r="AI394" s="127"/>
      <c r="AJ394" s="127"/>
      <c r="AK394" s="127"/>
      <c r="AL394" s="127"/>
      <c r="AM394" s="127"/>
      <c r="AN394" s="127"/>
      <c r="AO394" s="127"/>
      <c r="AP394" s="127"/>
      <c r="AQ394" s="127"/>
      <c r="AR394" s="127"/>
      <c r="AS394" s="127"/>
      <c r="AT394" s="127"/>
      <c r="AU394" s="127"/>
      <c r="AV394" s="127"/>
      <c r="AW394" s="117">
        <f t="shared" si="6"/>
        <v>0</v>
      </c>
      <c r="AX394" s="126"/>
    </row>
    <row r="395" spans="1:50" ht="19.5" customHeight="1">
      <c r="A395" s="116">
        <v>392</v>
      </c>
      <c r="B395" s="124"/>
      <c r="C395" s="125"/>
      <c r="D395" s="126"/>
      <c r="E395" s="126"/>
      <c r="F395" s="125"/>
      <c r="G395" s="126"/>
      <c r="H395" s="126"/>
      <c r="I395" s="126"/>
      <c r="J395" s="125"/>
      <c r="K395" s="126"/>
      <c r="L395" s="125"/>
      <c r="M395" s="126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  <c r="AB395" s="127"/>
      <c r="AC395" s="127"/>
      <c r="AD395" s="127"/>
      <c r="AE395" s="127"/>
      <c r="AF395" s="127"/>
      <c r="AG395" s="127"/>
      <c r="AH395" s="127"/>
      <c r="AI395" s="127"/>
      <c r="AJ395" s="127"/>
      <c r="AK395" s="127"/>
      <c r="AL395" s="127"/>
      <c r="AM395" s="127"/>
      <c r="AN395" s="127"/>
      <c r="AO395" s="127"/>
      <c r="AP395" s="127"/>
      <c r="AQ395" s="127"/>
      <c r="AR395" s="127"/>
      <c r="AS395" s="127"/>
      <c r="AT395" s="127"/>
      <c r="AU395" s="127"/>
      <c r="AV395" s="127"/>
      <c r="AW395" s="117">
        <f t="shared" si="6"/>
        <v>0</v>
      </c>
      <c r="AX395" s="126"/>
    </row>
    <row r="396" spans="1:50" ht="19.5" customHeight="1">
      <c r="A396" s="116">
        <v>393</v>
      </c>
      <c r="B396" s="124"/>
      <c r="C396" s="125"/>
      <c r="D396" s="126"/>
      <c r="E396" s="126"/>
      <c r="F396" s="125"/>
      <c r="G396" s="126"/>
      <c r="H396" s="126"/>
      <c r="I396" s="126"/>
      <c r="J396" s="125"/>
      <c r="K396" s="126"/>
      <c r="L396" s="125"/>
      <c r="M396" s="126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  <c r="AB396" s="127"/>
      <c r="AC396" s="127"/>
      <c r="AD396" s="127"/>
      <c r="AE396" s="127"/>
      <c r="AF396" s="127"/>
      <c r="AG396" s="127"/>
      <c r="AH396" s="127"/>
      <c r="AI396" s="127"/>
      <c r="AJ396" s="127"/>
      <c r="AK396" s="127"/>
      <c r="AL396" s="127"/>
      <c r="AM396" s="127"/>
      <c r="AN396" s="127"/>
      <c r="AO396" s="127"/>
      <c r="AP396" s="127"/>
      <c r="AQ396" s="127"/>
      <c r="AR396" s="127"/>
      <c r="AS396" s="127"/>
      <c r="AT396" s="127"/>
      <c r="AU396" s="127"/>
      <c r="AV396" s="127"/>
      <c r="AW396" s="117">
        <f t="shared" si="6"/>
        <v>0</v>
      </c>
      <c r="AX396" s="126"/>
    </row>
    <row r="397" spans="1:50" ht="19.5" customHeight="1">
      <c r="A397" s="116">
        <v>394</v>
      </c>
      <c r="B397" s="124"/>
      <c r="C397" s="125"/>
      <c r="D397" s="126"/>
      <c r="E397" s="126"/>
      <c r="F397" s="125"/>
      <c r="G397" s="126"/>
      <c r="H397" s="126"/>
      <c r="I397" s="126"/>
      <c r="J397" s="125"/>
      <c r="K397" s="126"/>
      <c r="L397" s="125"/>
      <c r="M397" s="126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  <c r="AB397" s="127"/>
      <c r="AC397" s="127"/>
      <c r="AD397" s="127"/>
      <c r="AE397" s="127"/>
      <c r="AF397" s="127"/>
      <c r="AG397" s="127"/>
      <c r="AH397" s="127"/>
      <c r="AI397" s="127"/>
      <c r="AJ397" s="127"/>
      <c r="AK397" s="127"/>
      <c r="AL397" s="127"/>
      <c r="AM397" s="127"/>
      <c r="AN397" s="127"/>
      <c r="AO397" s="127"/>
      <c r="AP397" s="127"/>
      <c r="AQ397" s="127"/>
      <c r="AR397" s="127"/>
      <c r="AS397" s="127"/>
      <c r="AT397" s="127"/>
      <c r="AU397" s="127"/>
      <c r="AV397" s="127"/>
      <c r="AW397" s="117">
        <f t="shared" si="6"/>
        <v>0</v>
      </c>
      <c r="AX397" s="126"/>
    </row>
    <row r="398" spans="1:50" ht="19.5" customHeight="1">
      <c r="A398" s="116">
        <v>395</v>
      </c>
      <c r="B398" s="124"/>
      <c r="C398" s="125"/>
      <c r="D398" s="126"/>
      <c r="E398" s="126"/>
      <c r="F398" s="125"/>
      <c r="G398" s="126"/>
      <c r="H398" s="126"/>
      <c r="I398" s="126"/>
      <c r="J398" s="125"/>
      <c r="K398" s="126"/>
      <c r="L398" s="125"/>
      <c r="M398" s="126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  <c r="AB398" s="127"/>
      <c r="AC398" s="127"/>
      <c r="AD398" s="127"/>
      <c r="AE398" s="127"/>
      <c r="AF398" s="127"/>
      <c r="AG398" s="127"/>
      <c r="AH398" s="127"/>
      <c r="AI398" s="127"/>
      <c r="AJ398" s="127"/>
      <c r="AK398" s="127"/>
      <c r="AL398" s="127"/>
      <c r="AM398" s="127"/>
      <c r="AN398" s="127"/>
      <c r="AO398" s="127"/>
      <c r="AP398" s="127"/>
      <c r="AQ398" s="127"/>
      <c r="AR398" s="127"/>
      <c r="AS398" s="127"/>
      <c r="AT398" s="127"/>
      <c r="AU398" s="127"/>
      <c r="AV398" s="127"/>
      <c r="AW398" s="117">
        <f t="shared" si="6"/>
        <v>0</v>
      </c>
      <c r="AX398" s="126"/>
    </row>
    <row r="399" spans="1:50" ht="19.5" customHeight="1">
      <c r="A399" s="116">
        <v>396</v>
      </c>
      <c r="B399" s="124"/>
      <c r="C399" s="125"/>
      <c r="D399" s="126"/>
      <c r="E399" s="126"/>
      <c r="F399" s="125"/>
      <c r="G399" s="126"/>
      <c r="H399" s="126"/>
      <c r="I399" s="126"/>
      <c r="J399" s="125"/>
      <c r="K399" s="126"/>
      <c r="L399" s="125"/>
      <c r="M399" s="126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  <c r="AB399" s="127"/>
      <c r="AC399" s="127"/>
      <c r="AD399" s="127"/>
      <c r="AE399" s="127"/>
      <c r="AF399" s="127"/>
      <c r="AG399" s="127"/>
      <c r="AH399" s="127"/>
      <c r="AI399" s="127"/>
      <c r="AJ399" s="127"/>
      <c r="AK399" s="127"/>
      <c r="AL399" s="127"/>
      <c r="AM399" s="127"/>
      <c r="AN399" s="127"/>
      <c r="AO399" s="127"/>
      <c r="AP399" s="127"/>
      <c r="AQ399" s="127"/>
      <c r="AR399" s="127"/>
      <c r="AS399" s="127"/>
      <c r="AT399" s="127"/>
      <c r="AU399" s="127"/>
      <c r="AV399" s="127"/>
      <c r="AW399" s="117">
        <f t="shared" si="6"/>
        <v>0</v>
      </c>
      <c r="AX399" s="126"/>
    </row>
    <row r="400" spans="1:50" ht="19.5" customHeight="1">
      <c r="A400" s="116">
        <v>397</v>
      </c>
      <c r="B400" s="124"/>
      <c r="C400" s="125"/>
      <c r="D400" s="126"/>
      <c r="E400" s="126"/>
      <c r="F400" s="125"/>
      <c r="G400" s="126"/>
      <c r="H400" s="126"/>
      <c r="I400" s="126"/>
      <c r="J400" s="125"/>
      <c r="K400" s="126"/>
      <c r="L400" s="125"/>
      <c r="M400" s="126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  <c r="AB400" s="127"/>
      <c r="AC400" s="127"/>
      <c r="AD400" s="127"/>
      <c r="AE400" s="127"/>
      <c r="AF400" s="127"/>
      <c r="AG400" s="127"/>
      <c r="AH400" s="127"/>
      <c r="AI400" s="127"/>
      <c r="AJ400" s="127"/>
      <c r="AK400" s="127"/>
      <c r="AL400" s="127"/>
      <c r="AM400" s="127"/>
      <c r="AN400" s="127"/>
      <c r="AO400" s="127"/>
      <c r="AP400" s="127"/>
      <c r="AQ400" s="127"/>
      <c r="AR400" s="127"/>
      <c r="AS400" s="127"/>
      <c r="AT400" s="127"/>
      <c r="AU400" s="127"/>
      <c r="AV400" s="127"/>
      <c r="AW400" s="117">
        <f t="shared" si="6"/>
        <v>0</v>
      </c>
      <c r="AX400" s="126"/>
    </row>
    <row r="401" spans="1:50" ht="19.5" customHeight="1">
      <c r="A401" s="116">
        <v>398</v>
      </c>
      <c r="B401" s="124"/>
      <c r="C401" s="125"/>
      <c r="D401" s="126"/>
      <c r="E401" s="126"/>
      <c r="F401" s="125"/>
      <c r="G401" s="126"/>
      <c r="H401" s="126"/>
      <c r="I401" s="126"/>
      <c r="J401" s="125"/>
      <c r="K401" s="126"/>
      <c r="L401" s="125"/>
      <c r="M401" s="126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  <c r="AB401" s="127"/>
      <c r="AC401" s="127"/>
      <c r="AD401" s="127"/>
      <c r="AE401" s="127"/>
      <c r="AF401" s="127"/>
      <c r="AG401" s="127"/>
      <c r="AH401" s="127"/>
      <c r="AI401" s="127"/>
      <c r="AJ401" s="127"/>
      <c r="AK401" s="127"/>
      <c r="AL401" s="127"/>
      <c r="AM401" s="127"/>
      <c r="AN401" s="127"/>
      <c r="AO401" s="127"/>
      <c r="AP401" s="127"/>
      <c r="AQ401" s="127"/>
      <c r="AR401" s="127"/>
      <c r="AS401" s="127"/>
      <c r="AT401" s="127"/>
      <c r="AU401" s="127"/>
      <c r="AV401" s="127"/>
      <c r="AW401" s="117">
        <f t="shared" si="6"/>
        <v>0</v>
      </c>
      <c r="AX401" s="126"/>
    </row>
    <row r="402" spans="1:50" ht="19.5" customHeight="1">
      <c r="A402" s="116">
        <v>399</v>
      </c>
      <c r="B402" s="124"/>
      <c r="C402" s="125"/>
      <c r="D402" s="126"/>
      <c r="E402" s="126"/>
      <c r="F402" s="125"/>
      <c r="G402" s="126"/>
      <c r="H402" s="126"/>
      <c r="I402" s="126"/>
      <c r="J402" s="125"/>
      <c r="K402" s="126"/>
      <c r="L402" s="125"/>
      <c r="M402" s="126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  <c r="AB402" s="127"/>
      <c r="AC402" s="127"/>
      <c r="AD402" s="127"/>
      <c r="AE402" s="127"/>
      <c r="AF402" s="127"/>
      <c r="AG402" s="127"/>
      <c r="AH402" s="127"/>
      <c r="AI402" s="127"/>
      <c r="AJ402" s="127"/>
      <c r="AK402" s="127"/>
      <c r="AL402" s="127"/>
      <c r="AM402" s="127"/>
      <c r="AN402" s="127"/>
      <c r="AO402" s="127"/>
      <c r="AP402" s="127"/>
      <c r="AQ402" s="127"/>
      <c r="AR402" s="127"/>
      <c r="AS402" s="127"/>
      <c r="AT402" s="127"/>
      <c r="AU402" s="127"/>
      <c r="AV402" s="127"/>
      <c r="AW402" s="117">
        <f t="shared" si="6"/>
        <v>0</v>
      </c>
      <c r="AX402" s="126"/>
    </row>
    <row r="403" spans="1:50" ht="19.5" customHeight="1">
      <c r="A403" s="116">
        <v>400</v>
      </c>
      <c r="B403" s="124"/>
      <c r="C403" s="125"/>
      <c r="D403" s="126"/>
      <c r="E403" s="126"/>
      <c r="F403" s="125"/>
      <c r="G403" s="126"/>
      <c r="H403" s="126"/>
      <c r="I403" s="126"/>
      <c r="J403" s="125"/>
      <c r="K403" s="126"/>
      <c r="L403" s="125"/>
      <c r="M403" s="126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  <c r="AB403" s="127"/>
      <c r="AC403" s="127"/>
      <c r="AD403" s="127"/>
      <c r="AE403" s="127"/>
      <c r="AF403" s="127"/>
      <c r="AG403" s="127"/>
      <c r="AH403" s="127"/>
      <c r="AI403" s="127"/>
      <c r="AJ403" s="127"/>
      <c r="AK403" s="127"/>
      <c r="AL403" s="127"/>
      <c r="AM403" s="127"/>
      <c r="AN403" s="127"/>
      <c r="AO403" s="127"/>
      <c r="AP403" s="127"/>
      <c r="AQ403" s="127"/>
      <c r="AR403" s="127"/>
      <c r="AS403" s="127"/>
      <c r="AT403" s="127"/>
      <c r="AU403" s="127"/>
      <c r="AV403" s="127"/>
      <c r="AW403" s="117">
        <f t="shared" si="6"/>
        <v>0</v>
      </c>
      <c r="AX403" s="126"/>
    </row>
    <row r="404" spans="1:50" ht="19.5" customHeight="1">
      <c r="A404" s="116">
        <v>401</v>
      </c>
      <c r="B404" s="124"/>
      <c r="C404" s="125"/>
      <c r="D404" s="126"/>
      <c r="E404" s="126"/>
      <c r="F404" s="125"/>
      <c r="G404" s="126"/>
      <c r="H404" s="126"/>
      <c r="I404" s="126"/>
      <c r="J404" s="125"/>
      <c r="K404" s="126"/>
      <c r="L404" s="125"/>
      <c r="M404" s="126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  <c r="AB404" s="127"/>
      <c r="AC404" s="127"/>
      <c r="AD404" s="127"/>
      <c r="AE404" s="127"/>
      <c r="AF404" s="127"/>
      <c r="AG404" s="127"/>
      <c r="AH404" s="127"/>
      <c r="AI404" s="127"/>
      <c r="AJ404" s="127"/>
      <c r="AK404" s="127"/>
      <c r="AL404" s="127"/>
      <c r="AM404" s="127"/>
      <c r="AN404" s="127"/>
      <c r="AO404" s="127"/>
      <c r="AP404" s="127"/>
      <c r="AQ404" s="127"/>
      <c r="AR404" s="127"/>
      <c r="AS404" s="127"/>
      <c r="AT404" s="127"/>
      <c r="AU404" s="127"/>
      <c r="AV404" s="127"/>
      <c r="AW404" s="117">
        <f t="shared" si="6"/>
        <v>0</v>
      </c>
      <c r="AX404" s="126"/>
    </row>
    <row r="405" spans="1:50" ht="19.5" customHeight="1">
      <c r="A405" s="116">
        <v>402</v>
      </c>
      <c r="B405" s="124"/>
      <c r="C405" s="125"/>
      <c r="D405" s="126"/>
      <c r="E405" s="126"/>
      <c r="F405" s="125"/>
      <c r="G405" s="126"/>
      <c r="H405" s="126"/>
      <c r="I405" s="126"/>
      <c r="J405" s="125"/>
      <c r="K405" s="126"/>
      <c r="L405" s="125"/>
      <c r="M405" s="126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  <c r="AB405" s="127"/>
      <c r="AC405" s="127"/>
      <c r="AD405" s="127"/>
      <c r="AE405" s="127"/>
      <c r="AF405" s="127"/>
      <c r="AG405" s="127"/>
      <c r="AH405" s="127"/>
      <c r="AI405" s="127"/>
      <c r="AJ405" s="127"/>
      <c r="AK405" s="127"/>
      <c r="AL405" s="127"/>
      <c r="AM405" s="127"/>
      <c r="AN405" s="127"/>
      <c r="AO405" s="127"/>
      <c r="AP405" s="127"/>
      <c r="AQ405" s="127"/>
      <c r="AR405" s="127"/>
      <c r="AS405" s="127"/>
      <c r="AT405" s="127"/>
      <c r="AU405" s="127"/>
      <c r="AV405" s="127"/>
      <c r="AW405" s="117">
        <f t="shared" si="6"/>
        <v>0</v>
      </c>
      <c r="AX405" s="126"/>
    </row>
    <row r="406" spans="1:50" ht="19.5" customHeight="1">
      <c r="A406" s="116">
        <v>403</v>
      </c>
      <c r="B406" s="124"/>
      <c r="C406" s="125"/>
      <c r="D406" s="126"/>
      <c r="E406" s="126"/>
      <c r="F406" s="125"/>
      <c r="G406" s="126"/>
      <c r="H406" s="126"/>
      <c r="I406" s="126"/>
      <c r="J406" s="125"/>
      <c r="K406" s="126"/>
      <c r="L406" s="125"/>
      <c r="M406" s="126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  <c r="AB406" s="127"/>
      <c r="AC406" s="127"/>
      <c r="AD406" s="127"/>
      <c r="AE406" s="127"/>
      <c r="AF406" s="127"/>
      <c r="AG406" s="127"/>
      <c r="AH406" s="127"/>
      <c r="AI406" s="127"/>
      <c r="AJ406" s="127"/>
      <c r="AK406" s="127"/>
      <c r="AL406" s="127"/>
      <c r="AM406" s="127"/>
      <c r="AN406" s="127"/>
      <c r="AO406" s="127"/>
      <c r="AP406" s="127"/>
      <c r="AQ406" s="127"/>
      <c r="AR406" s="127"/>
      <c r="AS406" s="127"/>
      <c r="AT406" s="127"/>
      <c r="AU406" s="127"/>
      <c r="AV406" s="127"/>
      <c r="AW406" s="117">
        <f t="shared" si="6"/>
        <v>0</v>
      </c>
      <c r="AX406" s="126"/>
    </row>
    <row r="407" spans="1:50" ht="19.5" customHeight="1">
      <c r="A407" s="116">
        <v>404</v>
      </c>
      <c r="B407" s="124"/>
      <c r="C407" s="125"/>
      <c r="D407" s="126"/>
      <c r="E407" s="126"/>
      <c r="F407" s="125"/>
      <c r="G407" s="126"/>
      <c r="H407" s="126"/>
      <c r="I407" s="126"/>
      <c r="J407" s="125"/>
      <c r="K407" s="126"/>
      <c r="L407" s="125"/>
      <c r="M407" s="126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  <c r="AB407" s="127"/>
      <c r="AC407" s="127"/>
      <c r="AD407" s="127"/>
      <c r="AE407" s="127"/>
      <c r="AF407" s="127"/>
      <c r="AG407" s="127"/>
      <c r="AH407" s="127"/>
      <c r="AI407" s="127"/>
      <c r="AJ407" s="127"/>
      <c r="AK407" s="127"/>
      <c r="AL407" s="127"/>
      <c r="AM407" s="127"/>
      <c r="AN407" s="127"/>
      <c r="AO407" s="127"/>
      <c r="AP407" s="127"/>
      <c r="AQ407" s="127"/>
      <c r="AR407" s="127"/>
      <c r="AS407" s="127"/>
      <c r="AT407" s="127"/>
      <c r="AU407" s="127"/>
      <c r="AV407" s="127"/>
      <c r="AW407" s="117">
        <f t="shared" si="6"/>
        <v>0</v>
      </c>
      <c r="AX407" s="126"/>
    </row>
    <row r="408" spans="1:50" ht="19.5" customHeight="1">
      <c r="A408" s="116">
        <v>405</v>
      </c>
      <c r="B408" s="124"/>
      <c r="C408" s="125"/>
      <c r="D408" s="126"/>
      <c r="E408" s="126"/>
      <c r="F408" s="125"/>
      <c r="G408" s="126"/>
      <c r="H408" s="126"/>
      <c r="I408" s="126"/>
      <c r="J408" s="125"/>
      <c r="K408" s="126"/>
      <c r="L408" s="125"/>
      <c r="M408" s="126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  <c r="AB408" s="127"/>
      <c r="AC408" s="127"/>
      <c r="AD408" s="127"/>
      <c r="AE408" s="127"/>
      <c r="AF408" s="127"/>
      <c r="AG408" s="127"/>
      <c r="AH408" s="127"/>
      <c r="AI408" s="127"/>
      <c r="AJ408" s="127"/>
      <c r="AK408" s="127"/>
      <c r="AL408" s="127"/>
      <c r="AM408" s="127"/>
      <c r="AN408" s="127"/>
      <c r="AO408" s="127"/>
      <c r="AP408" s="127"/>
      <c r="AQ408" s="127"/>
      <c r="AR408" s="127"/>
      <c r="AS408" s="127"/>
      <c r="AT408" s="127"/>
      <c r="AU408" s="127"/>
      <c r="AV408" s="127"/>
      <c r="AW408" s="117">
        <f t="shared" si="6"/>
        <v>0</v>
      </c>
      <c r="AX408" s="126"/>
    </row>
    <row r="409" spans="1:50" ht="19.5" customHeight="1">
      <c r="A409" s="116">
        <v>406</v>
      </c>
      <c r="B409" s="124"/>
      <c r="C409" s="125"/>
      <c r="D409" s="126"/>
      <c r="E409" s="126"/>
      <c r="F409" s="125"/>
      <c r="G409" s="126"/>
      <c r="H409" s="126"/>
      <c r="I409" s="126"/>
      <c r="J409" s="125"/>
      <c r="K409" s="126"/>
      <c r="L409" s="125"/>
      <c r="M409" s="126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  <c r="AB409" s="127"/>
      <c r="AC409" s="127"/>
      <c r="AD409" s="127"/>
      <c r="AE409" s="127"/>
      <c r="AF409" s="127"/>
      <c r="AG409" s="127"/>
      <c r="AH409" s="127"/>
      <c r="AI409" s="127"/>
      <c r="AJ409" s="127"/>
      <c r="AK409" s="127"/>
      <c r="AL409" s="127"/>
      <c r="AM409" s="127"/>
      <c r="AN409" s="127"/>
      <c r="AO409" s="127"/>
      <c r="AP409" s="127"/>
      <c r="AQ409" s="127"/>
      <c r="AR409" s="127"/>
      <c r="AS409" s="127"/>
      <c r="AT409" s="127"/>
      <c r="AU409" s="127"/>
      <c r="AV409" s="127"/>
      <c r="AW409" s="117">
        <f t="shared" si="6"/>
        <v>0</v>
      </c>
      <c r="AX409" s="126"/>
    </row>
    <row r="410" spans="1:50" ht="19.5" customHeight="1">
      <c r="A410" s="116">
        <v>407</v>
      </c>
      <c r="B410" s="124"/>
      <c r="C410" s="125"/>
      <c r="D410" s="126"/>
      <c r="E410" s="126"/>
      <c r="F410" s="125"/>
      <c r="G410" s="126"/>
      <c r="H410" s="126"/>
      <c r="I410" s="126"/>
      <c r="J410" s="125"/>
      <c r="K410" s="126"/>
      <c r="L410" s="125"/>
      <c r="M410" s="126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  <c r="AB410" s="127"/>
      <c r="AC410" s="127"/>
      <c r="AD410" s="127"/>
      <c r="AE410" s="127"/>
      <c r="AF410" s="127"/>
      <c r="AG410" s="127"/>
      <c r="AH410" s="127"/>
      <c r="AI410" s="127"/>
      <c r="AJ410" s="127"/>
      <c r="AK410" s="127"/>
      <c r="AL410" s="127"/>
      <c r="AM410" s="127"/>
      <c r="AN410" s="127"/>
      <c r="AO410" s="127"/>
      <c r="AP410" s="127"/>
      <c r="AQ410" s="127"/>
      <c r="AR410" s="127"/>
      <c r="AS410" s="127"/>
      <c r="AT410" s="127"/>
      <c r="AU410" s="127"/>
      <c r="AV410" s="127"/>
      <c r="AW410" s="117">
        <f t="shared" si="6"/>
        <v>0</v>
      </c>
      <c r="AX410" s="126"/>
    </row>
    <row r="411" spans="1:50" ht="19.5" customHeight="1">
      <c r="A411" s="116">
        <v>408</v>
      </c>
      <c r="B411" s="124"/>
      <c r="C411" s="125"/>
      <c r="D411" s="126"/>
      <c r="E411" s="126"/>
      <c r="F411" s="125"/>
      <c r="G411" s="126"/>
      <c r="H411" s="126"/>
      <c r="I411" s="126"/>
      <c r="J411" s="125"/>
      <c r="K411" s="126"/>
      <c r="L411" s="125"/>
      <c r="M411" s="126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  <c r="AB411" s="127"/>
      <c r="AC411" s="127"/>
      <c r="AD411" s="127"/>
      <c r="AE411" s="127"/>
      <c r="AF411" s="127"/>
      <c r="AG411" s="127"/>
      <c r="AH411" s="127"/>
      <c r="AI411" s="127"/>
      <c r="AJ411" s="127"/>
      <c r="AK411" s="127"/>
      <c r="AL411" s="127"/>
      <c r="AM411" s="127"/>
      <c r="AN411" s="127"/>
      <c r="AO411" s="127"/>
      <c r="AP411" s="127"/>
      <c r="AQ411" s="127"/>
      <c r="AR411" s="127"/>
      <c r="AS411" s="127"/>
      <c r="AT411" s="127"/>
      <c r="AU411" s="127"/>
      <c r="AV411" s="127"/>
      <c r="AW411" s="117">
        <f t="shared" si="6"/>
        <v>0</v>
      </c>
      <c r="AX411" s="126"/>
    </row>
    <row r="412" spans="1:50" ht="19.5" customHeight="1">
      <c r="A412" s="116">
        <v>409</v>
      </c>
      <c r="B412" s="124"/>
      <c r="C412" s="125"/>
      <c r="D412" s="126"/>
      <c r="E412" s="126"/>
      <c r="F412" s="125"/>
      <c r="G412" s="126"/>
      <c r="H412" s="126"/>
      <c r="I412" s="126"/>
      <c r="J412" s="125"/>
      <c r="K412" s="126"/>
      <c r="L412" s="125"/>
      <c r="M412" s="126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  <c r="AB412" s="127"/>
      <c r="AC412" s="127"/>
      <c r="AD412" s="127"/>
      <c r="AE412" s="127"/>
      <c r="AF412" s="127"/>
      <c r="AG412" s="127"/>
      <c r="AH412" s="127"/>
      <c r="AI412" s="127"/>
      <c r="AJ412" s="127"/>
      <c r="AK412" s="127"/>
      <c r="AL412" s="127"/>
      <c r="AM412" s="127"/>
      <c r="AN412" s="127"/>
      <c r="AO412" s="127"/>
      <c r="AP412" s="127"/>
      <c r="AQ412" s="127"/>
      <c r="AR412" s="127"/>
      <c r="AS412" s="127"/>
      <c r="AT412" s="127"/>
      <c r="AU412" s="127"/>
      <c r="AV412" s="127"/>
      <c r="AW412" s="117">
        <f t="shared" si="6"/>
        <v>0</v>
      </c>
      <c r="AX412" s="126"/>
    </row>
    <row r="413" spans="1:50" ht="19.5" customHeight="1">
      <c r="A413" s="116">
        <v>410</v>
      </c>
      <c r="B413" s="124"/>
      <c r="C413" s="125"/>
      <c r="D413" s="126"/>
      <c r="E413" s="126"/>
      <c r="F413" s="125"/>
      <c r="G413" s="126"/>
      <c r="H413" s="126"/>
      <c r="I413" s="126"/>
      <c r="J413" s="125"/>
      <c r="K413" s="126"/>
      <c r="L413" s="125"/>
      <c r="M413" s="126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  <c r="AB413" s="127"/>
      <c r="AC413" s="127"/>
      <c r="AD413" s="127"/>
      <c r="AE413" s="127"/>
      <c r="AF413" s="127"/>
      <c r="AG413" s="127"/>
      <c r="AH413" s="127"/>
      <c r="AI413" s="127"/>
      <c r="AJ413" s="127"/>
      <c r="AK413" s="127"/>
      <c r="AL413" s="127"/>
      <c r="AM413" s="127"/>
      <c r="AN413" s="127"/>
      <c r="AO413" s="127"/>
      <c r="AP413" s="127"/>
      <c r="AQ413" s="127"/>
      <c r="AR413" s="127"/>
      <c r="AS413" s="127"/>
      <c r="AT413" s="127"/>
      <c r="AU413" s="127"/>
      <c r="AV413" s="127"/>
      <c r="AW413" s="117">
        <f t="shared" si="6"/>
        <v>0</v>
      </c>
      <c r="AX413" s="126"/>
    </row>
    <row r="414" spans="1:50" ht="19.5" customHeight="1">
      <c r="A414" s="116">
        <v>411</v>
      </c>
      <c r="B414" s="124"/>
      <c r="C414" s="125"/>
      <c r="D414" s="126"/>
      <c r="E414" s="126"/>
      <c r="F414" s="125"/>
      <c r="G414" s="126"/>
      <c r="H414" s="126"/>
      <c r="I414" s="126"/>
      <c r="J414" s="125"/>
      <c r="K414" s="126"/>
      <c r="L414" s="125"/>
      <c r="M414" s="126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  <c r="AB414" s="127"/>
      <c r="AC414" s="127"/>
      <c r="AD414" s="127"/>
      <c r="AE414" s="127"/>
      <c r="AF414" s="127"/>
      <c r="AG414" s="127"/>
      <c r="AH414" s="127"/>
      <c r="AI414" s="127"/>
      <c r="AJ414" s="127"/>
      <c r="AK414" s="127"/>
      <c r="AL414" s="127"/>
      <c r="AM414" s="127"/>
      <c r="AN414" s="127"/>
      <c r="AO414" s="127"/>
      <c r="AP414" s="127"/>
      <c r="AQ414" s="127"/>
      <c r="AR414" s="127"/>
      <c r="AS414" s="127"/>
      <c r="AT414" s="127"/>
      <c r="AU414" s="127"/>
      <c r="AV414" s="127"/>
      <c r="AW414" s="117">
        <f t="shared" si="6"/>
        <v>0</v>
      </c>
      <c r="AX414" s="126"/>
    </row>
    <row r="415" spans="1:50" ht="19.5" customHeight="1">
      <c r="A415" s="116">
        <v>412</v>
      </c>
      <c r="B415" s="124"/>
      <c r="C415" s="125"/>
      <c r="D415" s="126"/>
      <c r="E415" s="126"/>
      <c r="F415" s="125"/>
      <c r="G415" s="126"/>
      <c r="H415" s="126"/>
      <c r="I415" s="126"/>
      <c r="J415" s="125"/>
      <c r="K415" s="126"/>
      <c r="L415" s="125"/>
      <c r="M415" s="126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  <c r="AB415" s="127"/>
      <c r="AC415" s="127"/>
      <c r="AD415" s="127"/>
      <c r="AE415" s="127"/>
      <c r="AF415" s="127"/>
      <c r="AG415" s="127"/>
      <c r="AH415" s="127"/>
      <c r="AI415" s="127"/>
      <c r="AJ415" s="127"/>
      <c r="AK415" s="127"/>
      <c r="AL415" s="127"/>
      <c r="AM415" s="127"/>
      <c r="AN415" s="127"/>
      <c r="AO415" s="127"/>
      <c r="AP415" s="127"/>
      <c r="AQ415" s="127"/>
      <c r="AR415" s="127"/>
      <c r="AS415" s="127"/>
      <c r="AT415" s="127"/>
      <c r="AU415" s="127"/>
      <c r="AV415" s="127"/>
      <c r="AW415" s="117">
        <f t="shared" si="6"/>
        <v>0</v>
      </c>
      <c r="AX415" s="126"/>
    </row>
    <row r="416" spans="1:50" ht="19.5" customHeight="1">
      <c r="A416" s="116">
        <v>413</v>
      </c>
      <c r="B416" s="124"/>
      <c r="C416" s="125"/>
      <c r="D416" s="126"/>
      <c r="E416" s="126"/>
      <c r="F416" s="125"/>
      <c r="G416" s="126"/>
      <c r="H416" s="126"/>
      <c r="I416" s="126"/>
      <c r="J416" s="125"/>
      <c r="K416" s="126"/>
      <c r="L416" s="125"/>
      <c r="M416" s="126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  <c r="AB416" s="127"/>
      <c r="AC416" s="127"/>
      <c r="AD416" s="127"/>
      <c r="AE416" s="127"/>
      <c r="AF416" s="127"/>
      <c r="AG416" s="127"/>
      <c r="AH416" s="127"/>
      <c r="AI416" s="127"/>
      <c r="AJ416" s="127"/>
      <c r="AK416" s="127"/>
      <c r="AL416" s="127"/>
      <c r="AM416" s="127"/>
      <c r="AN416" s="127"/>
      <c r="AO416" s="127"/>
      <c r="AP416" s="127"/>
      <c r="AQ416" s="127"/>
      <c r="AR416" s="127"/>
      <c r="AS416" s="127"/>
      <c r="AT416" s="127"/>
      <c r="AU416" s="127"/>
      <c r="AV416" s="127"/>
      <c r="AW416" s="117">
        <f t="shared" si="6"/>
        <v>0</v>
      </c>
      <c r="AX416" s="126"/>
    </row>
    <row r="417" spans="1:50" ht="19.5" customHeight="1">
      <c r="A417" s="116">
        <v>414</v>
      </c>
      <c r="B417" s="124"/>
      <c r="C417" s="125"/>
      <c r="D417" s="126"/>
      <c r="E417" s="126"/>
      <c r="F417" s="125"/>
      <c r="G417" s="126"/>
      <c r="H417" s="126"/>
      <c r="I417" s="126"/>
      <c r="J417" s="125"/>
      <c r="K417" s="126"/>
      <c r="L417" s="125"/>
      <c r="M417" s="126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  <c r="AB417" s="127"/>
      <c r="AC417" s="127"/>
      <c r="AD417" s="127"/>
      <c r="AE417" s="127"/>
      <c r="AF417" s="127"/>
      <c r="AG417" s="127"/>
      <c r="AH417" s="127"/>
      <c r="AI417" s="127"/>
      <c r="AJ417" s="127"/>
      <c r="AK417" s="127"/>
      <c r="AL417" s="127"/>
      <c r="AM417" s="127"/>
      <c r="AN417" s="127"/>
      <c r="AO417" s="127"/>
      <c r="AP417" s="127"/>
      <c r="AQ417" s="127"/>
      <c r="AR417" s="127"/>
      <c r="AS417" s="127"/>
      <c r="AT417" s="127"/>
      <c r="AU417" s="127"/>
      <c r="AV417" s="127"/>
      <c r="AW417" s="117">
        <f t="shared" si="6"/>
        <v>0</v>
      </c>
      <c r="AX417" s="126"/>
    </row>
    <row r="418" spans="1:50" ht="19.5" customHeight="1">
      <c r="A418" s="116">
        <v>415</v>
      </c>
      <c r="B418" s="124"/>
      <c r="C418" s="125"/>
      <c r="D418" s="126"/>
      <c r="E418" s="126"/>
      <c r="F418" s="125"/>
      <c r="G418" s="126"/>
      <c r="H418" s="126"/>
      <c r="I418" s="126"/>
      <c r="J418" s="125"/>
      <c r="K418" s="126"/>
      <c r="L418" s="125"/>
      <c r="M418" s="126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  <c r="AB418" s="127"/>
      <c r="AC418" s="127"/>
      <c r="AD418" s="127"/>
      <c r="AE418" s="127"/>
      <c r="AF418" s="127"/>
      <c r="AG418" s="127"/>
      <c r="AH418" s="127"/>
      <c r="AI418" s="127"/>
      <c r="AJ418" s="127"/>
      <c r="AK418" s="127"/>
      <c r="AL418" s="127"/>
      <c r="AM418" s="127"/>
      <c r="AN418" s="127"/>
      <c r="AO418" s="127"/>
      <c r="AP418" s="127"/>
      <c r="AQ418" s="127"/>
      <c r="AR418" s="127"/>
      <c r="AS418" s="127"/>
      <c r="AT418" s="127"/>
      <c r="AU418" s="127"/>
      <c r="AV418" s="127"/>
      <c r="AW418" s="117">
        <f t="shared" si="6"/>
        <v>0</v>
      </c>
      <c r="AX418" s="126"/>
    </row>
    <row r="419" spans="1:50" ht="19.5" customHeight="1">
      <c r="A419" s="116">
        <v>416</v>
      </c>
      <c r="B419" s="124"/>
      <c r="C419" s="125"/>
      <c r="D419" s="126"/>
      <c r="E419" s="126"/>
      <c r="F419" s="125"/>
      <c r="G419" s="126"/>
      <c r="H419" s="126"/>
      <c r="I419" s="126"/>
      <c r="J419" s="125"/>
      <c r="K419" s="126"/>
      <c r="L419" s="125"/>
      <c r="M419" s="126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  <c r="AB419" s="127"/>
      <c r="AC419" s="127"/>
      <c r="AD419" s="127"/>
      <c r="AE419" s="127"/>
      <c r="AF419" s="127"/>
      <c r="AG419" s="127"/>
      <c r="AH419" s="127"/>
      <c r="AI419" s="127"/>
      <c r="AJ419" s="127"/>
      <c r="AK419" s="127"/>
      <c r="AL419" s="127"/>
      <c r="AM419" s="127"/>
      <c r="AN419" s="127"/>
      <c r="AO419" s="127"/>
      <c r="AP419" s="127"/>
      <c r="AQ419" s="127"/>
      <c r="AR419" s="127"/>
      <c r="AS419" s="127"/>
      <c r="AT419" s="127"/>
      <c r="AU419" s="127"/>
      <c r="AV419" s="127"/>
      <c r="AW419" s="117">
        <f t="shared" si="6"/>
        <v>0</v>
      </c>
      <c r="AX419" s="126"/>
    </row>
    <row r="420" spans="1:50" ht="19.5" customHeight="1">
      <c r="A420" s="116">
        <v>417</v>
      </c>
      <c r="B420" s="124"/>
      <c r="C420" s="125"/>
      <c r="D420" s="126"/>
      <c r="E420" s="126"/>
      <c r="F420" s="125"/>
      <c r="G420" s="126"/>
      <c r="H420" s="126"/>
      <c r="I420" s="126"/>
      <c r="J420" s="125"/>
      <c r="K420" s="126"/>
      <c r="L420" s="125"/>
      <c r="M420" s="126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  <c r="AB420" s="127"/>
      <c r="AC420" s="127"/>
      <c r="AD420" s="127"/>
      <c r="AE420" s="127"/>
      <c r="AF420" s="127"/>
      <c r="AG420" s="127"/>
      <c r="AH420" s="127"/>
      <c r="AI420" s="127"/>
      <c r="AJ420" s="127"/>
      <c r="AK420" s="127"/>
      <c r="AL420" s="127"/>
      <c r="AM420" s="127"/>
      <c r="AN420" s="127"/>
      <c r="AO420" s="127"/>
      <c r="AP420" s="127"/>
      <c r="AQ420" s="127"/>
      <c r="AR420" s="127"/>
      <c r="AS420" s="127"/>
      <c r="AT420" s="127"/>
      <c r="AU420" s="127"/>
      <c r="AV420" s="127"/>
      <c r="AW420" s="117">
        <f t="shared" si="6"/>
        <v>0</v>
      </c>
      <c r="AX420" s="126"/>
    </row>
    <row r="421" spans="1:50" ht="19.5" customHeight="1">
      <c r="A421" s="116">
        <v>418</v>
      </c>
      <c r="B421" s="124"/>
      <c r="C421" s="125"/>
      <c r="D421" s="126"/>
      <c r="E421" s="126"/>
      <c r="F421" s="125"/>
      <c r="G421" s="126"/>
      <c r="H421" s="126"/>
      <c r="I421" s="126"/>
      <c r="J421" s="125"/>
      <c r="K421" s="126"/>
      <c r="L421" s="125"/>
      <c r="M421" s="126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  <c r="AB421" s="127"/>
      <c r="AC421" s="127"/>
      <c r="AD421" s="127"/>
      <c r="AE421" s="127"/>
      <c r="AF421" s="127"/>
      <c r="AG421" s="127"/>
      <c r="AH421" s="127"/>
      <c r="AI421" s="127"/>
      <c r="AJ421" s="127"/>
      <c r="AK421" s="127"/>
      <c r="AL421" s="127"/>
      <c r="AM421" s="127"/>
      <c r="AN421" s="127"/>
      <c r="AO421" s="127"/>
      <c r="AP421" s="127"/>
      <c r="AQ421" s="127"/>
      <c r="AR421" s="127"/>
      <c r="AS421" s="127"/>
      <c r="AT421" s="127"/>
      <c r="AU421" s="127"/>
      <c r="AV421" s="127"/>
      <c r="AW421" s="117">
        <f t="shared" si="6"/>
        <v>0</v>
      </c>
      <c r="AX421" s="126"/>
    </row>
    <row r="422" spans="1:50" ht="19.5" customHeight="1">
      <c r="A422" s="116">
        <v>419</v>
      </c>
      <c r="B422" s="124"/>
      <c r="C422" s="125"/>
      <c r="D422" s="126"/>
      <c r="E422" s="126"/>
      <c r="F422" s="125"/>
      <c r="G422" s="126"/>
      <c r="H422" s="126"/>
      <c r="I422" s="126"/>
      <c r="J422" s="125"/>
      <c r="K422" s="126"/>
      <c r="L422" s="125"/>
      <c r="M422" s="126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  <c r="AB422" s="127"/>
      <c r="AC422" s="127"/>
      <c r="AD422" s="127"/>
      <c r="AE422" s="127"/>
      <c r="AF422" s="127"/>
      <c r="AG422" s="127"/>
      <c r="AH422" s="127"/>
      <c r="AI422" s="127"/>
      <c r="AJ422" s="127"/>
      <c r="AK422" s="127"/>
      <c r="AL422" s="127"/>
      <c r="AM422" s="127"/>
      <c r="AN422" s="127"/>
      <c r="AO422" s="127"/>
      <c r="AP422" s="127"/>
      <c r="AQ422" s="127"/>
      <c r="AR422" s="127"/>
      <c r="AS422" s="127"/>
      <c r="AT422" s="127"/>
      <c r="AU422" s="127"/>
      <c r="AV422" s="127"/>
      <c r="AW422" s="117">
        <f t="shared" si="6"/>
        <v>0</v>
      </c>
      <c r="AX422" s="126"/>
    </row>
    <row r="423" spans="1:50" ht="19.5" customHeight="1">
      <c r="A423" s="116">
        <v>420</v>
      </c>
      <c r="B423" s="124"/>
      <c r="C423" s="125"/>
      <c r="D423" s="126"/>
      <c r="E423" s="126"/>
      <c r="F423" s="125"/>
      <c r="G423" s="126"/>
      <c r="H423" s="126"/>
      <c r="I423" s="126"/>
      <c r="J423" s="125"/>
      <c r="K423" s="126"/>
      <c r="L423" s="125"/>
      <c r="M423" s="126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  <c r="AB423" s="127"/>
      <c r="AC423" s="127"/>
      <c r="AD423" s="127"/>
      <c r="AE423" s="127"/>
      <c r="AF423" s="127"/>
      <c r="AG423" s="127"/>
      <c r="AH423" s="127"/>
      <c r="AI423" s="127"/>
      <c r="AJ423" s="127"/>
      <c r="AK423" s="127"/>
      <c r="AL423" s="127"/>
      <c r="AM423" s="127"/>
      <c r="AN423" s="127"/>
      <c r="AO423" s="127"/>
      <c r="AP423" s="127"/>
      <c r="AQ423" s="127"/>
      <c r="AR423" s="127"/>
      <c r="AS423" s="127"/>
      <c r="AT423" s="127"/>
      <c r="AU423" s="127"/>
      <c r="AV423" s="127"/>
      <c r="AW423" s="117">
        <f t="shared" si="6"/>
        <v>0</v>
      </c>
      <c r="AX423" s="126"/>
    </row>
    <row r="424" spans="1:50" ht="19.5" customHeight="1">
      <c r="A424" s="116">
        <v>421</v>
      </c>
      <c r="B424" s="124"/>
      <c r="C424" s="125"/>
      <c r="D424" s="126"/>
      <c r="E424" s="126"/>
      <c r="F424" s="125"/>
      <c r="G424" s="126"/>
      <c r="H424" s="126"/>
      <c r="I424" s="126"/>
      <c r="J424" s="125"/>
      <c r="K424" s="126"/>
      <c r="L424" s="125"/>
      <c r="M424" s="126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  <c r="AB424" s="127"/>
      <c r="AC424" s="127"/>
      <c r="AD424" s="127"/>
      <c r="AE424" s="127"/>
      <c r="AF424" s="127"/>
      <c r="AG424" s="127"/>
      <c r="AH424" s="127"/>
      <c r="AI424" s="127"/>
      <c r="AJ424" s="127"/>
      <c r="AK424" s="127"/>
      <c r="AL424" s="127"/>
      <c r="AM424" s="127"/>
      <c r="AN424" s="127"/>
      <c r="AO424" s="127"/>
      <c r="AP424" s="127"/>
      <c r="AQ424" s="127"/>
      <c r="AR424" s="127"/>
      <c r="AS424" s="127"/>
      <c r="AT424" s="127"/>
      <c r="AU424" s="127"/>
      <c r="AV424" s="127"/>
      <c r="AW424" s="117">
        <f t="shared" si="6"/>
        <v>0</v>
      </c>
      <c r="AX424" s="126"/>
    </row>
    <row r="425" spans="1:50" ht="19.5" customHeight="1">
      <c r="A425" s="116">
        <v>422</v>
      </c>
      <c r="B425" s="124"/>
      <c r="C425" s="125"/>
      <c r="D425" s="126"/>
      <c r="E425" s="126"/>
      <c r="F425" s="125"/>
      <c r="G425" s="126"/>
      <c r="H425" s="126"/>
      <c r="I425" s="126"/>
      <c r="J425" s="125"/>
      <c r="K425" s="126"/>
      <c r="L425" s="125"/>
      <c r="M425" s="126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  <c r="AB425" s="127"/>
      <c r="AC425" s="127"/>
      <c r="AD425" s="127"/>
      <c r="AE425" s="127"/>
      <c r="AF425" s="127"/>
      <c r="AG425" s="127"/>
      <c r="AH425" s="127"/>
      <c r="AI425" s="127"/>
      <c r="AJ425" s="127"/>
      <c r="AK425" s="127"/>
      <c r="AL425" s="127"/>
      <c r="AM425" s="127"/>
      <c r="AN425" s="127"/>
      <c r="AO425" s="127"/>
      <c r="AP425" s="127"/>
      <c r="AQ425" s="127"/>
      <c r="AR425" s="127"/>
      <c r="AS425" s="127"/>
      <c r="AT425" s="127"/>
      <c r="AU425" s="127"/>
      <c r="AV425" s="127"/>
      <c r="AW425" s="117">
        <f t="shared" si="6"/>
        <v>0</v>
      </c>
      <c r="AX425" s="126"/>
    </row>
    <row r="426" spans="1:50" ht="19.5" customHeight="1">
      <c r="A426" s="116">
        <v>423</v>
      </c>
      <c r="B426" s="124"/>
      <c r="C426" s="125"/>
      <c r="D426" s="126"/>
      <c r="E426" s="126"/>
      <c r="F426" s="125"/>
      <c r="G426" s="126"/>
      <c r="H426" s="126"/>
      <c r="I426" s="126"/>
      <c r="J426" s="125"/>
      <c r="K426" s="126"/>
      <c r="L426" s="125"/>
      <c r="M426" s="126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  <c r="AB426" s="127"/>
      <c r="AC426" s="127"/>
      <c r="AD426" s="127"/>
      <c r="AE426" s="127"/>
      <c r="AF426" s="127"/>
      <c r="AG426" s="127"/>
      <c r="AH426" s="127"/>
      <c r="AI426" s="127"/>
      <c r="AJ426" s="127"/>
      <c r="AK426" s="127"/>
      <c r="AL426" s="127"/>
      <c r="AM426" s="127"/>
      <c r="AN426" s="127"/>
      <c r="AO426" s="127"/>
      <c r="AP426" s="127"/>
      <c r="AQ426" s="127"/>
      <c r="AR426" s="127"/>
      <c r="AS426" s="127"/>
      <c r="AT426" s="127"/>
      <c r="AU426" s="127"/>
      <c r="AV426" s="127"/>
      <c r="AW426" s="117">
        <f t="shared" si="6"/>
        <v>0</v>
      </c>
      <c r="AX426" s="126"/>
    </row>
    <row r="427" spans="1:50" ht="19.5" customHeight="1">
      <c r="A427" s="116">
        <v>424</v>
      </c>
      <c r="B427" s="124"/>
      <c r="C427" s="125"/>
      <c r="D427" s="126"/>
      <c r="E427" s="126"/>
      <c r="F427" s="125"/>
      <c r="G427" s="126"/>
      <c r="H427" s="126"/>
      <c r="I427" s="126"/>
      <c r="J427" s="125"/>
      <c r="K427" s="126"/>
      <c r="L427" s="125"/>
      <c r="M427" s="126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  <c r="AB427" s="127"/>
      <c r="AC427" s="127"/>
      <c r="AD427" s="127"/>
      <c r="AE427" s="127"/>
      <c r="AF427" s="127"/>
      <c r="AG427" s="127"/>
      <c r="AH427" s="127"/>
      <c r="AI427" s="127"/>
      <c r="AJ427" s="127"/>
      <c r="AK427" s="127"/>
      <c r="AL427" s="127"/>
      <c r="AM427" s="127"/>
      <c r="AN427" s="127"/>
      <c r="AO427" s="127"/>
      <c r="AP427" s="127"/>
      <c r="AQ427" s="127"/>
      <c r="AR427" s="127"/>
      <c r="AS427" s="127"/>
      <c r="AT427" s="127"/>
      <c r="AU427" s="127"/>
      <c r="AV427" s="127"/>
      <c r="AW427" s="117">
        <f t="shared" si="6"/>
        <v>0</v>
      </c>
      <c r="AX427" s="126"/>
    </row>
    <row r="428" spans="1:50" ht="19.5" customHeight="1">
      <c r="A428" s="116">
        <v>425</v>
      </c>
      <c r="B428" s="124"/>
      <c r="C428" s="125"/>
      <c r="D428" s="126"/>
      <c r="E428" s="126"/>
      <c r="F428" s="125"/>
      <c r="G428" s="126"/>
      <c r="H428" s="126"/>
      <c r="I428" s="126"/>
      <c r="J428" s="125"/>
      <c r="K428" s="126"/>
      <c r="L428" s="125"/>
      <c r="M428" s="126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  <c r="AB428" s="127"/>
      <c r="AC428" s="127"/>
      <c r="AD428" s="127"/>
      <c r="AE428" s="127"/>
      <c r="AF428" s="127"/>
      <c r="AG428" s="127"/>
      <c r="AH428" s="127"/>
      <c r="AI428" s="127"/>
      <c r="AJ428" s="127"/>
      <c r="AK428" s="127"/>
      <c r="AL428" s="127"/>
      <c r="AM428" s="127"/>
      <c r="AN428" s="127"/>
      <c r="AO428" s="127"/>
      <c r="AP428" s="127"/>
      <c r="AQ428" s="127"/>
      <c r="AR428" s="127"/>
      <c r="AS428" s="127"/>
      <c r="AT428" s="127"/>
      <c r="AU428" s="127"/>
      <c r="AV428" s="127"/>
      <c r="AW428" s="117">
        <f t="shared" si="6"/>
        <v>0</v>
      </c>
      <c r="AX428" s="126"/>
    </row>
    <row r="429" spans="1:50" ht="19.5" customHeight="1">
      <c r="A429" s="116">
        <v>426</v>
      </c>
      <c r="B429" s="124"/>
      <c r="C429" s="125"/>
      <c r="D429" s="126"/>
      <c r="E429" s="126"/>
      <c r="F429" s="125"/>
      <c r="G429" s="126"/>
      <c r="H429" s="126"/>
      <c r="I429" s="126"/>
      <c r="J429" s="125"/>
      <c r="K429" s="126"/>
      <c r="L429" s="125"/>
      <c r="M429" s="126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  <c r="AB429" s="127"/>
      <c r="AC429" s="127"/>
      <c r="AD429" s="127"/>
      <c r="AE429" s="127"/>
      <c r="AF429" s="127"/>
      <c r="AG429" s="127"/>
      <c r="AH429" s="127"/>
      <c r="AI429" s="127"/>
      <c r="AJ429" s="127"/>
      <c r="AK429" s="127"/>
      <c r="AL429" s="127"/>
      <c r="AM429" s="127"/>
      <c r="AN429" s="127"/>
      <c r="AO429" s="127"/>
      <c r="AP429" s="127"/>
      <c r="AQ429" s="127"/>
      <c r="AR429" s="127"/>
      <c r="AS429" s="127"/>
      <c r="AT429" s="127"/>
      <c r="AU429" s="127"/>
      <c r="AV429" s="127"/>
      <c r="AW429" s="117">
        <f t="shared" si="6"/>
        <v>0</v>
      </c>
      <c r="AX429" s="126"/>
    </row>
    <row r="430" spans="1:50" ht="19.5" customHeight="1">
      <c r="A430" s="116">
        <v>427</v>
      </c>
      <c r="B430" s="124"/>
      <c r="C430" s="125"/>
      <c r="D430" s="126"/>
      <c r="E430" s="126"/>
      <c r="F430" s="125"/>
      <c r="G430" s="126"/>
      <c r="H430" s="126"/>
      <c r="I430" s="126"/>
      <c r="J430" s="125"/>
      <c r="K430" s="126"/>
      <c r="L430" s="125"/>
      <c r="M430" s="126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  <c r="AB430" s="127"/>
      <c r="AC430" s="127"/>
      <c r="AD430" s="127"/>
      <c r="AE430" s="127"/>
      <c r="AF430" s="127"/>
      <c r="AG430" s="127"/>
      <c r="AH430" s="127"/>
      <c r="AI430" s="127"/>
      <c r="AJ430" s="127"/>
      <c r="AK430" s="127"/>
      <c r="AL430" s="127"/>
      <c r="AM430" s="127"/>
      <c r="AN430" s="127"/>
      <c r="AO430" s="127"/>
      <c r="AP430" s="127"/>
      <c r="AQ430" s="127"/>
      <c r="AR430" s="127"/>
      <c r="AS430" s="127"/>
      <c r="AT430" s="127"/>
      <c r="AU430" s="127"/>
      <c r="AV430" s="127"/>
      <c r="AW430" s="117">
        <f t="shared" si="6"/>
        <v>0</v>
      </c>
      <c r="AX430" s="126"/>
    </row>
    <row r="431" spans="1:50" ht="19.5" customHeight="1">
      <c r="A431" s="116">
        <v>428</v>
      </c>
      <c r="B431" s="124"/>
      <c r="C431" s="125"/>
      <c r="D431" s="126"/>
      <c r="E431" s="126"/>
      <c r="F431" s="125"/>
      <c r="G431" s="126"/>
      <c r="H431" s="126"/>
      <c r="I431" s="126"/>
      <c r="J431" s="125"/>
      <c r="K431" s="126"/>
      <c r="L431" s="125"/>
      <c r="M431" s="126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  <c r="AM431" s="127"/>
      <c r="AN431" s="127"/>
      <c r="AO431" s="127"/>
      <c r="AP431" s="127"/>
      <c r="AQ431" s="127"/>
      <c r="AR431" s="127"/>
      <c r="AS431" s="127"/>
      <c r="AT431" s="127"/>
      <c r="AU431" s="127"/>
      <c r="AV431" s="127"/>
      <c r="AW431" s="117">
        <f t="shared" si="6"/>
        <v>0</v>
      </c>
      <c r="AX431" s="126"/>
    </row>
    <row r="432" spans="1:50" ht="19.5" customHeight="1">
      <c r="A432" s="116">
        <v>429</v>
      </c>
      <c r="B432" s="124"/>
      <c r="C432" s="125"/>
      <c r="D432" s="126"/>
      <c r="E432" s="126"/>
      <c r="F432" s="125"/>
      <c r="G432" s="126"/>
      <c r="H432" s="126"/>
      <c r="I432" s="126"/>
      <c r="J432" s="125"/>
      <c r="K432" s="126"/>
      <c r="L432" s="125"/>
      <c r="M432" s="126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  <c r="AK432" s="127"/>
      <c r="AL432" s="127"/>
      <c r="AM432" s="127"/>
      <c r="AN432" s="127"/>
      <c r="AO432" s="127"/>
      <c r="AP432" s="127"/>
      <c r="AQ432" s="127"/>
      <c r="AR432" s="127"/>
      <c r="AS432" s="127"/>
      <c r="AT432" s="127"/>
      <c r="AU432" s="127"/>
      <c r="AV432" s="127"/>
      <c r="AW432" s="117">
        <f t="shared" si="6"/>
        <v>0</v>
      </c>
      <c r="AX432" s="126"/>
    </row>
    <row r="433" spans="1:50" ht="19.5" customHeight="1">
      <c r="A433" s="116">
        <v>430</v>
      </c>
      <c r="B433" s="124"/>
      <c r="C433" s="125"/>
      <c r="D433" s="126"/>
      <c r="E433" s="126"/>
      <c r="F433" s="125"/>
      <c r="G433" s="126"/>
      <c r="H433" s="126"/>
      <c r="I433" s="126"/>
      <c r="J433" s="125"/>
      <c r="K433" s="126"/>
      <c r="L433" s="125"/>
      <c r="M433" s="126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  <c r="AM433" s="127"/>
      <c r="AN433" s="127"/>
      <c r="AO433" s="127"/>
      <c r="AP433" s="127"/>
      <c r="AQ433" s="127"/>
      <c r="AR433" s="127"/>
      <c r="AS433" s="127"/>
      <c r="AT433" s="127"/>
      <c r="AU433" s="127"/>
      <c r="AV433" s="127"/>
      <c r="AW433" s="117">
        <f t="shared" si="6"/>
        <v>0</v>
      </c>
      <c r="AX433" s="126"/>
    </row>
    <row r="434" spans="1:50" ht="19.5" customHeight="1">
      <c r="A434" s="116">
        <v>431</v>
      </c>
      <c r="B434" s="124"/>
      <c r="C434" s="125"/>
      <c r="D434" s="126"/>
      <c r="E434" s="126"/>
      <c r="F434" s="125"/>
      <c r="G434" s="126"/>
      <c r="H434" s="126"/>
      <c r="I434" s="126"/>
      <c r="J434" s="125"/>
      <c r="K434" s="126"/>
      <c r="L434" s="125"/>
      <c r="M434" s="126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  <c r="AD434" s="127"/>
      <c r="AE434" s="127"/>
      <c r="AF434" s="127"/>
      <c r="AG434" s="127"/>
      <c r="AH434" s="127"/>
      <c r="AI434" s="127"/>
      <c r="AJ434" s="127"/>
      <c r="AK434" s="127"/>
      <c r="AL434" s="127"/>
      <c r="AM434" s="127"/>
      <c r="AN434" s="127"/>
      <c r="AO434" s="127"/>
      <c r="AP434" s="127"/>
      <c r="AQ434" s="127"/>
      <c r="AR434" s="127"/>
      <c r="AS434" s="127"/>
      <c r="AT434" s="127"/>
      <c r="AU434" s="127"/>
      <c r="AV434" s="127"/>
      <c r="AW434" s="117">
        <f t="shared" si="6"/>
        <v>0</v>
      </c>
      <c r="AX434" s="126"/>
    </row>
    <row r="435" spans="1:50" ht="19.5" customHeight="1">
      <c r="A435" s="116">
        <v>432</v>
      </c>
      <c r="B435" s="124"/>
      <c r="C435" s="125"/>
      <c r="D435" s="126"/>
      <c r="E435" s="126"/>
      <c r="F435" s="125"/>
      <c r="G435" s="126"/>
      <c r="H435" s="126"/>
      <c r="I435" s="126"/>
      <c r="J435" s="125"/>
      <c r="K435" s="126"/>
      <c r="L435" s="125"/>
      <c r="M435" s="126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  <c r="AM435" s="127"/>
      <c r="AN435" s="127"/>
      <c r="AO435" s="127"/>
      <c r="AP435" s="127"/>
      <c r="AQ435" s="127"/>
      <c r="AR435" s="127"/>
      <c r="AS435" s="127"/>
      <c r="AT435" s="127"/>
      <c r="AU435" s="127"/>
      <c r="AV435" s="127"/>
      <c r="AW435" s="117">
        <f t="shared" si="6"/>
        <v>0</v>
      </c>
      <c r="AX435" s="126"/>
    </row>
    <row r="436" spans="1:50" ht="19.5" customHeight="1">
      <c r="A436" s="116">
        <v>433</v>
      </c>
      <c r="B436" s="124"/>
      <c r="C436" s="125"/>
      <c r="D436" s="126"/>
      <c r="E436" s="126"/>
      <c r="F436" s="125"/>
      <c r="G436" s="126"/>
      <c r="H436" s="126"/>
      <c r="I436" s="126"/>
      <c r="J436" s="125"/>
      <c r="K436" s="126"/>
      <c r="L436" s="125"/>
      <c r="M436" s="126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  <c r="AD436" s="127"/>
      <c r="AE436" s="127"/>
      <c r="AF436" s="127"/>
      <c r="AG436" s="127"/>
      <c r="AH436" s="127"/>
      <c r="AI436" s="127"/>
      <c r="AJ436" s="127"/>
      <c r="AK436" s="127"/>
      <c r="AL436" s="127"/>
      <c r="AM436" s="127"/>
      <c r="AN436" s="127"/>
      <c r="AO436" s="127"/>
      <c r="AP436" s="127"/>
      <c r="AQ436" s="127"/>
      <c r="AR436" s="127"/>
      <c r="AS436" s="127"/>
      <c r="AT436" s="127"/>
      <c r="AU436" s="127"/>
      <c r="AV436" s="127"/>
      <c r="AW436" s="117">
        <f t="shared" si="6"/>
        <v>0</v>
      </c>
      <c r="AX436" s="126"/>
    </row>
    <row r="437" spans="1:50" ht="19.5" customHeight="1">
      <c r="A437" s="116">
        <v>434</v>
      </c>
      <c r="B437" s="124"/>
      <c r="C437" s="125"/>
      <c r="D437" s="126"/>
      <c r="E437" s="126"/>
      <c r="F437" s="125"/>
      <c r="G437" s="126"/>
      <c r="H437" s="126"/>
      <c r="I437" s="126"/>
      <c r="J437" s="125"/>
      <c r="K437" s="126"/>
      <c r="L437" s="125"/>
      <c r="M437" s="126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  <c r="AM437" s="127"/>
      <c r="AN437" s="127"/>
      <c r="AO437" s="127"/>
      <c r="AP437" s="127"/>
      <c r="AQ437" s="127"/>
      <c r="AR437" s="127"/>
      <c r="AS437" s="127"/>
      <c r="AT437" s="127"/>
      <c r="AU437" s="127"/>
      <c r="AV437" s="127"/>
      <c r="AW437" s="117">
        <f t="shared" si="6"/>
        <v>0</v>
      </c>
      <c r="AX437" s="126"/>
    </row>
    <row r="438" spans="1:50" ht="19.5" customHeight="1">
      <c r="A438" s="116">
        <v>435</v>
      </c>
      <c r="B438" s="124"/>
      <c r="C438" s="125"/>
      <c r="D438" s="126"/>
      <c r="E438" s="126"/>
      <c r="F438" s="125"/>
      <c r="G438" s="126"/>
      <c r="H438" s="126"/>
      <c r="I438" s="126"/>
      <c r="J438" s="125"/>
      <c r="K438" s="126"/>
      <c r="L438" s="125"/>
      <c r="M438" s="126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  <c r="AD438" s="127"/>
      <c r="AE438" s="127"/>
      <c r="AF438" s="127"/>
      <c r="AG438" s="127"/>
      <c r="AH438" s="127"/>
      <c r="AI438" s="127"/>
      <c r="AJ438" s="127"/>
      <c r="AK438" s="127"/>
      <c r="AL438" s="127"/>
      <c r="AM438" s="127"/>
      <c r="AN438" s="127"/>
      <c r="AO438" s="127"/>
      <c r="AP438" s="127"/>
      <c r="AQ438" s="127"/>
      <c r="AR438" s="127"/>
      <c r="AS438" s="127"/>
      <c r="AT438" s="127"/>
      <c r="AU438" s="127"/>
      <c r="AV438" s="127"/>
      <c r="AW438" s="117">
        <f t="shared" si="6"/>
        <v>0</v>
      </c>
      <c r="AX438" s="126"/>
    </row>
    <row r="439" spans="1:50" ht="19.5" customHeight="1">
      <c r="A439" s="116">
        <v>436</v>
      </c>
      <c r="B439" s="124"/>
      <c r="C439" s="125"/>
      <c r="D439" s="126"/>
      <c r="E439" s="126"/>
      <c r="F439" s="125"/>
      <c r="G439" s="126"/>
      <c r="H439" s="126"/>
      <c r="I439" s="126"/>
      <c r="J439" s="125"/>
      <c r="K439" s="126"/>
      <c r="L439" s="125"/>
      <c r="M439" s="126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  <c r="AM439" s="127"/>
      <c r="AN439" s="127"/>
      <c r="AO439" s="127"/>
      <c r="AP439" s="127"/>
      <c r="AQ439" s="127"/>
      <c r="AR439" s="127"/>
      <c r="AS439" s="127"/>
      <c r="AT439" s="127"/>
      <c r="AU439" s="127"/>
      <c r="AV439" s="127"/>
      <c r="AW439" s="117">
        <f t="shared" si="6"/>
        <v>0</v>
      </c>
      <c r="AX439" s="126"/>
    </row>
    <row r="440" spans="1:50" ht="19.5" customHeight="1">
      <c r="A440" s="116">
        <v>437</v>
      </c>
      <c r="B440" s="124"/>
      <c r="C440" s="125"/>
      <c r="D440" s="126"/>
      <c r="E440" s="126"/>
      <c r="F440" s="125"/>
      <c r="G440" s="126"/>
      <c r="H440" s="126"/>
      <c r="I440" s="126"/>
      <c r="J440" s="125"/>
      <c r="K440" s="126"/>
      <c r="L440" s="125"/>
      <c r="M440" s="126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  <c r="AD440" s="127"/>
      <c r="AE440" s="127"/>
      <c r="AF440" s="127"/>
      <c r="AG440" s="127"/>
      <c r="AH440" s="127"/>
      <c r="AI440" s="127"/>
      <c r="AJ440" s="127"/>
      <c r="AK440" s="127"/>
      <c r="AL440" s="127"/>
      <c r="AM440" s="127"/>
      <c r="AN440" s="127"/>
      <c r="AO440" s="127"/>
      <c r="AP440" s="127"/>
      <c r="AQ440" s="127"/>
      <c r="AR440" s="127"/>
      <c r="AS440" s="127"/>
      <c r="AT440" s="127"/>
      <c r="AU440" s="127"/>
      <c r="AV440" s="127"/>
      <c r="AW440" s="117">
        <f t="shared" si="6"/>
        <v>0</v>
      </c>
      <c r="AX440" s="126"/>
    </row>
    <row r="441" spans="1:50" ht="19.5" customHeight="1">
      <c r="A441" s="116">
        <v>438</v>
      </c>
      <c r="B441" s="124"/>
      <c r="C441" s="125"/>
      <c r="D441" s="126"/>
      <c r="E441" s="126"/>
      <c r="F441" s="125"/>
      <c r="G441" s="126"/>
      <c r="H441" s="126"/>
      <c r="I441" s="126"/>
      <c r="J441" s="125"/>
      <c r="K441" s="126"/>
      <c r="L441" s="125"/>
      <c r="M441" s="126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  <c r="AM441" s="127"/>
      <c r="AN441" s="127"/>
      <c r="AO441" s="127"/>
      <c r="AP441" s="127"/>
      <c r="AQ441" s="127"/>
      <c r="AR441" s="127"/>
      <c r="AS441" s="127"/>
      <c r="AT441" s="127"/>
      <c r="AU441" s="127"/>
      <c r="AV441" s="127"/>
      <c r="AW441" s="117">
        <f t="shared" si="6"/>
        <v>0</v>
      </c>
      <c r="AX441" s="126"/>
    </row>
    <row r="442" spans="1:50" ht="19.5" customHeight="1">
      <c r="A442" s="116">
        <v>439</v>
      </c>
      <c r="B442" s="124"/>
      <c r="C442" s="125"/>
      <c r="D442" s="126"/>
      <c r="E442" s="126"/>
      <c r="F442" s="125"/>
      <c r="G442" s="126"/>
      <c r="H442" s="126"/>
      <c r="I442" s="126"/>
      <c r="J442" s="125"/>
      <c r="K442" s="126"/>
      <c r="L442" s="125"/>
      <c r="M442" s="126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  <c r="AD442" s="127"/>
      <c r="AE442" s="127"/>
      <c r="AF442" s="127"/>
      <c r="AG442" s="127"/>
      <c r="AH442" s="127"/>
      <c r="AI442" s="127"/>
      <c r="AJ442" s="127"/>
      <c r="AK442" s="127"/>
      <c r="AL442" s="127"/>
      <c r="AM442" s="127"/>
      <c r="AN442" s="127"/>
      <c r="AO442" s="127"/>
      <c r="AP442" s="127"/>
      <c r="AQ442" s="127"/>
      <c r="AR442" s="127"/>
      <c r="AS442" s="127"/>
      <c r="AT442" s="127"/>
      <c r="AU442" s="127"/>
      <c r="AV442" s="127"/>
      <c r="AW442" s="117">
        <f t="shared" si="6"/>
        <v>0</v>
      </c>
      <c r="AX442" s="126"/>
    </row>
    <row r="443" spans="1:50" ht="19.5" customHeight="1">
      <c r="A443" s="116">
        <v>440</v>
      </c>
      <c r="B443" s="124"/>
      <c r="C443" s="125"/>
      <c r="D443" s="126"/>
      <c r="E443" s="126"/>
      <c r="F443" s="125"/>
      <c r="G443" s="126"/>
      <c r="H443" s="126"/>
      <c r="I443" s="126"/>
      <c r="J443" s="125"/>
      <c r="K443" s="126"/>
      <c r="L443" s="125"/>
      <c r="M443" s="126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  <c r="AM443" s="127"/>
      <c r="AN443" s="127"/>
      <c r="AO443" s="127"/>
      <c r="AP443" s="127"/>
      <c r="AQ443" s="127"/>
      <c r="AR443" s="127"/>
      <c r="AS443" s="127"/>
      <c r="AT443" s="127"/>
      <c r="AU443" s="127"/>
      <c r="AV443" s="127"/>
      <c r="AW443" s="117">
        <f t="shared" si="6"/>
        <v>0</v>
      </c>
      <c r="AX443" s="126"/>
    </row>
    <row r="444" spans="1:50" ht="19.5" customHeight="1">
      <c r="A444" s="116">
        <v>441</v>
      </c>
      <c r="B444" s="124"/>
      <c r="C444" s="125"/>
      <c r="D444" s="126"/>
      <c r="E444" s="126"/>
      <c r="F444" s="125"/>
      <c r="G444" s="126"/>
      <c r="H444" s="126"/>
      <c r="I444" s="126"/>
      <c r="J444" s="125"/>
      <c r="K444" s="126"/>
      <c r="L444" s="125"/>
      <c r="M444" s="126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  <c r="AD444" s="127"/>
      <c r="AE444" s="127"/>
      <c r="AF444" s="127"/>
      <c r="AG444" s="127"/>
      <c r="AH444" s="127"/>
      <c r="AI444" s="127"/>
      <c r="AJ444" s="127"/>
      <c r="AK444" s="127"/>
      <c r="AL444" s="127"/>
      <c r="AM444" s="127"/>
      <c r="AN444" s="127"/>
      <c r="AO444" s="127"/>
      <c r="AP444" s="127"/>
      <c r="AQ444" s="127"/>
      <c r="AR444" s="127"/>
      <c r="AS444" s="127"/>
      <c r="AT444" s="127"/>
      <c r="AU444" s="127"/>
      <c r="AV444" s="127"/>
      <c r="AW444" s="117">
        <f t="shared" si="6"/>
        <v>0</v>
      </c>
      <c r="AX444" s="126"/>
    </row>
    <row r="445" spans="1:50" ht="19.5" customHeight="1">
      <c r="A445" s="116">
        <v>442</v>
      </c>
      <c r="B445" s="124"/>
      <c r="C445" s="125"/>
      <c r="D445" s="126"/>
      <c r="E445" s="126"/>
      <c r="F445" s="125"/>
      <c r="G445" s="126"/>
      <c r="H445" s="126"/>
      <c r="I445" s="126"/>
      <c r="J445" s="125"/>
      <c r="K445" s="126"/>
      <c r="L445" s="125"/>
      <c r="M445" s="126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  <c r="AM445" s="127"/>
      <c r="AN445" s="127"/>
      <c r="AO445" s="127"/>
      <c r="AP445" s="127"/>
      <c r="AQ445" s="127"/>
      <c r="AR445" s="127"/>
      <c r="AS445" s="127"/>
      <c r="AT445" s="127"/>
      <c r="AU445" s="127"/>
      <c r="AV445" s="127"/>
      <c r="AW445" s="117">
        <f t="shared" si="6"/>
        <v>0</v>
      </c>
      <c r="AX445" s="126"/>
    </row>
    <row r="446" spans="1:50" ht="19.5" customHeight="1">
      <c r="A446" s="116">
        <v>443</v>
      </c>
      <c r="B446" s="124"/>
      <c r="C446" s="125"/>
      <c r="D446" s="126"/>
      <c r="E446" s="126"/>
      <c r="F446" s="125"/>
      <c r="G446" s="126"/>
      <c r="H446" s="126"/>
      <c r="I446" s="126"/>
      <c r="J446" s="125"/>
      <c r="K446" s="126"/>
      <c r="L446" s="125"/>
      <c r="M446" s="126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  <c r="AD446" s="127"/>
      <c r="AE446" s="127"/>
      <c r="AF446" s="127"/>
      <c r="AG446" s="127"/>
      <c r="AH446" s="127"/>
      <c r="AI446" s="127"/>
      <c r="AJ446" s="127"/>
      <c r="AK446" s="127"/>
      <c r="AL446" s="127"/>
      <c r="AM446" s="127"/>
      <c r="AN446" s="127"/>
      <c r="AO446" s="127"/>
      <c r="AP446" s="127"/>
      <c r="AQ446" s="127"/>
      <c r="AR446" s="127"/>
      <c r="AS446" s="127"/>
      <c r="AT446" s="127"/>
      <c r="AU446" s="127"/>
      <c r="AV446" s="127"/>
      <c r="AW446" s="117">
        <f t="shared" si="6"/>
        <v>0</v>
      </c>
      <c r="AX446" s="126"/>
    </row>
    <row r="447" spans="1:50" ht="19.5" customHeight="1">
      <c r="A447" s="116">
        <v>444</v>
      </c>
      <c r="B447" s="124"/>
      <c r="C447" s="125"/>
      <c r="D447" s="126"/>
      <c r="E447" s="126"/>
      <c r="F447" s="125"/>
      <c r="G447" s="126"/>
      <c r="H447" s="126"/>
      <c r="I447" s="126"/>
      <c r="J447" s="125"/>
      <c r="K447" s="126"/>
      <c r="L447" s="125"/>
      <c r="M447" s="126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  <c r="AM447" s="127"/>
      <c r="AN447" s="127"/>
      <c r="AO447" s="127"/>
      <c r="AP447" s="127"/>
      <c r="AQ447" s="127"/>
      <c r="AR447" s="127"/>
      <c r="AS447" s="127"/>
      <c r="AT447" s="127"/>
      <c r="AU447" s="127"/>
      <c r="AV447" s="127"/>
      <c r="AW447" s="117">
        <f t="shared" si="6"/>
        <v>0</v>
      </c>
      <c r="AX447" s="126"/>
    </row>
    <row r="448" spans="1:50" ht="19.5" customHeight="1">
      <c r="A448" s="116">
        <v>445</v>
      </c>
      <c r="B448" s="124"/>
      <c r="C448" s="125"/>
      <c r="D448" s="126"/>
      <c r="E448" s="126"/>
      <c r="F448" s="125"/>
      <c r="G448" s="126"/>
      <c r="H448" s="126"/>
      <c r="I448" s="126"/>
      <c r="J448" s="125"/>
      <c r="K448" s="126"/>
      <c r="L448" s="125"/>
      <c r="M448" s="126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  <c r="AD448" s="127"/>
      <c r="AE448" s="127"/>
      <c r="AF448" s="127"/>
      <c r="AG448" s="127"/>
      <c r="AH448" s="127"/>
      <c r="AI448" s="127"/>
      <c r="AJ448" s="127"/>
      <c r="AK448" s="127"/>
      <c r="AL448" s="127"/>
      <c r="AM448" s="127"/>
      <c r="AN448" s="127"/>
      <c r="AO448" s="127"/>
      <c r="AP448" s="127"/>
      <c r="AQ448" s="127"/>
      <c r="AR448" s="127"/>
      <c r="AS448" s="127"/>
      <c r="AT448" s="127"/>
      <c r="AU448" s="127"/>
      <c r="AV448" s="127"/>
      <c r="AW448" s="117">
        <f t="shared" si="6"/>
        <v>0</v>
      </c>
      <c r="AX448" s="126"/>
    </row>
    <row r="449" spans="1:50" ht="19.5" customHeight="1">
      <c r="A449" s="116">
        <v>446</v>
      </c>
      <c r="B449" s="124"/>
      <c r="C449" s="125"/>
      <c r="D449" s="126"/>
      <c r="E449" s="126"/>
      <c r="F449" s="125"/>
      <c r="G449" s="126"/>
      <c r="H449" s="126"/>
      <c r="I449" s="126"/>
      <c r="J449" s="125"/>
      <c r="K449" s="126"/>
      <c r="L449" s="125"/>
      <c r="M449" s="126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  <c r="AM449" s="127"/>
      <c r="AN449" s="127"/>
      <c r="AO449" s="127"/>
      <c r="AP449" s="127"/>
      <c r="AQ449" s="127"/>
      <c r="AR449" s="127"/>
      <c r="AS449" s="127"/>
      <c r="AT449" s="127"/>
      <c r="AU449" s="127"/>
      <c r="AV449" s="127"/>
      <c r="AW449" s="117">
        <f t="shared" si="6"/>
        <v>0</v>
      </c>
      <c r="AX449" s="126"/>
    </row>
    <row r="450" spans="1:50" ht="19.5" customHeight="1">
      <c r="A450" s="116">
        <v>447</v>
      </c>
      <c r="B450" s="124"/>
      <c r="C450" s="125"/>
      <c r="D450" s="126"/>
      <c r="E450" s="126"/>
      <c r="F450" s="125"/>
      <c r="G450" s="126"/>
      <c r="H450" s="126"/>
      <c r="I450" s="126"/>
      <c r="J450" s="125"/>
      <c r="K450" s="126"/>
      <c r="L450" s="125"/>
      <c r="M450" s="126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  <c r="AN450" s="127"/>
      <c r="AO450" s="127"/>
      <c r="AP450" s="127"/>
      <c r="AQ450" s="127"/>
      <c r="AR450" s="127"/>
      <c r="AS450" s="127"/>
      <c r="AT450" s="127"/>
      <c r="AU450" s="127"/>
      <c r="AV450" s="127"/>
      <c r="AW450" s="117">
        <f t="shared" si="6"/>
        <v>0</v>
      </c>
      <c r="AX450" s="126"/>
    </row>
    <row r="451" spans="1:50" ht="19.5" customHeight="1">
      <c r="A451" s="116">
        <v>448</v>
      </c>
      <c r="B451" s="124"/>
      <c r="C451" s="125"/>
      <c r="D451" s="126"/>
      <c r="E451" s="126"/>
      <c r="F451" s="125"/>
      <c r="G451" s="126"/>
      <c r="H451" s="126"/>
      <c r="I451" s="126"/>
      <c r="J451" s="125"/>
      <c r="K451" s="126"/>
      <c r="L451" s="125"/>
      <c r="M451" s="126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  <c r="AM451" s="127"/>
      <c r="AN451" s="127"/>
      <c r="AO451" s="127"/>
      <c r="AP451" s="127"/>
      <c r="AQ451" s="127"/>
      <c r="AR451" s="127"/>
      <c r="AS451" s="127"/>
      <c r="AT451" s="127"/>
      <c r="AU451" s="127"/>
      <c r="AV451" s="127"/>
      <c r="AW451" s="117">
        <f t="shared" si="6"/>
        <v>0</v>
      </c>
      <c r="AX451" s="126"/>
    </row>
    <row r="452" spans="1:50" ht="19.5" customHeight="1">
      <c r="A452" s="116">
        <v>449</v>
      </c>
      <c r="B452" s="124"/>
      <c r="C452" s="125"/>
      <c r="D452" s="126"/>
      <c r="E452" s="126"/>
      <c r="F452" s="125"/>
      <c r="G452" s="126"/>
      <c r="H452" s="126"/>
      <c r="I452" s="126"/>
      <c r="J452" s="125"/>
      <c r="K452" s="126"/>
      <c r="L452" s="125"/>
      <c r="M452" s="126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  <c r="AD452" s="127"/>
      <c r="AE452" s="127"/>
      <c r="AF452" s="127"/>
      <c r="AG452" s="127"/>
      <c r="AH452" s="127"/>
      <c r="AI452" s="127"/>
      <c r="AJ452" s="127"/>
      <c r="AK452" s="127"/>
      <c r="AL452" s="127"/>
      <c r="AM452" s="127"/>
      <c r="AN452" s="127"/>
      <c r="AO452" s="127"/>
      <c r="AP452" s="127"/>
      <c r="AQ452" s="127"/>
      <c r="AR452" s="127"/>
      <c r="AS452" s="127"/>
      <c r="AT452" s="127"/>
      <c r="AU452" s="127"/>
      <c r="AV452" s="127"/>
      <c r="AW452" s="117">
        <f t="shared" ref="AW452:AW503" si="7">SUM(N452:AV452)</f>
        <v>0</v>
      </c>
      <c r="AX452" s="126"/>
    </row>
    <row r="453" spans="1:50" ht="19.5" customHeight="1">
      <c r="A453" s="116">
        <v>450</v>
      </c>
      <c r="B453" s="124"/>
      <c r="C453" s="125"/>
      <c r="D453" s="126"/>
      <c r="E453" s="126"/>
      <c r="F453" s="125"/>
      <c r="G453" s="126"/>
      <c r="H453" s="126"/>
      <c r="I453" s="126"/>
      <c r="J453" s="125"/>
      <c r="K453" s="126"/>
      <c r="L453" s="125"/>
      <c r="M453" s="126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  <c r="AM453" s="127"/>
      <c r="AN453" s="127"/>
      <c r="AO453" s="127"/>
      <c r="AP453" s="127"/>
      <c r="AQ453" s="127"/>
      <c r="AR453" s="127"/>
      <c r="AS453" s="127"/>
      <c r="AT453" s="127"/>
      <c r="AU453" s="127"/>
      <c r="AV453" s="127"/>
      <c r="AW453" s="117">
        <f t="shared" si="7"/>
        <v>0</v>
      </c>
      <c r="AX453" s="126"/>
    </row>
    <row r="454" spans="1:50" ht="19.5" customHeight="1">
      <c r="A454" s="116">
        <v>451</v>
      </c>
      <c r="B454" s="124"/>
      <c r="C454" s="125"/>
      <c r="D454" s="126"/>
      <c r="E454" s="126"/>
      <c r="F454" s="125"/>
      <c r="G454" s="126"/>
      <c r="H454" s="126"/>
      <c r="I454" s="126"/>
      <c r="J454" s="125"/>
      <c r="K454" s="126"/>
      <c r="L454" s="125"/>
      <c r="M454" s="126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  <c r="AD454" s="127"/>
      <c r="AE454" s="127"/>
      <c r="AF454" s="127"/>
      <c r="AG454" s="127"/>
      <c r="AH454" s="127"/>
      <c r="AI454" s="127"/>
      <c r="AJ454" s="127"/>
      <c r="AK454" s="127"/>
      <c r="AL454" s="127"/>
      <c r="AM454" s="127"/>
      <c r="AN454" s="127"/>
      <c r="AO454" s="127"/>
      <c r="AP454" s="127"/>
      <c r="AQ454" s="127"/>
      <c r="AR454" s="127"/>
      <c r="AS454" s="127"/>
      <c r="AT454" s="127"/>
      <c r="AU454" s="127"/>
      <c r="AV454" s="127"/>
      <c r="AW454" s="117">
        <f t="shared" si="7"/>
        <v>0</v>
      </c>
      <c r="AX454" s="126"/>
    </row>
    <row r="455" spans="1:50" ht="19.5" customHeight="1">
      <c r="A455" s="116">
        <v>452</v>
      </c>
      <c r="B455" s="124"/>
      <c r="C455" s="125"/>
      <c r="D455" s="126"/>
      <c r="E455" s="126"/>
      <c r="F455" s="125"/>
      <c r="G455" s="126"/>
      <c r="H455" s="126"/>
      <c r="I455" s="126"/>
      <c r="J455" s="125"/>
      <c r="K455" s="126"/>
      <c r="L455" s="125"/>
      <c r="M455" s="126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  <c r="AM455" s="127"/>
      <c r="AN455" s="127"/>
      <c r="AO455" s="127"/>
      <c r="AP455" s="127"/>
      <c r="AQ455" s="127"/>
      <c r="AR455" s="127"/>
      <c r="AS455" s="127"/>
      <c r="AT455" s="127"/>
      <c r="AU455" s="127"/>
      <c r="AV455" s="127"/>
      <c r="AW455" s="117">
        <f t="shared" si="7"/>
        <v>0</v>
      </c>
      <c r="AX455" s="126"/>
    </row>
    <row r="456" spans="1:50" ht="19.5" customHeight="1">
      <c r="A456" s="116">
        <v>453</v>
      </c>
      <c r="B456" s="124"/>
      <c r="C456" s="125"/>
      <c r="D456" s="126"/>
      <c r="E456" s="126"/>
      <c r="F456" s="125"/>
      <c r="G456" s="126"/>
      <c r="H456" s="126"/>
      <c r="I456" s="126"/>
      <c r="J456" s="125"/>
      <c r="K456" s="126"/>
      <c r="L456" s="125"/>
      <c r="M456" s="126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  <c r="AD456" s="127"/>
      <c r="AE456" s="127"/>
      <c r="AF456" s="127"/>
      <c r="AG456" s="127"/>
      <c r="AH456" s="127"/>
      <c r="AI456" s="127"/>
      <c r="AJ456" s="127"/>
      <c r="AK456" s="127"/>
      <c r="AL456" s="127"/>
      <c r="AM456" s="127"/>
      <c r="AN456" s="127"/>
      <c r="AO456" s="127"/>
      <c r="AP456" s="127"/>
      <c r="AQ456" s="127"/>
      <c r="AR456" s="127"/>
      <c r="AS456" s="127"/>
      <c r="AT456" s="127"/>
      <c r="AU456" s="127"/>
      <c r="AV456" s="127"/>
      <c r="AW456" s="117">
        <f t="shared" si="7"/>
        <v>0</v>
      </c>
      <c r="AX456" s="126"/>
    </row>
    <row r="457" spans="1:50" ht="19.5" customHeight="1">
      <c r="A457" s="116">
        <v>454</v>
      </c>
      <c r="B457" s="124"/>
      <c r="C457" s="125"/>
      <c r="D457" s="126"/>
      <c r="E457" s="126"/>
      <c r="F457" s="125"/>
      <c r="G457" s="126"/>
      <c r="H457" s="126"/>
      <c r="I457" s="126"/>
      <c r="J457" s="125"/>
      <c r="K457" s="126"/>
      <c r="L457" s="125"/>
      <c r="M457" s="126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  <c r="AM457" s="127"/>
      <c r="AN457" s="127"/>
      <c r="AO457" s="127"/>
      <c r="AP457" s="127"/>
      <c r="AQ457" s="127"/>
      <c r="AR457" s="127"/>
      <c r="AS457" s="127"/>
      <c r="AT457" s="127"/>
      <c r="AU457" s="127"/>
      <c r="AV457" s="127"/>
      <c r="AW457" s="117">
        <f t="shared" si="7"/>
        <v>0</v>
      </c>
      <c r="AX457" s="126"/>
    </row>
    <row r="458" spans="1:50" ht="19.5" customHeight="1">
      <c r="A458" s="116">
        <v>455</v>
      </c>
      <c r="B458" s="124"/>
      <c r="C458" s="125"/>
      <c r="D458" s="126"/>
      <c r="E458" s="126"/>
      <c r="F458" s="125"/>
      <c r="G458" s="126"/>
      <c r="H458" s="126"/>
      <c r="I458" s="126"/>
      <c r="J458" s="125"/>
      <c r="K458" s="126"/>
      <c r="L458" s="125"/>
      <c r="M458" s="126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  <c r="AD458" s="127"/>
      <c r="AE458" s="127"/>
      <c r="AF458" s="127"/>
      <c r="AG458" s="127"/>
      <c r="AH458" s="127"/>
      <c r="AI458" s="127"/>
      <c r="AJ458" s="127"/>
      <c r="AK458" s="127"/>
      <c r="AL458" s="127"/>
      <c r="AM458" s="127"/>
      <c r="AN458" s="127"/>
      <c r="AO458" s="127"/>
      <c r="AP458" s="127"/>
      <c r="AQ458" s="127"/>
      <c r="AR458" s="127"/>
      <c r="AS458" s="127"/>
      <c r="AT458" s="127"/>
      <c r="AU458" s="127"/>
      <c r="AV458" s="127"/>
      <c r="AW458" s="117">
        <f t="shared" si="7"/>
        <v>0</v>
      </c>
      <c r="AX458" s="126"/>
    </row>
    <row r="459" spans="1:50" ht="19.5" customHeight="1">
      <c r="A459" s="116">
        <v>456</v>
      </c>
      <c r="B459" s="124"/>
      <c r="C459" s="125"/>
      <c r="D459" s="126"/>
      <c r="E459" s="126"/>
      <c r="F459" s="125"/>
      <c r="G459" s="126"/>
      <c r="H459" s="126"/>
      <c r="I459" s="126"/>
      <c r="J459" s="125"/>
      <c r="K459" s="126"/>
      <c r="L459" s="125"/>
      <c r="M459" s="126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  <c r="AM459" s="127"/>
      <c r="AN459" s="127"/>
      <c r="AO459" s="127"/>
      <c r="AP459" s="127"/>
      <c r="AQ459" s="127"/>
      <c r="AR459" s="127"/>
      <c r="AS459" s="127"/>
      <c r="AT459" s="127"/>
      <c r="AU459" s="127"/>
      <c r="AV459" s="127"/>
      <c r="AW459" s="117">
        <f t="shared" si="7"/>
        <v>0</v>
      </c>
      <c r="AX459" s="126"/>
    </row>
    <row r="460" spans="1:50" ht="19.5" customHeight="1">
      <c r="A460" s="116">
        <v>457</v>
      </c>
      <c r="B460" s="124"/>
      <c r="C460" s="125"/>
      <c r="D460" s="126"/>
      <c r="E460" s="126"/>
      <c r="F460" s="125"/>
      <c r="G460" s="126"/>
      <c r="H460" s="126"/>
      <c r="I460" s="126"/>
      <c r="J460" s="125"/>
      <c r="K460" s="126"/>
      <c r="L460" s="125"/>
      <c r="M460" s="126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  <c r="AD460" s="127"/>
      <c r="AE460" s="127"/>
      <c r="AF460" s="127"/>
      <c r="AG460" s="127"/>
      <c r="AH460" s="127"/>
      <c r="AI460" s="127"/>
      <c r="AJ460" s="127"/>
      <c r="AK460" s="127"/>
      <c r="AL460" s="127"/>
      <c r="AM460" s="127"/>
      <c r="AN460" s="127"/>
      <c r="AO460" s="127"/>
      <c r="AP460" s="127"/>
      <c r="AQ460" s="127"/>
      <c r="AR460" s="127"/>
      <c r="AS460" s="127"/>
      <c r="AT460" s="127"/>
      <c r="AU460" s="127"/>
      <c r="AV460" s="127"/>
      <c r="AW460" s="117">
        <f t="shared" si="7"/>
        <v>0</v>
      </c>
      <c r="AX460" s="126"/>
    </row>
    <row r="461" spans="1:50" ht="19.5" customHeight="1">
      <c r="A461" s="116">
        <v>458</v>
      </c>
      <c r="B461" s="124"/>
      <c r="C461" s="125"/>
      <c r="D461" s="126"/>
      <c r="E461" s="126"/>
      <c r="F461" s="125"/>
      <c r="G461" s="126"/>
      <c r="H461" s="126"/>
      <c r="I461" s="126"/>
      <c r="J461" s="125"/>
      <c r="K461" s="126"/>
      <c r="L461" s="125"/>
      <c r="M461" s="126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  <c r="AM461" s="127"/>
      <c r="AN461" s="127"/>
      <c r="AO461" s="127"/>
      <c r="AP461" s="127"/>
      <c r="AQ461" s="127"/>
      <c r="AR461" s="127"/>
      <c r="AS461" s="127"/>
      <c r="AT461" s="127"/>
      <c r="AU461" s="127"/>
      <c r="AV461" s="127"/>
      <c r="AW461" s="117">
        <f t="shared" si="7"/>
        <v>0</v>
      </c>
      <c r="AX461" s="126"/>
    </row>
    <row r="462" spans="1:50" ht="19.5" customHeight="1">
      <c r="A462" s="116">
        <v>459</v>
      </c>
      <c r="B462" s="124"/>
      <c r="C462" s="125"/>
      <c r="D462" s="126"/>
      <c r="E462" s="126"/>
      <c r="F462" s="125"/>
      <c r="G462" s="126"/>
      <c r="H462" s="126"/>
      <c r="I462" s="126"/>
      <c r="J462" s="125"/>
      <c r="K462" s="126"/>
      <c r="L462" s="125"/>
      <c r="M462" s="126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  <c r="AD462" s="127"/>
      <c r="AE462" s="127"/>
      <c r="AF462" s="127"/>
      <c r="AG462" s="127"/>
      <c r="AH462" s="127"/>
      <c r="AI462" s="127"/>
      <c r="AJ462" s="127"/>
      <c r="AK462" s="127"/>
      <c r="AL462" s="127"/>
      <c r="AM462" s="127"/>
      <c r="AN462" s="127"/>
      <c r="AO462" s="127"/>
      <c r="AP462" s="127"/>
      <c r="AQ462" s="127"/>
      <c r="AR462" s="127"/>
      <c r="AS462" s="127"/>
      <c r="AT462" s="127"/>
      <c r="AU462" s="127"/>
      <c r="AV462" s="127"/>
      <c r="AW462" s="117">
        <f t="shared" si="7"/>
        <v>0</v>
      </c>
      <c r="AX462" s="126"/>
    </row>
    <row r="463" spans="1:50" ht="19.5" customHeight="1">
      <c r="A463" s="116">
        <v>460</v>
      </c>
      <c r="B463" s="124"/>
      <c r="C463" s="125"/>
      <c r="D463" s="126"/>
      <c r="E463" s="126"/>
      <c r="F463" s="125"/>
      <c r="G463" s="126"/>
      <c r="H463" s="126"/>
      <c r="I463" s="126"/>
      <c r="J463" s="125"/>
      <c r="K463" s="126"/>
      <c r="L463" s="125"/>
      <c r="M463" s="126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  <c r="AM463" s="127"/>
      <c r="AN463" s="127"/>
      <c r="AO463" s="127"/>
      <c r="AP463" s="127"/>
      <c r="AQ463" s="127"/>
      <c r="AR463" s="127"/>
      <c r="AS463" s="127"/>
      <c r="AT463" s="127"/>
      <c r="AU463" s="127"/>
      <c r="AV463" s="127"/>
      <c r="AW463" s="117">
        <f t="shared" si="7"/>
        <v>0</v>
      </c>
      <c r="AX463" s="126"/>
    </row>
    <row r="464" spans="1:50" ht="19.5" customHeight="1">
      <c r="A464" s="116">
        <v>461</v>
      </c>
      <c r="B464" s="124"/>
      <c r="C464" s="125"/>
      <c r="D464" s="126"/>
      <c r="E464" s="126"/>
      <c r="F464" s="125"/>
      <c r="G464" s="126"/>
      <c r="H464" s="126"/>
      <c r="I464" s="126"/>
      <c r="J464" s="125"/>
      <c r="K464" s="126"/>
      <c r="L464" s="125"/>
      <c r="M464" s="126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  <c r="AD464" s="127"/>
      <c r="AE464" s="127"/>
      <c r="AF464" s="127"/>
      <c r="AG464" s="127"/>
      <c r="AH464" s="127"/>
      <c r="AI464" s="127"/>
      <c r="AJ464" s="127"/>
      <c r="AK464" s="127"/>
      <c r="AL464" s="127"/>
      <c r="AM464" s="127"/>
      <c r="AN464" s="127"/>
      <c r="AO464" s="127"/>
      <c r="AP464" s="127"/>
      <c r="AQ464" s="127"/>
      <c r="AR464" s="127"/>
      <c r="AS464" s="127"/>
      <c r="AT464" s="127"/>
      <c r="AU464" s="127"/>
      <c r="AV464" s="127"/>
      <c r="AW464" s="117">
        <f t="shared" si="7"/>
        <v>0</v>
      </c>
      <c r="AX464" s="126"/>
    </row>
    <row r="465" spans="1:50" ht="19.5" customHeight="1">
      <c r="A465" s="116">
        <v>462</v>
      </c>
      <c r="B465" s="124"/>
      <c r="C465" s="125"/>
      <c r="D465" s="126"/>
      <c r="E465" s="126"/>
      <c r="F465" s="125"/>
      <c r="G465" s="126"/>
      <c r="H465" s="126"/>
      <c r="I465" s="126"/>
      <c r="J465" s="125"/>
      <c r="K465" s="126"/>
      <c r="L465" s="125"/>
      <c r="M465" s="126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  <c r="AM465" s="127"/>
      <c r="AN465" s="127"/>
      <c r="AO465" s="127"/>
      <c r="AP465" s="127"/>
      <c r="AQ465" s="127"/>
      <c r="AR465" s="127"/>
      <c r="AS465" s="127"/>
      <c r="AT465" s="127"/>
      <c r="AU465" s="127"/>
      <c r="AV465" s="127"/>
      <c r="AW465" s="117">
        <f t="shared" si="7"/>
        <v>0</v>
      </c>
      <c r="AX465" s="126"/>
    </row>
    <row r="466" spans="1:50" ht="19.5" customHeight="1">
      <c r="A466" s="116">
        <v>463</v>
      </c>
      <c r="B466" s="124"/>
      <c r="C466" s="125"/>
      <c r="D466" s="126"/>
      <c r="E466" s="126"/>
      <c r="F466" s="125"/>
      <c r="G466" s="126"/>
      <c r="H466" s="126"/>
      <c r="I466" s="126"/>
      <c r="J466" s="125"/>
      <c r="K466" s="126"/>
      <c r="L466" s="125"/>
      <c r="M466" s="126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  <c r="AD466" s="127"/>
      <c r="AE466" s="127"/>
      <c r="AF466" s="127"/>
      <c r="AG466" s="127"/>
      <c r="AH466" s="127"/>
      <c r="AI466" s="127"/>
      <c r="AJ466" s="127"/>
      <c r="AK466" s="127"/>
      <c r="AL466" s="127"/>
      <c r="AM466" s="127"/>
      <c r="AN466" s="127"/>
      <c r="AO466" s="127"/>
      <c r="AP466" s="127"/>
      <c r="AQ466" s="127"/>
      <c r="AR466" s="127"/>
      <c r="AS466" s="127"/>
      <c r="AT466" s="127"/>
      <c r="AU466" s="127"/>
      <c r="AV466" s="127"/>
      <c r="AW466" s="117">
        <f t="shared" si="7"/>
        <v>0</v>
      </c>
      <c r="AX466" s="126"/>
    </row>
    <row r="467" spans="1:50" ht="19.5" customHeight="1">
      <c r="A467" s="116">
        <v>464</v>
      </c>
      <c r="B467" s="124"/>
      <c r="C467" s="125"/>
      <c r="D467" s="126"/>
      <c r="E467" s="126"/>
      <c r="F467" s="125"/>
      <c r="G467" s="126"/>
      <c r="H467" s="126"/>
      <c r="I467" s="126"/>
      <c r="J467" s="125"/>
      <c r="K467" s="126"/>
      <c r="L467" s="125"/>
      <c r="M467" s="126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  <c r="AM467" s="127"/>
      <c r="AN467" s="127"/>
      <c r="AO467" s="127"/>
      <c r="AP467" s="127"/>
      <c r="AQ467" s="127"/>
      <c r="AR467" s="127"/>
      <c r="AS467" s="127"/>
      <c r="AT467" s="127"/>
      <c r="AU467" s="127"/>
      <c r="AV467" s="127"/>
      <c r="AW467" s="117">
        <f t="shared" si="7"/>
        <v>0</v>
      </c>
      <c r="AX467" s="126"/>
    </row>
    <row r="468" spans="1:50" ht="19.5" customHeight="1">
      <c r="A468" s="116">
        <v>465</v>
      </c>
      <c r="B468" s="124"/>
      <c r="C468" s="125"/>
      <c r="D468" s="126"/>
      <c r="E468" s="126"/>
      <c r="F468" s="125"/>
      <c r="G468" s="126"/>
      <c r="H468" s="126"/>
      <c r="I468" s="126"/>
      <c r="J468" s="125"/>
      <c r="K468" s="126"/>
      <c r="L468" s="125"/>
      <c r="M468" s="126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127"/>
      <c r="AG468" s="127"/>
      <c r="AH468" s="127"/>
      <c r="AI468" s="127"/>
      <c r="AJ468" s="127"/>
      <c r="AK468" s="127"/>
      <c r="AL468" s="127"/>
      <c r="AM468" s="127"/>
      <c r="AN468" s="127"/>
      <c r="AO468" s="127"/>
      <c r="AP468" s="127"/>
      <c r="AQ468" s="127"/>
      <c r="AR468" s="127"/>
      <c r="AS468" s="127"/>
      <c r="AT468" s="127"/>
      <c r="AU468" s="127"/>
      <c r="AV468" s="127"/>
      <c r="AW468" s="117">
        <f t="shared" si="7"/>
        <v>0</v>
      </c>
      <c r="AX468" s="126"/>
    </row>
    <row r="469" spans="1:50" ht="19.5" customHeight="1">
      <c r="A469" s="116">
        <v>466</v>
      </c>
      <c r="B469" s="124"/>
      <c r="C469" s="125"/>
      <c r="D469" s="126"/>
      <c r="E469" s="126"/>
      <c r="F469" s="125"/>
      <c r="G469" s="126"/>
      <c r="H469" s="126"/>
      <c r="I469" s="126"/>
      <c r="J469" s="125"/>
      <c r="K469" s="126"/>
      <c r="L469" s="125"/>
      <c r="M469" s="126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  <c r="AM469" s="127"/>
      <c r="AN469" s="127"/>
      <c r="AO469" s="127"/>
      <c r="AP469" s="127"/>
      <c r="AQ469" s="127"/>
      <c r="AR469" s="127"/>
      <c r="AS469" s="127"/>
      <c r="AT469" s="127"/>
      <c r="AU469" s="127"/>
      <c r="AV469" s="127"/>
      <c r="AW469" s="117">
        <f t="shared" si="7"/>
        <v>0</v>
      </c>
      <c r="AX469" s="126"/>
    </row>
    <row r="470" spans="1:50" ht="19.5" customHeight="1">
      <c r="A470" s="116">
        <v>467</v>
      </c>
      <c r="B470" s="124"/>
      <c r="C470" s="125"/>
      <c r="D470" s="126"/>
      <c r="E470" s="126"/>
      <c r="F470" s="125"/>
      <c r="G470" s="126"/>
      <c r="H470" s="126"/>
      <c r="I470" s="126"/>
      <c r="J470" s="125"/>
      <c r="K470" s="126"/>
      <c r="L470" s="125"/>
      <c r="M470" s="126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  <c r="AD470" s="127"/>
      <c r="AE470" s="127"/>
      <c r="AF470" s="127"/>
      <c r="AG470" s="127"/>
      <c r="AH470" s="127"/>
      <c r="AI470" s="127"/>
      <c r="AJ470" s="127"/>
      <c r="AK470" s="127"/>
      <c r="AL470" s="127"/>
      <c r="AM470" s="127"/>
      <c r="AN470" s="127"/>
      <c r="AO470" s="127"/>
      <c r="AP470" s="127"/>
      <c r="AQ470" s="127"/>
      <c r="AR470" s="127"/>
      <c r="AS470" s="127"/>
      <c r="AT470" s="127"/>
      <c r="AU470" s="127"/>
      <c r="AV470" s="127"/>
      <c r="AW470" s="117">
        <f t="shared" si="7"/>
        <v>0</v>
      </c>
      <c r="AX470" s="126"/>
    </row>
    <row r="471" spans="1:50" ht="19.5" customHeight="1">
      <c r="A471" s="116">
        <v>468</v>
      </c>
      <c r="B471" s="124"/>
      <c r="C471" s="125"/>
      <c r="D471" s="126"/>
      <c r="E471" s="126"/>
      <c r="F471" s="125"/>
      <c r="G471" s="126"/>
      <c r="H471" s="126"/>
      <c r="I471" s="126"/>
      <c r="J471" s="125"/>
      <c r="K471" s="126"/>
      <c r="L471" s="125"/>
      <c r="M471" s="126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  <c r="AN471" s="127"/>
      <c r="AO471" s="127"/>
      <c r="AP471" s="127"/>
      <c r="AQ471" s="127"/>
      <c r="AR471" s="127"/>
      <c r="AS471" s="127"/>
      <c r="AT471" s="127"/>
      <c r="AU471" s="127"/>
      <c r="AV471" s="127"/>
      <c r="AW471" s="117">
        <f t="shared" si="7"/>
        <v>0</v>
      </c>
      <c r="AX471" s="126"/>
    </row>
    <row r="472" spans="1:50" ht="19.5" customHeight="1">
      <c r="A472" s="116">
        <v>469</v>
      </c>
      <c r="B472" s="124"/>
      <c r="C472" s="125"/>
      <c r="D472" s="126"/>
      <c r="E472" s="126"/>
      <c r="F472" s="125"/>
      <c r="G472" s="126"/>
      <c r="H472" s="126"/>
      <c r="I472" s="126"/>
      <c r="J472" s="125"/>
      <c r="K472" s="126"/>
      <c r="L472" s="125"/>
      <c r="M472" s="126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  <c r="AD472" s="127"/>
      <c r="AE472" s="127"/>
      <c r="AF472" s="127"/>
      <c r="AG472" s="127"/>
      <c r="AH472" s="127"/>
      <c r="AI472" s="127"/>
      <c r="AJ472" s="127"/>
      <c r="AK472" s="127"/>
      <c r="AL472" s="127"/>
      <c r="AM472" s="127"/>
      <c r="AN472" s="127"/>
      <c r="AO472" s="127"/>
      <c r="AP472" s="127"/>
      <c r="AQ472" s="127"/>
      <c r="AR472" s="127"/>
      <c r="AS472" s="127"/>
      <c r="AT472" s="127"/>
      <c r="AU472" s="127"/>
      <c r="AV472" s="127"/>
      <c r="AW472" s="117">
        <f t="shared" si="7"/>
        <v>0</v>
      </c>
      <c r="AX472" s="126"/>
    </row>
    <row r="473" spans="1:50" ht="19.5" customHeight="1">
      <c r="A473" s="116">
        <v>470</v>
      </c>
      <c r="B473" s="124"/>
      <c r="C473" s="125"/>
      <c r="D473" s="126"/>
      <c r="E473" s="126"/>
      <c r="F473" s="125"/>
      <c r="G473" s="126"/>
      <c r="H473" s="126"/>
      <c r="I473" s="126"/>
      <c r="J473" s="125"/>
      <c r="K473" s="126"/>
      <c r="L473" s="125"/>
      <c r="M473" s="126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  <c r="AM473" s="127"/>
      <c r="AN473" s="127"/>
      <c r="AO473" s="127"/>
      <c r="AP473" s="127"/>
      <c r="AQ473" s="127"/>
      <c r="AR473" s="127"/>
      <c r="AS473" s="127"/>
      <c r="AT473" s="127"/>
      <c r="AU473" s="127"/>
      <c r="AV473" s="127"/>
      <c r="AW473" s="117">
        <f t="shared" si="7"/>
        <v>0</v>
      </c>
      <c r="AX473" s="126"/>
    </row>
    <row r="474" spans="1:50" ht="19.5" customHeight="1">
      <c r="A474" s="116">
        <v>471</v>
      </c>
      <c r="B474" s="124"/>
      <c r="C474" s="125"/>
      <c r="D474" s="126"/>
      <c r="E474" s="126"/>
      <c r="F474" s="125"/>
      <c r="G474" s="126"/>
      <c r="H474" s="126"/>
      <c r="I474" s="126"/>
      <c r="J474" s="125"/>
      <c r="K474" s="126"/>
      <c r="L474" s="125"/>
      <c r="M474" s="126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  <c r="AD474" s="127"/>
      <c r="AE474" s="127"/>
      <c r="AF474" s="127"/>
      <c r="AG474" s="127"/>
      <c r="AH474" s="127"/>
      <c r="AI474" s="127"/>
      <c r="AJ474" s="127"/>
      <c r="AK474" s="127"/>
      <c r="AL474" s="127"/>
      <c r="AM474" s="127"/>
      <c r="AN474" s="127"/>
      <c r="AO474" s="127"/>
      <c r="AP474" s="127"/>
      <c r="AQ474" s="127"/>
      <c r="AR474" s="127"/>
      <c r="AS474" s="127"/>
      <c r="AT474" s="127"/>
      <c r="AU474" s="127"/>
      <c r="AV474" s="127"/>
      <c r="AW474" s="117">
        <f t="shared" si="7"/>
        <v>0</v>
      </c>
      <c r="AX474" s="126"/>
    </row>
    <row r="475" spans="1:50" ht="19.5" customHeight="1">
      <c r="A475" s="116">
        <v>472</v>
      </c>
      <c r="B475" s="124"/>
      <c r="C475" s="125"/>
      <c r="D475" s="126"/>
      <c r="E475" s="126"/>
      <c r="F475" s="125"/>
      <c r="G475" s="126"/>
      <c r="H475" s="126"/>
      <c r="I475" s="126"/>
      <c r="J475" s="125"/>
      <c r="K475" s="126"/>
      <c r="L475" s="125"/>
      <c r="M475" s="126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  <c r="AM475" s="127"/>
      <c r="AN475" s="127"/>
      <c r="AO475" s="127"/>
      <c r="AP475" s="127"/>
      <c r="AQ475" s="127"/>
      <c r="AR475" s="127"/>
      <c r="AS475" s="127"/>
      <c r="AT475" s="127"/>
      <c r="AU475" s="127"/>
      <c r="AV475" s="127"/>
      <c r="AW475" s="117">
        <f t="shared" si="7"/>
        <v>0</v>
      </c>
      <c r="AX475" s="126"/>
    </row>
    <row r="476" spans="1:50" ht="19.5" customHeight="1">
      <c r="A476" s="116">
        <v>473</v>
      </c>
      <c r="B476" s="124"/>
      <c r="C476" s="125"/>
      <c r="D476" s="126"/>
      <c r="E476" s="126"/>
      <c r="F476" s="125"/>
      <c r="G476" s="126"/>
      <c r="H476" s="126"/>
      <c r="I476" s="126"/>
      <c r="J476" s="125"/>
      <c r="K476" s="126"/>
      <c r="L476" s="125"/>
      <c r="M476" s="126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  <c r="AD476" s="127"/>
      <c r="AE476" s="127"/>
      <c r="AF476" s="127"/>
      <c r="AG476" s="127"/>
      <c r="AH476" s="127"/>
      <c r="AI476" s="127"/>
      <c r="AJ476" s="127"/>
      <c r="AK476" s="127"/>
      <c r="AL476" s="127"/>
      <c r="AM476" s="127"/>
      <c r="AN476" s="127"/>
      <c r="AO476" s="127"/>
      <c r="AP476" s="127"/>
      <c r="AQ476" s="127"/>
      <c r="AR476" s="127"/>
      <c r="AS476" s="127"/>
      <c r="AT476" s="127"/>
      <c r="AU476" s="127"/>
      <c r="AV476" s="127"/>
      <c r="AW476" s="117">
        <f t="shared" si="7"/>
        <v>0</v>
      </c>
      <c r="AX476" s="126"/>
    </row>
    <row r="477" spans="1:50" ht="19.5" customHeight="1">
      <c r="A477" s="116">
        <v>474</v>
      </c>
      <c r="B477" s="124"/>
      <c r="C477" s="125"/>
      <c r="D477" s="126"/>
      <c r="E477" s="126"/>
      <c r="F477" s="125"/>
      <c r="G477" s="126"/>
      <c r="H477" s="126"/>
      <c r="I477" s="126"/>
      <c r="J477" s="125"/>
      <c r="K477" s="126"/>
      <c r="L477" s="125"/>
      <c r="M477" s="126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  <c r="AM477" s="127"/>
      <c r="AN477" s="127"/>
      <c r="AO477" s="127"/>
      <c r="AP477" s="127"/>
      <c r="AQ477" s="127"/>
      <c r="AR477" s="127"/>
      <c r="AS477" s="127"/>
      <c r="AT477" s="127"/>
      <c r="AU477" s="127"/>
      <c r="AV477" s="127"/>
      <c r="AW477" s="117">
        <f t="shared" si="7"/>
        <v>0</v>
      </c>
      <c r="AX477" s="126"/>
    </row>
    <row r="478" spans="1:50" ht="19.5" customHeight="1">
      <c r="A478" s="116">
        <v>475</v>
      </c>
      <c r="B478" s="124"/>
      <c r="C478" s="125"/>
      <c r="D478" s="126"/>
      <c r="E478" s="126"/>
      <c r="F478" s="125"/>
      <c r="G478" s="126"/>
      <c r="H478" s="126"/>
      <c r="I478" s="126"/>
      <c r="J478" s="125"/>
      <c r="K478" s="126"/>
      <c r="L478" s="125"/>
      <c r="M478" s="126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  <c r="AD478" s="127"/>
      <c r="AE478" s="127"/>
      <c r="AF478" s="127"/>
      <c r="AG478" s="127"/>
      <c r="AH478" s="127"/>
      <c r="AI478" s="127"/>
      <c r="AJ478" s="127"/>
      <c r="AK478" s="127"/>
      <c r="AL478" s="127"/>
      <c r="AM478" s="127"/>
      <c r="AN478" s="127"/>
      <c r="AO478" s="127"/>
      <c r="AP478" s="127"/>
      <c r="AQ478" s="127"/>
      <c r="AR478" s="127"/>
      <c r="AS478" s="127"/>
      <c r="AT478" s="127"/>
      <c r="AU478" s="127"/>
      <c r="AV478" s="127"/>
      <c r="AW478" s="117">
        <f t="shared" si="7"/>
        <v>0</v>
      </c>
      <c r="AX478" s="126"/>
    </row>
    <row r="479" spans="1:50" ht="19.5" customHeight="1">
      <c r="A479" s="116">
        <v>476</v>
      </c>
      <c r="B479" s="124"/>
      <c r="C479" s="125"/>
      <c r="D479" s="126"/>
      <c r="E479" s="126"/>
      <c r="F479" s="125"/>
      <c r="G479" s="126"/>
      <c r="H479" s="126"/>
      <c r="I479" s="126"/>
      <c r="J479" s="125"/>
      <c r="K479" s="126"/>
      <c r="L479" s="125"/>
      <c r="M479" s="126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  <c r="AM479" s="127"/>
      <c r="AN479" s="127"/>
      <c r="AO479" s="127"/>
      <c r="AP479" s="127"/>
      <c r="AQ479" s="127"/>
      <c r="AR479" s="127"/>
      <c r="AS479" s="127"/>
      <c r="AT479" s="127"/>
      <c r="AU479" s="127"/>
      <c r="AV479" s="127"/>
      <c r="AW479" s="117">
        <f t="shared" si="7"/>
        <v>0</v>
      </c>
      <c r="AX479" s="126"/>
    </row>
    <row r="480" spans="1:50" ht="19.5" customHeight="1">
      <c r="A480" s="116">
        <v>477</v>
      </c>
      <c r="B480" s="124"/>
      <c r="C480" s="125"/>
      <c r="D480" s="126"/>
      <c r="E480" s="126"/>
      <c r="F480" s="125"/>
      <c r="G480" s="126"/>
      <c r="H480" s="126"/>
      <c r="I480" s="126"/>
      <c r="J480" s="125"/>
      <c r="K480" s="126"/>
      <c r="L480" s="125"/>
      <c r="M480" s="126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  <c r="AN480" s="127"/>
      <c r="AO480" s="127"/>
      <c r="AP480" s="127"/>
      <c r="AQ480" s="127"/>
      <c r="AR480" s="127"/>
      <c r="AS480" s="127"/>
      <c r="AT480" s="127"/>
      <c r="AU480" s="127"/>
      <c r="AV480" s="127"/>
      <c r="AW480" s="117">
        <f t="shared" si="7"/>
        <v>0</v>
      </c>
      <c r="AX480" s="126"/>
    </row>
    <row r="481" spans="1:50" ht="19.5" customHeight="1">
      <c r="A481" s="116">
        <v>478</v>
      </c>
      <c r="B481" s="124"/>
      <c r="C481" s="125"/>
      <c r="D481" s="126"/>
      <c r="E481" s="126"/>
      <c r="F481" s="125"/>
      <c r="G481" s="126"/>
      <c r="H481" s="126"/>
      <c r="I481" s="126"/>
      <c r="J481" s="125"/>
      <c r="K481" s="126"/>
      <c r="L481" s="125"/>
      <c r="M481" s="126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  <c r="AM481" s="127"/>
      <c r="AN481" s="127"/>
      <c r="AO481" s="127"/>
      <c r="AP481" s="127"/>
      <c r="AQ481" s="127"/>
      <c r="AR481" s="127"/>
      <c r="AS481" s="127"/>
      <c r="AT481" s="127"/>
      <c r="AU481" s="127"/>
      <c r="AV481" s="127"/>
      <c r="AW481" s="117">
        <f t="shared" si="7"/>
        <v>0</v>
      </c>
      <c r="AX481" s="126"/>
    </row>
    <row r="482" spans="1:50" ht="19.5" customHeight="1">
      <c r="A482" s="116">
        <v>479</v>
      </c>
      <c r="B482" s="124"/>
      <c r="C482" s="125"/>
      <c r="D482" s="126"/>
      <c r="E482" s="126"/>
      <c r="F482" s="125"/>
      <c r="G482" s="126"/>
      <c r="H482" s="126"/>
      <c r="I482" s="126"/>
      <c r="J482" s="125"/>
      <c r="K482" s="126"/>
      <c r="L482" s="125"/>
      <c r="M482" s="126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  <c r="AD482" s="127"/>
      <c r="AE482" s="127"/>
      <c r="AF482" s="127"/>
      <c r="AG482" s="127"/>
      <c r="AH482" s="127"/>
      <c r="AI482" s="127"/>
      <c r="AJ482" s="127"/>
      <c r="AK482" s="127"/>
      <c r="AL482" s="127"/>
      <c r="AM482" s="127"/>
      <c r="AN482" s="127"/>
      <c r="AO482" s="127"/>
      <c r="AP482" s="127"/>
      <c r="AQ482" s="127"/>
      <c r="AR482" s="127"/>
      <c r="AS482" s="127"/>
      <c r="AT482" s="127"/>
      <c r="AU482" s="127"/>
      <c r="AV482" s="127"/>
      <c r="AW482" s="117">
        <f t="shared" si="7"/>
        <v>0</v>
      </c>
      <c r="AX482" s="126"/>
    </row>
    <row r="483" spans="1:50" ht="19.5" customHeight="1">
      <c r="A483" s="116">
        <v>480</v>
      </c>
      <c r="B483" s="124"/>
      <c r="C483" s="125"/>
      <c r="D483" s="126"/>
      <c r="E483" s="126"/>
      <c r="F483" s="125"/>
      <c r="G483" s="126"/>
      <c r="H483" s="126"/>
      <c r="I483" s="126"/>
      <c r="J483" s="125"/>
      <c r="K483" s="126"/>
      <c r="L483" s="125"/>
      <c r="M483" s="126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  <c r="AM483" s="127"/>
      <c r="AN483" s="127"/>
      <c r="AO483" s="127"/>
      <c r="AP483" s="127"/>
      <c r="AQ483" s="127"/>
      <c r="AR483" s="127"/>
      <c r="AS483" s="127"/>
      <c r="AT483" s="127"/>
      <c r="AU483" s="127"/>
      <c r="AV483" s="127"/>
      <c r="AW483" s="117">
        <f t="shared" si="7"/>
        <v>0</v>
      </c>
      <c r="AX483" s="126"/>
    </row>
    <row r="484" spans="1:50" ht="19.5" customHeight="1">
      <c r="A484" s="116">
        <v>481</v>
      </c>
      <c r="B484" s="124"/>
      <c r="C484" s="125"/>
      <c r="D484" s="126"/>
      <c r="E484" s="126"/>
      <c r="F484" s="125"/>
      <c r="G484" s="126"/>
      <c r="H484" s="126"/>
      <c r="I484" s="126"/>
      <c r="J484" s="125"/>
      <c r="K484" s="126"/>
      <c r="L484" s="125"/>
      <c r="M484" s="126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  <c r="AK484" s="127"/>
      <c r="AL484" s="127"/>
      <c r="AM484" s="127"/>
      <c r="AN484" s="127"/>
      <c r="AO484" s="127"/>
      <c r="AP484" s="127"/>
      <c r="AQ484" s="127"/>
      <c r="AR484" s="127"/>
      <c r="AS484" s="127"/>
      <c r="AT484" s="127"/>
      <c r="AU484" s="127"/>
      <c r="AV484" s="127"/>
      <c r="AW484" s="117">
        <f t="shared" si="7"/>
        <v>0</v>
      </c>
      <c r="AX484" s="126"/>
    </row>
    <row r="485" spans="1:50" ht="19.5" customHeight="1">
      <c r="A485" s="116">
        <v>482</v>
      </c>
      <c r="B485" s="124"/>
      <c r="C485" s="125"/>
      <c r="D485" s="126"/>
      <c r="E485" s="126"/>
      <c r="F485" s="125"/>
      <c r="G485" s="126"/>
      <c r="H485" s="126"/>
      <c r="I485" s="126"/>
      <c r="J485" s="125"/>
      <c r="K485" s="126"/>
      <c r="L485" s="125"/>
      <c r="M485" s="126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  <c r="AM485" s="127"/>
      <c r="AN485" s="127"/>
      <c r="AO485" s="127"/>
      <c r="AP485" s="127"/>
      <c r="AQ485" s="127"/>
      <c r="AR485" s="127"/>
      <c r="AS485" s="127"/>
      <c r="AT485" s="127"/>
      <c r="AU485" s="127"/>
      <c r="AV485" s="127"/>
      <c r="AW485" s="117">
        <f t="shared" si="7"/>
        <v>0</v>
      </c>
      <c r="AX485" s="126"/>
    </row>
    <row r="486" spans="1:50" ht="19.5" customHeight="1">
      <c r="A486" s="116">
        <v>483</v>
      </c>
      <c r="B486" s="124"/>
      <c r="C486" s="125"/>
      <c r="D486" s="126"/>
      <c r="E486" s="126"/>
      <c r="F486" s="125"/>
      <c r="G486" s="126"/>
      <c r="H486" s="126"/>
      <c r="I486" s="126"/>
      <c r="J486" s="125"/>
      <c r="K486" s="126"/>
      <c r="L486" s="125"/>
      <c r="M486" s="126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  <c r="AK486" s="127"/>
      <c r="AL486" s="127"/>
      <c r="AM486" s="127"/>
      <c r="AN486" s="127"/>
      <c r="AO486" s="127"/>
      <c r="AP486" s="127"/>
      <c r="AQ486" s="127"/>
      <c r="AR486" s="127"/>
      <c r="AS486" s="127"/>
      <c r="AT486" s="127"/>
      <c r="AU486" s="127"/>
      <c r="AV486" s="127"/>
      <c r="AW486" s="117">
        <f t="shared" si="7"/>
        <v>0</v>
      </c>
      <c r="AX486" s="126"/>
    </row>
    <row r="487" spans="1:50" ht="19.5" customHeight="1">
      <c r="A487" s="116">
        <v>484</v>
      </c>
      <c r="B487" s="124"/>
      <c r="C487" s="125"/>
      <c r="D487" s="126"/>
      <c r="E487" s="126"/>
      <c r="F487" s="125"/>
      <c r="G487" s="126"/>
      <c r="H487" s="126"/>
      <c r="I487" s="126"/>
      <c r="J487" s="125"/>
      <c r="K487" s="126"/>
      <c r="L487" s="125"/>
      <c r="M487" s="126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  <c r="AM487" s="127"/>
      <c r="AN487" s="127"/>
      <c r="AO487" s="127"/>
      <c r="AP487" s="127"/>
      <c r="AQ487" s="127"/>
      <c r="AR487" s="127"/>
      <c r="AS487" s="127"/>
      <c r="AT487" s="127"/>
      <c r="AU487" s="127"/>
      <c r="AV487" s="127"/>
      <c r="AW487" s="117">
        <f t="shared" si="7"/>
        <v>0</v>
      </c>
      <c r="AX487" s="126"/>
    </row>
    <row r="488" spans="1:50" ht="19.5" customHeight="1">
      <c r="A488" s="116">
        <v>485</v>
      </c>
      <c r="B488" s="124"/>
      <c r="C488" s="125"/>
      <c r="D488" s="126"/>
      <c r="E488" s="126"/>
      <c r="F488" s="125"/>
      <c r="G488" s="126"/>
      <c r="H488" s="126"/>
      <c r="I488" s="126"/>
      <c r="J488" s="125"/>
      <c r="K488" s="126"/>
      <c r="L488" s="125"/>
      <c r="M488" s="126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  <c r="AD488" s="127"/>
      <c r="AE488" s="127"/>
      <c r="AF488" s="127"/>
      <c r="AG488" s="127"/>
      <c r="AH488" s="127"/>
      <c r="AI488" s="127"/>
      <c r="AJ488" s="127"/>
      <c r="AK488" s="127"/>
      <c r="AL488" s="127"/>
      <c r="AM488" s="127"/>
      <c r="AN488" s="127"/>
      <c r="AO488" s="127"/>
      <c r="AP488" s="127"/>
      <c r="AQ488" s="127"/>
      <c r="AR488" s="127"/>
      <c r="AS488" s="127"/>
      <c r="AT488" s="127"/>
      <c r="AU488" s="127"/>
      <c r="AV488" s="127"/>
      <c r="AW488" s="117">
        <f t="shared" si="7"/>
        <v>0</v>
      </c>
      <c r="AX488" s="126"/>
    </row>
    <row r="489" spans="1:50" ht="19.5" customHeight="1">
      <c r="A489" s="116">
        <v>486</v>
      </c>
      <c r="B489" s="124"/>
      <c r="C489" s="125"/>
      <c r="D489" s="126"/>
      <c r="E489" s="126"/>
      <c r="F489" s="125"/>
      <c r="G489" s="126"/>
      <c r="H489" s="126"/>
      <c r="I489" s="126"/>
      <c r="J489" s="125"/>
      <c r="K489" s="126"/>
      <c r="L489" s="125"/>
      <c r="M489" s="126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  <c r="AN489" s="127"/>
      <c r="AO489" s="127"/>
      <c r="AP489" s="127"/>
      <c r="AQ489" s="127"/>
      <c r="AR489" s="127"/>
      <c r="AS489" s="127"/>
      <c r="AT489" s="127"/>
      <c r="AU489" s="127"/>
      <c r="AV489" s="127"/>
      <c r="AW489" s="117">
        <f t="shared" si="7"/>
        <v>0</v>
      </c>
      <c r="AX489" s="126"/>
    </row>
    <row r="490" spans="1:50" ht="19.5" customHeight="1">
      <c r="A490" s="116">
        <v>487</v>
      </c>
      <c r="B490" s="124"/>
      <c r="C490" s="125"/>
      <c r="D490" s="126"/>
      <c r="E490" s="126"/>
      <c r="F490" s="125"/>
      <c r="G490" s="126"/>
      <c r="H490" s="126"/>
      <c r="I490" s="126"/>
      <c r="J490" s="125"/>
      <c r="K490" s="126"/>
      <c r="L490" s="125"/>
      <c r="M490" s="126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  <c r="AD490" s="127"/>
      <c r="AE490" s="127"/>
      <c r="AF490" s="127"/>
      <c r="AG490" s="127"/>
      <c r="AH490" s="127"/>
      <c r="AI490" s="127"/>
      <c r="AJ490" s="127"/>
      <c r="AK490" s="127"/>
      <c r="AL490" s="127"/>
      <c r="AM490" s="127"/>
      <c r="AN490" s="127"/>
      <c r="AO490" s="127"/>
      <c r="AP490" s="127"/>
      <c r="AQ490" s="127"/>
      <c r="AR490" s="127"/>
      <c r="AS490" s="127"/>
      <c r="AT490" s="127"/>
      <c r="AU490" s="127"/>
      <c r="AV490" s="127"/>
      <c r="AW490" s="117">
        <f t="shared" si="7"/>
        <v>0</v>
      </c>
      <c r="AX490" s="126"/>
    </row>
    <row r="491" spans="1:50" ht="19.5" customHeight="1">
      <c r="A491" s="116">
        <v>488</v>
      </c>
      <c r="B491" s="124"/>
      <c r="C491" s="125"/>
      <c r="D491" s="126"/>
      <c r="E491" s="126"/>
      <c r="F491" s="125"/>
      <c r="G491" s="126"/>
      <c r="H491" s="126"/>
      <c r="I491" s="126"/>
      <c r="J491" s="125"/>
      <c r="K491" s="126"/>
      <c r="L491" s="125"/>
      <c r="M491" s="126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  <c r="AM491" s="127"/>
      <c r="AN491" s="127"/>
      <c r="AO491" s="127"/>
      <c r="AP491" s="127"/>
      <c r="AQ491" s="127"/>
      <c r="AR491" s="127"/>
      <c r="AS491" s="127"/>
      <c r="AT491" s="127"/>
      <c r="AU491" s="127"/>
      <c r="AV491" s="127"/>
      <c r="AW491" s="117">
        <f t="shared" si="7"/>
        <v>0</v>
      </c>
      <c r="AX491" s="126"/>
    </row>
    <row r="492" spans="1:50" ht="19.5" customHeight="1">
      <c r="A492" s="116">
        <v>489</v>
      </c>
      <c r="B492" s="124"/>
      <c r="C492" s="125"/>
      <c r="D492" s="126"/>
      <c r="E492" s="126"/>
      <c r="F492" s="125"/>
      <c r="G492" s="126"/>
      <c r="H492" s="126"/>
      <c r="I492" s="126"/>
      <c r="J492" s="125"/>
      <c r="K492" s="126"/>
      <c r="L492" s="125"/>
      <c r="M492" s="126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  <c r="AD492" s="127"/>
      <c r="AE492" s="127"/>
      <c r="AF492" s="127"/>
      <c r="AG492" s="127"/>
      <c r="AH492" s="127"/>
      <c r="AI492" s="127"/>
      <c r="AJ492" s="127"/>
      <c r="AK492" s="127"/>
      <c r="AL492" s="127"/>
      <c r="AM492" s="127"/>
      <c r="AN492" s="127"/>
      <c r="AO492" s="127"/>
      <c r="AP492" s="127"/>
      <c r="AQ492" s="127"/>
      <c r="AR492" s="127"/>
      <c r="AS492" s="127"/>
      <c r="AT492" s="127"/>
      <c r="AU492" s="127"/>
      <c r="AV492" s="127"/>
      <c r="AW492" s="117">
        <f t="shared" si="7"/>
        <v>0</v>
      </c>
      <c r="AX492" s="126"/>
    </row>
    <row r="493" spans="1:50" ht="19.5" customHeight="1">
      <c r="A493" s="116">
        <v>490</v>
      </c>
      <c r="B493" s="124"/>
      <c r="C493" s="125"/>
      <c r="D493" s="126"/>
      <c r="E493" s="126"/>
      <c r="F493" s="125"/>
      <c r="G493" s="126"/>
      <c r="H493" s="126"/>
      <c r="I493" s="126"/>
      <c r="J493" s="125"/>
      <c r="K493" s="126"/>
      <c r="L493" s="125"/>
      <c r="M493" s="126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  <c r="AM493" s="127"/>
      <c r="AN493" s="127"/>
      <c r="AO493" s="127"/>
      <c r="AP493" s="127"/>
      <c r="AQ493" s="127"/>
      <c r="AR493" s="127"/>
      <c r="AS493" s="127"/>
      <c r="AT493" s="127"/>
      <c r="AU493" s="127"/>
      <c r="AV493" s="127"/>
      <c r="AW493" s="117">
        <f t="shared" si="7"/>
        <v>0</v>
      </c>
      <c r="AX493" s="126"/>
    </row>
    <row r="494" spans="1:50" ht="19.5" customHeight="1">
      <c r="A494" s="116">
        <v>491</v>
      </c>
      <c r="B494" s="124"/>
      <c r="C494" s="125"/>
      <c r="D494" s="126"/>
      <c r="E494" s="126"/>
      <c r="F494" s="125"/>
      <c r="G494" s="126"/>
      <c r="H494" s="126"/>
      <c r="I494" s="126"/>
      <c r="J494" s="125"/>
      <c r="K494" s="126"/>
      <c r="L494" s="125"/>
      <c r="M494" s="126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  <c r="AN494" s="127"/>
      <c r="AO494" s="127"/>
      <c r="AP494" s="127"/>
      <c r="AQ494" s="127"/>
      <c r="AR494" s="127"/>
      <c r="AS494" s="127"/>
      <c r="AT494" s="127"/>
      <c r="AU494" s="127"/>
      <c r="AV494" s="127"/>
      <c r="AW494" s="117">
        <f t="shared" si="7"/>
        <v>0</v>
      </c>
      <c r="AX494" s="126"/>
    </row>
    <row r="495" spans="1:50" ht="19.5" customHeight="1">
      <c r="A495" s="116">
        <v>492</v>
      </c>
      <c r="B495" s="124"/>
      <c r="C495" s="125"/>
      <c r="D495" s="126"/>
      <c r="E495" s="126"/>
      <c r="F495" s="125"/>
      <c r="G495" s="126"/>
      <c r="H495" s="126"/>
      <c r="I495" s="126"/>
      <c r="J495" s="125"/>
      <c r="K495" s="126"/>
      <c r="L495" s="125"/>
      <c r="M495" s="126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  <c r="AN495" s="127"/>
      <c r="AO495" s="127"/>
      <c r="AP495" s="127"/>
      <c r="AQ495" s="127"/>
      <c r="AR495" s="127"/>
      <c r="AS495" s="127"/>
      <c r="AT495" s="127"/>
      <c r="AU495" s="127"/>
      <c r="AV495" s="127"/>
      <c r="AW495" s="117">
        <f t="shared" si="7"/>
        <v>0</v>
      </c>
      <c r="AX495" s="126"/>
    </row>
    <row r="496" spans="1:50" ht="19.5" customHeight="1">
      <c r="A496" s="116">
        <v>493</v>
      </c>
      <c r="B496" s="124"/>
      <c r="C496" s="125"/>
      <c r="D496" s="126"/>
      <c r="E496" s="126"/>
      <c r="F496" s="125"/>
      <c r="G496" s="126"/>
      <c r="H496" s="126"/>
      <c r="I496" s="126"/>
      <c r="J496" s="125"/>
      <c r="K496" s="126"/>
      <c r="L496" s="125"/>
      <c r="M496" s="126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  <c r="AD496" s="127"/>
      <c r="AE496" s="127"/>
      <c r="AF496" s="127"/>
      <c r="AG496" s="127"/>
      <c r="AH496" s="127"/>
      <c r="AI496" s="127"/>
      <c r="AJ496" s="127"/>
      <c r="AK496" s="127"/>
      <c r="AL496" s="127"/>
      <c r="AM496" s="127"/>
      <c r="AN496" s="127"/>
      <c r="AO496" s="127"/>
      <c r="AP496" s="127"/>
      <c r="AQ496" s="127"/>
      <c r="AR496" s="127"/>
      <c r="AS496" s="127"/>
      <c r="AT496" s="127"/>
      <c r="AU496" s="127"/>
      <c r="AV496" s="127"/>
      <c r="AW496" s="117">
        <f t="shared" si="7"/>
        <v>0</v>
      </c>
      <c r="AX496" s="126"/>
    </row>
    <row r="497" spans="1:50" ht="19.5" customHeight="1">
      <c r="A497" s="116">
        <v>494</v>
      </c>
      <c r="B497" s="124"/>
      <c r="C497" s="125"/>
      <c r="D497" s="126"/>
      <c r="E497" s="126"/>
      <c r="F497" s="125"/>
      <c r="G497" s="126"/>
      <c r="H497" s="126"/>
      <c r="I497" s="126"/>
      <c r="J497" s="125"/>
      <c r="K497" s="126"/>
      <c r="L497" s="125"/>
      <c r="M497" s="126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  <c r="AM497" s="127"/>
      <c r="AN497" s="127"/>
      <c r="AO497" s="127"/>
      <c r="AP497" s="127"/>
      <c r="AQ497" s="127"/>
      <c r="AR497" s="127"/>
      <c r="AS497" s="127"/>
      <c r="AT497" s="127"/>
      <c r="AU497" s="127"/>
      <c r="AV497" s="127"/>
      <c r="AW497" s="117">
        <f t="shared" si="7"/>
        <v>0</v>
      </c>
      <c r="AX497" s="126"/>
    </row>
    <row r="498" spans="1:50" ht="19.5" customHeight="1">
      <c r="A498" s="116">
        <v>495</v>
      </c>
      <c r="B498" s="124"/>
      <c r="C498" s="125"/>
      <c r="D498" s="126"/>
      <c r="E498" s="126"/>
      <c r="F498" s="125"/>
      <c r="G498" s="126"/>
      <c r="H498" s="126"/>
      <c r="I498" s="126"/>
      <c r="J498" s="125"/>
      <c r="K498" s="126"/>
      <c r="L498" s="125"/>
      <c r="M498" s="126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  <c r="AD498" s="127"/>
      <c r="AE498" s="127"/>
      <c r="AF498" s="127"/>
      <c r="AG498" s="127"/>
      <c r="AH498" s="127"/>
      <c r="AI498" s="127"/>
      <c r="AJ498" s="127"/>
      <c r="AK498" s="127"/>
      <c r="AL498" s="127"/>
      <c r="AM498" s="127"/>
      <c r="AN498" s="127"/>
      <c r="AO498" s="127"/>
      <c r="AP498" s="127"/>
      <c r="AQ498" s="127"/>
      <c r="AR498" s="127"/>
      <c r="AS498" s="127"/>
      <c r="AT498" s="127"/>
      <c r="AU498" s="127"/>
      <c r="AV498" s="127"/>
      <c r="AW498" s="117">
        <f t="shared" si="7"/>
        <v>0</v>
      </c>
      <c r="AX498" s="126"/>
    </row>
    <row r="499" spans="1:50" ht="19.5" customHeight="1">
      <c r="A499" s="116">
        <v>496</v>
      </c>
      <c r="B499" s="124"/>
      <c r="C499" s="125"/>
      <c r="D499" s="126"/>
      <c r="E499" s="126"/>
      <c r="F499" s="125"/>
      <c r="G499" s="126"/>
      <c r="H499" s="126"/>
      <c r="I499" s="126"/>
      <c r="J499" s="125"/>
      <c r="K499" s="126"/>
      <c r="L499" s="125"/>
      <c r="M499" s="126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  <c r="AM499" s="127"/>
      <c r="AN499" s="127"/>
      <c r="AO499" s="127"/>
      <c r="AP499" s="127"/>
      <c r="AQ499" s="127"/>
      <c r="AR499" s="127"/>
      <c r="AS499" s="127"/>
      <c r="AT499" s="127"/>
      <c r="AU499" s="127"/>
      <c r="AV499" s="127"/>
      <c r="AW499" s="117">
        <f t="shared" si="7"/>
        <v>0</v>
      </c>
      <c r="AX499" s="126"/>
    </row>
    <row r="500" spans="1:50" ht="19.5" customHeight="1">
      <c r="A500" s="116">
        <v>497</v>
      </c>
      <c r="B500" s="124"/>
      <c r="C500" s="125"/>
      <c r="D500" s="126"/>
      <c r="E500" s="126"/>
      <c r="F500" s="125"/>
      <c r="G500" s="126"/>
      <c r="H500" s="126"/>
      <c r="I500" s="126"/>
      <c r="J500" s="125"/>
      <c r="K500" s="126"/>
      <c r="L500" s="125"/>
      <c r="M500" s="126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  <c r="AD500" s="127"/>
      <c r="AE500" s="127"/>
      <c r="AF500" s="127"/>
      <c r="AG500" s="127"/>
      <c r="AH500" s="127"/>
      <c r="AI500" s="127"/>
      <c r="AJ500" s="127"/>
      <c r="AK500" s="127"/>
      <c r="AL500" s="127"/>
      <c r="AM500" s="127"/>
      <c r="AN500" s="127"/>
      <c r="AO500" s="127"/>
      <c r="AP500" s="127"/>
      <c r="AQ500" s="127"/>
      <c r="AR500" s="127"/>
      <c r="AS500" s="127"/>
      <c r="AT500" s="127"/>
      <c r="AU500" s="127"/>
      <c r="AV500" s="127"/>
      <c r="AW500" s="117">
        <f t="shared" si="7"/>
        <v>0</v>
      </c>
      <c r="AX500" s="126"/>
    </row>
    <row r="501" spans="1:50" ht="19.5" customHeight="1">
      <c r="A501" s="116">
        <v>498</v>
      </c>
      <c r="B501" s="124"/>
      <c r="C501" s="125"/>
      <c r="D501" s="126"/>
      <c r="E501" s="126"/>
      <c r="F501" s="125"/>
      <c r="G501" s="126"/>
      <c r="H501" s="126"/>
      <c r="I501" s="126"/>
      <c r="J501" s="125"/>
      <c r="K501" s="126"/>
      <c r="L501" s="125"/>
      <c r="M501" s="126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  <c r="AM501" s="127"/>
      <c r="AN501" s="127"/>
      <c r="AO501" s="127"/>
      <c r="AP501" s="127"/>
      <c r="AQ501" s="127"/>
      <c r="AR501" s="127"/>
      <c r="AS501" s="127"/>
      <c r="AT501" s="127"/>
      <c r="AU501" s="127"/>
      <c r="AV501" s="127"/>
      <c r="AW501" s="117">
        <f t="shared" si="7"/>
        <v>0</v>
      </c>
      <c r="AX501" s="126"/>
    </row>
    <row r="502" spans="1:50" ht="19.5" customHeight="1">
      <c r="A502" s="116">
        <v>499</v>
      </c>
      <c r="B502" s="124"/>
      <c r="C502" s="125"/>
      <c r="D502" s="126"/>
      <c r="E502" s="126"/>
      <c r="F502" s="125"/>
      <c r="G502" s="126"/>
      <c r="H502" s="126"/>
      <c r="I502" s="126"/>
      <c r="J502" s="125"/>
      <c r="K502" s="126"/>
      <c r="L502" s="125"/>
      <c r="M502" s="126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  <c r="AD502" s="127"/>
      <c r="AE502" s="127"/>
      <c r="AF502" s="127"/>
      <c r="AG502" s="127"/>
      <c r="AH502" s="127"/>
      <c r="AI502" s="127"/>
      <c r="AJ502" s="127"/>
      <c r="AK502" s="127"/>
      <c r="AL502" s="127"/>
      <c r="AM502" s="127"/>
      <c r="AN502" s="127"/>
      <c r="AO502" s="127"/>
      <c r="AP502" s="127"/>
      <c r="AQ502" s="127"/>
      <c r="AR502" s="127"/>
      <c r="AS502" s="127"/>
      <c r="AT502" s="127"/>
      <c r="AU502" s="127"/>
      <c r="AV502" s="127"/>
      <c r="AW502" s="117">
        <f t="shared" si="7"/>
        <v>0</v>
      </c>
      <c r="AX502" s="126"/>
    </row>
    <row r="503" spans="1:50" ht="19.5" customHeight="1" thickBot="1">
      <c r="A503" s="116">
        <v>500</v>
      </c>
      <c r="B503" s="124"/>
      <c r="C503" s="125"/>
      <c r="D503" s="126"/>
      <c r="E503" s="126"/>
      <c r="F503" s="125"/>
      <c r="G503" s="126"/>
      <c r="H503" s="126"/>
      <c r="I503" s="126"/>
      <c r="J503" s="125"/>
      <c r="K503" s="126"/>
      <c r="L503" s="125"/>
      <c r="M503" s="126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  <c r="AM503" s="127"/>
      <c r="AN503" s="127"/>
      <c r="AO503" s="127"/>
      <c r="AP503" s="127"/>
      <c r="AQ503" s="127"/>
      <c r="AR503" s="127"/>
      <c r="AS503" s="127"/>
      <c r="AT503" s="127"/>
      <c r="AU503" s="127"/>
      <c r="AV503" s="127"/>
      <c r="AW503" s="117">
        <f t="shared" si="7"/>
        <v>0</v>
      </c>
      <c r="AX503" s="126"/>
    </row>
    <row r="504" spans="1:50" ht="19.5" customHeight="1" thickBot="1">
      <c r="A504" s="118"/>
      <c r="B504" s="119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1">
        <f t="shared" ref="N504:AW504" si="8">SUM(N4:N503)</f>
        <v>0</v>
      </c>
      <c r="O504" s="121">
        <f t="shared" si="8"/>
        <v>0</v>
      </c>
      <c r="P504" s="121">
        <f t="shared" si="8"/>
        <v>0</v>
      </c>
      <c r="Q504" s="121">
        <f t="shared" si="8"/>
        <v>0</v>
      </c>
      <c r="R504" s="121">
        <f t="shared" si="8"/>
        <v>0</v>
      </c>
      <c r="S504" s="121">
        <f t="shared" si="8"/>
        <v>0</v>
      </c>
      <c r="T504" s="121">
        <f t="shared" si="8"/>
        <v>0</v>
      </c>
      <c r="U504" s="121">
        <f t="shared" si="8"/>
        <v>0</v>
      </c>
      <c r="V504" s="121">
        <f t="shared" si="8"/>
        <v>0</v>
      </c>
      <c r="W504" s="121">
        <f t="shared" si="8"/>
        <v>0</v>
      </c>
      <c r="X504" s="121">
        <f t="shared" si="8"/>
        <v>0</v>
      </c>
      <c r="Y504" s="121">
        <f t="shared" si="8"/>
        <v>0</v>
      </c>
      <c r="Z504" s="121">
        <f t="shared" si="8"/>
        <v>0</v>
      </c>
      <c r="AA504" s="121">
        <f t="shared" si="8"/>
        <v>0</v>
      </c>
      <c r="AB504" s="121">
        <f t="shared" si="8"/>
        <v>0</v>
      </c>
      <c r="AC504" s="121">
        <f t="shared" si="8"/>
        <v>0</v>
      </c>
      <c r="AD504" s="121">
        <f t="shared" si="8"/>
        <v>0</v>
      </c>
      <c r="AE504" s="121">
        <f t="shared" si="8"/>
        <v>0</v>
      </c>
      <c r="AF504" s="121">
        <f t="shared" si="8"/>
        <v>0</v>
      </c>
      <c r="AG504" s="121">
        <f t="shared" si="8"/>
        <v>0</v>
      </c>
      <c r="AH504" s="121">
        <f t="shared" si="8"/>
        <v>0</v>
      </c>
      <c r="AI504" s="121">
        <f t="shared" si="8"/>
        <v>0</v>
      </c>
      <c r="AJ504" s="121">
        <f t="shared" si="8"/>
        <v>0</v>
      </c>
      <c r="AK504" s="121">
        <f t="shared" si="8"/>
        <v>0</v>
      </c>
      <c r="AL504" s="121">
        <f t="shared" si="8"/>
        <v>0</v>
      </c>
      <c r="AM504" s="121">
        <f t="shared" si="8"/>
        <v>0</v>
      </c>
      <c r="AN504" s="121">
        <f t="shared" si="8"/>
        <v>0</v>
      </c>
      <c r="AO504" s="121">
        <f t="shared" si="8"/>
        <v>0</v>
      </c>
      <c r="AP504" s="121">
        <f t="shared" si="8"/>
        <v>0</v>
      </c>
      <c r="AQ504" s="121">
        <f t="shared" si="8"/>
        <v>0</v>
      </c>
      <c r="AR504" s="121">
        <f t="shared" si="8"/>
        <v>0</v>
      </c>
      <c r="AS504" s="121">
        <f t="shared" si="8"/>
        <v>0</v>
      </c>
      <c r="AT504" s="121">
        <f t="shared" si="8"/>
        <v>0</v>
      </c>
      <c r="AU504" s="121">
        <f t="shared" si="8"/>
        <v>0</v>
      </c>
      <c r="AV504" s="121">
        <f t="shared" si="8"/>
        <v>0</v>
      </c>
      <c r="AW504" s="121">
        <f t="shared" si="8"/>
        <v>0</v>
      </c>
      <c r="AX504" s="122"/>
    </row>
  </sheetData>
  <sheetProtection algorithmName="SHA-512" hashValue="nYUgbF9o63LU68eG9qJvWfb3LnpWEUDCWL0A40OY8w7nI+rohTpRPe+Pbilz/AbbnusJQm2rRoMRXyIoLeUEDw==" saltValue="T8oNUnl1Ct/86X/FvoT3RA==" spinCount="100000" sheet="1" objects="1" scenarios="1" formatCells="0" formatColumns="0" formatRows="0" autoFilter="0"/>
  <mergeCells count="1">
    <mergeCell ref="G2:G3"/>
  </mergeCells>
  <conditionalFormatting sqref="A4:AX503">
    <cfRule type="expression" dxfId="9" priority="5">
      <formula>$F4="Vacant"</formula>
    </cfRule>
    <cfRule type="expression" dxfId="8" priority="6">
      <formula>$F4="Approved"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B70F6D-9887-45FD-A1EF-F8AEB68350E5}">
          <x14:formula1>
            <xm:f>Lists!$D$1:$D$9</xm:f>
          </x14:formula1>
          <xm:sqref>C4:C503</xm:sqref>
        </x14:dataValidation>
        <x14:dataValidation type="list" allowBlank="1" showInputMessage="1" showErrorMessage="1" xr:uid="{611F74FC-DA13-46F5-9F2C-4C8B4441A993}">
          <x14:formula1>
            <xm:f>Lists!$I$1:$I$3</xm:f>
          </x14:formula1>
          <xm:sqref>F4:F503</xm:sqref>
        </x14:dataValidation>
        <x14:dataValidation type="list" allowBlank="1" showInputMessage="1" showErrorMessage="1" xr:uid="{3FD4516F-5DC6-43A3-B711-F400729E9722}">
          <x14:formula1>
            <xm:f>Lists!$K$1:$K$2</xm:f>
          </x14:formula1>
          <xm:sqref>J4:J503</xm:sqref>
        </x14:dataValidation>
        <x14:dataValidation type="list" allowBlank="1" showInputMessage="1" showErrorMessage="1" xr:uid="{D81844BC-4957-4442-8E95-4C15A8051B8F}">
          <x14:formula1>
            <xm:f>Lists!$G$1:$G$10</xm:f>
          </x14:formula1>
          <xm:sqref>L4:L503</xm:sqref>
        </x14:dataValidation>
        <x14:dataValidation type="list" allowBlank="1" showInputMessage="1" showErrorMessage="1" xr:uid="{81A03337-9FDF-4ECD-91EE-FAE5ED1CD3EC}">
          <x14:formula1>
            <xm:f>Lists!$B$1:$B$4</xm:f>
          </x14:formula1>
          <xm:sqref>B4:B503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BA98-1CB1-4237-8D6D-CB73854319D0}">
  <sheetPr codeName="Sheet6">
    <tabColor theme="7" tint="0.79998168889431442"/>
    <pageSetUpPr fitToPage="1"/>
  </sheetPr>
  <dimension ref="A1:M103"/>
  <sheetViews>
    <sheetView showGridLines="0" zoomScaleNormal="100" workbookViewId="0">
      <selection activeCell="K12" sqref="K12"/>
    </sheetView>
  </sheetViews>
  <sheetFormatPr defaultColWidth="8.625" defaultRowHeight="23.1" customHeight="1"/>
  <cols>
    <col min="1" max="2" width="15.375" style="12" customWidth="1"/>
    <col min="3" max="3" width="8" style="12" customWidth="1"/>
    <col min="4" max="5" width="15.375" style="12" customWidth="1"/>
    <col min="6" max="6" width="8" style="12" customWidth="1"/>
    <col min="7" max="8" width="15.375" style="12" customWidth="1"/>
    <col min="9" max="9" width="8" style="12" customWidth="1"/>
    <col min="10" max="10" width="41" style="12" customWidth="1"/>
    <col min="11" max="11" width="35" style="12" customWidth="1"/>
    <col min="12" max="12" width="11" style="12" customWidth="1"/>
    <col min="13" max="13" width="25.625" style="12" customWidth="1"/>
    <col min="14" max="16384" width="8.625" style="12"/>
  </cols>
  <sheetData>
    <row r="1" spans="1:13" ht="22.5" customHeight="1">
      <c r="A1" s="72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2"/>
    </row>
    <row r="2" spans="1:13" ht="38.25">
      <c r="A2" s="74" t="s">
        <v>765</v>
      </c>
      <c r="B2" s="75"/>
      <c r="C2" s="75"/>
      <c r="D2" s="75"/>
      <c r="E2" s="75"/>
      <c r="F2" s="75"/>
      <c r="G2" s="75"/>
      <c r="H2" s="75"/>
      <c r="I2" s="75"/>
      <c r="J2" s="75"/>
      <c r="K2" s="73"/>
      <c r="L2" s="73"/>
      <c r="M2" s="74"/>
    </row>
    <row r="3" spans="1:13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6"/>
    </row>
    <row r="4" spans="1:13" ht="7.5" customHeight="1" thickBot="1"/>
    <row r="5" spans="1:13" ht="23.1" customHeight="1">
      <c r="A5" s="241">
        <v>2024</v>
      </c>
      <c r="B5" s="242"/>
      <c r="C5" s="243"/>
      <c r="D5" s="241">
        <v>2023</v>
      </c>
      <c r="E5" s="242"/>
      <c r="F5" s="243"/>
      <c r="G5" s="241">
        <v>2022</v>
      </c>
      <c r="H5" s="242"/>
      <c r="I5" s="243"/>
      <c r="J5" s="236" t="s">
        <v>1123</v>
      </c>
      <c r="K5" s="236" t="s">
        <v>761</v>
      </c>
      <c r="L5" s="233" t="s">
        <v>762</v>
      </c>
      <c r="M5" s="233" t="s">
        <v>3</v>
      </c>
    </row>
    <row r="6" spans="1:13" ht="23.1" customHeight="1">
      <c r="A6" s="229" t="s">
        <v>0</v>
      </c>
      <c r="B6" s="229" t="s">
        <v>764</v>
      </c>
      <c r="C6" s="229" t="s">
        <v>763</v>
      </c>
      <c r="D6" s="229" t="s">
        <v>0</v>
      </c>
      <c r="E6" s="229" t="s">
        <v>764</v>
      </c>
      <c r="F6" s="229" t="s">
        <v>763</v>
      </c>
      <c r="G6" s="229" t="s">
        <v>0</v>
      </c>
      <c r="H6" s="229" t="s">
        <v>764</v>
      </c>
      <c r="I6" s="229" t="s">
        <v>763</v>
      </c>
      <c r="J6" s="237"/>
      <c r="K6" s="237"/>
      <c r="L6" s="234" t="s">
        <v>1</v>
      </c>
      <c r="M6" s="234" t="s">
        <v>1</v>
      </c>
    </row>
    <row r="7" spans="1:13" ht="23.1" customHeight="1" thickBot="1">
      <c r="A7" s="230"/>
      <c r="B7" s="230"/>
      <c r="C7" s="230"/>
      <c r="D7" s="230"/>
      <c r="E7" s="230"/>
      <c r="F7" s="230"/>
      <c r="G7" s="230"/>
      <c r="H7" s="230"/>
      <c r="I7" s="230"/>
      <c r="J7" s="238"/>
      <c r="K7" s="238"/>
      <c r="L7" s="235"/>
      <c r="M7" s="235"/>
    </row>
    <row r="8" spans="1:13" ht="23.1" customHeight="1" thickBot="1">
      <c r="A8" s="79">
        <f t="shared" ref="A8" si="0">SUM(A9:A100)</f>
        <v>0</v>
      </c>
      <c r="B8" s="128"/>
      <c r="C8" s="128"/>
      <c r="D8" s="79">
        <f t="shared" ref="D8" si="1">SUM(D9:D100)</f>
        <v>0</v>
      </c>
      <c r="E8" s="128"/>
      <c r="F8" s="128"/>
      <c r="G8" s="79">
        <f t="shared" ref="G8" si="2">SUM(G9:G100)</f>
        <v>0</v>
      </c>
      <c r="H8" s="128"/>
      <c r="I8" s="128"/>
      <c r="J8" s="80" t="s">
        <v>4</v>
      </c>
      <c r="K8" s="80"/>
      <c r="L8" s="81"/>
      <c r="M8" s="82"/>
    </row>
    <row r="9" spans="1:13" ht="23.1" customHeight="1">
      <c r="A9" s="84">
        <f>B9*C9</f>
        <v>0</v>
      </c>
      <c r="B9" s="83"/>
      <c r="C9" s="129"/>
      <c r="D9" s="84">
        <f>E9*F9</f>
        <v>0</v>
      </c>
      <c r="E9" s="83"/>
      <c r="F9" s="129"/>
      <c r="G9" s="84">
        <f>H9*I9</f>
        <v>0</v>
      </c>
      <c r="H9" s="83"/>
      <c r="I9" s="129"/>
      <c r="J9" s="259"/>
      <c r="K9" s="85" t="str">
        <f>_xlfn.IFNA(INDEX(ExpenditureCodes!A:A,MATCH(CapitalSheet!L9,ExpenditureCodes!B:B,0)),"")</f>
        <v/>
      </c>
      <c r="L9" s="86"/>
      <c r="M9" s="87"/>
    </row>
    <row r="10" spans="1:13" ht="23.1" customHeight="1">
      <c r="A10" s="88">
        <f t="shared" ref="A10:A73" si="3">B10*C10</f>
        <v>0</v>
      </c>
      <c r="B10" s="83"/>
      <c r="C10" s="129"/>
      <c r="D10" s="88">
        <f t="shared" ref="D10:D73" si="4">E10*F10</f>
        <v>0</v>
      </c>
      <c r="E10" s="83"/>
      <c r="F10" s="129"/>
      <c r="G10" s="88">
        <f t="shared" ref="G10:G73" si="5">H10*I10</f>
        <v>0</v>
      </c>
      <c r="H10" s="83"/>
      <c r="I10" s="129"/>
      <c r="J10" s="259"/>
      <c r="K10" s="85" t="str">
        <f>_xlfn.IFNA(INDEX(ExpenditureCodes!A:A,MATCH(CapitalSheet!L10,ExpenditureCodes!B:B,0)),"")</f>
        <v/>
      </c>
      <c r="L10" s="86"/>
      <c r="M10" s="87"/>
    </row>
    <row r="11" spans="1:13" ht="23.1" customHeight="1">
      <c r="A11" s="88">
        <f t="shared" si="3"/>
        <v>0</v>
      </c>
      <c r="B11" s="83"/>
      <c r="C11" s="129"/>
      <c r="D11" s="88">
        <f t="shared" si="4"/>
        <v>0</v>
      </c>
      <c r="E11" s="83"/>
      <c r="F11" s="129"/>
      <c r="G11" s="88">
        <f t="shared" si="5"/>
        <v>0</v>
      </c>
      <c r="H11" s="83"/>
      <c r="I11" s="129"/>
      <c r="J11" s="259"/>
      <c r="K11" s="85" t="str">
        <f>_xlfn.IFNA(INDEX(ExpenditureCodes!A:A,MATCH(CapitalSheet!L11,ExpenditureCodes!B:B,0)),"")</f>
        <v/>
      </c>
      <c r="L11" s="86"/>
      <c r="M11" s="87"/>
    </row>
    <row r="12" spans="1:13" ht="23.1" customHeight="1">
      <c r="A12" s="88">
        <f t="shared" si="3"/>
        <v>0</v>
      </c>
      <c r="B12" s="83"/>
      <c r="C12" s="129"/>
      <c r="D12" s="88">
        <f t="shared" si="4"/>
        <v>0</v>
      </c>
      <c r="E12" s="83"/>
      <c r="F12" s="129"/>
      <c r="G12" s="88">
        <f t="shared" si="5"/>
        <v>0</v>
      </c>
      <c r="H12" s="83"/>
      <c r="I12" s="129"/>
      <c r="J12" s="259"/>
      <c r="K12" s="85" t="str">
        <f>_xlfn.IFNA(INDEX(ExpenditureCodes!A:A,MATCH(CapitalSheet!L12,ExpenditureCodes!B:B,0)),"")</f>
        <v/>
      </c>
      <c r="L12" s="86"/>
      <c r="M12" s="87"/>
    </row>
    <row r="13" spans="1:13" ht="23.1" customHeight="1">
      <c r="A13" s="88">
        <f t="shared" si="3"/>
        <v>0</v>
      </c>
      <c r="B13" s="83"/>
      <c r="C13" s="129"/>
      <c r="D13" s="88">
        <f t="shared" si="4"/>
        <v>0</v>
      </c>
      <c r="E13" s="83"/>
      <c r="F13" s="129"/>
      <c r="G13" s="88">
        <f t="shared" si="5"/>
        <v>0</v>
      </c>
      <c r="H13" s="83"/>
      <c r="I13" s="129"/>
      <c r="J13" s="259"/>
      <c r="K13" s="85" t="str">
        <f>_xlfn.IFNA(INDEX(ExpenditureCodes!A:A,MATCH(CapitalSheet!L13,ExpenditureCodes!B:B,0)),"")</f>
        <v/>
      </c>
      <c r="L13" s="86"/>
      <c r="M13" s="87"/>
    </row>
    <row r="14" spans="1:13" ht="23.1" customHeight="1">
      <c r="A14" s="88">
        <f t="shared" si="3"/>
        <v>0</v>
      </c>
      <c r="B14" s="83"/>
      <c r="C14" s="129"/>
      <c r="D14" s="88">
        <f t="shared" si="4"/>
        <v>0</v>
      </c>
      <c r="E14" s="83"/>
      <c r="F14" s="129"/>
      <c r="G14" s="88">
        <f t="shared" si="5"/>
        <v>0</v>
      </c>
      <c r="H14" s="83"/>
      <c r="I14" s="129"/>
      <c r="J14" s="259"/>
      <c r="K14" s="85" t="str">
        <f>_xlfn.IFNA(INDEX(ExpenditureCodes!A:A,MATCH(CapitalSheet!L14,ExpenditureCodes!B:B,0)),"")</f>
        <v/>
      </c>
      <c r="L14" s="86"/>
      <c r="M14" s="87"/>
    </row>
    <row r="15" spans="1:13" ht="23.1" customHeight="1">
      <c r="A15" s="88">
        <f t="shared" si="3"/>
        <v>0</v>
      </c>
      <c r="B15" s="83"/>
      <c r="C15" s="129"/>
      <c r="D15" s="88">
        <f t="shared" si="4"/>
        <v>0</v>
      </c>
      <c r="E15" s="83"/>
      <c r="F15" s="129"/>
      <c r="G15" s="88">
        <f t="shared" si="5"/>
        <v>0</v>
      </c>
      <c r="H15" s="83"/>
      <c r="I15" s="129"/>
      <c r="J15" s="259"/>
      <c r="K15" s="85" t="str">
        <f>_xlfn.IFNA(INDEX(ExpenditureCodes!A:A,MATCH(CapitalSheet!L15,ExpenditureCodes!B:B,0)),"")</f>
        <v/>
      </c>
      <c r="L15" s="86"/>
      <c r="M15" s="87"/>
    </row>
    <row r="16" spans="1:13" ht="23.1" customHeight="1">
      <c r="A16" s="88">
        <f t="shared" si="3"/>
        <v>0</v>
      </c>
      <c r="B16" s="83"/>
      <c r="C16" s="129"/>
      <c r="D16" s="88">
        <f t="shared" si="4"/>
        <v>0</v>
      </c>
      <c r="E16" s="83"/>
      <c r="F16" s="129"/>
      <c r="G16" s="88">
        <f t="shared" si="5"/>
        <v>0</v>
      </c>
      <c r="H16" s="83"/>
      <c r="I16" s="129"/>
      <c r="J16" s="259"/>
      <c r="K16" s="85" t="str">
        <f>_xlfn.IFNA(INDEX(ExpenditureCodes!A:A,MATCH(CapitalSheet!L16,ExpenditureCodes!B:B,0)),"")</f>
        <v/>
      </c>
      <c r="L16" s="86"/>
      <c r="M16" s="87"/>
    </row>
    <row r="17" spans="1:13" ht="23.1" customHeight="1">
      <c r="A17" s="88">
        <f t="shared" si="3"/>
        <v>0</v>
      </c>
      <c r="B17" s="83"/>
      <c r="C17" s="129"/>
      <c r="D17" s="88">
        <f t="shared" si="4"/>
        <v>0</v>
      </c>
      <c r="E17" s="83"/>
      <c r="F17" s="129"/>
      <c r="G17" s="88">
        <f t="shared" si="5"/>
        <v>0</v>
      </c>
      <c r="H17" s="83"/>
      <c r="I17" s="129"/>
      <c r="J17" s="259"/>
      <c r="K17" s="85" t="str">
        <f>_xlfn.IFNA(INDEX(ExpenditureCodes!A:A,MATCH(CapitalSheet!L17,ExpenditureCodes!B:B,0)),"")</f>
        <v/>
      </c>
      <c r="L17" s="86"/>
      <c r="M17" s="87"/>
    </row>
    <row r="18" spans="1:13" ht="23.1" customHeight="1">
      <c r="A18" s="88">
        <f t="shared" si="3"/>
        <v>0</v>
      </c>
      <c r="B18" s="83"/>
      <c r="C18" s="129"/>
      <c r="D18" s="88">
        <f t="shared" si="4"/>
        <v>0</v>
      </c>
      <c r="E18" s="83"/>
      <c r="F18" s="129"/>
      <c r="G18" s="88">
        <f t="shared" si="5"/>
        <v>0</v>
      </c>
      <c r="H18" s="83"/>
      <c r="I18" s="129"/>
      <c r="J18" s="259"/>
      <c r="K18" s="85" t="str">
        <f>_xlfn.IFNA(INDEX(ExpenditureCodes!A:A,MATCH(CapitalSheet!L18,ExpenditureCodes!B:B,0)),"")</f>
        <v/>
      </c>
      <c r="L18" s="86"/>
      <c r="M18" s="87"/>
    </row>
    <row r="19" spans="1:13" ht="23.1" customHeight="1">
      <c r="A19" s="88">
        <f t="shared" si="3"/>
        <v>0</v>
      </c>
      <c r="B19" s="83"/>
      <c r="C19" s="129"/>
      <c r="D19" s="88">
        <f t="shared" si="4"/>
        <v>0</v>
      </c>
      <c r="E19" s="83"/>
      <c r="F19" s="129"/>
      <c r="G19" s="88">
        <f t="shared" si="5"/>
        <v>0</v>
      </c>
      <c r="H19" s="83"/>
      <c r="I19" s="129"/>
      <c r="J19" s="259"/>
      <c r="K19" s="85" t="str">
        <f>_xlfn.IFNA(INDEX(ExpenditureCodes!A:A,MATCH(CapitalSheet!L19,ExpenditureCodes!B:B,0)),"")</f>
        <v/>
      </c>
      <c r="L19" s="86"/>
      <c r="M19" s="87"/>
    </row>
    <row r="20" spans="1:13" ht="23.1" customHeight="1">
      <c r="A20" s="88">
        <f t="shared" si="3"/>
        <v>0</v>
      </c>
      <c r="B20" s="83"/>
      <c r="C20" s="129"/>
      <c r="D20" s="88">
        <f t="shared" si="4"/>
        <v>0</v>
      </c>
      <c r="E20" s="83"/>
      <c r="F20" s="129"/>
      <c r="G20" s="88">
        <f t="shared" si="5"/>
        <v>0</v>
      </c>
      <c r="H20" s="83"/>
      <c r="I20" s="129"/>
      <c r="J20" s="259"/>
      <c r="K20" s="85" t="str">
        <f>_xlfn.IFNA(INDEX(ExpenditureCodes!A:A,MATCH(CapitalSheet!L20,ExpenditureCodes!B:B,0)),"")</f>
        <v/>
      </c>
      <c r="L20" s="86"/>
      <c r="M20" s="87"/>
    </row>
    <row r="21" spans="1:13" ht="23.1" customHeight="1">
      <c r="A21" s="88">
        <f t="shared" si="3"/>
        <v>0</v>
      </c>
      <c r="B21" s="83"/>
      <c r="C21" s="129"/>
      <c r="D21" s="88">
        <f t="shared" si="4"/>
        <v>0</v>
      </c>
      <c r="E21" s="83"/>
      <c r="F21" s="129"/>
      <c r="G21" s="88">
        <f t="shared" si="5"/>
        <v>0</v>
      </c>
      <c r="H21" s="83"/>
      <c r="I21" s="129"/>
      <c r="J21" s="259"/>
      <c r="K21" s="85" t="str">
        <f>_xlfn.IFNA(INDEX(ExpenditureCodes!A:A,MATCH(CapitalSheet!L21,ExpenditureCodes!B:B,0)),"")</f>
        <v/>
      </c>
      <c r="L21" s="86"/>
      <c r="M21" s="87"/>
    </row>
    <row r="22" spans="1:13" ht="23.1" customHeight="1">
      <c r="A22" s="88">
        <f t="shared" si="3"/>
        <v>0</v>
      </c>
      <c r="B22" s="83"/>
      <c r="C22" s="129"/>
      <c r="D22" s="88">
        <f t="shared" si="4"/>
        <v>0</v>
      </c>
      <c r="E22" s="83"/>
      <c r="F22" s="129"/>
      <c r="G22" s="88">
        <f t="shared" si="5"/>
        <v>0</v>
      </c>
      <c r="H22" s="83"/>
      <c r="I22" s="129"/>
      <c r="J22" s="259"/>
      <c r="K22" s="85" t="str">
        <f>_xlfn.IFNA(INDEX(ExpenditureCodes!A:A,MATCH(CapitalSheet!L22,ExpenditureCodes!B:B,0)),"")</f>
        <v/>
      </c>
      <c r="L22" s="86"/>
      <c r="M22" s="87"/>
    </row>
    <row r="23" spans="1:13" ht="23.1" customHeight="1">
      <c r="A23" s="88">
        <f t="shared" si="3"/>
        <v>0</v>
      </c>
      <c r="B23" s="83"/>
      <c r="C23" s="129"/>
      <c r="D23" s="88">
        <f t="shared" si="4"/>
        <v>0</v>
      </c>
      <c r="E23" s="83"/>
      <c r="F23" s="129"/>
      <c r="G23" s="88">
        <f t="shared" si="5"/>
        <v>0</v>
      </c>
      <c r="H23" s="83"/>
      <c r="I23" s="129"/>
      <c r="J23" s="259"/>
      <c r="K23" s="85" t="str">
        <f>_xlfn.IFNA(INDEX(ExpenditureCodes!A:A,MATCH(CapitalSheet!L23,ExpenditureCodes!B:B,0)),"")</f>
        <v/>
      </c>
      <c r="L23" s="86"/>
      <c r="M23" s="87"/>
    </row>
    <row r="24" spans="1:13" ht="23.1" customHeight="1">
      <c r="A24" s="88">
        <f t="shared" si="3"/>
        <v>0</v>
      </c>
      <c r="B24" s="83"/>
      <c r="C24" s="129"/>
      <c r="D24" s="88">
        <f t="shared" si="4"/>
        <v>0</v>
      </c>
      <c r="E24" s="83"/>
      <c r="F24" s="129"/>
      <c r="G24" s="88">
        <f t="shared" si="5"/>
        <v>0</v>
      </c>
      <c r="H24" s="83"/>
      <c r="I24" s="129"/>
      <c r="J24" s="259"/>
      <c r="K24" s="85" t="str">
        <f>_xlfn.IFNA(INDEX(ExpenditureCodes!A:A,MATCH(CapitalSheet!L24,ExpenditureCodes!B:B,0)),"")</f>
        <v/>
      </c>
      <c r="L24" s="86"/>
      <c r="M24" s="87"/>
    </row>
    <row r="25" spans="1:13" ht="23.1" customHeight="1">
      <c r="A25" s="88">
        <f t="shared" si="3"/>
        <v>0</v>
      </c>
      <c r="B25" s="83"/>
      <c r="C25" s="129"/>
      <c r="D25" s="88">
        <f t="shared" si="4"/>
        <v>0</v>
      </c>
      <c r="E25" s="83"/>
      <c r="F25" s="129"/>
      <c r="G25" s="88">
        <f t="shared" si="5"/>
        <v>0</v>
      </c>
      <c r="H25" s="83"/>
      <c r="I25" s="129"/>
      <c r="J25" s="259"/>
      <c r="K25" s="85" t="str">
        <f>_xlfn.IFNA(INDEX(ExpenditureCodes!A:A,MATCH(CapitalSheet!L25,ExpenditureCodes!B:B,0)),"")</f>
        <v/>
      </c>
      <c r="L25" s="86"/>
      <c r="M25" s="87"/>
    </row>
    <row r="26" spans="1:13" ht="23.1" customHeight="1">
      <c r="A26" s="88">
        <f t="shared" si="3"/>
        <v>0</v>
      </c>
      <c r="B26" s="83"/>
      <c r="C26" s="129"/>
      <c r="D26" s="88">
        <f t="shared" si="4"/>
        <v>0</v>
      </c>
      <c r="E26" s="83"/>
      <c r="F26" s="129"/>
      <c r="G26" s="88">
        <f t="shared" si="5"/>
        <v>0</v>
      </c>
      <c r="H26" s="83"/>
      <c r="I26" s="129"/>
      <c r="J26" s="259"/>
      <c r="K26" s="85" t="str">
        <f>_xlfn.IFNA(INDEX(ExpenditureCodes!A:A,MATCH(CapitalSheet!L26,ExpenditureCodes!B:B,0)),"")</f>
        <v/>
      </c>
      <c r="L26" s="86"/>
      <c r="M26" s="87"/>
    </row>
    <row r="27" spans="1:13" ht="23.1" customHeight="1">
      <c r="A27" s="88">
        <f t="shared" si="3"/>
        <v>0</v>
      </c>
      <c r="B27" s="83"/>
      <c r="C27" s="129"/>
      <c r="D27" s="88">
        <f t="shared" si="4"/>
        <v>0</v>
      </c>
      <c r="E27" s="83"/>
      <c r="F27" s="129"/>
      <c r="G27" s="88">
        <f t="shared" si="5"/>
        <v>0</v>
      </c>
      <c r="H27" s="83"/>
      <c r="I27" s="129"/>
      <c r="J27" s="259"/>
      <c r="K27" s="85" t="str">
        <f>_xlfn.IFNA(INDEX(ExpenditureCodes!A:A,MATCH(CapitalSheet!L27,ExpenditureCodes!B:B,0)),"")</f>
        <v/>
      </c>
      <c r="L27" s="86"/>
      <c r="M27" s="87"/>
    </row>
    <row r="28" spans="1:13" ht="23.1" customHeight="1">
      <c r="A28" s="88">
        <f t="shared" si="3"/>
        <v>0</v>
      </c>
      <c r="B28" s="83"/>
      <c r="C28" s="129"/>
      <c r="D28" s="88">
        <f t="shared" si="4"/>
        <v>0</v>
      </c>
      <c r="E28" s="83"/>
      <c r="F28" s="129"/>
      <c r="G28" s="88">
        <f t="shared" si="5"/>
        <v>0</v>
      </c>
      <c r="H28" s="83"/>
      <c r="I28" s="129"/>
      <c r="J28" s="259"/>
      <c r="K28" s="85" t="str">
        <f>_xlfn.IFNA(INDEX(ExpenditureCodes!A:A,MATCH(CapitalSheet!L28,ExpenditureCodes!B:B,0)),"")</f>
        <v/>
      </c>
      <c r="L28" s="86"/>
      <c r="M28" s="87"/>
    </row>
    <row r="29" spans="1:13" ht="23.1" customHeight="1">
      <c r="A29" s="88">
        <f t="shared" si="3"/>
        <v>0</v>
      </c>
      <c r="B29" s="83"/>
      <c r="C29" s="129"/>
      <c r="D29" s="88">
        <f t="shared" si="4"/>
        <v>0</v>
      </c>
      <c r="E29" s="83"/>
      <c r="F29" s="129"/>
      <c r="G29" s="88">
        <f t="shared" si="5"/>
        <v>0</v>
      </c>
      <c r="H29" s="83"/>
      <c r="I29" s="129"/>
      <c r="J29" s="259"/>
      <c r="K29" s="85" t="str">
        <f>_xlfn.IFNA(INDEX(ExpenditureCodes!A:A,MATCH(CapitalSheet!L29,ExpenditureCodes!B:B,0)),"")</f>
        <v/>
      </c>
      <c r="L29" s="86"/>
      <c r="M29" s="87"/>
    </row>
    <row r="30" spans="1:13" ht="23.1" customHeight="1">
      <c r="A30" s="88">
        <f t="shared" si="3"/>
        <v>0</v>
      </c>
      <c r="B30" s="83"/>
      <c r="C30" s="129"/>
      <c r="D30" s="88">
        <f t="shared" si="4"/>
        <v>0</v>
      </c>
      <c r="E30" s="83"/>
      <c r="F30" s="129"/>
      <c r="G30" s="88">
        <f t="shared" si="5"/>
        <v>0</v>
      </c>
      <c r="H30" s="83"/>
      <c r="I30" s="129"/>
      <c r="J30" s="259"/>
      <c r="K30" s="85" t="str">
        <f>_xlfn.IFNA(INDEX(ExpenditureCodes!A:A,MATCH(CapitalSheet!L30,ExpenditureCodes!B:B,0)),"")</f>
        <v/>
      </c>
      <c r="L30" s="86"/>
      <c r="M30" s="87"/>
    </row>
    <row r="31" spans="1:13" ht="23.1" customHeight="1">
      <c r="A31" s="88">
        <f t="shared" si="3"/>
        <v>0</v>
      </c>
      <c r="B31" s="83"/>
      <c r="C31" s="129"/>
      <c r="D31" s="88">
        <f t="shared" si="4"/>
        <v>0</v>
      </c>
      <c r="E31" s="83"/>
      <c r="F31" s="129"/>
      <c r="G31" s="88">
        <f t="shared" si="5"/>
        <v>0</v>
      </c>
      <c r="H31" s="83"/>
      <c r="I31" s="129"/>
      <c r="J31" s="259"/>
      <c r="K31" s="85" t="str">
        <f>_xlfn.IFNA(INDEX(ExpenditureCodes!A:A,MATCH(CapitalSheet!L31,ExpenditureCodes!B:B,0)),"")</f>
        <v/>
      </c>
      <c r="L31" s="86"/>
      <c r="M31" s="87"/>
    </row>
    <row r="32" spans="1:13" ht="23.1" customHeight="1">
      <c r="A32" s="88">
        <f t="shared" si="3"/>
        <v>0</v>
      </c>
      <c r="B32" s="83"/>
      <c r="C32" s="129"/>
      <c r="D32" s="88">
        <f t="shared" si="4"/>
        <v>0</v>
      </c>
      <c r="E32" s="83"/>
      <c r="F32" s="129"/>
      <c r="G32" s="88">
        <f t="shared" si="5"/>
        <v>0</v>
      </c>
      <c r="H32" s="83"/>
      <c r="I32" s="129"/>
      <c r="J32" s="259"/>
      <c r="K32" s="85" t="str">
        <f>_xlfn.IFNA(INDEX(ExpenditureCodes!A:A,MATCH(CapitalSheet!L32,ExpenditureCodes!B:B,0)),"")</f>
        <v/>
      </c>
      <c r="L32" s="86"/>
      <c r="M32" s="87"/>
    </row>
    <row r="33" spans="1:13" ht="23.1" customHeight="1">
      <c r="A33" s="88">
        <f t="shared" si="3"/>
        <v>0</v>
      </c>
      <c r="B33" s="83"/>
      <c r="C33" s="129"/>
      <c r="D33" s="88">
        <f t="shared" si="4"/>
        <v>0</v>
      </c>
      <c r="E33" s="83"/>
      <c r="F33" s="129"/>
      <c r="G33" s="88">
        <f t="shared" si="5"/>
        <v>0</v>
      </c>
      <c r="H33" s="83"/>
      <c r="I33" s="129"/>
      <c r="J33" s="259"/>
      <c r="K33" s="85" t="str">
        <f>_xlfn.IFNA(INDEX(ExpenditureCodes!A:A,MATCH(CapitalSheet!L33,ExpenditureCodes!B:B,0)),"")</f>
        <v/>
      </c>
      <c r="L33" s="86"/>
      <c r="M33" s="87"/>
    </row>
    <row r="34" spans="1:13" ht="23.1" customHeight="1">
      <c r="A34" s="88">
        <f t="shared" si="3"/>
        <v>0</v>
      </c>
      <c r="B34" s="83"/>
      <c r="C34" s="129"/>
      <c r="D34" s="88">
        <f t="shared" si="4"/>
        <v>0</v>
      </c>
      <c r="E34" s="83"/>
      <c r="F34" s="129"/>
      <c r="G34" s="88">
        <f t="shared" si="5"/>
        <v>0</v>
      </c>
      <c r="H34" s="83"/>
      <c r="I34" s="129"/>
      <c r="J34" s="259"/>
      <c r="K34" s="85" t="str">
        <f>_xlfn.IFNA(INDEX(ExpenditureCodes!A:A,MATCH(CapitalSheet!L34,ExpenditureCodes!B:B,0)),"")</f>
        <v/>
      </c>
      <c r="L34" s="86"/>
      <c r="M34" s="87"/>
    </row>
    <row r="35" spans="1:13" ht="23.1" customHeight="1">
      <c r="A35" s="88">
        <f t="shared" si="3"/>
        <v>0</v>
      </c>
      <c r="B35" s="83"/>
      <c r="C35" s="129"/>
      <c r="D35" s="88">
        <f t="shared" si="4"/>
        <v>0</v>
      </c>
      <c r="E35" s="83"/>
      <c r="F35" s="129"/>
      <c r="G35" s="88">
        <f t="shared" si="5"/>
        <v>0</v>
      </c>
      <c r="H35" s="83"/>
      <c r="I35" s="129"/>
      <c r="J35" s="259"/>
      <c r="K35" s="85" t="str">
        <f>_xlfn.IFNA(INDEX(ExpenditureCodes!A:A,MATCH(CapitalSheet!L35,ExpenditureCodes!B:B,0)),"")</f>
        <v/>
      </c>
      <c r="L35" s="86"/>
      <c r="M35" s="87"/>
    </row>
    <row r="36" spans="1:13" ht="23.1" customHeight="1">
      <c r="A36" s="88">
        <f t="shared" si="3"/>
        <v>0</v>
      </c>
      <c r="B36" s="83"/>
      <c r="C36" s="129"/>
      <c r="D36" s="88">
        <f t="shared" si="4"/>
        <v>0</v>
      </c>
      <c r="E36" s="83"/>
      <c r="F36" s="129"/>
      <c r="G36" s="88">
        <f t="shared" si="5"/>
        <v>0</v>
      </c>
      <c r="H36" s="83"/>
      <c r="I36" s="129"/>
      <c r="J36" s="259"/>
      <c r="K36" s="85" t="str">
        <f>_xlfn.IFNA(INDEX(ExpenditureCodes!A:A,MATCH(CapitalSheet!L36,ExpenditureCodes!B:B,0)),"")</f>
        <v/>
      </c>
      <c r="L36" s="86"/>
      <c r="M36" s="87"/>
    </row>
    <row r="37" spans="1:13" ht="23.1" customHeight="1">
      <c r="A37" s="88">
        <f t="shared" si="3"/>
        <v>0</v>
      </c>
      <c r="B37" s="83"/>
      <c r="C37" s="129"/>
      <c r="D37" s="88">
        <f t="shared" si="4"/>
        <v>0</v>
      </c>
      <c r="E37" s="83"/>
      <c r="F37" s="129"/>
      <c r="G37" s="88">
        <f t="shared" si="5"/>
        <v>0</v>
      </c>
      <c r="H37" s="83"/>
      <c r="I37" s="129"/>
      <c r="J37" s="259"/>
      <c r="K37" s="85" t="str">
        <f>_xlfn.IFNA(INDEX(ExpenditureCodes!A:A,MATCH(CapitalSheet!L37,ExpenditureCodes!B:B,0)),"")</f>
        <v/>
      </c>
      <c r="L37" s="86"/>
      <c r="M37" s="87"/>
    </row>
    <row r="38" spans="1:13" ht="23.1" customHeight="1">
      <c r="A38" s="88">
        <f t="shared" si="3"/>
        <v>0</v>
      </c>
      <c r="B38" s="83"/>
      <c r="C38" s="129"/>
      <c r="D38" s="88">
        <f t="shared" si="4"/>
        <v>0</v>
      </c>
      <c r="E38" s="83"/>
      <c r="F38" s="129"/>
      <c r="G38" s="88">
        <f t="shared" si="5"/>
        <v>0</v>
      </c>
      <c r="H38" s="83"/>
      <c r="I38" s="129"/>
      <c r="J38" s="259"/>
      <c r="K38" s="85" t="str">
        <f>_xlfn.IFNA(INDEX(ExpenditureCodes!A:A,MATCH(CapitalSheet!L38,ExpenditureCodes!B:B,0)),"")</f>
        <v/>
      </c>
      <c r="L38" s="86"/>
      <c r="M38" s="87"/>
    </row>
    <row r="39" spans="1:13" ht="23.1" customHeight="1">
      <c r="A39" s="88">
        <f t="shared" si="3"/>
        <v>0</v>
      </c>
      <c r="B39" s="83"/>
      <c r="C39" s="129"/>
      <c r="D39" s="88">
        <f t="shared" si="4"/>
        <v>0</v>
      </c>
      <c r="E39" s="83"/>
      <c r="F39" s="129"/>
      <c r="G39" s="88">
        <f t="shared" si="5"/>
        <v>0</v>
      </c>
      <c r="H39" s="83"/>
      <c r="I39" s="129"/>
      <c r="J39" s="259"/>
      <c r="K39" s="85" t="str">
        <f>_xlfn.IFNA(INDEX(ExpenditureCodes!A:A,MATCH(CapitalSheet!L39,ExpenditureCodes!B:B,0)),"")</f>
        <v/>
      </c>
      <c r="L39" s="86"/>
      <c r="M39" s="87"/>
    </row>
    <row r="40" spans="1:13" ht="23.1" customHeight="1">
      <c r="A40" s="88">
        <f t="shared" si="3"/>
        <v>0</v>
      </c>
      <c r="B40" s="83"/>
      <c r="C40" s="129"/>
      <c r="D40" s="88">
        <f t="shared" si="4"/>
        <v>0</v>
      </c>
      <c r="E40" s="83"/>
      <c r="F40" s="129"/>
      <c r="G40" s="88">
        <f t="shared" si="5"/>
        <v>0</v>
      </c>
      <c r="H40" s="83"/>
      <c r="I40" s="129"/>
      <c r="J40" s="259"/>
      <c r="K40" s="85" t="str">
        <f>_xlfn.IFNA(INDEX(ExpenditureCodes!A:A,MATCH(CapitalSheet!L40,ExpenditureCodes!B:B,0)),"")</f>
        <v/>
      </c>
      <c r="L40" s="86"/>
      <c r="M40" s="87"/>
    </row>
    <row r="41" spans="1:13" ht="23.1" customHeight="1">
      <c r="A41" s="88">
        <f t="shared" si="3"/>
        <v>0</v>
      </c>
      <c r="B41" s="83"/>
      <c r="C41" s="129"/>
      <c r="D41" s="88">
        <f t="shared" si="4"/>
        <v>0</v>
      </c>
      <c r="E41" s="83"/>
      <c r="F41" s="129"/>
      <c r="G41" s="88">
        <f t="shared" si="5"/>
        <v>0</v>
      </c>
      <c r="H41" s="83"/>
      <c r="I41" s="129"/>
      <c r="J41" s="259"/>
      <c r="K41" s="85" t="str">
        <f>_xlfn.IFNA(INDEX(ExpenditureCodes!A:A,MATCH(CapitalSheet!L41,ExpenditureCodes!B:B,0)),"")</f>
        <v/>
      </c>
      <c r="L41" s="86"/>
      <c r="M41" s="87"/>
    </row>
    <row r="42" spans="1:13" ht="23.1" customHeight="1">
      <c r="A42" s="88">
        <f t="shared" si="3"/>
        <v>0</v>
      </c>
      <c r="B42" s="83"/>
      <c r="C42" s="129"/>
      <c r="D42" s="88">
        <f t="shared" si="4"/>
        <v>0</v>
      </c>
      <c r="E42" s="83"/>
      <c r="F42" s="129"/>
      <c r="G42" s="88">
        <f t="shared" si="5"/>
        <v>0</v>
      </c>
      <c r="H42" s="83"/>
      <c r="I42" s="129"/>
      <c r="J42" s="259"/>
      <c r="K42" s="85" t="str">
        <f>_xlfn.IFNA(INDEX(ExpenditureCodes!A:A,MATCH(CapitalSheet!L42,ExpenditureCodes!B:B,0)),"")</f>
        <v/>
      </c>
      <c r="L42" s="86"/>
      <c r="M42" s="87"/>
    </row>
    <row r="43" spans="1:13" ht="23.1" customHeight="1">
      <c r="A43" s="88">
        <f t="shared" si="3"/>
        <v>0</v>
      </c>
      <c r="B43" s="83"/>
      <c r="C43" s="129"/>
      <c r="D43" s="88">
        <f t="shared" si="4"/>
        <v>0</v>
      </c>
      <c r="E43" s="83"/>
      <c r="F43" s="129"/>
      <c r="G43" s="88">
        <f t="shared" si="5"/>
        <v>0</v>
      </c>
      <c r="H43" s="83"/>
      <c r="I43" s="129"/>
      <c r="J43" s="259"/>
      <c r="K43" s="85" t="str">
        <f>_xlfn.IFNA(INDEX(ExpenditureCodes!A:A,MATCH(CapitalSheet!L43,ExpenditureCodes!B:B,0)),"")</f>
        <v/>
      </c>
      <c r="L43" s="86"/>
      <c r="M43" s="87"/>
    </row>
    <row r="44" spans="1:13" ht="23.1" customHeight="1">
      <c r="A44" s="88">
        <f t="shared" si="3"/>
        <v>0</v>
      </c>
      <c r="B44" s="83"/>
      <c r="C44" s="129"/>
      <c r="D44" s="88">
        <f t="shared" si="4"/>
        <v>0</v>
      </c>
      <c r="E44" s="83"/>
      <c r="F44" s="129"/>
      <c r="G44" s="88">
        <f t="shared" si="5"/>
        <v>0</v>
      </c>
      <c r="H44" s="83"/>
      <c r="I44" s="129"/>
      <c r="J44" s="259"/>
      <c r="K44" s="85" t="str">
        <f>_xlfn.IFNA(INDEX(ExpenditureCodes!A:A,MATCH(CapitalSheet!L44,ExpenditureCodes!B:B,0)),"")</f>
        <v/>
      </c>
      <c r="L44" s="86"/>
      <c r="M44" s="87"/>
    </row>
    <row r="45" spans="1:13" ht="23.1" customHeight="1">
      <c r="A45" s="88">
        <f t="shared" si="3"/>
        <v>0</v>
      </c>
      <c r="B45" s="83"/>
      <c r="C45" s="129"/>
      <c r="D45" s="88">
        <f t="shared" si="4"/>
        <v>0</v>
      </c>
      <c r="E45" s="83"/>
      <c r="F45" s="129"/>
      <c r="G45" s="88">
        <f t="shared" si="5"/>
        <v>0</v>
      </c>
      <c r="H45" s="83"/>
      <c r="I45" s="129"/>
      <c r="J45" s="259"/>
      <c r="K45" s="85" t="str">
        <f>_xlfn.IFNA(INDEX(ExpenditureCodes!A:A,MATCH(CapitalSheet!L45,ExpenditureCodes!B:B,0)),"")</f>
        <v/>
      </c>
      <c r="L45" s="86"/>
      <c r="M45" s="87"/>
    </row>
    <row r="46" spans="1:13" ht="23.1" customHeight="1">
      <c r="A46" s="88">
        <f t="shared" si="3"/>
        <v>0</v>
      </c>
      <c r="B46" s="83"/>
      <c r="C46" s="129"/>
      <c r="D46" s="88">
        <f t="shared" si="4"/>
        <v>0</v>
      </c>
      <c r="E46" s="83"/>
      <c r="F46" s="129"/>
      <c r="G46" s="88">
        <f t="shared" si="5"/>
        <v>0</v>
      </c>
      <c r="H46" s="83"/>
      <c r="I46" s="129"/>
      <c r="J46" s="259"/>
      <c r="K46" s="85" t="str">
        <f>_xlfn.IFNA(INDEX(ExpenditureCodes!A:A,MATCH(CapitalSheet!L46,ExpenditureCodes!B:B,0)),"")</f>
        <v/>
      </c>
      <c r="L46" s="86"/>
      <c r="M46" s="87"/>
    </row>
    <row r="47" spans="1:13" ht="23.1" customHeight="1">
      <c r="A47" s="88">
        <f t="shared" si="3"/>
        <v>0</v>
      </c>
      <c r="B47" s="83"/>
      <c r="C47" s="129"/>
      <c r="D47" s="88">
        <f t="shared" si="4"/>
        <v>0</v>
      </c>
      <c r="E47" s="83"/>
      <c r="F47" s="129"/>
      <c r="G47" s="88">
        <f t="shared" si="5"/>
        <v>0</v>
      </c>
      <c r="H47" s="83"/>
      <c r="I47" s="129"/>
      <c r="J47" s="259"/>
      <c r="K47" s="85" t="str">
        <f>_xlfn.IFNA(INDEX(ExpenditureCodes!A:A,MATCH(CapitalSheet!L47,ExpenditureCodes!B:B,0)),"")</f>
        <v/>
      </c>
      <c r="L47" s="86"/>
      <c r="M47" s="87"/>
    </row>
    <row r="48" spans="1:13" ht="23.1" customHeight="1">
      <c r="A48" s="88">
        <f t="shared" si="3"/>
        <v>0</v>
      </c>
      <c r="B48" s="83"/>
      <c r="C48" s="129"/>
      <c r="D48" s="88">
        <f t="shared" si="4"/>
        <v>0</v>
      </c>
      <c r="E48" s="83"/>
      <c r="F48" s="129"/>
      <c r="G48" s="88">
        <f t="shared" si="5"/>
        <v>0</v>
      </c>
      <c r="H48" s="83"/>
      <c r="I48" s="129"/>
      <c r="J48" s="259"/>
      <c r="K48" s="85" t="str">
        <f>_xlfn.IFNA(INDEX(ExpenditureCodes!A:A,MATCH(CapitalSheet!L48,ExpenditureCodes!B:B,0)),"")</f>
        <v/>
      </c>
      <c r="L48" s="86"/>
      <c r="M48" s="87"/>
    </row>
    <row r="49" spans="1:13" ht="23.1" customHeight="1">
      <c r="A49" s="88">
        <f t="shared" si="3"/>
        <v>0</v>
      </c>
      <c r="B49" s="83"/>
      <c r="C49" s="129"/>
      <c r="D49" s="88">
        <f t="shared" si="4"/>
        <v>0</v>
      </c>
      <c r="E49" s="83"/>
      <c r="F49" s="129"/>
      <c r="G49" s="88">
        <f t="shared" si="5"/>
        <v>0</v>
      </c>
      <c r="H49" s="83"/>
      <c r="I49" s="129"/>
      <c r="J49" s="259"/>
      <c r="K49" s="85" t="str">
        <f>_xlfn.IFNA(INDEX(ExpenditureCodes!A:A,MATCH(CapitalSheet!L49,ExpenditureCodes!B:B,0)),"")</f>
        <v/>
      </c>
      <c r="L49" s="86"/>
      <c r="M49" s="87"/>
    </row>
    <row r="50" spans="1:13" ht="23.1" customHeight="1">
      <c r="A50" s="88">
        <f t="shared" si="3"/>
        <v>0</v>
      </c>
      <c r="B50" s="83"/>
      <c r="C50" s="129"/>
      <c r="D50" s="88">
        <f t="shared" si="4"/>
        <v>0</v>
      </c>
      <c r="E50" s="83"/>
      <c r="F50" s="129"/>
      <c r="G50" s="88">
        <f t="shared" si="5"/>
        <v>0</v>
      </c>
      <c r="H50" s="83"/>
      <c r="I50" s="129"/>
      <c r="J50" s="259"/>
      <c r="K50" s="85" t="str">
        <f>_xlfn.IFNA(INDEX(ExpenditureCodes!A:A,MATCH(CapitalSheet!L50,ExpenditureCodes!B:B,0)),"")</f>
        <v/>
      </c>
      <c r="L50" s="86"/>
      <c r="M50" s="87"/>
    </row>
    <row r="51" spans="1:13" ht="23.1" customHeight="1">
      <c r="A51" s="88">
        <f t="shared" si="3"/>
        <v>0</v>
      </c>
      <c r="B51" s="83"/>
      <c r="C51" s="129"/>
      <c r="D51" s="88">
        <f t="shared" si="4"/>
        <v>0</v>
      </c>
      <c r="E51" s="83"/>
      <c r="F51" s="129"/>
      <c r="G51" s="88">
        <f t="shared" si="5"/>
        <v>0</v>
      </c>
      <c r="H51" s="83"/>
      <c r="I51" s="129"/>
      <c r="J51" s="259"/>
      <c r="K51" s="85" t="str">
        <f>_xlfn.IFNA(INDEX(ExpenditureCodes!A:A,MATCH(CapitalSheet!L51,ExpenditureCodes!B:B,0)),"")</f>
        <v/>
      </c>
      <c r="L51" s="86"/>
      <c r="M51" s="87"/>
    </row>
    <row r="52" spans="1:13" ht="23.1" customHeight="1">
      <c r="A52" s="88">
        <f t="shared" si="3"/>
        <v>0</v>
      </c>
      <c r="B52" s="83"/>
      <c r="C52" s="129"/>
      <c r="D52" s="88">
        <f t="shared" si="4"/>
        <v>0</v>
      </c>
      <c r="E52" s="83"/>
      <c r="F52" s="129"/>
      <c r="G52" s="88">
        <f t="shared" si="5"/>
        <v>0</v>
      </c>
      <c r="H52" s="83"/>
      <c r="I52" s="129"/>
      <c r="J52" s="259"/>
      <c r="K52" s="85" t="str">
        <f>_xlfn.IFNA(INDEX(ExpenditureCodes!A:A,MATCH(CapitalSheet!L52,ExpenditureCodes!B:B,0)),"")</f>
        <v/>
      </c>
      <c r="L52" s="86"/>
      <c r="M52" s="87"/>
    </row>
    <row r="53" spans="1:13" ht="23.1" customHeight="1">
      <c r="A53" s="88">
        <f t="shared" si="3"/>
        <v>0</v>
      </c>
      <c r="B53" s="83"/>
      <c r="C53" s="129"/>
      <c r="D53" s="88">
        <f t="shared" si="4"/>
        <v>0</v>
      </c>
      <c r="E53" s="83"/>
      <c r="F53" s="129"/>
      <c r="G53" s="88">
        <f t="shared" si="5"/>
        <v>0</v>
      </c>
      <c r="H53" s="83"/>
      <c r="I53" s="129"/>
      <c r="J53" s="259"/>
      <c r="K53" s="85" t="str">
        <f>_xlfn.IFNA(INDEX(ExpenditureCodes!A:A,MATCH(CapitalSheet!L53,ExpenditureCodes!B:B,0)),"")</f>
        <v/>
      </c>
      <c r="L53" s="86"/>
      <c r="M53" s="87"/>
    </row>
    <row r="54" spans="1:13" ht="23.1" customHeight="1">
      <c r="A54" s="88">
        <f t="shared" si="3"/>
        <v>0</v>
      </c>
      <c r="B54" s="83"/>
      <c r="C54" s="129"/>
      <c r="D54" s="88">
        <f t="shared" si="4"/>
        <v>0</v>
      </c>
      <c r="E54" s="83"/>
      <c r="F54" s="129"/>
      <c r="G54" s="88">
        <f t="shared" si="5"/>
        <v>0</v>
      </c>
      <c r="H54" s="83"/>
      <c r="I54" s="129"/>
      <c r="J54" s="259"/>
      <c r="K54" s="85" t="str">
        <f>_xlfn.IFNA(INDEX(ExpenditureCodes!A:A,MATCH(CapitalSheet!L54,ExpenditureCodes!B:B,0)),"")</f>
        <v/>
      </c>
      <c r="L54" s="86"/>
      <c r="M54" s="87"/>
    </row>
    <row r="55" spans="1:13" ht="23.1" customHeight="1">
      <c r="A55" s="88">
        <f t="shared" si="3"/>
        <v>0</v>
      </c>
      <c r="B55" s="83"/>
      <c r="C55" s="129"/>
      <c r="D55" s="88">
        <f t="shared" si="4"/>
        <v>0</v>
      </c>
      <c r="E55" s="83"/>
      <c r="F55" s="129"/>
      <c r="G55" s="88">
        <f t="shared" si="5"/>
        <v>0</v>
      </c>
      <c r="H55" s="83"/>
      <c r="I55" s="129"/>
      <c r="J55" s="259"/>
      <c r="K55" s="85" t="str">
        <f>_xlfn.IFNA(INDEX(ExpenditureCodes!A:A,MATCH(CapitalSheet!L55,ExpenditureCodes!B:B,0)),"")</f>
        <v/>
      </c>
      <c r="L55" s="86"/>
      <c r="M55" s="87"/>
    </row>
    <row r="56" spans="1:13" ht="23.1" customHeight="1">
      <c r="A56" s="88">
        <f t="shared" si="3"/>
        <v>0</v>
      </c>
      <c r="B56" s="83"/>
      <c r="C56" s="129"/>
      <c r="D56" s="88">
        <f t="shared" si="4"/>
        <v>0</v>
      </c>
      <c r="E56" s="83"/>
      <c r="F56" s="129"/>
      <c r="G56" s="88">
        <f t="shared" si="5"/>
        <v>0</v>
      </c>
      <c r="H56" s="83"/>
      <c r="I56" s="129"/>
      <c r="J56" s="259"/>
      <c r="K56" s="85" t="str">
        <f>_xlfn.IFNA(INDEX(ExpenditureCodes!A:A,MATCH(CapitalSheet!L56,ExpenditureCodes!B:B,0)),"")</f>
        <v/>
      </c>
      <c r="L56" s="86"/>
      <c r="M56" s="87"/>
    </row>
    <row r="57" spans="1:13" ht="23.1" customHeight="1">
      <c r="A57" s="88">
        <f t="shared" si="3"/>
        <v>0</v>
      </c>
      <c r="B57" s="83"/>
      <c r="C57" s="129"/>
      <c r="D57" s="88">
        <f t="shared" si="4"/>
        <v>0</v>
      </c>
      <c r="E57" s="83"/>
      <c r="F57" s="129"/>
      <c r="G57" s="88">
        <f t="shared" si="5"/>
        <v>0</v>
      </c>
      <c r="H57" s="83"/>
      <c r="I57" s="129"/>
      <c r="J57" s="259"/>
      <c r="K57" s="85" t="str">
        <f>_xlfn.IFNA(INDEX(ExpenditureCodes!A:A,MATCH(CapitalSheet!L57,ExpenditureCodes!B:B,0)),"")</f>
        <v/>
      </c>
      <c r="L57" s="86"/>
      <c r="M57" s="87"/>
    </row>
    <row r="58" spans="1:13" ht="23.1" customHeight="1">
      <c r="A58" s="88">
        <f t="shared" si="3"/>
        <v>0</v>
      </c>
      <c r="B58" s="83"/>
      <c r="C58" s="129"/>
      <c r="D58" s="88">
        <f t="shared" si="4"/>
        <v>0</v>
      </c>
      <c r="E58" s="83"/>
      <c r="F58" s="129"/>
      <c r="G58" s="88">
        <f t="shared" si="5"/>
        <v>0</v>
      </c>
      <c r="H58" s="83"/>
      <c r="I58" s="129"/>
      <c r="J58" s="259"/>
      <c r="K58" s="85" t="str">
        <f>_xlfn.IFNA(INDEX(ExpenditureCodes!A:A,MATCH(CapitalSheet!L58,ExpenditureCodes!B:B,0)),"")</f>
        <v/>
      </c>
      <c r="L58" s="86"/>
      <c r="M58" s="87"/>
    </row>
    <row r="59" spans="1:13" ht="23.1" customHeight="1">
      <c r="A59" s="88">
        <f t="shared" si="3"/>
        <v>0</v>
      </c>
      <c r="B59" s="83"/>
      <c r="C59" s="129"/>
      <c r="D59" s="88">
        <f t="shared" si="4"/>
        <v>0</v>
      </c>
      <c r="E59" s="83"/>
      <c r="F59" s="129"/>
      <c r="G59" s="88">
        <f t="shared" si="5"/>
        <v>0</v>
      </c>
      <c r="H59" s="83"/>
      <c r="I59" s="129"/>
      <c r="J59" s="259"/>
      <c r="K59" s="85" t="str">
        <f>_xlfn.IFNA(INDEX(ExpenditureCodes!A:A,MATCH(CapitalSheet!L59,ExpenditureCodes!B:B,0)),"")</f>
        <v/>
      </c>
      <c r="L59" s="86"/>
      <c r="M59" s="87"/>
    </row>
    <row r="60" spans="1:13" ht="23.1" customHeight="1">
      <c r="A60" s="88">
        <f t="shared" si="3"/>
        <v>0</v>
      </c>
      <c r="B60" s="83"/>
      <c r="C60" s="129"/>
      <c r="D60" s="88">
        <f t="shared" si="4"/>
        <v>0</v>
      </c>
      <c r="E60" s="83"/>
      <c r="F60" s="129"/>
      <c r="G60" s="88">
        <f t="shared" si="5"/>
        <v>0</v>
      </c>
      <c r="H60" s="83"/>
      <c r="I60" s="129"/>
      <c r="J60" s="259"/>
      <c r="K60" s="85" t="str">
        <f>_xlfn.IFNA(INDEX(ExpenditureCodes!A:A,MATCH(CapitalSheet!L60,ExpenditureCodes!B:B,0)),"")</f>
        <v/>
      </c>
      <c r="L60" s="86"/>
      <c r="M60" s="87"/>
    </row>
    <row r="61" spans="1:13" ht="23.1" customHeight="1">
      <c r="A61" s="88">
        <f t="shared" si="3"/>
        <v>0</v>
      </c>
      <c r="B61" s="83"/>
      <c r="C61" s="129"/>
      <c r="D61" s="88">
        <f t="shared" si="4"/>
        <v>0</v>
      </c>
      <c r="E61" s="83"/>
      <c r="F61" s="129"/>
      <c r="G61" s="88">
        <f t="shared" si="5"/>
        <v>0</v>
      </c>
      <c r="H61" s="83"/>
      <c r="I61" s="129"/>
      <c r="J61" s="259"/>
      <c r="K61" s="85" t="str">
        <f>_xlfn.IFNA(INDEX(ExpenditureCodes!A:A,MATCH(CapitalSheet!L61,ExpenditureCodes!B:B,0)),"")</f>
        <v/>
      </c>
      <c r="L61" s="86"/>
      <c r="M61" s="87"/>
    </row>
    <row r="62" spans="1:13" ht="23.1" customHeight="1">
      <c r="A62" s="88">
        <f t="shared" si="3"/>
        <v>0</v>
      </c>
      <c r="B62" s="83"/>
      <c r="C62" s="129"/>
      <c r="D62" s="88">
        <f t="shared" si="4"/>
        <v>0</v>
      </c>
      <c r="E62" s="83"/>
      <c r="F62" s="129"/>
      <c r="G62" s="88">
        <f t="shared" si="5"/>
        <v>0</v>
      </c>
      <c r="H62" s="83"/>
      <c r="I62" s="129"/>
      <c r="J62" s="259"/>
      <c r="K62" s="85" t="str">
        <f>_xlfn.IFNA(INDEX(ExpenditureCodes!A:A,MATCH(CapitalSheet!L62,ExpenditureCodes!B:B,0)),"")</f>
        <v/>
      </c>
      <c r="L62" s="86"/>
      <c r="M62" s="87"/>
    </row>
    <row r="63" spans="1:13" ht="23.1" customHeight="1">
      <c r="A63" s="88">
        <f t="shared" si="3"/>
        <v>0</v>
      </c>
      <c r="B63" s="83"/>
      <c r="C63" s="129"/>
      <c r="D63" s="88">
        <f t="shared" si="4"/>
        <v>0</v>
      </c>
      <c r="E63" s="83"/>
      <c r="F63" s="129"/>
      <c r="G63" s="88">
        <f t="shared" si="5"/>
        <v>0</v>
      </c>
      <c r="H63" s="83"/>
      <c r="I63" s="129"/>
      <c r="J63" s="259"/>
      <c r="K63" s="85" t="str">
        <f>_xlfn.IFNA(INDEX(ExpenditureCodes!A:A,MATCH(CapitalSheet!L63,ExpenditureCodes!B:B,0)),"")</f>
        <v/>
      </c>
      <c r="L63" s="86"/>
      <c r="M63" s="87"/>
    </row>
    <row r="64" spans="1:13" ht="23.1" customHeight="1">
      <c r="A64" s="88">
        <f t="shared" si="3"/>
        <v>0</v>
      </c>
      <c r="B64" s="83"/>
      <c r="C64" s="129"/>
      <c r="D64" s="88">
        <f t="shared" si="4"/>
        <v>0</v>
      </c>
      <c r="E64" s="83"/>
      <c r="F64" s="129"/>
      <c r="G64" s="88">
        <f t="shared" si="5"/>
        <v>0</v>
      </c>
      <c r="H64" s="83"/>
      <c r="I64" s="129"/>
      <c r="J64" s="259"/>
      <c r="K64" s="85" t="str">
        <f>_xlfn.IFNA(INDEX(ExpenditureCodes!A:A,MATCH(CapitalSheet!L64,ExpenditureCodes!B:B,0)),"")</f>
        <v/>
      </c>
      <c r="L64" s="86"/>
      <c r="M64" s="87"/>
    </row>
    <row r="65" spans="1:13" ht="23.1" customHeight="1">
      <c r="A65" s="88">
        <f t="shared" si="3"/>
        <v>0</v>
      </c>
      <c r="B65" s="83"/>
      <c r="C65" s="129"/>
      <c r="D65" s="88">
        <f t="shared" si="4"/>
        <v>0</v>
      </c>
      <c r="E65" s="83"/>
      <c r="F65" s="129"/>
      <c r="G65" s="88">
        <f t="shared" si="5"/>
        <v>0</v>
      </c>
      <c r="H65" s="83"/>
      <c r="I65" s="129"/>
      <c r="J65" s="259"/>
      <c r="K65" s="85" t="str">
        <f>_xlfn.IFNA(INDEX(ExpenditureCodes!A:A,MATCH(CapitalSheet!L65,ExpenditureCodes!B:B,0)),"")</f>
        <v/>
      </c>
      <c r="L65" s="86"/>
      <c r="M65" s="87"/>
    </row>
    <row r="66" spans="1:13" ht="23.1" customHeight="1">
      <c r="A66" s="88">
        <f t="shared" si="3"/>
        <v>0</v>
      </c>
      <c r="B66" s="83"/>
      <c r="C66" s="129"/>
      <c r="D66" s="88">
        <f t="shared" si="4"/>
        <v>0</v>
      </c>
      <c r="E66" s="83"/>
      <c r="F66" s="129"/>
      <c r="G66" s="88">
        <f t="shared" si="5"/>
        <v>0</v>
      </c>
      <c r="H66" s="83"/>
      <c r="I66" s="129"/>
      <c r="J66" s="259"/>
      <c r="K66" s="85" t="str">
        <f>_xlfn.IFNA(INDEX(ExpenditureCodes!A:A,MATCH(CapitalSheet!L66,ExpenditureCodes!B:B,0)),"")</f>
        <v/>
      </c>
      <c r="L66" s="86"/>
      <c r="M66" s="87"/>
    </row>
    <row r="67" spans="1:13" ht="23.1" customHeight="1">
      <c r="A67" s="88">
        <f t="shared" si="3"/>
        <v>0</v>
      </c>
      <c r="B67" s="83"/>
      <c r="C67" s="129"/>
      <c r="D67" s="88">
        <f t="shared" si="4"/>
        <v>0</v>
      </c>
      <c r="E67" s="83"/>
      <c r="F67" s="129"/>
      <c r="G67" s="88">
        <f t="shared" si="5"/>
        <v>0</v>
      </c>
      <c r="H67" s="83"/>
      <c r="I67" s="129"/>
      <c r="J67" s="259"/>
      <c r="K67" s="85" t="str">
        <f>_xlfn.IFNA(INDEX(ExpenditureCodes!A:A,MATCH(CapitalSheet!L67,ExpenditureCodes!B:B,0)),"")</f>
        <v/>
      </c>
      <c r="L67" s="86"/>
      <c r="M67" s="87"/>
    </row>
    <row r="68" spans="1:13" ht="23.1" customHeight="1">
      <c r="A68" s="88">
        <f t="shared" si="3"/>
        <v>0</v>
      </c>
      <c r="B68" s="83"/>
      <c r="C68" s="129"/>
      <c r="D68" s="88">
        <f t="shared" si="4"/>
        <v>0</v>
      </c>
      <c r="E68" s="83"/>
      <c r="F68" s="129"/>
      <c r="G68" s="88">
        <f t="shared" si="5"/>
        <v>0</v>
      </c>
      <c r="H68" s="83"/>
      <c r="I68" s="129"/>
      <c r="J68" s="259"/>
      <c r="K68" s="85" t="str">
        <f>_xlfn.IFNA(INDEX(ExpenditureCodes!A:A,MATCH(CapitalSheet!L68,ExpenditureCodes!B:B,0)),"")</f>
        <v/>
      </c>
      <c r="L68" s="86"/>
      <c r="M68" s="87"/>
    </row>
    <row r="69" spans="1:13" ht="23.1" customHeight="1">
      <c r="A69" s="88">
        <f t="shared" si="3"/>
        <v>0</v>
      </c>
      <c r="B69" s="83"/>
      <c r="C69" s="129"/>
      <c r="D69" s="88">
        <f t="shared" si="4"/>
        <v>0</v>
      </c>
      <c r="E69" s="83"/>
      <c r="F69" s="129"/>
      <c r="G69" s="88">
        <f t="shared" si="5"/>
        <v>0</v>
      </c>
      <c r="H69" s="83"/>
      <c r="I69" s="129"/>
      <c r="J69" s="259"/>
      <c r="K69" s="85" t="str">
        <f>_xlfn.IFNA(INDEX(ExpenditureCodes!A:A,MATCH(CapitalSheet!L69,ExpenditureCodes!B:B,0)),"")</f>
        <v/>
      </c>
      <c r="L69" s="86"/>
      <c r="M69" s="87"/>
    </row>
    <row r="70" spans="1:13" ht="23.1" customHeight="1">
      <c r="A70" s="88">
        <f t="shared" si="3"/>
        <v>0</v>
      </c>
      <c r="B70" s="83"/>
      <c r="C70" s="129"/>
      <c r="D70" s="88">
        <f t="shared" si="4"/>
        <v>0</v>
      </c>
      <c r="E70" s="83"/>
      <c r="F70" s="129"/>
      <c r="G70" s="88">
        <f t="shared" si="5"/>
        <v>0</v>
      </c>
      <c r="H70" s="83"/>
      <c r="I70" s="129"/>
      <c r="J70" s="259"/>
      <c r="K70" s="85" t="str">
        <f>_xlfn.IFNA(INDEX(ExpenditureCodes!A:A,MATCH(CapitalSheet!L70,ExpenditureCodes!B:B,0)),"")</f>
        <v/>
      </c>
      <c r="L70" s="86"/>
      <c r="M70" s="87"/>
    </row>
    <row r="71" spans="1:13" ht="23.1" customHeight="1">
      <c r="A71" s="88">
        <f t="shared" si="3"/>
        <v>0</v>
      </c>
      <c r="B71" s="83"/>
      <c r="C71" s="129"/>
      <c r="D71" s="88">
        <f t="shared" si="4"/>
        <v>0</v>
      </c>
      <c r="E71" s="83"/>
      <c r="F71" s="129"/>
      <c r="G71" s="88">
        <f t="shared" si="5"/>
        <v>0</v>
      </c>
      <c r="H71" s="83"/>
      <c r="I71" s="129"/>
      <c r="J71" s="259"/>
      <c r="K71" s="85" t="str">
        <f>_xlfn.IFNA(INDEX(ExpenditureCodes!A:A,MATCH(CapitalSheet!L71,ExpenditureCodes!B:B,0)),"")</f>
        <v/>
      </c>
      <c r="L71" s="86"/>
      <c r="M71" s="87"/>
    </row>
    <row r="72" spans="1:13" ht="23.1" customHeight="1">
      <c r="A72" s="88">
        <f t="shared" si="3"/>
        <v>0</v>
      </c>
      <c r="B72" s="83"/>
      <c r="C72" s="129"/>
      <c r="D72" s="88">
        <f t="shared" si="4"/>
        <v>0</v>
      </c>
      <c r="E72" s="83"/>
      <c r="F72" s="129"/>
      <c r="G72" s="88">
        <f t="shared" si="5"/>
        <v>0</v>
      </c>
      <c r="H72" s="83"/>
      <c r="I72" s="129"/>
      <c r="J72" s="259"/>
      <c r="K72" s="85" t="str">
        <f>_xlfn.IFNA(INDEX(ExpenditureCodes!A:A,MATCH(CapitalSheet!L72,ExpenditureCodes!B:B,0)),"")</f>
        <v/>
      </c>
      <c r="L72" s="86"/>
      <c r="M72" s="87"/>
    </row>
    <row r="73" spans="1:13" ht="23.1" customHeight="1">
      <c r="A73" s="88">
        <f t="shared" si="3"/>
        <v>0</v>
      </c>
      <c r="B73" s="83"/>
      <c r="C73" s="129"/>
      <c r="D73" s="88">
        <f t="shared" si="4"/>
        <v>0</v>
      </c>
      <c r="E73" s="83"/>
      <c r="F73" s="129"/>
      <c r="G73" s="88">
        <f t="shared" si="5"/>
        <v>0</v>
      </c>
      <c r="H73" s="83"/>
      <c r="I73" s="129"/>
      <c r="J73" s="259"/>
      <c r="K73" s="85" t="str">
        <f>_xlfn.IFNA(INDEX(ExpenditureCodes!A:A,MATCH(CapitalSheet!L73,ExpenditureCodes!B:B,0)),"")</f>
        <v/>
      </c>
      <c r="L73" s="86"/>
      <c r="M73" s="87"/>
    </row>
    <row r="74" spans="1:13" ht="23.1" customHeight="1">
      <c r="A74" s="88">
        <f t="shared" ref="A74:A100" si="6">B74*C74</f>
        <v>0</v>
      </c>
      <c r="B74" s="83"/>
      <c r="C74" s="129"/>
      <c r="D74" s="88">
        <f t="shared" ref="D74:D100" si="7">E74*F74</f>
        <v>0</v>
      </c>
      <c r="E74" s="83"/>
      <c r="F74" s="129"/>
      <c r="G74" s="88">
        <f t="shared" ref="G74:G100" si="8">H74*I74</f>
        <v>0</v>
      </c>
      <c r="H74" s="83"/>
      <c r="I74" s="129"/>
      <c r="J74" s="259"/>
      <c r="K74" s="85" t="str">
        <f>_xlfn.IFNA(INDEX(ExpenditureCodes!A:A,MATCH(CapitalSheet!L74,ExpenditureCodes!B:B,0)),"")</f>
        <v/>
      </c>
      <c r="L74" s="86"/>
      <c r="M74" s="87"/>
    </row>
    <row r="75" spans="1:13" ht="23.1" customHeight="1">
      <c r="A75" s="88">
        <f t="shared" si="6"/>
        <v>0</v>
      </c>
      <c r="B75" s="83"/>
      <c r="C75" s="129"/>
      <c r="D75" s="88">
        <f t="shared" si="7"/>
        <v>0</v>
      </c>
      <c r="E75" s="83"/>
      <c r="F75" s="129"/>
      <c r="G75" s="88">
        <f t="shared" si="8"/>
        <v>0</v>
      </c>
      <c r="H75" s="83"/>
      <c r="I75" s="129"/>
      <c r="J75" s="259"/>
      <c r="K75" s="85" t="str">
        <f>_xlfn.IFNA(INDEX(ExpenditureCodes!A:A,MATCH(CapitalSheet!L75,ExpenditureCodes!B:B,0)),"")</f>
        <v/>
      </c>
      <c r="L75" s="86"/>
      <c r="M75" s="87"/>
    </row>
    <row r="76" spans="1:13" ht="23.1" customHeight="1">
      <c r="A76" s="88">
        <f t="shared" si="6"/>
        <v>0</v>
      </c>
      <c r="B76" s="83"/>
      <c r="C76" s="129"/>
      <c r="D76" s="88">
        <f t="shared" si="7"/>
        <v>0</v>
      </c>
      <c r="E76" s="83"/>
      <c r="F76" s="129"/>
      <c r="G76" s="88">
        <f t="shared" si="8"/>
        <v>0</v>
      </c>
      <c r="H76" s="83"/>
      <c r="I76" s="129"/>
      <c r="J76" s="259"/>
      <c r="K76" s="85" t="str">
        <f>_xlfn.IFNA(INDEX(ExpenditureCodes!A:A,MATCH(CapitalSheet!L76,ExpenditureCodes!B:B,0)),"")</f>
        <v/>
      </c>
      <c r="L76" s="86"/>
      <c r="M76" s="87"/>
    </row>
    <row r="77" spans="1:13" ht="23.1" customHeight="1">
      <c r="A77" s="88">
        <f t="shared" si="6"/>
        <v>0</v>
      </c>
      <c r="B77" s="83"/>
      <c r="C77" s="129"/>
      <c r="D77" s="88">
        <f t="shared" si="7"/>
        <v>0</v>
      </c>
      <c r="E77" s="83"/>
      <c r="F77" s="129"/>
      <c r="G77" s="88">
        <f t="shared" si="8"/>
        <v>0</v>
      </c>
      <c r="H77" s="83"/>
      <c r="I77" s="129"/>
      <c r="J77" s="259"/>
      <c r="K77" s="85" t="str">
        <f>_xlfn.IFNA(INDEX(ExpenditureCodes!A:A,MATCH(CapitalSheet!L77,ExpenditureCodes!B:B,0)),"")</f>
        <v/>
      </c>
      <c r="L77" s="86"/>
      <c r="M77" s="87"/>
    </row>
    <row r="78" spans="1:13" ht="23.1" customHeight="1">
      <c r="A78" s="88">
        <f t="shared" si="6"/>
        <v>0</v>
      </c>
      <c r="B78" s="83"/>
      <c r="C78" s="129"/>
      <c r="D78" s="88">
        <f t="shared" si="7"/>
        <v>0</v>
      </c>
      <c r="E78" s="83"/>
      <c r="F78" s="129"/>
      <c r="G78" s="88">
        <f t="shared" si="8"/>
        <v>0</v>
      </c>
      <c r="H78" s="83"/>
      <c r="I78" s="129"/>
      <c r="J78" s="259"/>
      <c r="K78" s="85" t="str">
        <f>_xlfn.IFNA(INDEX(ExpenditureCodes!A:A,MATCH(CapitalSheet!L78,ExpenditureCodes!B:B,0)),"")</f>
        <v/>
      </c>
      <c r="L78" s="86"/>
      <c r="M78" s="87"/>
    </row>
    <row r="79" spans="1:13" ht="23.1" customHeight="1">
      <c r="A79" s="88">
        <f t="shared" si="6"/>
        <v>0</v>
      </c>
      <c r="B79" s="83"/>
      <c r="C79" s="129"/>
      <c r="D79" s="88">
        <f t="shared" si="7"/>
        <v>0</v>
      </c>
      <c r="E79" s="83"/>
      <c r="F79" s="129"/>
      <c r="G79" s="88">
        <f t="shared" si="8"/>
        <v>0</v>
      </c>
      <c r="H79" s="83"/>
      <c r="I79" s="129"/>
      <c r="J79" s="259"/>
      <c r="K79" s="85" t="str">
        <f>_xlfn.IFNA(INDEX(ExpenditureCodes!A:A,MATCH(CapitalSheet!L79,ExpenditureCodes!B:B,0)),"")</f>
        <v/>
      </c>
      <c r="L79" s="86"/>
      <c r="M79" s="87"/>
    </row>
    <row r="80" spans="1:13" ht="23.1" customHeight="1">
      <c r="A80" s="88">
        <f t="shared" si="6"/>
        <v>0</v>
      </c>
      <c r="B80" s="83"/>
      <c r="C80" s="129"/>
      <c r="D80" s="88">
        <f t="shared" si="7"/>
        <v>0</v>
      </c>
      <c r="E80" s="83"/>
      <c r="F80" s="129"/>
      <c r="G80" s="88">
        <f t="shared" si="8"/>
        <v>0</v>
      </c>
      <c r="H80" s="83"/>
      <c r="I80" s="129"/>
      <c r="J80" s="259"/>
      <c r="K80" s="85" t="str">
        <f>_xlfn.IFNA(INDEX(ExpenditureCodes!A:A,MATCH(CapitalSheet!L80,ExpenditureCodes!B:B,0)),"")</f>
        <v/>
      </c>
      <c r="L80" s="86"/>
      <c r="M80" s="87"/>
    </row>
    <row r="81" spans="1:13" ht="23.1" customHeight="1">
      <c r="A81" s="88">
        <f t="shared" si="6"/>
        <v>0</v>
      </c>
      <c r="B81" s="83"/>
      <c r="C81" s="129"/>
      <c r="D81" s="88">
        <f t="shared" si="7"/>
        <v>0</v>
      </c>
      <c r="E81" s="83"/>
      <c r="F81" s="129"/>
      <c r="G81" s="88">
        <f t="shared" si="8"/>
        <v>0</v>
      </c>
      <c r="H81" s="83"/>
      <c r="I81" s="129"/>
      <c r="J81" s="259"/>
      <c r="K81" s="85" t="str">
        <f>_xlfn.IFNA(INDEX(ExpenditureCodes!A:A,MATCH(CapitalSheet!L81,ExpenditureCodes!B:B,0)),"")</f>
        <v/>
      </c>
      <c r="L81" s="86"/>
      <c r="M81" s="87"/>
    </row>
    <row r="82" spans="1:13" ht="23.1" customHeight="1">
      <c r="A82" s="88">
        <f t="shared" si="6"/>
        <v>0</v>
      </c>
      <c r="B82" s="83"/>
      <c r="C82" s="129"/>
      <c r="D82" s="88">
        <f t="shared" si="7"/>
        <v>0</v>
      </c>
      <c r="E82" s="83"/>
      <c r="F82" s="129"/>
      <c r="G82" s="88">
        <f t="shared" si="8"/>
        <v>0</v>
      </c>
      <c r="H82" s="83"/>
      <c r="I82" s="129"/>
      <c r="J82" s="259"/>
      <c r="K82" s="85" t="str">
        <f>_xlfn.IFNA(INDEX(ExpenditureCodes!A:A,MATCH(CapitalSheet!L82,ExpenditureCodes!B:B,0)),"")</f>
        <v/>
      </c>
      <c r="L82" s="86"/>
      <c r="M82" s="87"/>
    </row>
    <row r="83" spans="1:13" ht="23.1" customHeight="1">
      <c r="A83" s="88">
        <f t="shared" si="6"/>
        <v>0</v>
      </c>
      <c r="B83" s="83"/>
      <c r="C83" s="129"/>
      <c r="D83" s="88">
        <f t="shared" si="7"/>
        <v>0</v>
      </c>
      <c r="E83" s="83"/>
      <c r="F83" s="129"/>
      <c r="G83" s="88">
        <f t="shared" si="8"/>
        <v>0</v>
      </c>
      <c r="H83" s="83"/>
      <c r="I83" s="129"/>
      <c r="J83" s="259"/>
      <c r="K83" s="85" t="str">
        <f>_xlfn.IFNA(INDEX(ExpenditureCodes!A:A,MATCH(CapitalSheet!L83,ExpenditureCodes!B:B,0)),"")</f>
        <v/>
      </c>
      <c r="L83" s="86"/>
      <c r="M83" s="87"/>
    </row>
    <row r="84" spans="1:13" ht="23.1" customHeight="1">
      <c r="A84" s="88">
        <f t="shared" si="6"/>
        <v>0</v>
      </c>
      <c r="B84" s="83"/>
      <c r="C84" s="129"/>
      <c r="D84" s="88">
        <f t="shared" si="7"/>
        <v>0</v>
      </c>
      <c r="E84" s="83"/>
      <c r="F84" s="129"/>
      <c r="G84" s="88">
        <f t="shared" si="8"/>
        <v>0</v>
      </c>
      <c r="H84" s="83"/>
      <c r="I84" s="129"/>
      <c r="J84" s="259"/>
      <c r="K84" s="85" t="str">
        <f>_xlfn.IFNA(INDEX(ExpenditureCodes!A:A,MATCH(CapitalSheet!L84,ExpenditureCodes!B:B,0)),"")</f>
        <v/>
      </c>
      <c r="L84" s="86"/>
      <c r="M84" s="87"/>
    </row>
    <row r="85" spans="1:13" ht="23.1" customHeight="1">
      <c r="A85" s="88">
        <f t="shared" si="6"/>
        <v>0</v>
      </c>
      <c r="B85" s="83"/>
      <c r="C85" s="129"/>
      <c r="D85" s="88">
        <f t="shared" si="7"/>
        <v>0</v>
      </c>
      <c r="E85" s="83"/>
      <c r="F85" s="129"/>
      <c r="G85" s="88">
        <f t="shared" si="8"/>
        <v>0</v>
      </c>
      <c r="H85" s="83"/>
      <c r="I85" s="129"/>
      <c r="J85" s="259"/>
      <c r="K85" s="85" t="str">
        <f>_xlfn.IFNA(INDEX(ExpenditureCodes!A:A,MATCH(CapitalSheet!L85,ExpenditureCodes!B:B,0)),"")</f>
        <v/>
      </c>
      <c r="L85" s="86"/>
      <c r="M85" s="87"/>
    </row>
    <row r="86" spans="1:13" ht="23.1" customHeight="1">
      <c r="A86" s="88">
        <f t="shared" si="6"/>
        <v>0</v>
      </c>
      <c r="B86" s="83"/>
      <c r="C86" s="129"/>
      <c r="D86" s="88">
        <f t="shared" si="7"/>
        <v>0</v>
      </c>
      <c r="E86" s="83"/>
      <c r="F86" s="129"/>
      <c r="G86" s="88">
        <f t="shared" si="8"/>
        <v>0</v>
      </c>
      <c r="H86" s="83"/>
      <c r="I86" s="129"/>
      <c r="J86" s="259"/>
      <c r="K86" s="85" t="str">
        <f>_xlfn.IFNA(INDEX(ExpenditureCodes!A:A,MATCH(CapitalSheet!L86,ExpenditureCodes!B:B,0)),"")</f>
        <v/>
      </c>
      <c r="L86" s="86"/>
      <c r="M86" s="87"/>
    </row>
    <row r="87" spans="1:13" ht="23.1" customHeight="1">
      <c r="A87" s="88">
        <f t="shared" si="6"/>
        <v>0</v>
      </c>
      <c r="B87" s="83"/>
      <c r="C87" s="129"/>
      <c r="D87" s="88">
        <f t="shared" si="7"/>
        <v>0</v>
      </c>
      <c r="E87" s="83"/>
      <c r="F87" s="129"/>
      <c r="G87" s="88">
        <f t="shared" si="8"/>
        <v>0</v>
      </c>
      <c r="H87" s="83"/>
      <c r="I87" s="129"/>
      <c r="J87" s="259"/>
      <c r="K87" s="85" t="str">
        <f>_xlfn.IFNA(INDEX(ExpenditureCodes!A:A,MATCH(CapitalSheet!L87,ExpenditureCodes!B:B,0)),"")</f>
        <v/>
      </c>
      <c r="L87" s="86"/>
      <c r="M87" s="87"/>
    </row>
    <row r="88" spans="1:13" ht="23.1" customHeight="1">
      <c r="A88" s="88">
        <f t="shared" si="6"/>
        <v>0</v>
      </c>
      <c r="B88" s="83"/>
      <c r="C88" s="129"/>
      <c r="D88" s="88">
        <f t="shared" si="7"/>
        <v>0</v>
      </c>
      <c r="E88" s="83"/>
      <c r="F88" s="129"/>
      <c r="G88" s="88">
        <f t="shared" si="8"/>
        <v>0</v>
      </c>
      <c r="H88" s="83"/>
      <c r="I88" s="129"/>
      <c r="J88" s="259"/>
      <c r="K88" s="85" t="str">
        <f>_xlfn.IFNA(INDEX(ExpenditureCodes!A:A,MATCH(CapitalSheet!L88,ExpenditureCodes!B:B,0)),"")</f>
        <v/>
      </c>
      <c r="L88" s="86"/>
      <c r="M88" s="87"/>
    </row>
    <row r="89" spans="1:13" ht="23.1" customHeight="1">
      <c r="A89" s="88">
        <f t="shared" si="6"/>
        <v>0</v>
      </c>
      <c r="B89" s="83"/>
      <c r="C89" s="129"/>
      <c r="D89" s="88">
        <f t="shared" si="7"/>
        <v>0</v>
      </c>
      <c r="E89" s="83"/>
      <c r="F89" s="129"/>
      <c r="G89" s="88">
        <f t="shared" si="8"/>
        <v>0</v>
      </c>
      <c r="H89" s="83"/>
      <c r="I89" s="129"/>
      <c r="J89" s="259"/>
      <c r="K89" s="85" t="str">
        <f>_xlfn.IFNA(INDEX(ExpenditureCodes!A:A,MATCH(CapitalSheet!L89,ExpenditureCodes!B:B,0)),"")</f>
        <v/>
      </c>
      <c r="L89" s="86"/>
      <c r="M89" s="87"/>
    </row>
    <row r="90" spans="1:13" ht="23.1" customHeight="1">
      <c r="A90" s="88">
        <f t="shared" si="6"/>
        <v>0</v>
      </c>
      <c r="B90" s="83"/>
      <c r="C90" s="129"/>
      <c r="D90" s="88">
        <f t="shared" si="7"/>
        <v>0</v>
      </c>
      <c r="E90" s="83"/>
      <c r="F90" s="129"/>
      <c r="G90" s="88">
        <f t="shared" si="8"/>
        <v>0</v>
      </c>
      <c r="H90" s="83"/>
      <c r="I90" s="129"/>
      <c r="J90" s="259"/>
      <c r="K90" s="85" t="str">
        <f>_xlfn.IFNA(INDEX(ExpenditureCodes!A:A,MATCH(CapitalSheet!L90,ExpenditureCodes!B:B,0)),"")</f>
        <v/>
      </c>
      <c r="L90" s="86"/>
      <c r="M90" s="87"/>
    </row>
    <row r="91" spans="1:13" ht="23.1" customHeight="1">
      <c r="A91" s="88">
        <f t="shared" si="6"/>
        <v>0</v>
      </c>
      <c r="B91" s="83"/>
      <c r="C91" s="129"/>
      <c r="D91" s="88">
        <f t="shared" si="7"/>
        <v>0</v>
      </c>
      <c r="E91" s="83"/>
      <c r="F91" s="129"/>
      <c r="G91" s="88">
        <f t="shared" si="8"/>
        <v>0</v>
      </c>
      <c r="H91" s="83"/>
      <c r="I91" s="129"/>
      <c r="J91" s="259"/>
      <c r="K91" s="85" t="str">
        <f>_xlfn.IFNA(INDEX(ExpenditureCodes!A:A,MATCH(CapitalSheet!L91,ExpenditureCodes!B:B,0)),"")</f>
        <v/>
      </c>
      <c r="L91" s="86"/>
      <c r="M91" s="87"/>
    </row>
    <row r="92" spans="1:13" ht="23.1" customHeight="1">
      <c r="A92" s="88">
        <f t="shared" si="6"/>
        <v>0</v>
      </c>
      <c r="B92" s="83"/>
      <c r="C92" s="129"/>
      <c r="D92" s="88">
        <f t="shared" si="7"/>
        <v>0</v>
      </c>
      <c r="E92" s="83"/>
      <c r="F92" s="129"/>
      <c r="G92" s="88">
        <f t="shared" si="8"/>
        <v>0</v>
      </c>
      <c r="H92" s="83"/>
      <c r="I92" s="129"/>
      <c r="J92" s="259"/>
      <c r="K92" s="85" t="str">
        <f>_xlfn.IFNA(INDEX(ExpenditureCodes!A:A,MATCH(CapitalSheet!L92,ExpenditureCodes!B:B,0)),"")</f>
        <v/>
      </c>
      <c r="L92" s="86"/>
      <c r="M92" s="87"/>
    </row>
    <row r="93" spans="1:13" ht="23.1" customHeight="1">
      <c r="A93" s="88">
        <f t="shared" si="6"/>
        <v>0</v>
      </c>
      <c r="B93" s="83"/>
      <c r="C93" s="129"/>
      <c r="D93" s="88">
        <f t="shared" si="7"/>
        <v>0</v>
      </c>
      <c r="E93" s="83"/>
      <c r="F93" s="129"/>
      <c r="G93" s="88">
        <f t="shared" si="8"/>
        <v>0</v>
      </c>
      <c r="H93" s="83"/>
      <c r="I93" s="129"/>
      <c r="J93" s="259"/>
      <c r="K93" s="85" t="str">
        <f>_xlfn.IFNA(INDEX(ExpenditureCodes!A:A,MATCH(CapitalSheet!L93,ExpenditureCodes!B:B,0)),"")</f>
        <v/>
      </c>
      <c r="L93" s="86"/>
      <c r="M93" s="87"/>
    </row>
    <row r="94" spans="1:13" ht="23.1" customHeight="1">
      <c r="A94" s="88">
        <f t="shared" si="6"/>
        <v>0</v>
      </c>
      <c r="B94" s="83"/>
      <c r="C94" s="129"/>
      <c r="D94" s="88">
        <f t="shared" si="7"/>
        <v>0</v>
      </c>
      <c r="E94" s="83"/>
      <c r="F94" s="129"/>
      <c r="G94" s="88">
        <f t="shared" si="8"/>
        <v>0</v>
      </c>
      <c r="H94" s="83"/>
      <c r="I94" s="129"/>
      <c r="J94" s="259"/>
      <c r="K94" s="85" t="str">
        <f>_xlfn.IFNA(INDEX(ExpenditureCodes!A:A,MATCH(CapitalSheet!L94,ExpenditureCodes!B:B,0)),"")</f>
        <v/>
      </c>
      <c r="L94" s="86"/>
      <c r="M94" s="87"/>
    </row>
    <row r="95" spans="1:13" ht="23.1" customHeight="1">
      <c r="A95" s="88">
        <f t="shared" si="6"/>
        <v>0</v>
      </c>
      <c r="B95" s="83"/>
      <c r="C95" s="129"/>
      <c r="D95" s="88">
        <f t="shared" si="7"/>
        <v>0</v>
      </c>
      <c r="E95" s="83"/>
      <c r="F95" s="129"/>
      <c r="G95" s="88">
        <f t="shared" si="8"/>
        <v>0</v>
      </c>
      <c r="H95" s="83"/>
      <c r="I95" s="129"/>
      <c r="J95" s="259"/>
      <c r="K95" s="85" t="str">
        <f>_xlfn.IFNA(INDEX(ExpenditureCodes!A:A,MATCH(CapitalSheet!L95,ExpenditureCodes!B:B,0)),"")</f>
        <v/>
      </c>
      <c r="L95" s="86"/>
      <c r="M95" s="87"/>
    </row>
    <row r="96" spans="1:13" ht="23.1" customHeight="1">
      <c r="A96" s="88">
        <f t="shared" si="6"/>
        <v>0</v>
      </c>
      <c r="B96" s="83"/>
      <c r="C96" s="129"/>
      <c r="D96" s="88">
        <f t="shared" si="7"/>
        <v>0</v>
      </c>
      <c r="E96" s="83"/>
      <c r="F96" s="129"/>
      <c r="G96" s="88">
        <f t="shared" si="8"/>
        <v>0</v>
      </c>
      <c r="H96" s="83"/>
      <c r="I96" s="129"/>
      <c r="J96" s="259"/>
      <c r="K96" s="85" t="str">
        <f>_xlfn.IFNA(INDEX(ExpenditureCodes!A:A,MATCH(CapitalSheet!L96,ExpenditureCodes!B:B,0)),"")</f>
        <v/>
      </c>
      <c r="L96" s="86"/>
      <c r="M96" s="87"/>
    </row>
    <row r="97" spans="1:13" ht="23.1" customHeight="1">
      <c r="A97" s="88">
        <f t="shared" si="6"/>
        <v>0</v>
      </c>
      <c r="B97" s="83"/>
      <c r="C97" s="129"/>
      <c r="D97" s="88">
        <f t="shared" si="7"/>
        <v>0</v>
      </c>
      <c r="E97" s="83"/>
      <c r="F97" s="129"/>
      <c r="G97" s="88">
        <f t="shared" si="8"/>
        <v>0</v>
      </c>
      <c r="H97" s="83"/>
      <c r="I97" s="129"/>
      <c r="J97" s="259"/>
      <c r="K97" s="85" t="str">
        <f>_xlfn.IFNA(INDEX(ExpenditureCodes!A:A,MATCH(CapitalSheet!L97,ExpenditureCodes!B:B,0)),"")</f>
        <v/>
      </c>
      <c r="L97" s="86"/>
      <c r="M97" s="87"/>
    </row>
    <row r="98" spans="1:13" ht="23.1" customHeight="1">
      <c r="A98" s="88">
        <f t="shared" si="6"/>
        <v>0</v>
      </c>
      <c r="B98" s="83"/>
      <c r="C98" s="129"/>
      <c r="D98" s="88">
        <f t="shared" si="7"/>
        <v>0</v>
      </c>
      <c r="E98" s="83"/>
      <c r="F98" s="129"/>
      <c r="G98" s="88">
        <f t="shared" si="8"/>
        <v>0</v>
      </c>
      <c r="H98" s="83"/>
      <c r="I98" s="129"/>
      <c r="J98" s="259"/>
      <c r="K98" s="85" t="str">
        <f>_xlfn.IFNA(INDEX(ExpenditureCodes!A:A,MATCH(CapitalSheet!L98,ExpenditureCodes!B:B,0)),"")</f>
        <v/>
      </c>
      <c r="L98" s="86"/>
      <c r="M98" s="87"/>
    </row>
    <row r="99" spans="1:13" ht="23.1" customHeight="1">
      <c r="A99" s="88">
        <f t="shared" si="6"/>
        <v>0</v>
      </c>
      <c r="B99" s="83"/>
      <c r="C99" s="129"/>
      <c r="D99" s="88">
        <f t="shared" si="7"/>
        <v>0</v>
      </c>
      <c r="E99" s="83"/>
      <c r="F99" s="129"/>
      <c r="G99" s="88">
        <f t="shared" si="8"/>
        <v>0</v>
      </c>
      <c r="H99" s="83"/>
      <c r="I99" s="129"/>
      <c r="J99" s="259"/>
      <c r="K99" s="85" t="str">
        <f>_xlfn.IFNA(INDEX(ExpenditureCodes!A:A,MATCH(CapitalSheet!L99,ExpenditureCodes!B:B,0)),"")</f>
        <v/>
      </c>
      <c r="L99" s="86"/>
      <c r="M99" s="87"/>
    </row>
    <row r="100" spans="1:13" ht="23.1" customHeight="1" thickBot="1">
      <c r="A100" s="91">
        <f t="shared" si="6"/>
        <v>0</v>
      </c>
      <c r="B100" s="90"/>
      <c r="C100" s="130"/>
      <c r="D100" s="91">
        <f t="shared" si="7"/>
        <v>0</v>
      </c>
      <c r="E100" s="90"/>
      <c r="F100" s="130"/>
      <c r="G100" s="91">
        <f t="shared" si="8"/>
        <v>0</v>
      </c>
      <c r="H100" s="90"/>
      <c r="I100" s="130"/>
      <c r="J100" s="260"/>
      <c r="K100" s="92" t="str">
        <f>_xlfn.IFNA(INDEX(ExpenditureCodes!A:A,MATCH(CapitalSheet!L100,ExpenditureCodes!B:B,0)),"")</f>
        <v/>
      </c>
      <c r="L100" s="93"/>
      <c r="M100" s="94"/>
    </row>
    <row r="102" spans="1:13" ht="23.1" customHeight="1">
      <c r="K102" s="95"/>
      <c r="L102" s="95"/>
      <c r="M102" s="96"/>
    </row>
    <row r="103" spans="1:13" ht="23.1" customHeight="1">
      <c r="M103" s="97"/>
    </row>
  </sheetData>
  <sheetProtection algorithmName="SHA-512" hashValue="plf971/PC0Jj/DJDDKvXK4RnzOH+DDN2rSvvNoLnuKumGUBc1ro9T/i24uxAX5q5ch0xdNhwt3VCfi+HxywveA==" saltValue="ZCJop5qzkhEHoxCPAFeapA==" spinCount="100000" sheet="1" objects="1" scenarios="1" formatCells="0" formatColumns="0" autoFilter="0"/>
  <mergeCells count="16"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  <mergeCell ref="L5:L7"/>
    <mergeCell ref="M5:M7"/>
    <mergeCell ref="G6:G7"/>
    <mergeCell ref="H6:H7"/>
    <mergeCell ref="I6:I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2A1A2D-07FC-4BE0-9E62-A4A3B0ECC984}">
          <x14:formula1>
            <xm:f>Lists!$A$1:$A$4</xm:f>
          </x14:formula1>
          <xm:sqref>M9:M100</xm:sqref>
        </x14:dataValidation>
        <x14:dataValidation type="list" allowBlank="1" showInputMessage="1" showErrorMessage="1" xr:uid="{B73868E9-21CA-41F7-B8C9-506113FB43FD}">
          <x14:formula1>
            <xm:f>Lists!$M$1:$M$12</xm:f>
          </x14:formula1>
          <xm:sqref>L9:L100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CapitalSheet</vt:lpstr>
      <vt:lpstr>PSIP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Zunain Shareef</cp:lastModifiedBy>
  <cp:lastPrinted>2021-07-07T07:03:26Z</cp:lastPrinted>
  <dcterms:created xsi:type="dcterms:W3CDTF">2021-07-01T14:56:16Z</dcterms:created>
  <dcterms:modified xsi:type="dcterms:W3CDTF">2021-08-02T07:39:51Z</dcterms:modified>
</cp:coreProperties>
</file>