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Functio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rev_codes">[1]Codes!$A$2:$A$217</definedName>
    <definedName name="a" localSheetId="0">#REF!</definedName>
    <definedName name="a">#REF!</definedName>
    <definedName name="aas">'[3]Expenditure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'[4]Expenditure Codes'!$B$3:$B$85</definedName>
    <definedName name="BACODE" localSheetId="0">#REF!</definedName>
    <definedName name="BACODE">#REF!</definedName>
    <definedName name="BAList" localSheetId="0">'[5]Business areas'!$A$1:$A$1000</definedName>
    <definedName name="BAList">'[6]Business areas'!$A$1:$A$1000</definedName>
    <definedName name="bb">'[7]Expenditure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'[8]Form 5 (PSIP)'!$AM$12:$AM$15</definedName>
    <definedName name="fff">'[7]Expenditure Codes'!$B$86:$B$127</definedName>
    <definedName name="Location" localSheetId="0">#REF!</definedName>
    <definedName name="Location">'[9]Form 10A (Domestic PSIP)'!#REF!</definedName>
    <definedName name="m" localSheetId="0">'[10]Expenditure Codes'!$B$86:$B$127</definedName>
    <definedName name="m">'[11]Expenditure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#REF!</definedName>
    <definedName name="Office">'[9]Form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Function!$A$1:$J$50</definedName>
    <definedName name="Print_Area_MI" localSheetId="0">'[12]2007-2011 with GG'!#REF!</definedName>
    <definedName name="Print_Area_MI">'[13]2007-2011 with GG'!#REF!</definedName>
    <definedName name="_xlnm.Print_Titles" localSheetId="0">Function!$4:$4</definedName>
    <definedName name="Priority" localSheetId="0">#REF!</definedName>
    <definedName name="Priority">'[9]Form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#REF!</definedName>
    <definedName name="Type">'[9]Form 10A (Domestic PSIP)'!#REF!</definedName>
    <definedName name="vg" localSheetId="0">#REF!</definedName>
    <definedName name="vg">#REF!</definedName>
    <definedName name="w">[14]Codes!$A$2:$A$217</definedName>
    <definedName name="ޖ">'[15]Expenditure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1" l="1"/>
  <c r="G48" i="1"/>
  <c r="F48" i="1"/>
  <c r="B49" i="1"/>
  <c r="D48" i="1"/>
  <c r="G46" i="1"/>
  <c r="F46" i="1"/>
  <c r="E46" i="1"/>
  <c r="D46" i="1"/>
  <c r="B45" i="1"/>
  <c r="B44" i="1"/>
  <c r="D43" i="1"/>
  <c r="G43" i="1"/>
  <c r="F43" i="1"/>
  <c r="B42" i="1"/>
  <c r="D41" i="1"/>
  <c r="G41" i="1"/>
  <c r="F41" i="1"/>
  <c r="B40" i="1"/>
  <c r="D39" i="1"/>
  <c r="G39" i="1"/>
  <c r="F39" i="1"/>
  <c r="B38" i="1"/>
  <c r="G36" i="1"/>
  <c r="F36" i="1"/>
  <c r="E36" i="1"/>
  <c r="D36" i="1"/>
  <c r="B35" i="1"/>
  <c r="B34" i="1"/>
  <c r="B33" i="1"/>
  <c r="B32" i="1"/>
  <c r="D31" i="1"/>
  <c r="G31" i="1"/>
  <c r="F31" i="1"/>
  <c r="B30" i="1"/>
  <c r="B29" i="1"/>
  <c r="B28" i="1"/>
  <c r="D27" i="1"/>
  <c r="G27" i="1"/>
  <c r="F27" i="1"/>
  <c r="B26" i="1"/>
  <c r="B25" i="1"/>
  <c r="B24" i="1"/>
  <c r="G22" i="1"/>
  <c r="F22" i="1"/>
  <c r="D22" i="1"/>
  <c r="G19" i="1"/>
  <c r="B20" i="1"/>
  <c r="D19" i="1"/>
  <c r="F19" i="1"/>
  <c r="B18" i="1"/>
  <c r="B17" i="1"/>
  <c r="B16" i="1"/>
  <c r="D15" i="1"/>
  <c r="F15" i="1"/>
  <c r="B14" i="1"/>
  <c r="B13" i="1"/>
  <c r="B12" i="1"/>
  <c r="B11" i="1"/>
  <c r="B10" i="1"/>
  <c r="B9" i="1"/>
  <c r="F8" i="1"/>
  <c r="D8" i="1"/>
  <c r="B8" i="1" l="1"/>
  <c r="D6" i="1"/>
  <c r="F6" i="1"/>
  <c r="B31" i="1"/>
  <c r="B39" i="1"/>
  <c r="B43" i="1"/>
  <c r="B15" i="1"/>
  <c r="B27" i="1"/>
  <c r="B41" i="1"/>
  <c r="B48" i="1"/>
  <c r="G15" i="1"/>
  <c r="G6" i="1" s="1"/>
  <c r="B21" i="1"/>
  <c r="G8" i="1"/>
  <c r="B37" i="1"/>
  <c r="B47" i="1"/>
  <c r="E8" i="1"/>
  <c r="E22" i="1"/>
  <c r="B23" i="1"/>
  <c r="E48" i="1"/>
  <c r="E15" i="1"/>
  <c r="E19" i="1"/>
  <c r="E27" i="1"/>
  <c r="E31" i="1"/>
  <c r="E39" i="1"/>
  <c r="E41" i="1"/>
  <c r="E43" i="1"/>
  <c r="E6" i="1" l="1"/>
  <c r="B22" i="1"/>
  <c r="B36" i="1"/>
  <c r="B19" i="1"/>
  <c r="B46" i="1"/>
  <c r="B6" i="1" l="1"/>
  <c r="A12" i="1"/>
  <c r="A13" i="1"/>
  <c r="A10" i="1"/>
  <c r="A26" i="1"/>
  <c r="A34" i="1"/>
  <c r="A38" i="1"/>
  <c r="A9" i="1"/>
  <c r="A20" i="1"/>
  <c r="A29" i="1"/>
  <c r="A40" i="1"/>
  <c r="A39" i="1" s="1"/>
  <c r="A50" i="1"/>
  <c r="A18" i="1"/>
  <c r="A30" i="1"/>
  <c r="A42" i="1"/>
  <c r="A41" i="1" s="1"/>
  <c r="A49" i="1"/>
  <c r="A48" i="1" s="1"/>
  <c r="A11" i="1"/>
  <c r="A44" i="1"/>
  <c r="A28" i="1"/>
  <c r="A27" i="1" s="1"/>
  <c r="A45" i="1"/>
  <c r="A17" i="1"/>
  <c r="A32" i="1"/>
  <c r="A14" i="1"/>
  <c r="A25" i="1"/>
  <c r="A33" i="1"/>
  <c r="A24" i="1"/>
  <c r="A16" i="1"/>
  <c r="A35" i="1"/>
  <c r="A21" i="1"/>
  <c r="A37" i="1"/>
  <c r="A23" i="1"/>
  <c r="A47" i="1"/>
  <c r="A46" i="1" s="1"/>
  <c r="A36" i="1" l="1"/>
  <c r="A8" i="1"/>
  <c r="A19" i="1"/>
  <c r="A15" i="1"/>
  <c r="A22" i="1"/>
  <c r="A31" i="1"/>
  <c r="A43" i="1"/>
  <c r="A6" i="1" s="1"/>
</calcChain>
</file>

<file path=xl/sharedStrings.xml><?xml version="1.0" encoding="utf-8"?>
<sst xmlns="http://schemas.openxmlformats.org/spreadsheetml/2006/main" count="52" uniqueCount="50">
  <si>
    <t>ހިލޭ އެހީ</t>
  </si>
  <si>
    <t>ލޯނު</t>
  </si>
  <si>
    <r>
      <t xml:space="preserve">ޕީއެސްއައިޕީ ބަހާލެވިފައިވާ ގޮތް </t>
    </r>
    <r>
      <rPr>
        <b/>
        <sz val="24"/>
        <color rgb="FF005A57"/>
        <rFont val="Roboto Condensed"/>
      </rPr>
      <t>2020</t>
    </r>
    <r>
      <rPr>
        <sz val="24"/>
        <color rgb="FF005A57"/>
        <rFont val="Mv Eamaan XP"/>
        <family val="3"/>
      </rPr>
      <t xml:space="preserve">
</t>
    </r>
  </si>
  <si>
    <t>(އަދަދުތައް ރުފިޔާއިން)</t>
  </si>
  <si>
    <t>%</t>
  </si>
  <si>
    <t>ޖުމުލަ</t>
  </si>
  <si>
    <t>ޓްރަސްޓް ފަންޑު</t>
  </si>
  <si>
    <t>އާންމު ބަޖެޓު</t>
  </si>
  <si>
    <t>ގައުމީ ސަލާމަތާއި ސުލްހަ މަސަލަސްކަން ގާއިމްކުރުން</t>
  </si>
  <si>
    <t>ޕޮލިސް</t>
  </si>
  <si>
    <t>ޤައުމީ ސަލާމަތް</t>
  </si>
  <si>
    <t>ޕެނިޓެންޝަރީ</t>
  </si>
  <si>
    <t>ކޯޓް ޢިމާރާތްކުރުން</t>
  </si>
  <si>
    <t>ރީހެބިލިޓޭޝަން</t>
  </si>
  <si>
    <t>ކަސްޓަމްސް</t>
  </si>
  <si>
    <t>ސިއްޙީ އަދި އިޖްތިމާޢީ ޚިދުމަތް ތަރައްގީކުރުން</t>
  </si>
  <si>
    <t>ސިއްޙީ ދާއިރާ</t>
  </si>
  <si>
    <t>އިޖްތިމާއީ ދާއިރާ</t>
  </si>
  <si>
    <t>ކުޅިވަރު</t>
  </si>
  <si>
    <t>ތަޢުލީމާއި ގުޅޭ ވަޞީލަތްތައް ތަރައްގީކުރުން</t>
  </si>
  <si>
    <t>ޔުނިވަރސިޓީ</t>
  </si>
  <si>
    <t>ތަޢުލީމީ ދާއިރާ</t>
  </si>
  <si>
    <t>ތިމާވެށި ރައްކާތެރި ކުރުން</t>
  </si>
  <si>
    <t>ކުނި ނައްތާލުން</t>
  </si>
  <si>
    <t>ކޯސްޓަލް ޕްރޮޓެކްޝަން</t>
  </si>
  <si>
    <t>ފެންހިންދާ ނިޒާމް</t>
  </si>
  <si>
    <t>އިއާދަކުރަނިވި ހަކަތަ</t>
  </si>
  <si>
    <t xml:space="preserve"> ފެނާއި ނަރުދަމާ ނިޒާމް ގާއިމްކުރުން</t>
  </si>
  <si>
    <t>ނަރުދަމާ ނިޒާމް</t>
  </si>
  <si>
    <t>ފެން/ނަރުދަމާ</t>
  </si>
  <si>
    <t>ފެނުގެ ނިޒާމް</t>
  </si>
  <si>
    <t>ލަފާ ފުރުމުގެ ދަތިކަން ހައްލުކުރުން</t>
  </si>
  <si>
    <t>ބަނދަރު ހެދުން</t>
  </si>
  <si>
    <t>ބްރިޖު އެޅުން</t>
  </si>
  <si>
    <t>ވައިގެ ބަނދަރު</t>
  </si>
  <si>
    <t>ދަތުރުފަތުރު</t>
  </si>
  <si>
    <t>އިދާރީ ވަސީލަތްތައް ތަރައްގީ ކުރުން</t>
  </si>
  <si>
    <t>އޮފީސް ޢިމާރާތް</t>
  </si>
  <si>
    <t>ކައުންސިލްތައް ތަރައްޤީކުރުން</t>
  </si>
  <si>
    <t>ބޯހިޔާވަހިކަން ފޯރުކޮށްދިނުން</t>
  </si>
  <si>
    <t>ބޯހިޔާވަހިކަން</t>
  </si>
  <si>
    <t>މިސްކިތްތައް އިމާރާތްކުރުން</t>
  </si>
  <si>
    <t>މިސްކިތް ޢިމާރާތްކުރުން</t>
  </si>
  <si>
    <t>ބިން ހިއްކުމާއި މަގުހެދުން</t>
  </si>
  <si>
    <t>މަގުހެދުން</t>
  </si>
  <si>
    <t>ބިން ހިއްކުން</t>
  </si>
  <si>
    <t>މަސްވެރިކަމާއި ދަނޑުވެރިކަން ތަރައްގީކުރުން</t>
  </si>
  <si>
    <t>ދަނޑުވެރިކަން/މަސްވެރިކަން</t>
  </si>
  <si>
    <t>އެހެނިހެން</t>
  </si>
  <si>
    <t>ބިންގަތުން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</si>
</sst>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(* #,##0.0_);_(* \(#,##0.0\);_(* &quot;-&quot;??_);_(@_)"/>
    <numFmt numFmtId="166" formatCode="_(* #,##0_);_(* \(#,##0\);_(* &quot;-&quot;??_);_(@_)"/>
    <numFmt numFmtId="167" formatCode="_-* #,##0.00\ _ރ_._-;_-* #,##0.00\ _ރ_.\-;_-* &quot;-&quot;??\ _ރ_._-;_-@_-"/>
  </numFmts>
  <fonts count="30" x14ac:knownFonts="1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BF8755"/>
      <name val="Calibri"/>
      <family val="2"/>
      <scheme val="minor"/>
    </font>
    <font>
      <sz val="12"/>
      <color theme="1"/>
      <name val="Faruma"/>
      <family val="3"/>
    </font>
    <font>
      <sz val="12"/>
      <color rgb="FFBF8755"/>
      <name val="Century Gothic"/>
      <family val="2"/>
    </font>
    <font>
      <sz val="12"/>
      <color rgb="FF262626"/>
      <name val="Century Gothic"/>
      <family val="2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2"/>
      <color rgb="FF454545"/>
      <name val="Faruma"/>
      <family val="3"/>
    </font>
    <font>
      <sz val="12"/>
      <color rgb="FFBF8755"/>
      <name val="Mv Eamaan XP"/>
      <family val="3"/>
    </font>
    <font>
      <sz val="12"/>
      <color theme="0"/>
      <name val="Mv Eamaan XP"/>
      <family val="3"/>
    </font>
    <font>
      <sz val="12"/>
      <color theme="1"/>
      <name val="Mv Eamaan XP"/>
      <family val="3"/>
    </font>
    <font>
      <b/>
      <sz val="12"/>
      <color rgb="FF005A57"/>
      <name val="Roboto Condensed"/>
    </font>
    <font>
      <b/>
      <sz val="12"/>
      <name val="Roboto Condensed"/>
    </font>
    <font>
      <b/>
      <sz val="12"/>
      <name val="Faruma"/>
      <family val="3"/>
    </font>
    <font>
      <b/>
      <sz val="12"/>
      <color rgb="FFD3AC8A"/>
      <name val="Roboto Condensed"/>
    </font>
    <font>
      <b/>
      <sz val="12"/>
      <color rgb="FF262626"/>
      <name val="Faruma"/>
      <family val="3"/>
    </font>
    <font>
      <b/>
      <sz val="12"/>
      <color rgb="FF262626"/>
      <name val="Roboto Condensed"/>
    </font>
    <font>
      <b/>
      <sz val="12"/>
      <color theme="0"/>
      <name val="Roboto Condensed"/>
    </font>
    <font>
      <b/>
      <sz val="12"/>
      <color theme="1"/>
      <name val="Roboto Condensed"/>
    </font>
    <font>
      <b/>
      <sz val="12"/>
      <color theme="1"/>
      <name val="Faruma"/>
      <family val="3"/>
    </font>
    <font>
      <sz val="12"/>
      <color rgb="FF005A57"/>
      <name val="Roboto Condensed"/>
    </font>
    <font>
      <sz val="12"/>
      <color rgb="FF454545"/>
      <name val="Roboto Condensed"/>
    </font>
    <font>
      <sz val="11"/>
      <color theme="1"/>
      <name val="Calibri"/>
      <family val="2"/>
      <charset val="1"/>
      <scheme val="minor"/>
    </font>
    <font>
      <sz val="12"/>
      <color theme="1" tint="0.34998626667073579"/>
      <name val="Calibri"/>
      <family val="2"/>
      <scheme val="minor"/>
    </font>
    <font>
      <sz val="12"/>
      <color rgb="FFBF8755"/>
      <name val="Roboto Condensed"/>
    </font>
    <font>
      <sz val="12"/>
      <color theme="1"/>
      <name val="Roboto Condensed"/>
    </font>
    <font>
      <sz val="12"/>
      <color theme="0" tint="-0.499984740745262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5A57"/>
        <bgColor indexed="64"/>
      </patternFill>
    </fill>
    <fill>
      <patternFill patternType="solid">
        <fgColor rgb="FF00A7A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005A57"/>
      </top>
      <bottom style="medium">
        <color rgb="FF005A57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rgb="FF00A7A1"/>
      </bottom>
      <diagonal/>
    </border>
  </borders>
  <cellStyleXfs count="9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0" fontId="3" fillId="0" borderId="0"/>
    <xf numFmtId="0" fontId="1" fillId="0" borderId="0"/>
    <xf numFmtId="167" fontId="1" fillId="0" borderId="0" applyFont="0" applyFill="0" applyBorder="0" applyAlignment="0" applyProtection="0"/>
    <xf numFmtId="0" fontId="25" fillId="0" borderId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1" applyFont="1" applyAlignment="1">
      <alignment vertical="center"/>
    </xf>
    <xf numFmtId="164" fontId="4" fillId="0" borderId="0" xfId="2" applyFont="1" applyAlignment="1">
      <alignment horizontal="left" vertical="center"/>
    </xf>
    <xf numFmtId="0" fontId="1" fillId="0" borderId="0" xfId="1"/>
    <xf numFmtId="0" fontId="5" fillId="0" borderId="0" xfId="1" applyFont="1" applyAlignment="1">
      <alignment horizontal="right" vertical="center" readingOrder="2"/>
    </xf>
    <xf numFmtId="0" fontId="3" fillId="0" borderId="0" xfId="3" applyAlignment="1">
      <alignment vertical="center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8" fillId="2" borderId="0" xfId="3" applyFont="1" applyFill="1" applyBorder="1" applyAlignment="1">
      <alignment vertical="center"/>
    </xf>
    <xf numFmtId="0" fontId="10" fillId="0" borderId="0" xfId="3" applyFont="1" applyAlignment="1">
      <alignment horizontal="right" vertical="center"/>
    </xf>
    <xf numFmtId="0" fontId="3" fillId="0" borderId="0" xfId="3" applyFill="1" applyAlignment="1">
      <alignment vertical="center"/>
    </xf>
    <xf numFmtId="0" fontId="11" fillId="0" borderId="0" xfId="4" applyFont="1" applyFill="1" applyBorder="1" applyAlignment="1">
      <alignment horizontal="centerContinuous" vertical="center" readingOrder="2"/>
    </xf>
    <xf numFmtId="0" fontId="12" fillId="0" borderId="0" xfId="4" applyFont="1" applyFill="1" applyBorder="1" applyAlignment="1">
      <alignment horizontal="centerContinuous" vertical="center" readingOrder="2"/>
    </xf>
    <xf numFmtId="0" fontId="13" fillId="0" borderId="0" xfId="1" applyFont="1" applyAlignment="1">
      <alignment horizontal="center" vertical="center"/>
    </xf>
    <xf numFmtId="0" fontId="12" fillId="3" borderId="0" xfId="4" applyFont="1" applyFill="1" applyBorder="1" applyAlignment="1">
      <alignment horizontal="center" vertical="center" readingOrder="2"/>
    </xf>
    <xf numFmtId="0" fontId="12" fillId="0" borderId="0" xfId="4" applyFont="1" applyFill="1" applyBorder="1" applyAlignment="1">
      <alignment horizontal="center" vertical="center" readingOrder="2"/>
    </xf>
    <xf numFmtId="0" fontId="6" fillId="0" borderId="0" xfId="3" applyNumberFormat="1" applyFont="1" applyAlignment="1">
      <alignment vertical="center"/>
    </xf>
    <xf numFmtId="0" fontId="7" fillId="0" borderId="0" xfId="3" applyNumberFormat="1" applyFont="1" applyAlignment="1">
      <alignment vertical="center"/>
    </xf>
    <xf numFmtId="0" fontId="7" fillId="0" borderId="0" xfId="3" applyNumberFormat="1" applyFont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6" fontId="14" fillId="0" borderId="1" xfId="3" applyNumberFormat="1" applyFont="1" applyFill="1" applyBorder="1" applyAlignment="1">
      <alignment vertical="center"/>
    </xf>
    <xf numFmtId="166" fontId="15" fillId="0" borderId="1" xfId="3" applyNumberFormat="1" applyFont="1" applyFill="1" applyBorder="1" applyAlignment="1">
      <alignment vertical="center"/>
    </xf>
    <xf numFmtId="0" fontId="16" fillId="0" borderId="1" xfId="3" applyFont="1" applyFill="1" applyBorder="1" applyAlignment="1">
      <alignment horizontal="left" vertical="center" indent="5"/>
    </xf>
    <xf numFmtId="0" fontId="14" fillId="0" borderId="1" xfId="3" applyFont="1" applyFill="1" applyBorder="1" applyAlignment="1">
      <alignment horizontal="right" vertical="center"/>
    </xf>
    <xf numFmtId="165" fontId="14" fillId="0" borderId="0" xfId="3" applyNumberFormat="1" applyFont="1" applyFill="1" applyBorder="1" applyAlignment="1">
      <alignment vertical="center"/>
    </xf>
    <xf numFmtId="166" fontId="14" fillId="0" borderId="0" xfId="3" applyNumberFormat="1" applyFont="1" applyFill="1" applyBorder="1" applyAlignment="1">
      <alignment vertical="center"/>
    </xf>
    <xf numFmtId="166" fontId="17" fillId="0" borderId="0" xfId="3" applyNumberFormat="1" applyFont="1" applyFill="1" applyBorder="1" applyAlignment="1">
      <alignment vertical="center"/>
    </xf>
    <xf numFmtId="0" fontId="18" fillId="0" borderId="0" xfId="3" applyFont="1" applyFill="1" applyBorder="1" applyAlignment="1">
      <alignment horizontal="left" vertical="center"/>
    </xf>
    <xf numFmtId="0" fontId="19" fillId="0" borderId="0" xfId="3" applyFont="1" applyFill="1" applyBorder="1" applyAlignment="1">
      <alignment horizontal="right" vertical="center"/>
    </xf>
    <xf numFmtId="165" fontId="20" fillId="4" borderId="0" xfId="2" applyNumberFormat="1" applyFont="1" applyFill="1" applyBorder="1" applyAlignment="1">
      <alignment horizontal="left" vertical="center" readingOrder="1"/>
    </xf>
    <xf numFmtId="166" fontId="20" fillId="4" borderId="0" xfId="2" applyNumberFormat="1" applyFont="1" applyFill="1" applyBorder="1" applyAlignment="1">
      <alignment horizontal="left" vertical="center" readingOrder="1"/>
    </xf>
    <xf numFmtId="166" fontId="21" fillId="4" borderId="0" xfId="2" applyNumberFormat="1" applyFont="1" applyFill="1" applyBorder="1" applyAlignment="1">
      <alignment horizontal="left" vertical="center" readingOrder="1"/>
    </xf>
    <xf numFmtId="0" fontId="22" fillId="4" borderId="0" xfId="4" applyFont="1" applyFill="1" applyBorder="1" applyAlignment="1">
      <alignment horizontal="right" vertical="center" readingOrder="2"/>
    </xf>
    <xf numFmtId="0" fontId="21" fillId="4" borderId="0" xfId="4" applyFont="1" applyFill="1" applyBorder="1" applyAlignment="1">
      <alignment horizontal="center" vertical="center" readingOrder="1"/>
    </xf>
    <xf numFmtId="165" fontId="23" fillId="0" borderId="2" xfId="2" applyNumberFormat="1" applyFont="1" applyFill="1" applyBorder="1" applyAlignment="1">
      <alignment horizontal="left" vertical="center"/>
    </xf>
    <xf numFmtId="166" fontId="23" fillId="0" borderId="2" xfId="5" applyNumberFormat="1" applyFont="1" applyFill="1" applyBorder="1" applyAlignment="1">
      <alignment vertical="center"/>
    </xf>
    <xf numFmtId="166" fontId="24" fillId="0" borderId="2" xfId="5" applyNumberFormat="1" applyFont="1" applyFill="1" applyBorder="1" applyAlignment="1">
      <alignment vertical="center"/>
    </xf>
    <xf numFmtId="0" fontId="10" fillId="0" borderId="2" xfId="6" applyFont="1" applyFill="1" applyBorder="1" applyAlignment="1">
      <alignment horizontal="right" vertical="center" wrapText="1" indent="1" readingOrder="2"/>
    </xf>
    <xf numFmtId="0" fontId="24" fillId="0" borderId="2" xfId="7" applyFont="1" applyFill="1" applyBorder="1" applyAlignment="1">
      <alignment horizontal="center" vertical="center"/>
    </xf>
    <xf numFmtId="165" fontId="23" fillId="0" borderId="3" xfId="2" applyNumberFormat="1" applyFont="1" applyFill="1" applyBorder="1" applyAlignment="1">
      <alignment horizontal="left" vertical="center"/>
    </xf>
    <xf numFmtId="166" fontId="23" fillId="0" borderId="3" xfId="5" applyNumberFormat="1" applyFont="1" applyFill="1" applyBorder="1" applyAlignment="1">
      <alignment vertical="center"/>
    </xf>
    <xf numFmtId="166" fontId="24" fillId="0" borderId="3" xfId="5" applyNumberFormat="1" applyFont="1" applyFill="1" applyBorder="1" applyAlignment="1">
      <alignment vertical="center"/>
    </xf>
    <xf numFmtId="0" fontId="10" fillId="0" borderId="3" xfId="6" applyFont="1" applyFill="1" applyBorder="1" applyAlignment="1">
      <alignment horizontal="right" vertical="center" wrapText="1" indent="1" readingOrder="2"/>
    </xf>
    <xf numFmtId="0" fontId="24" fillId="0" borderId="3" xfId="7" applyFont="1" applyFill="1" applyBorder="1" applyAlignment="1">
      <alignment horizontal="center" vertical="center"/>
    </xf>
    <xf numFmtId="165" fontId="23" fillId="0" borderId="4" xfId="2" applyNumberFormat="1" applyFont="1" applyFill="1" applyBorder="1" applyAlignment="1">
      <alignment horizontal="left" vertical="center"/>
    </xf>
    <xf numFmtId="166" fontId="23" fillId="0" borderId="4" xfId="5" applyNumberFormat="1" applyFont="1" applyFill="1" applyBorder="1" applyAlignment="1">
      <alignment vertical="center"/>
    </xf>
    <xf numFmtId="166" fontId="24" fillId="0" borderId="4" xfId="5" applyNumberFormat="1" applyFont="1" applyFill="1" applyBorder="1" applyAlignment="1">
      <alignment vertical="center"/>
    </xf>
    <xf numFmtId="0" fontId="10" fillId="0" borderId="4" xfId="6" applyFont="1" applyFill="1" applyBorder="1" applyAlignment="1">
      <alignment horizontal="right" vertical="center" wrapText="1" indent="1" readingOrder="2"/>
    </xf>
    <xf numFmtId="0" fontId="24" fillId="0" borderId="4" xfId="7" applyFont="1" applyFill="1" applyBorder="1" applyAlignment="1">
      <alignment horizontal="center" vertical="center"/>
    </xf>
    <xf numFmtId="0" fontId="26" fillId="0" borderId="0" xfId="1" applyFont="1" applyAlignment="1">
      <alignment vertical="center"/>
    </xf>
    <xf numFmtId="165" fontId="23" fillId="0" borderId="5" xfId="2" applyNumberFormat="1" applyFont="1" applyFill="1" applyBorder="1" applyAlignment="1">
      <alignment horizontal="left" vertical="center"/>
    </xf>
    <xf numFmtId="166" fontId="23" fillId="0" borderId="5" xfId="5" applyNumberFormat="1" applyFont="1" applyFill="1" applyBorder="1" applyAlignment="1">
      <alignment vertical="center"/>
    </xf>
    <xf numFmtId="166" fontId="24" fillId="0" borderId="5" xfId="5" applyNumberFormat="1" applyFont="1" applyFill="1" applyBorder="1" applyAlignment="1">
      <alignment vertical="center"/>
    </xf>
    <xf numFmtId="0" fontId="10" fillId="0" borderId="5" xfId="6" applyFont="1" applyFill="1" applyBorder="1" applyAlignment="1">
      <alignment horizontal="right" vertical="center" wrapText="1" indent="1" readingOrder="2"/>
    </xf>
    <xf numFmtId="0" fontId="24" fillId="0" borderId="5" xfId="7" applyFont="1" applyFill="1" applyBorder="1" applyAlignment="1">
      <alignment horizontal="center" vertical="center"/>
    </xf>
    <xf numFmtId="165" fontId="23" fillId="0" borderId="0" xfId="2" applyNumberFormat="1" applyFont="1" applyFill="1" applyBorder="1" applyAlignment="1">
      <alignment horizontal="left" vertical="center"/>
    </xf>
    <xf numFmtId="166" fontId="23" fillId="0" borderId="0" xfId="5" applyNumberFormat="1" applyFont="1" applyFill="1" applyBorder="1" applyAlignment="1">
      <alignment vertical="center"/>
    </xf>
    <xf numFmtId="166" fontId="24" fillId="0" borderId="0" xfId="5" applyNumberFormat="1" applyFont="1" applyFill="1" applyBorder="1" applyAlignment="1">
      <alignment vertical="center"/>
    </xf>
    <xf numFmtId="0" fontId="10" fillId="0" borderId="0" xfId="6" applyFont="1" applyFill="1" applyBorder="1" applyAlignment="1">
      <alignment horizontal="right" vertical="center" wrapText="1" indent="1" readingOrder="2"/>
    </xf>
    <xf numFmtId="0" fontId="24" fillId="0" borderId="0" xfId="7" applyFont="1" applyFill="1" applyBorder="1" applyAlignment="1">
      <alignment horizontal="center" vertical="center"/>
    </xf>
    <xf numFmtId="164" fontId="27" fillId="0" borderId="0" xfId="2" applyFont="1" applyBorder="1" applyAlignment="1">
      <alignment horizontal="left" vertical="center"/>
    </xf>
    <xf numFmtId="166" fontId="28" fillId="0" borderId="0" xfId="8" applyNumberFormat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Border="1" applyAlignment="1">
      <alignment horizontal="right" vertical="center" readingOrder="2"/>
    </xf>
    <xf numFmtId="0" fontId="29" fillId="0" borderId="0" xfId="1" applyFont="1" applyBorder="1" applyAlignment="1">
      <alignment horizontal="center" vertical="center"/>
    </xf>
    <xf numFmtId="0" fontId="1" fillId="0" borderId="0" xfId="1" applyBorder="1" applyAlignment="1">
      <alignment vertical="center"/>
    </xf>
  </cellXfs>
  <cellStyles count="9">
    <cellStyle name="Comma 2" xfId="2"/>
    <cellStyle name="Comma 2 4" xfId="5"/>
    <cellStyle name="Comma 4 2" xfId="8"/>
    <cellStyle name="Normal" xfId="0" builtinId="0"/>
    <cellStyle name="Normal 2" xfId="3"/>
    <cellStyle name="Normal 2 2 2" xfId="7"/>
    <cellStyle name="Normal 2 2 4" xfId="4"/>
    <cellStyle name="Normal 3 2" xfId="6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National%20Budget\Budget%202012\PSIP\2012%20budget\CID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DMD\Debt%20Management\Portfolio%20Review\2014\September\17.09.14\Disbursementsv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overnment%20Annual%20Budget%202014/Government%20Annual%20Budget%202020/PSIP/Marie-MNPI/PSIP%20Tables%202020-a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ismail.riza\Desktop\budget\Budget%20Insert%20Shee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P list 2020"/>
      <sheetName val="Office Summary"/>
      <sheetName val="Domestic"/>
      <sheetName val="Loan"/>
      <sheetName val="Grant"/>
      <sheetName val="TrustFund"/>
      <sheetName val="Funding Summary"/>
      <sheetName val="Function"/>
      <sheetName val="Island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showGridLines="0" tabSelected="1" view="pageBreakPreview" zoomScaleNormal="100" zoomScaleSheetLayoutView="100" workbookViewId="0">
      <selection activeCell="B48" sqref="A48:B48"/>
    </sheetView>
  </sheetViews>
  <sheetFormatPr defaultRowHeight="21.75" x14ac:dyDescent="0.25"/>
  <cols>
    <col min="1" max="1" width="6.75" style="2" bestFit="1" customWidth="1"/>
    <col min="2" max="2" width="14.75" style="1" bestFit="1" customWidth="1"/>
    <col min="3" max="3" width="1.25" style="3" customWidth="1"/>
    <col min="4" max="5" width="12.25" style="1" bestFit="1" customWidth="1"/>
    <col min="6" max="7" width="13.75" style="1" bestFit="1" customWidth="1"/>
    <col min="8" max="8" width="1.25" style="3" customWidth="1"/>
    <col min="9" max="9" width="40" style="4" customWidth="1"/>
    <col min="10" max="10" width="4.625" style="1" customWidth="1"/>
    <col min="11" max="16384" width="9" style="1"/>
  </cols>
  <sheetData>
    <row r="1" spans="1:10" s="5" customFormat="1" ht="37.5" customHeight="1" x14ac:dyDescent="0.25">
      <c r="A1" s="6"/>
      <c r="B1" s="7"/>
      <c r="C1" s="3"/>
      <c r="D1" s="6"/>
      <c r="E1" s="6"/>
      <c r="F1" s="7"/>
      <c r="G1" s="7"/>
      <c r="H1" s="3"/>
      <c r="I1" s="7"/>
      <c r="J1" s="8" t="s">
        <v>2</v>
      </c>
    </row>
    <row r="2" spans="1:10" s="5" customFormat="1" ht="18.75" customHeight="1" x14ac:dyDescent="0.25">
      <c r="A2" s="6"/>
      <c r="B2" s="7"/>
      <c r="C2" s="3"/>
      <c r="H2" s="3"/>
      <c r="J2" s="9" t="s">
        <v>3</v>
      </c>
    </row>
    <row r="3" spans="1:10" s="10" customFormat="1" ht="11.25" customHeight="1" x14ac:dyDescent="0.25">
      <c r="A3" s="11"/>
      <c r="B3" s="12"/>
      <c r="C3" s="3"/>
      <c r="D3" s="12"/>
      <c r="E3" s="12"/>
      <c r="F3" s="12"/>
      <c r="G3" s="12"/>
      <c r="H3" s="3"/>
      <c r="I3" s="12"/>
      <c r="J3" s="12"/>
    </row>
    <row r="4" spans="1:10" s="13" customFormat="1" ht="60" customHeight="1" x14ac:dyDescent="0.25">
      <c r="A4" s="14" t="s">
        <v>4</v>
      </c>
      <c r="B4" s="14" t="s">
        <v>5</v>
      </c>
      <c r="C4" s="3"/>
      <c r="D4" s="14" t="s">
        <v>6</v>
      </c>
      <c r="E4" s="14" t="s">
        <v>0</v>
      </c>
      <c r="F4" s="14" t="s">
        <v>1</v>
      </c>
      <c r="G4" s="14" t="s">
        <v>7</v>
      </c>
      <c r="H4" s="3"/>
      <c r="I4" s="15"/>
      <c r="J4" s="15"/>
    </row>
    <row r="5" spans="1:10" s="5" customFormat="1" ht="11.25" customHeight="1" thickBot="1" x14ac:dyDescent="0.3">
      <c r="A5" s="16"/>
      <c r="B5" s="17"/>
      <c r="C5" s="3"/>
      <c r="D5" s="16"/>
      <c r="E5" s="16"/>
      <c r="F5" s="18"/>
      <c r="G5" s="17"/>
      <c r="H5" s="3"/>
      <c r="I5" s="7"/>
      <c r="J5" s="7"/>
    </row>
    <row r="6" spans="1:10" s="5" customFormat="1" ht="30" customHeight="1" thickBot="1" x14ac:dyDescent="0.3">
      <c r="A6" s="19">
        <f>+A48+A46+A43+A41+A39+A36+A31+A27+A22+A19+A15+A8</f>
        <v>100</v>
      </c>
      <c r="B6" s="20">
        <f>+B48+B46+B43+B41+B39+B36+B31+B27+B22+B19+B15+B8</f>
        <v>10181427409</v>
      </c>
      <c r="C6" s="3"/>
      <c r="D6" s="21">
        <f>+D48+D46+D43+D41+D39+D36+D31+D27+D22+D19+D15+D8</f>
        <v>791730140</v>
      </c>
      <c r="E6" s="21">
        <f>+E48+E46+E43+E41+E39+E36+E31+E27+E22+E19+E15+E8</f>
        <v>472656575</v>
      </c>
      <c r="F6" s="21">
        <f>+F48+F46+F43+F41+F39+F36+F31+F27+F22+F19+F15+F8</f>
        <v>2854811039</v>
      </c>
      <c r="G6" s="21">
        <f>+G48+G46+G43+G41+G39+G36+G31+G27+G22+G19+G15+G8</f>
        <v>6062229655</v>
      </c>
      <c r="H6" s="3"/>
      <c r="I6" s="22" t="s">
        <v>5</v>
      </c>
      <c r="J6" s="23"/>
    </row>
    <row r="7" spans="1:10" s="5" customFormat="1" ht="11.25" customHeight="1" x14ac:dyDescent="0.25">
      <c r="A7" s="24"/>
      <c r="B7" s="25"/>
      <c r="C7" s="3"/>
      <c r="D7" s="26"/>
      <c r="E7" s="26"/>
      <c r="F7" s="26"/>
      <c r="G7" s="26"/>
      <c r="H7" s="3"/>
      <c r="I7" s="27"/>
      <c r="J7" s="28"/>
    </row>
    <row r="8" spans="1:10" ht="30" customHeight="1" x14ac:dyDescent="0.25">
      <c r="A8" s="29">
        <f t="shared" ref="A8:F8" si="0">SUM(A9:A14)</f>
        <v>2.0577899697521675</v>
      </c>
      <c r="B8" s="30">
        <f t="shared" si="0"/>
        <v>209512392</v>
      </c>
      <c r="D8" s="31">
        <f t="shared" si="0"/>
        <v>0</v>
      </c>
      <c r="E8" s="31">
        <f t="shared" si="0"/>
        <v>6014971</v>
      </c>
      <c r="F8" s="31">
        <f t="shared" si="0"/>
        <v>0</v>
      </c>
      <c r="G8" s="31">
        <f>SUM(G9:G14)</f>
        <v>203497421</v>
      </c>
      <c r="I8" s="32" t="s">
        <v>8</v>
      </c>
      <c r="J8" s="33">
        <v>1</v>
      </c>
    </row>
    <row r="9" spans="1:10" ht="30" customHeight="1" x14ac:dyDescent="0.25">
      <c r="A9" s="34">
        <f t="shared" ref="A9:A14" si="1">B9/$B$6*100</f>
        <v>1.0488101001005723</v>
      </c>
      <c r="B9" s="35">
        <f t="shared" ref="B9:B50" si="2">G9+F9+E9+D9</f>
        <v>106783839</v>
      </c>
      <c r="D9" s="36">
        <v>0</v>
      </c>
      <c r="E9" s="36">
        <v>0</v>
      </c>
      <c r="F9" s="36">
        <v>0</v>
      </c>
      <c r="G9" s="36">
        <v>106783839</v>
      </c>
      <c r="I9" s="37" t="s">
        <v>9</v>
      </c>
      <c r="J9" s="38"/>
    </row>
    <row r="10" spans="1:10" ht="30" customHeight="1" x14ac:dyDescent="0.25">
      <c r="A10" s="39">
        <f t="shared" si="1"/>
        <v>5.0879408082022501E-2</v>
      </c>
      <c r="B10" s="40">
        <f t="shared" si="2"/>
        <v>5180250</v>
      </c>
      <c r="D10" s="41">
        <v>0</v>
      </c>
      <c r="E10" s="41">
        <v>0</v>
      </c>
      <c r="F10" s="41">
        <v>0</v>
      </c>
      <c r="G10" s="41">
        <v>5180250</v>
      </c>
      <c r="I10" s="42" t="s">
        <v>10</v>
      </c>
      <c r="J10" s="43"/>
    </row>
    <row r="11" spans="1:10" ht="30" customHeight="1" x14ac:dyDescent="0.25">
      <c r="A11" s="39">
        <f t="shared" si="1"/>
        <v>0.55467360058059612</v>
      </c>
      <c r="B11" s="40">
        <f t="shared" si="2"/>
        <v>56473690</v>
      </c>
      <c r="D11" s="41">
        <v>0</v>
      </c>
      <c r="E11" s="41">
        <v>0</v>
      </c>
      <c r="F11" s="41">
        <v>0</v>
      </c>
      <c r="G11" s="41">
        <v>56473690</v>
      </c>
      <c r="I11" s="42" t="s">
        <v>11</v>
      </c>
      <c r="J11" s="43"/>
    </row>
    <row r="12" spans="1:10" ht="30" customHeight="1" x14ac:dyDescent="0.25">
      <c r="A12" s="39">
        <f t="shared" si="1"/>
        <v>2.2590152712446649E-2</v>
      </c>
      <c r="B12" s="40">
        <f t="shared" si="2"/>
        <v>2300000</v>
      </c>
      <c r="D12" s="41">
        <v>0</v>
      </c>
      <c r="E12" s="41">
        <v>0</v>
      </c>
      <c r="F12" s="41">
        <v>0</v>
      </c>
      <c r="G12" s="41">
        <v>2300000</v>
      </c>
      <c r="I12" s="42" t="s">
        <v>12</v>
      </c>
      <c r="J12" s="43"/>
    </row>
    <row r="13" spans="1:10" ht="30" customHeight="1" x14ac:dyDescent="0.25">
      <c r="A13" s="39">
        <f t="shared" si="1"/>
        <v>0.3514370290394711</v>
      </c>
      <c r="B13" s="40">
        <f t="shared" si="2"/>
        <v>35781306</v>
      </c>
      <c r="D13" s="41">
        <v>0</v>
      </c>
      <c r="E13" s="41">
        <v>6014971</v>
      </c>
      <c r="F13" s="41">
        <v>0</v>
      </c>
      <c r="G13" s="41">
        <v>29766335</v>
      </c>
      <c r="I13" s="42" t="s">
        <v>13</v>
      </c>
      <c r="J13" s="43"/>
    </row>
    <row r="14" spans="1:10" s="49" customFormat="1" ht="30" customHeight="1" x14ac:dyDescent="0.25">
      <c r="A14" s="44">
        <f t="shared" si="1"/>
        <v>2.9399679237058933E-2</v>
      </c>
      <c r="B14" s="45">
        <f t="shared" si="2"/>
        <v>2993307</v>
      </c>
      <c r="C14" s="3"/>
      <c r="D14" s="46">
        <v>0</v>
      </c>
      <c r="E14" s="46">
        <v>0</v>
      </c>
      <c r="F14" s="46">
        <v>0</v>
      </c>
      <c r="G14" s="46">
        <v>2993307</v>
      </c>
      <c r="H14" s="3"/>
      <c r="I14" s="47" t="s">
        <v>14</v>
      </c>
      <c r="J14" s="48"/>
    </row>
    <row r="15" spans="1:10" ht="30" customHeight="1" x14ac:dyDescent="0.25">
      <c r="A15" s="29">
        <f t="shared" ref="A15:B15" si="3">SUM(A16:A18)</f>
        <v>6.3988315864640466</v>
      </c>
      <c r="B15" s="30">
        <f t="shared" si="3"/>
        <v>651492393</v>
      </c>
      <c r="D15" s="31">
        <f>SUM(D16:D18)</f>
        <v>0</v>
      </c>
      <c r="E15" s="31">
        <f t="shared" ref="E15:G15" si="4">SUM(E16:E18)</f>
        <v>4487786</v>
      </c>
      <c r="F15" s="31">
        <f t="shared" si="4"/>
        <v>0</v>
      </c>
      <c r="G15" s="31">
        <f t="shared" si="4"/>
        <v>647004607</v>
      </c>
      <c r="I15" s="32" t="s">
        <v>15</v>
      </c>
      <c r="J15" s="33">
        <v>2</v>
      </c>
    </row>
    <row r="16" spans="1:10" s="49" customFormat="1" ht="30" customHeight="1" x14ac:dyDescent="0.25">
      <c r="A16" s="34">
        <f>B16/$B$6*100</f>
        <v>3.1864688807113413</v>
      </c>
      <c r="B16" s="35">
        <f t="shared" si="2"/>
        <v>324428016</v>
      </c>
      <c r="C16" s="3"/>
      <c r="D16" s="36">
        <v>0</v>
      </c>
      <c r="E16" s="36">
        <v>2987786</v>
      </c>
      <c r="F16" s="36">
        <v>0</v>
      </c>
      <c r="G16" s="36">
        <v>321440230</v>
      </c>
      <c r="H16" s="3"/>
      <c r="I16" s="37" t="s">
        <v>16</v>
      </c>
      <c r="J16" s="38"/>
    </row>
    <row r="17" spans="1:10" s="49" customFormat="1" ht="30" customHeight="1" x14ac:dyDescent="0.25">
      <c r="A17" s="39">
        <f>B17/$B$6*100</f>
        <v>0.81903264296995393</v>
      </c>
      <c r="B17" s="40">
        <f t="shared" si="2"/>
        <v>83389214</v>
      </c>
      <c r="C17" s="3"/>
      <c r="D17" s="41">
        <v>0</v>
      </c>
      <c r="E17" s="41">
        <v>1500000</v>
      </c>
      <c r="F17" s="41">
        <v>0</v>
      </c>
      <c r="G17" s="41">
        <v>81889214</v>
      </c>
      <c r="H17" s="3"/>
      <c r="I17" s="42" t="s">
        <v>17</v>
      </c>
      <c r="J17" s="43"/>
    </row>
    <row r="18" spans="1:10" s="49" customFormat="1" ht="30" customHeight="1" x14ac:dyDescent="0.25">
      <c r="A18" s="44">
        <f>B18/$B$6*100</f>
        <v>2.3933300627827516</v>
      </c>
      <c r="B18" s="45">
        <f t="shared" si="2"/>
        <v>243675163</v>
      </c>
      <c r="C18" s="3"/>
      <c r="D18" s="46">
        <v>0</v>
      </c>
      <c r="E18" s="46">
        <v>0</v>
      </c>
      <c r="F18" s="46">
        <v>0</v>
      </c>
      <c r="G18" s="46">
        <v>243675163</v>
      </c>
      <c r="H18" s="3"/>
      <c r="I18" s="47" t="s">
        <v>18</v>
      </c>
      <c r="J18" s="48"/>
    </row>
    <row r="19" spans="1:10" ht="30" customHeight="1" x14ac:dyDescent="0.25">
      <c r="A19" s="29">
        <f t="shared" ref="A19:B19" si="5">SUM(A20:A21)</f>
        <v>5.3385475647504075</v>
      </c>
      <c r="B19" s="30">
        <f t="shared" si="5"/>
        <v>543540345</v>
      </c>
      <c r="D19" s="31">
        <f>SUM(D20:D21)</f>
        <v>0</v>
      </c>
      <c r="E19" s="31">
        <f t="shared" ref="E19:G19" si="6">SUM(E20:E21)</f>
        <v>40629158</v>
      </c>
      <c r="F19" s="31">
        <f t="shared" si="6"/>
        <v>0</v>
      </c>
      <c r="G19" s="31">
        <f t="shared" si="6"/>
        <v>502911187</v>
      </c>
      <c r="I19" s="32" t="s">
        <v>19</v>
      </c>
      <c r="J19" s="33">
        <v>3</v>
      </c>
    </row>
    <row r="20" spans="1:10" s="49" customFormat="1" ht="30" customHeight="1" x14ac:dyDescent="0.25">
      <c r="A20" s="34">
        <f>B20/$B$6*100</f>
        <v>0.7195312509446582</v>
      </c>
      <c r="B20" s="35">
        <f t="shared" si="2"/>
        <v>73258552</v>
      </c>
      <c r="C20" s="3"/>
      <c r="D20" s="36">
        <v>0</v>
      </c>
      <c r="E20" s="36">
        <v>33526052</v>
      </c>
      <c r="F20" s="36">
        <v>0</v>
      </c>
      <c r="G20" s="36">
        <v>39732500</v>
      </c>
      <c r="H20" s="3"/>
      <c r="I20" s="37" t="s">
        <v>20</v>
      </c>
      <c r="J20" s="38"/>
    </row>
    <row r="21" spans="1:10" s="49" customFormat="1" ht="30" customHeight="1" x14ac:dyDescent="0.25">
      <c r="A21" s="44">
        <f>B21/$B$6*100</f>
        <v>4.6190163138057496</v>
      </c>
      <c r="B21" s="45">
        <f t="shared" si="2"/>
        <v>470281793</v>
      </c>
      <c r="C21" s="3"/>
      <c r="D21" s="46">
        <v>0</v>
      </c>
      <c r="E21" s="46">
        <v>7103106</v>
      </c>
      <c r="F21" s="46">
        <v>0</v>
      </c>
      <c r="G21" s="46">
        <v>463178687</v>
      </c>
      <c r="H21" s="3"/>
      <c r="I21" s="47" t="s">
        <v>21</v>
      </c>
      <c r="J21" s="48"/>
    </row>
    <row r="22" spans="1:10" ht="30" customHeight="1" x14ac:dyDescent="0.25">
      <c r="A22" s="29">
        <f t="shared" ref="A22:B22" si="7">SUM(A23:A26)</f>
        <v>8.7814807205683838</v>
      </c>
      <c r="B22" s="30">
        <f t="shared" si="7"/>
        <v>894080085</v>
      </c>
      <c r="D22" s="31">
        <f>SUM(D23:D26)</f>
        <v>424757920</v>
      </c>
      <c r="E22" s="31">
        <f t="shared" ref="E22:G22" si="8">SUM(E23:E26)</f>
        <v>323431850</v>
      </c>
      <c r="F22" s="31">
        <f t="shared" si="8"/>
        <v>137515315</v>
      </c>
      <c r="G22" s="31">
        <f t="shared" si="8"/>
        <v>8375000</v>
      </c>
      <c r="I22" s="32" t="s">
        <v>22</v>
      </c>
      <c r="J22" s="33">
        <v>4</v>
      </c>
    </row>
    <row r="23" spans="1:10" s="49" customFormat="1" ht="30" customHeight="1" x14ac:dyDescent="0.25">
      <c r="A23" s="34">
        <f>B23/$B$6*100</f>
        <v>2.0825542675142987</v>
      </c>
      <c r="B23" s="35">
        <f t="shared" si="2"/>
        <v>212033751</v>
      </c>
      <c r="C23" s="3"/>
      <c r="D23" s="36">
        <v>108134116</v>
      </c>
      <c r="E23" s="36">
        <v>67039086</v>
      </c>
      <c r="F23" s="36">
        <v>36860549</v>
      </c>
      <c r="G23" s="36">
        <v>0</v>
      </c>
      <c r="H23" s="3"/>
      <c r="I23" s="37" t="s">
        <v>23</v>
      </c>
      <c r="J23" s="38"/>
    </row>
    <row r="24" spans="1:10" s="49" customFormat="1" ht="30" customHeight="1" x14ac:dyDescent="0.25">
      <c r="A24" s="39">
        <f>B24/$B$6*100</f>
        <v>3.5474274921484148</v>
      </c>
      <c r="B24" s="40">
        <f t="shared" si="2"/>
        <v>361178755</v>
      </c>
      <c r="C24" s="3"/>
      <c r="D24" s="41">
        <v>237533178</v>
      </c>
      <c r="E24" s="41">
        <v>63251939</v>
      </c>
      <c r="F24" s="41">
        <v>60393638</v>
      </c>
      <c r="G24" s="41">
        <v>0</v>
      </c>
      <c r="H24" s="3"/>
      <c r="I24" s="42" t="s">
        <v>24</v>
      </c>
      <c r="J24" s="43"/>
    </row>
    <row r="25" spans="1:10" s="49" customFormat="1" ht="30" customHeight="1" x14ac:dyDescent="0.25">
      <c r="A25" s="39">
        <f>B25/$B$6*100</f>
        <v>0.44243382769866785</v>
      </c>
      <c r="B25" s="40">
        <f t="shared" si="2"/>
        <v>45046079</v>
      </c>
      <c r="C25" s="3"/>
      <c r="D25" s="41">
        <v>36671079</v>
      </c>
      <c r="E25" s="41">
        <v>0</v>
      </c>
      <c r="F25" s="41">
        <v>0</v>
      </c>
      <c r="G25" s="41">
        <v>8375000</v>
      </c>
      <c r="H25" s="3"/>
      <c r="I25" s="42" t="s">
        <v>25</v>
      </c>
      <c r="J25" s="43"/>
    </row>
    <row r="26" spans="1:10" s="49" customFormat="1" ht="30" customHeight="1" x14ac:dyDescent="0.25">
      <c r="A26" s="44">
        <f>B26/$B$6*100</f>
        <v>2.7090651332070013</v>
      </c>
      <c r="B26" s="45">
        <f t="shared" si="2"/>
        <v>275821500</v>
      </c>
      <c r="C26" s="3"/>
      <c r="D26" s="46">
        <v>42419547</v>
      </c>
      <c r="E26" s="46">
        <v>193140825</v>
      </c>
      <c r="F26" s="46">
        <v>40261128</v>
      </c>
      <c r="G26" s="46">
        <v>0</v>
      </c>
      <c r="H26" s="3"/>
      <c r="I26" s="47" t="s">
        <v>26</v>
      </c>
      <c r="J26" s="48"/>
    </row>
    <row r="27" spans="1:10" ht="30" customHeight="1" x14ac:dyDescent="0.25">
      <c r="A27" s="29">
        <f t="shared" ref="A27:B27" si="9">SUM(A28:A30)</f>
        <v>12.190809354519654</v>
      </c>
      <c r="B27" s="30">
        <f t="shared" si="9"/>
        <v>1241198405</v>
      </c>
      <c r="D27" s="31">
        <f t="shared" ref="D27:F27" si="10">SUM(D28:D30)</f>
        <v>348214143</v>
      </c>
      <c r="E27" s="31">
        <f t="shared" si="10"/>
        <v>40881438</v>
      </c>
      <c r="F27" s="31">
        <f t="shared" si="10"/>
        <v>521643184</v>
      </c>
      <c r="G27" s="31">
        <f>SUM(G28:G30)</f>
        <v>330459640</v>
      </c>
      <c r="I27" s="32" t="s">
        <v>27</v>
      </c>
      <c r="J27" s="33">
        <v>5</v>
      </c>
    </row>
    <row r="28" spans="1:10" s="49" customFormat="1" ht="30" customHeight="1" x14ac:dyDescent="0.25">
      <c r="A28" s="34">
        <f>B28/$B$6*100</f>
        <v>1.4176118554105186</v>
      </c>
      <c r="B28" s="35">
        <f t="shared" si="2"/>
        <v>144333122</v>
      </c>
      <c r="C28" s="3"/>
      <c r="D28" s="36">
        <v>107437376</v>
      </c>
      <c r="E28" s="36">
        <v>0</v>
      </c>
      <c r="F28" s="36">
        <v>15084927</v>
      </c>
      <c r="G28" s="36">
        <v>21810819</v>
      </c>
      <c r="H28" s="3"/>
      <c r="I28" s="37" t="s">
        <v>28</v>
      </c>
      <c r="J28" s="38"/>
    </row>
    <row r="29" spans="1:10" s="49" customFormat="1" ht="30" customHeight="1" x14ac:dyDescent="0.25">
      <c r="A29" s="39">
        <f>B29/$B$6*100</f>
        <v>9.113582278058356</v>
      </c>
      <c r="B29" s="40">
        <f t="shared" si="2"/>
        <v>927892764</v>
      </c>
      <c r="C29" s="3"/>
      <c r="D29" s="41">
        <v>186868594</v>
      </c>
      <c r="E29" s="41">
        <v>0</v>
      </c>
      <c r="F29" s="41">
        <v>506558257</v>
      </c>
      <c r="G29" s="41">
        <v>234465913</v>
      </c>
      <c r="H29" s="3"/>
      <c r="I29" s="42" t="s">
        <v>29</v>
      </c>
      <c r="J29" s="43"/>
    </row>
    <row r="30" spans="1:10" s="49" customFormat="1" ht="30" customHeight="1" x14ac:dyDescent="0.25">
      <c r="A30" s="44">
        <f>B30/$B$6*100</f>
        <v>1.6596152210507795</v>
      </c>
      <c r="B30" s="45">
        <f t="shared" si="2"/>
        <v>168972519</v>
      </c>
      <c r="C30" s="3"/>
      <c r="D30" s="46">
        <v>53908173</v>
      </c>
      <c r="E30" s="46">
        <v>40881438</v>
      </c>
      <c r="F30" s="46">
        <v>0</v>
      </c>
      <c r="G30" s="46">
        <v>74182908</v>
      </c>
      <c r="H30" s="3"/>
      <c r="I30" s="47" t="s">
        <v>30</v>
      </c>
      <c r="J30" s="48"/>
    </row>
    <row r="31" spans="1:10" ht="30" customHeight="1" x14ac:dyDescent="0.25">
      <c r="A31" s="29">
        <f t="shared" ref="A31:B31" si="11">SUM(A32:A35)</f>
        <v>26.117858166423627</v>
      </c>
      <c r="B31" s="30">
        <f t="shared" si="11"/>
        <v>2659170770</v>
      </c>
      <c r="D31" s="31">
        <f t="shared" ref="D31:F31" si="12">SUM(D32:D35)</f>
        <v>2499883</v>
      </c>
      <c r="E31" s="31">
        <f t="shared" si="12"/>
        <v>14645177</v>
      </c>
      <c r="F31" s="31">
        <f t="shared" si="12"/>
        <v>1259419923</v>
      </c>
      <c r="G31" s="31">
        <f>SUM(G32:G35)</f>
        <v>1382605787</v>
      </c>
      <c r="I31" s="32" t="s">
        <v>31</v>
      </c>
      <c r="J31" s="33">
        <v>6</v>
      </c>
    </row>
    <row r="32" spans="1:10" s="49" customFormat="1" ht="30" customHeight="1" x14ac:dyDescent="0.25">
      <c r="A32" s="34">
        <f>B32/$B$6*100</f>
        <v>10.485012946773542</v>
      </c>
      <c r="B32" s="35">
        <f t="shared" si="2"/>
        <v>1067523982</v>
      </c>
      <c r="C32" s="3"/>
      <c r="D32" s="36">
        <v>2499883</v>
      </c>
      <c r="E32" s="36">
        <v>14645177</v>
      </c>
      <c r="F32" s="36">
        <v>101074455</v>
      </c>
      <c r="G32" s="36">
        <v>949304467</v>
      </c>
      <c r="H32" s="3"/>
      <c r="I32" s="37" t="s">
        <v>32</v>
      </c>
      <c r="J32" s="38"/>
    </row>
    <row r="33" spans="1:10" s="49" customFormat="1" ht="30" customHeight="1" x14ac:dyDescent="0.25">
      <c r="A33" s="39">
        <f>B33/$B$6*100</f>
        <v>4.0866407949066392</v>
      </c>
      <c r="B33" s="40">
        <f t="shared" si="2"/>
        <v>416078366</v>
      </c>
      <c r="C33" s="3"/>
      <c r="D33" s="41">
        <v>0</v>
      </c>
      <c r="E33" s="41">
        <v>0</v>
      </c>
      <c r="F33" s="41">
        <v>305400000</v>
      </c>
      <c r="G33" s="41">
        <v>110678366</v>
      </c>
      <c r="H33" s="3"/>
      <c r="I33" s="42" t="s">
        <v>33</v>
      </c>
      <c r="J33" s="43"/>
    </row>
    <row r="34" spans="1:10" s="49" customFormat="1" ht="30" customHeight="1" x14ac:dyDescent="0.25">
      <c r="A34" s="39">
        <f>B34/$B$6*100</f>
        <v>10.0248067485878</v>
      </c>
      <c r="B34" s="40">
        <f t="shared" si="2"/>
        <v>1020668422</v>
      </c>
      <c r="C34" s="3"/>
      <c r="D34" s="41">
        <v>0</v>
      </c>
      <c r="E34" s="41">
        <v>0</v>
      </c>
      <c r="F34" s="41">
        <v>852945468</v>
      </c>
      <c r="G34" s="41">
        <v>167722954</v>
      </c>
      <c r="H34" s="3"/>
      <c r="I34" s="42" t="s">
        <v>34</v>
      </c>
      <c r="J34" s="43"/>
    </row>
    <row r="35" spans="1:10" s="49" customFormat="1" ht="30" customHeight="1" x14ac:dyDescent="0.25">
      <c r="A35" s="44">
        <f>B35/$B$6*100</f>
        <v>1.521397676155646</v>
      </c>
      <c r="B35" s="45">
        <f t="shared" si="2"/>
        <v>154900000</v>
      </c>
      <c r="C35" s="3"/>
      <c r="D35" s="46">
        <v>0</v>
      </c>
      <c r="E35" s="46">
        <v>0</v>
      </c>
      <c r="F35" s="46">
        <v>0</v>
      </c>
      <c r="G35" s="46">
        <v>154900000</v>
      </c>
      <c r="H35" s="3"/>
      <c r="I35" s="47" t="s">
        <v>35</v>
      </c>
      <c r="J35" s="48"/>
    </row>
    <row r="36" spans="1:10" ht="30" customHeight="1" x14ac:dyDescent="0.25">
      <c r="A36" s="29">
        <f t="shared" ref="A36:B36" si="13">SUM(A37:A38)</f>
        <v>2.3319462827984694</v>
      </c>
      <c r="B36" s="30">
        <f t="shared" si="13"/>
        <v>237425418</v>
      </c>
      <c r="D36" s="31">
        <f>SUM(D37:D38)</f>
        <v>0</v>
      </c>
      <c r="E36" s="31">
        <f>SUM(E37:E38)</f>
        <v>4000000</v>
      </c>
      <c r="F36" s="31">
        <f>SUM(F37:F38)</f>
        <v>0</v>
      </c>
      <c r="G36" s="31">
        <f>SUM(G37:G38)</f>
        <v>233425418</v>
      </c>
      <c r="I36" s="32" t="s">
        <v>36</v>
      </c>
      <c r="J36" s="33">
        <v>7</v>
      </c>
    </row>
    <row r="37" spans="1:10" s="49" customFormat="1" ht="30" customHeight="1" x14ac:dyDescent="0.25">
      <c r="A37" s="34">
        <f>B37/$B$6*100</f>
        <v>1.7343887247470331</v>
      </c>
      <c r="B37" s="35">
        <f t="shared" si="2"/>
        <v>176585529</v>
      </c>
      <c r="C37" s="3"/>
      <c r="D37" s="36">
        <v>0</v>
      </c>
      <c r="E37" s="36">
        <v>0</v>
      </c>
      <c r="F37" s="36">
        <v>0</v>
      </c>
      <c r="G37" s="36">
        <v>176585529</v>
      </c>
      <c r="H37" s="3"/>
      <c r="I37" s="37" t="s">
        <v>37</v>
      </c>
      <c r="J37" s="38"/>
    </row>
    <row r="38" spans="1:10" s="49" customFormat="1" ht="30" customHeight="1" x14ac:dyDescent="0.25">
      <c r="A38" s="44">
        <f>B38/$B$6*100</f>
        <v>0.59755755805143607</v>
      </c>
      <c r="B38" s="45">
        <f t="shared" si="2"/>
        <v>60839889</v>
      </c>
      <c r="C38" s="3"/>
      <c r="D38" s="46">
        <v>0</v>
      </c>
      <c r="E38" s="46">
        <v>4000000</v>
      </c>
      <c r="F38" s="46">
        <v>0</v>
      </c>
      <c r="G38" s="46">
        <v>56839889</v>
      </c>
      <c r="H38" s="3"/>
      <c r="I38" s="47" t="s">
        <v>38</v>
      </c>
      <c r="J38" s="48"/>
    </row>
    <row r="39" spans="1:10" ht="30" customHeight="1" x14ac:dyDescent="0.25">
      <c r="A39" s="29">
        <f>SUM(A40:A40)</f>
        <v>9.5600529660467384</v>
      </c>
      <c r="B39" s="30">
        <f>SUM(B40:B40)</f>
        <v>973349853</v>
      </c>
      <c r="D39" s="31">
        <f>SUM(D40:D40)</f>
        <v>0</v>
      </c>
      <c r="E39" s="31">
        <f>SUM(E40:E40)</f>
        <v>0</v>
      </c>
      <c r="F39" s="31">
        <f>SUM(F40:F40)</f>
        <v>109923518</v>
      </c>
      <c r="G39" s="31">
        <f>SUM(G40:G40)</f>
        <v>863426335</v>
      </c>
      <c r="I39" s="32" t="s">
        <v>39</v>
      </c>
      <c r="J39" s="33">
        <v>8</v>
      </c>
    </row>
    <row r="40" spans="1:10" s="49" customFormat="1" ht="30" customHeight="1" x14ac:dyDescent="0.25">
      <c r="A40" s="50">
        <f>B40/$B$6*100</f>
        <v>9.5600529660467384</v>
      </c>
      <c r="B40" s="51">
        <f t="shared" si="2"/>
        <v>973349853</v>
      </c>
      <c r="C40" s="3"/>
      <c r="D40" s="52">
        <v>0</v>
      </c>
      <c r="E40" s="52">
        <v>0</v>
      </c>
      <c r="F40" s="52">
        <v>109923518</v>
      </c>
      <c r="G40" s="52">
        <v>863426335</v>
      </c>
      <c r="H40" s="3"/>
      <c r="I40" s="53" t="s">
        <v>40</v>
      </c>
      <c r="J40" s="54"/>
    </row>
    <row r="41" spans="1:10" ht="30" customHeight="1" x14ac:dyDescent="0.25">
      <c r="A41" s="29">
        <f t="shared" ref="A41:B41" si="14">+A42</f>
        <v>0.66010459339513228</v>
      </c>
      <c r="B41" s="30">
        <f t="shared" si="14"/>
        <v>67208070</v>
      </c>
      <c r="D41" s="31">
        <f>+D42</f>
        <v>0</v>
      </c>
      <c r="E41" s="31">
        <f t="shared" ref="E41:G41" si="15">+E42</f>
        <v>13414318</v>
      </c>
      <c r="F41" s="31">
        <f t="shared" si="15"/>
        <v>0</v>
      </c>
      <c r="G41" s="31">
        <f t="shared" si="15"/>
        <v>53793752</v>
      </c>
      <c r="I41" s="32" t="s">
        <v>41</v>
      </c>
      <c r="J41" s="33">
        <v>9</v>
      </c>
    </row>
    <row r="42" spans="1:10" s="49" customFormat="1" ht="30" customHeight="1" x14ac:dyDescent="0.25">
      <c r="A42" s="55">
        <f>B42/$B$6*100</f>
        <v>0.66010459339513228</v>
      </c>
      <c r="B42" s="56">
        <f t="shared" si="2"/>
        <v>67208070</v>
      </c>
      <c r="C42" s="3"/>
      <c r="D42" s="57">
        <v>0</v>
      </c>
      <c r="E42" s="57">
        <v>13414318</v>
      </c>
      <c r="F42" s="57">
        <v>0</v>
      </c>
      <c r="G42" s="57">
        <v>53793752</v>
      </c>
      <c r="H42" s="3"/>
      <c r="I42" s="58" t="s">
        <v>42</v>
      </c>
      <c r="J42" s="59"/>
    </row>
    <row r="43" spans="1:10" ht="30" customHeight="1" x14ac:dyDescent="0.25">
      <c r="A43" s="29">
        <f t="shared" ref="A43:B43" si="16">SUM(A44:A45)</f>
        <v>15.023440373870272</v>
      </c>
      <c r="B43" s="30">
        <f t="shared" si="16"/>
        <v>1529600676</v>
      </c>
      <c r="D43" s="31">
        <f>SUM(D44:D45)</f>
        <v>3858210</v>
      </c>
      <c r="E43" s="31">
        <f t="shared" ref="E43:G43" si="17">SUM(E44:E45)</f>
        <v>0</v>
      </c>
      <c r="F43" s="31">
        <f t="shared" si="17"/>
        <v>765428830</v>
      </c>
      <c r="G43" s="31">
        <f t="shared" si="17"/>
        <v>760313636</v>
      </c>
      <c r="I43" s="32" t="s">
        <v>43</v>
      </c>
      <c r="J43" s="33">
        <v>10</v>
      </c>
    </row>
    <row r="44" spans="1:10" s="49" customFormat="1" ht="30" customHeight="1" x14ac:dyDescent="0.25">
      <c r="A44" s="34">
        <f>B44/$B$6*100</f>
        <v>5.6482504750921025</v>
      </c>
      <c r="B44" s="35">
        <f t="shared" si="2"/>
        <v>575072522</v>
      </c>
      <c r="C44" s="3"/>
      <c r="D44" s="36">
        <v>0</v>
      </c>
      <c r="E44" s="36">
        <v>0</v>
      </c>
      <c r="F44" s="36">
        <v>58884612</v>
      </c>
      <c r="G44" s="36">
        <v>516187910</v>
      </c>
      <c r="H44" s="3"/>
      <c r="I44" s="37" t="s">
        <v>44</v>
      </c>
      <c r="J44" s="38"/>
    </row>
    <row r="45" spans="1:10" s="49" customFormat="1" ht="30" customHeight="1" x14ac:dyDescent="0.25">
      <c r="A45" s="44">
        <f>B45/$B$6*100</f>
        <v>9.3751898987781708</v>
      </c>
      <c r="B45" s="45">
        <f t="shared" si="2"/>
        <v>954528154</v>
      </c>
      <c r="C45" s="3"/>
      <c r="D45" s="46">
        <v>3858210</v>
      </c>
      <c r="E45" s="46">
        <v>0</v>
      </c>
      <c r="F45" s="46">
        <v>706544218</v>
      </c>
      <c r="G45" s="46">
        <v>244125726</v>
      </c>
      <c r="H45" s="3"/>
      <c r="I45" s="47" t="s">
        <v>45</v>
      </c>
      <c r="J45" s="48"/>
    </row>
    <row r="46" spans="1:10" ht="30" customHeight="1" x14ac:dyDescent="0.25">
      <c r="A46" s="29">
        <f t="shared" ref="A46:B46" si="18">+A47</f>
        <v>1.3124130206132278</v>
      </c>
      <c r="B46" s="30">
        <f t="shared" si="18"/>
        <v>133622379</v>
      </c>
      <c r="D46" s="31">
        <f>+D47</f>
        <v>0</v>
      </c>
      <c r="E46" s="31">
        <f t="shared" ref="E46:G46" si="19">+E47</f>
        <v>23909178</v>
      </c>
      <c r="F46" s="31">
        <f t="shared" si="19"/>
        <v>50573019</v>
      </c>
      <c r="G46" s="31">
        <f t="shared" si="19"/>
        <v>59140182</v>
      </c>
      <c r="I46" s="32" t="s">
        <v>46</v>
      </c>
      <c r="J46" s="33">
        <v>11</v>
      </c>
    </row>
    <row r="47" spans="1:10" s="49" customFormat="1" ht="30" customHeight="1" x14ac:dyDescent="0.25">
      <c r="A47" s="55">
        <f>B47/$B$6*100</f>
        <v>1.3124130206132278</v>
      </c>
      <c r="B47" s="56">
        <f t="shared" si="2"/>
        <v>133622379</v>
      </c>
      <c r="C47" s="3"/>
      <c r="D47" s="57">
        <v>0</v>
      </c>
      <c r="E47" s="57">
        <v>23909178</v>
      </c>
      <c r="F47" s="57">
        <v>50573019</v>
      </c>
      <c r="G47" s="57">
        <v>59140182</v>
      </c>
      <c r="H47" s="3"/>
      <c r="I47" s="58" t="s">
        <v>47</v>
      </c>
      <c r="J47" s="59"/>
    </row>
    <row r="48" spans="1:10" ht="30" customHeight="1" x14ac:dyDescent="0.25">
      <c r="A48" s="29">
        <f>SUM(A49:A50)</f>
        <v>10.226725400797875</v>
      </c>
      <c r="B48" s="30">
        <f>SUM(B49:B50)</f>
        <v>1041226623</v>
      </c>
      <c r="D48" s="31">
        <f t="shared" ref="D48:G48" si="20">SUM(D49:D50)</f>
        <v>12399984</v>
      </c>
      <c r="E48" s="31">
        <f t="shared" si="20"/>
        <v>1242699</v>
      </c>
      <c r="F48" s="31">
        <f t="shared" si="20"/>
        <v>10307250</v>
      </c>
      <c r="G48" s="31">
        <f t="shared" si="20"/>
        <v>1017276690</v>
      </c>
      <c r="I48" s="32" t="s">
        <v>48</v>
      </c>
      <c r="J48" s="33">
        <v>12</v>
      </c>
    </row>
    <row r="49" spans="1:10" s="49" customFormat="1" ht="30" customHeight="1" x14ac:dyDescent="0.25">
      <c r="A49" s="34">
        <f>B49/$B$6*100</f>
        <v>9.8218055271507154</v>
      </c>
      <c r="B49" s="35">
        <f t="shared" si="2"/>
        <v>1000000000</v>
      </c>
      <c r="C49" s="3"/>
      <c r="D49" s="36">
        <v>0</v>
      </c>
      <c r="E49" s="36">
        <v>0</v>
      </c>
      <c r="F49" s="36">
        <v>0</v>
      </c>
      <c r="G49" s="36">
        <v>1000000000</v>
      </c>
      <c r="H49" s="3"/>
      <c r="I49" s="37" t="s">
        <v>49</v>
      </c>
      <c r="J49" s="38"/>
    </row>
    <row r="50" spans="1:10" s="49" customFormat="1" ht="30" customHeight="1" x14ac:dyDescent="0.25">
      <c r="A50" s="39">
        <f>B50/$B$6*100</f>
        <v>0.40491987364715887</v>
      </c>
      <c r="B50" s="40">
        <f t="shared" si="2"/>
        <v>41226623</v>
      </c>
      <c r="C50" s="3"/>
      <c r="D50" s="41">
        <v>12399984</v>
      </c>
      <c r="E50" s="41">
        <v>1242699</v>
      </c>
      <c r="F50" s="41">
        <v>10307250</v>
      </c>
      <c r="G50" s="41">
        <v>17276690</v>
      </c>
      <c r="H50" s="3"/>
      <c r="I50" s="42" t="s">
        <v>48</v>
      </c>
      <c r="J50" s="43"/>
    </row>
    <row r="51" spans="1:10" s="65" customFormat="1" ht="9" customHeight="1" x14ac:dyDescent="0.25">
      <c r="A51" s="60"/>
      <c r="B51" s="61"/>
      <c r="C51" s="3"/>
      <c r="D51" s="61"/>
      <c r="E51" s="61"/>
      <c r="F51" s="61"/>
      <c r="G51" s="62"/>
      <c r="H51" s="3"/>
      <c r="I51" s="63"/>
      <c r="J51" s="64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63" fitToHeight="0" orientation="portrait" r:id="rId1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Function</vt:lpstr>
      <vt:lpstr>Function!Print_Area</vt:lpstr>
      <vt:lpstr>Function!Print_Titles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2019-11-03T15:22:13Z</dcterms:created>
  <dcterms:modified xsi:type="dcterms:W3CDTF">2019-11-03T15:23:00Z</dcterms:modified>
</cp:coreProperties>
</file>