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Majilis 2020\Value Pasted\"/>
    </mc:Choice>
  </mc:AlternateContent>
  <bookViews>
    <workbookView xWindow="0" yWindow="0" windowWidth="28800" windowHeight="12045"/>
  </bookViews>
  <sheets>
    <sheet name="Report" sheetId="2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Report!$A$1:$I$213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9" i="2" l="1"/>
  <c r="F208" i="2" s="1"/>
  <c r="E209" i="2"/>
  <c r="E208" i="2" s="1"/>
  <c r="B209" i="2"/>
  <c r="B208" i="2" s="1"/>
  <c r="C209" i="2"/>
  <c r="C208" i="2" s="1"/>
  <c r="A209" i="2"/>
  <c r="A208" i="2" s="1"/>
  <c r="F205" i="2"/>
  <c r="E205" i="2"/>
  <c r="B205" i="2"/>
  <c r="C205" i="2"/>
  <c r="A205" i="2"/>
  <c r="F194" i="2"/>
  <c r="E194" i="2"/>
  <c r="B194" i="2"/>
  <c r="C194" i="2"/>
  <c r="A194" i="2"/>
  <c r="F180" i="2"/>
  <c r="E180" i="2"/>
  <c r="B180" i="2"/>
  <c r="C180" i="2"/>
  <c r="A180" i="2"/>
  <c r="F172" i="2"/>
  <c r="E172" i="2"/>
  <c r="B172" i="2"/>
  <c r="C172" i="2"/>
  <c r="A172" i="2"/>
  <c r="F161" i="2"/>
  <c r="E161" i="2"/>
  <c r="B161" i="2"/>
  <c r="C161" i="2"/>
  <c r="A161" i="2"/>
  <c r="F149" i="2"/>
  <c r="E149" i="2"/>
  <c r="B149" i="2"/>
  <c r="C149" i="2"/>
  <c r="A149" i="2"/>
  <c r="F119" i="2"/>
  <c r="E119" i="2"/>
  <c r="B119" i="2"/>
  <c r="C119" i="2"/>
  <c r="A119" i="2"/>
  <c r="F38" i="2"/>
  <c r="E38" i="2"/>
  <c r="B38" i="2"/>
  <c r="C38" i="2"/>
  <c r="A38" i="2"/>
  <c r="F32" i="2"/>
  <c r="E32" i="2"/>
  <c r="B32" i="2"/>
  <c r="C32" i="2"/>
  <c r="A32" i="2"/>
  <c r="F28" i="2"/>
  <c r="E28" i="2"/>
  <c r="B28" i="2"/>
  <c r="C28" i="2"/>
  <c r="A28" i="2"/>
  <c r="F25" i="2"/>
  <c r="E25" i="2"/>
  <c r="B25" i="2"/>
  <c r="C25" i="2"/>
  <c r="A25" i="2"/>
  <c r="F17" i="2"/>
  <c r="E17" i="2"/>
  <c r="B17" i="2"/>
  <c r="C17" i="2"/>
  <c r="A17" i="2"/>
  <c r="F15" i="2"/>
  <c r="E15" i="2"/>
  <c r="B15" i="2"/>
  <c r="C15" i="2"/>
  <c r="A15" i="2"/>
  <c r="F12" i="2"/>
  <c r="E12" i="2"/>
  <c r="B12" i="2"/>
  <c r="C12" i="2"/>
  <c r="A12" i="2"/>
  <c r="E37" i="2" l="1"/>
  <c r="E11" i="2"/>
  <c r="E7" i="2" s="1"/>
  <c r="B37" i="2"/>
  <c r="C37" i="2"/>
  <c r="C7" i="2" s="1"/>
  <c r="A37" i="2"/>
  <c r="A11" i="2"/>
  <c r="C11" i="2"/>
  <c r="B11" i="2"/>
  <c r="F37" i="2"/>
  <c r="F11" i="2"/>
  <c r="F7" i="2" s="1"/>
  <c r="C8" i="2"/>
  <c r="B8" i="2"/>
  <c r="A8" i="2"/>
  <c r="E8" i="2"/>
  <c r="F8" i="2"/>
  <c r="B7" i="2" l="1"/>
  <c r="A7" i="2"/>
  <c r="A9" i="2" s="1"/>
  <c r="B9" i="2"/>
  <c r="E9" i="2"/>
  <c r="F9" i="2"/>
  <c r="C9" i="2"/>
</calcChain>
</file>

<file path=xl/sharedStrings.xml><?xml version="1.0" encoding="utf-8"?>
<sst xmlns="http://schemas.openxmlformats.org/spreadsheetml/2006/main" count="211" uniqueCount="211">
  <si>
    <t>(އަދަދުތައް ރުފިޔާއިން)</t>
  </si>
  <si>
    <t>ލަފާކުރި</t>
  </si>
  <si>
    <t>ރިވައިޒްކުރި</t>
  </si>
  <si>
    <t>ލިބުނު</t>
  </si>
  <si>
    <t>އިމްޕޯޓް ޑިއުޓީ</t>
  </si>
  <si>
    <t>ބިޒްނަސް އަދި ޕްރޮޕަރޓީ ޓެކްސް</t>
  </si>
  <si>
    <t>ގުޑްސް އަދި ސަރވިސް ޓެކްސް</t>
  </si>
  <si>
    <t>އެކްސްޕޯޓް ޑިއުޓީ</t>
  </si>
  <si>
    <t>ރޯޔަލްޓީ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</si>
  <si>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</si>
  <si>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</si>
  <si>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</si>
  <si>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</si>
  <si>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</si>
  <si>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</si>
  <si>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</si>
  <si>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</si>
  <si>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ހަރުމުދާ ވިއްކައިގެން ލިބޭ</t>
  </si>
  <si>
    <t>އަމިއްލަ ފަރާތްތަކުން ދައްކާ އިމްޕޯރޓް ޑިއުޓީ</t>
  </si>
  <si>
    <t>ސަރުކާރުގެ އިދާރާތަކުން ދައްކާ އިމްޕޯރޓް ޑިއުޓީ</t>
  </si>
  <si>
    <t>އަމިއްލަ ފަރާތްތަކުން ދައްކާ އެކްސްޕޯރޓް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</si>
  <si>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</si>
  <si>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</si>
  <si>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</si>
  <si>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</si>
  <si>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</si>
  <si>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ޓުއަރިޒަމް ގުޑްސް އެންޑް ސަރވިސަސް ޓެކްސް</t>
  </si>
  <si>
    <t>ޖެނެރަލް ގުޑްސް އެންޑް ސަރވިސަސް ޓެކްސް</t>
  </si>
  <si>
    <t>ޑިއުޓީ ފްރީ ޝޮޕްގެ ރޯޔަލްޓީ</t>
  </si>
  <si>
    <t>ފިޔުލް ރީއެކްސްޕޯރޓް ރޯޔަލްޓީ</t>
  </si>
  <si>
    <t>ރީ އެކްސްޕޯރޓް ރޯޔަލްޓީ</t>
  </si>
  <si>
    <t>ރެވެނިއު ސްޓޭމްޕް ވިއްކައިގެން ލިބޭ ފައިސާ</t>
  </si>
  <si>
    <t>ގްރީން ޓެކްސް</t>
  </si>
  <si>
    <t>އެއަރޕޯޓް ސަރވިސް ޗާޖް</t>
  </si>
  <si>
    <t>ރެމިޓެންސް ޓެކްސް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</si>
  <si>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</si>
  <si>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</si>
  <si>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</si>
  <si>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</si>
  <si>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ސަރވޭކުރުމުގެ ފީ</t>
  </si>
  <si>
    <t>ބޮންޑެޑް ވެއަރ ހައުސް ފީ</t>
  </si>
  <si>
    <t>މުވައްޒަފުން ދޫކުރުމަށް ނަގާ ފީ</t>
  </si>
  <si>
    <t>ފޯމް ޕްރިންޓް ކުރުމަށް ނަގާ ފީ</t>
  </si>
  <si>
    <t>ރެކޯޑް ކޮށްދިނުމަށް ނަގާ ފީ</t>
  </si>
  <si>
    <t>ޕްރޮގްރާމް ސްޕޮންސަރ ކުރުމަށް ނަގާ ފީ</t>
  </si>
  <si>
    <t>ސައުންޑް ސިސްޓަމް ކުއްޔަށް ދޫކުރުމަށް ނަގާ ފީ</t>
  </si>
  <si>
    <t>ޑްރައިވިންގ ޓެސްޓުގައި ބައިވެރިވުމަށް ދައްކާ ފީ</t>
  </si>
  <si>
    <t>ސީމަން ވޮޗް ކީޕިންގ ތައްގަނޑު ޖެހުމުގެ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</si>
  <si>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</si>
  <si>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</si>
  <si>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</si>
  <si>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</si>
  <si>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</si>
  <si>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</si>
  <si>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</si>
  <si>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</si>
  <si>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</si>
  <si>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</si>
  <si>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މިނެކިރުމާއި، މިންއަޅާ ތަކެތީގައި ސީލް ޖެހުމުގެ ފީ</t>
  </si>
  <si>
    <t>މަޢުރަޒުފަދަ ތަންތަނުގައި ލަވަޖެހުމާއި ކޭބަލް ޓީވީ</t>
  </si>
  <si>
    <t>ޕާސްޕޯޓު ކެންސަލް ކޮށްދިނުމަށް ނަގާ ފީ</t>
  </si>
  <si>
    <t>ކޯޓުން ބޭރުގައި ކައިވެނި 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</si>
  <si>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</si>
  <si>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</si>
  <si>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</si>
  <si>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</si>
  <si>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ސްކޫލް ފީ</t>
  </si>
  <si>
    <t>ގަލުގެ ކޮލިޓީ ޓެސްޓް ކުރުމުގެ ފީ</t>
  </si>
  <si>
    <t>އިސްތިހާރު ފާސްކުރުމުގެ ފީ</t>
  </si>
  <si>
    <t>ސިޔާސީ ކެންޑިޑޭޓުންގެ ޑިޕޮޒިޓް</t>
  </si>
  <si>
    <t>މާލޭ މެދު ޖެޓީ ޚިދުމަތުގެ އަގު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</si>
  <si>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</si>
  <si>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</si>
  <si>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</si>
  <si>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</si>
  <si>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ވޯރޑް ފީ</t>
  </si>
  <si>
    <t>އެކްސް-ރޭ ފީ</t>
  </si>
  <si>
    <t>ދަތުގެ ފަރުވާތަކަށް ނަގާ އަގު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</si>
  <si>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</si>
  <si>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</si>
  <si>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</si>
  <si>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 އެޅުމުގެ އަގު</t>
  </si>
  <si>
    <t>ސްކޭން ފީ</t>
  </si>
  <si>
    <t>ފިޒިއޮތެރަޕީ ދިނުމަށް ނަގާ ފީ</t>
  </si>
  <si>
    <t>ވިއްސުމަށް ނަގާ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</si>
  <si>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</si>
  <si>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</si>
  <si>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</si>
  <si>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</si>
  <si>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އިމްޕޯޓް ވިޔަފާރި ފީ</t>
  </si>
  <si>
    <t>ކަރަންޓު ފީއަށް ލިބުނު</t>
  </si>
  <si>
    <t>ދޯނި އެހެލާ ތަންތަނުގެ ފީ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</si>
  <si>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</si>
  <si>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</si>
  <si>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</si>
  <si>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</si>
  <si>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</si>
  <si>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ކުލީގެ މުއްދަތު އިތުރުކުރުން</t>
  </si>
  <si>
    <t>ކޯޕަރޭޓް ސޯޝަލް ރެސްޕޮންސިބިލިޓީ ފީ</t>
  </si>
  <si>
    <t>ޓޫރިޒަމް އެޑްމިނިސްޓްރޭޝަން ފީ</t>
  </si>
  <si>
    <t>ޓްރޯމާ ސަރވިސް</t>
  </si>
  <si>
    <t>ކާޑިއެކް ސަރވިސް</t>
  </si>
  <si>
    <t>އެޑްމިޝަން ފީ</t>
  </si>
  <si>
    <t>ލައިޓް ޑިއުސް</t>
  </si>
  <si>
    <t>އެހެނިހެން ގޮތްގޮތުން ނެގޭ ފީ</t>
  </si>
  <si>
    <t>ކުންފުނި ރަޖިސްޓްރީ ކުރުމުގެ ފީ</t>
  </si>
  <si>
    <t>ޕާރޓްނަރޝިޕް ރަޖިސްޓްރީ ކުރުމުގެ ފީ</t>
  </si>
  <si>
    <t>ގެސްޓްހައުސް ރަޖިސްޓްރީ ކުރުމުގެ ފީ</t>
  </si>
  <si>
    <t>ކިޔަވައިދޭތަންތަން ރަޖިސްޓްރީ ކުރުމުގެ ފީ</t>
  </si>
  <si>
    <t>ބިދޭސީން ވިޔަފާރިކުރުމުގެ ހުއްދަ</t>
  </si>
  <si>
    <t>ޑައިވް ސްކޫލް ރަޖިސްޓްރީ ކުރުމުގެ ފީ</t>
  </si>
  <si>
    <t>ކްލަބް ޖަމްޢިއްޔާ ރަޖިސްޓްރީ ކުރުމުގެ ފީ</t>
  </si>
  <si>
    <t>ކްލިނިކް ރަޖިސްޓްރީ ކުރުމުގެ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</si>
  <si>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</si>
  <si>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</si>
  <si>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</si>
  <si>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</si>
  <si>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ރަޖިސްޓްރީކުރުމުގެ ފީ</t>
  </si>
  <si>
    <t>ރަޖިސްޓްރީ ބާތިލު ކުރުމުގެ ފީ</t>
  </si>
  <si>
    <t>ބޭންކް މޯގޭޖް ރަޖިސްޓްރީ ފީ</t>
  </si>
  <si>
    <t>ކައިވެނި ރަޖިސްޓްރީ ކުރުމުގެ ފީ</t>
  </si>
  <si>
    <t>ގޯތީގެ ރަޖިސްޓްރީ އާކުރުމުގެ ފީ</t>
  </si>
  <si>
    <t>މާލޭގެ ރަށްވެއްސަކަށް ވުމުގެ ސެޓްފިކެޓް</t>
  </si>
  <si>
    <t>މާލޭ ފަޅުތެރޭގައި އަޅާފައިހުންނަ އުޅަނދުފަހަރުގެފީ</t>
  </si>
  <si>
    <t>ބަނދަރު ކުލި</t>
  </si>
  <si>
    <t>ސީމަނުންގެ އެގްރީމެންޓް ރަޖިސްޓްރީ ކުރުމުގެ ފީ</t>
  </si>
  <si>
    <t>ޕޯސްޓޭޖް ކޮންޓްރޯލް ހުއްދަ</t>
  </si>
  <si>
    <t>ކޮޕީރައިޓް ރަގިސްޓްރީކުރުމުގެ ފީ</t>
  </si>
  <si>
    <t>އިންވާރޑް އަދި އައުޓްވާރޑް ކްލިއަރެންސް ފީ</t>
  </si>
  <si>
    <t>ރަސްމީ ނޫން ބަނދަރުތަކުން މުދާ އަރުވާ ބޭލުމުގެ ފީ</t>
  </si>
  <si>
    <t>ބިމުން ފެންނަގާ ބޭރުކުރުންގެ ހުއްދަ</t>
  </si>
  <si>
    <t>އަމިއްލަ ވިޔަފާރި ރަޖިސްޓްރީކުރުމުގެ ފީ</t>
  </si>
  <si>
    <t>ވަޒީފާ ހަމަޖައްސަދޭ އޭޖެންސީ ރަޖިސްޓްރީކުރުމުގެ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</si>
  <si>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</si>
  <si>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</si>
  <si>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</si>
  <si>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 ފަދަތަކެތި ވިއްކުން</t>
  </si>
  <si>
    <t>އެކިއެކި ބޭނުމަށް ދޫކުރެވޭ ރަސްމީ ފޯމް ވިއްކުން</t>
  </si>
  <si>
    <t>ރެކޯޑް ފޮތްފަދަ ތަކެތި ވިއްކުން</t>
  </si>
  <si>
    <t>ރުއްގަހާއި ލަކުޑި ވިއްކުން</t>
  </si>
  <si>
    <t>ވެލިގަލާއި އަކިރިފަދަ ތަކެތި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</si>
  <si>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</si>
  <si>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</si>
  <si>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</si>
  <si>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ޢިމާރާތްތަކުގެ ކުލި</t>
  </si>
  <si>
    <t>ރިސޯޓުތަކުގެ ކުލި</t>
  </si>
  <si>
    <t>ވިޔަފާރި ކުރުމަށް ދޫކުރެވިފައިވާ ބިންބިމުގެ ކުލި</t>
  </si>
  <si>
    <t>ކަނޑުގައިދުއްވާ ސަރުކާރުގެ އުޅަނދުތަކުގެ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</si>
  <si>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</si>
  <si>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</si>
  <si>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</si>
  <si>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ޢާމްދަނީ</t>
  </si>
  <si>
    <t>ޤާނޫނާއި ޚިލާފުވެގެން ކުރެވޭ ޖޫރިމަނާ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</si>
  <si>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</si>
  <si>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</si>
  <si>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</si>
  <si>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ޓްރެފިކް ވައިލޭޝަން ޗާޖް</t>
  </si>
  <si>
    <t>އެހެނިހެން ޖޫރިމަނާ</t>
  </si>
  <si>
    <t>ސަބްސިޑިއަރީ ލޯންތަކުން ލިބޭ އިންޓަރެސްޓް ފައިސާ</t>
  </si>
  <si>
    <t>ލިބޭ އެހެނިހެން އިންޓަރެސްޓް، ފައިދާ،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</si>
  <si>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</si>
  <si>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</si>
  <si>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</si>
  <si>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</si>
  <si>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</si>
  <si>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</si>
  <si>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ޒަކާތުން ލިބޭ ފައިސާ</t>
  </si>
  <si>
    <t>ޑޮނޭޝަންގެ ގޮތުގައި ލިބޭ ފައިސާ</t>
  </si>
  <si>
    <t>ރެވެނިއު ކްލިއަރިންގ އެކައުންޓް</t>
  </si>
  <si>
    <t>އެހެނިހެން ނޮން- ޓެކްސް ރެވެނިއު</t>
  </si>
  <si>
    <t>އެކްސްޗޭންޖް ރޭޓް ބަދަލުވުމުން ލިބޭ ފައިދާ</t>
  </si>
  <si>
    <t>އެހެނިހެން ފައިދާ</t>
  </si>
  <si>
    <t>ނީލަމުގައި ތަކެތި ވިއްކައިގެން ލިބޭ</t>
  </si>
  <si>
    <t>ސަރުކާރުގެ ބިން ވިއްކި</t>
  </si>
  <si>
    <t>ކެޕިޓަލް އެސެޓް ވިއްކި</t>
  </si>
  <si>
    <t>ކަނޑަން: ސަބްސިޑިއަރީ ލޯނު ތަކުން އަނބުރާ ލިބޭ</t>
  </si>
  <si>
    <t>އިމާރާތްކުރުމުގެ މުއްދަތު އިތުރުކުރުން</t>
  </si>
  <si>
    <t>ނޮން-ރެސިޑެންޓް ވިތްހޯލްޑިންގ ޓެކްސް</t>
  </si>
  <si>
    <t>ބިދޭސީ މަސައްކަތްތެރިންގެ ކޯޓާ ފީ</t>
  </si>
  <si>
    <t>ހަރުމުދާ ވިއްކައިގެން ލިބޭ އާމްދަނީ</t>
  </si>
  <si>
    <t>ފަރުދުންގެ އާމްދަނީން ނަގާ ޓެކްސް</t>
  </si>
  <si>
    <t>ޓެކްސް ނޫން ގޮތްގޮތުން ލިބޭ އާމްދަނީ</t>
  </si>
  <si>
    <r>
      <t xml:space="preserve">އޮފީސްތަކަށް ލިބޭ އާމްދަނީ </t>
    </r>
    <r>
      <rPr>
        <b/>
        <sz val="24"/>
        <color rgb="FF7F5C92"/>
        <rFont val="Roboto Condensed"/>
      </rPr>
      <t>2018 - 2022</t>
    </r>
  </si>
  <si>
    <t>އެމްއެމްއޭގެ ފައިދާ</t>
  </si>
  <si>
    <t>ހިއްސާގެ ފައިދާ - އައިލަންޑް އޭވިއޭޝަން ސަރވިސަސް ލިމިޓެޑް</t>
  </si>
  <si>
    <t>ހިއްސާގެ ފައިދާ - މޯލްޑިވްސް ޕޯރޓްސް ލިމިޓެޑް</t>
  </si>
  <si>
    <t>ހިއްސާގެ ފައިދާ - މޯލްޑިވްސް އެއަރޕޯރޓްސް ކޮމްޕެނީ</t>
  </si>
  <si>
    <t>ހިއްސާގެ ފައިދާ - ދިވެހިރާއްޖޭގެ ގުޅުން ޕވޓ ލޓޑ</t>
  </si>
  <si>
    <t>ހިއްސާގެ ފައިދާ - ސްޓޭޓް ޓްރޭޑިންގ އޯގަނައިޒޭޝަން</t>
  </si>
  <si>
    <t>ހިއްސާގެ ފައިދާ - އެމްޓީސީސީ</t>
  </si>
  <si>
    <t>ހިއްސާގެ ފައިދާ - ބޭންކް އޮފް މޯލްޑިވްސް</t>
  </si>
  <si>
    <t>ހިއްސާގެ ފައިދާ - އެޗްޑީއެފްސީ</t>
  </si>
  <si>
    <t>ހިއްސާގެ ފައިދާ - އެމްޑަބްލިއުއެސްސީ</t>
  </si>
  <si>
    <t>ހިއްސާގެ ފައިދާ - އެހެނިހެން</t>
  </si>
  <si>
    <t>ދަރަންޏާއި ގަޒިއްޔާ ޖޫރިމަނާ</t>
  </si>
  <si>
    <t>ސިނާއީ މަސައްކަތްތަކަށް ދޫކުރެވިފައިވާ ބިމުގެ ކުލި</t>
  </si>
  <si>
    <t>ހަރުމުދަލުގެ އާމްދަނީ</t>
  </si>
  <si>
    <t>ސީޑީސީ ދޫކުރުން</t>
  </si>
  <si>
    <t>ޕާސްޕޯޓް އާއި، އީސީ ދޫކުރުން</t>
  </si>
  <si>
    <t>އެސްޑީއެފްއަށް ދައްކާ ފައިސާ - އެހެނިހެން</t>
  </si>
  <si>
    <t>ޑާމޮޓަލޮގީ ޚިދުމަތް</t>
  </si>
  <si>
    <t>އެއަރޕޯޓް ތަރައްގީ ކުރުމަށް ނެގޭ ފީ</t>
  </si>
  <si>
    <t>އީސީޖީ ފީ</t>
  </si>
  <si>
    <t>އިމްތިހާނު ޕޭޕަރު އަލުން ބެލުމަށް ނެގޭ ފީ</t>
  </si>
  <si>
    <t>އިސްތިހާރު ބޯޑު ބަހައްޓައިދީގެން ލިބޭ ފައިސާ</t>
  </si>
  <si>
    <t>ނަން ބަދަލު ކުރުމުގެ ފީ އަށް ލިބޭ</t>
  </si>
  <si>
    <t>އިމްތިހާނުތަކާއި ކޯސްތަކުގައި ބައިވެރިވުމުގެ ފީ</t>
  </si>
  <si>
    <t>ޓެކުހުގެ ގޮތުގައި ލިބޭ އާމްދަނީ</t>
  </si>
  <si>
    <t>ޖުމުލަ އާމްދަނީއާއި ހިލޭ އެހީ</t>
  </si>
  <si>
    <t>ޖުމުލަ</t>
  </si>
  <si>
    <t>ސަރުކާރުގެ އިމާރާތް ވިއްކި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</si>
</sst>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25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0"/>
      <name val="Century Gothic"/>
      <family val="2"/>
    </font>
    <font>
      <sz val="10"/>
      <name val="Times New Roman"/>
      <family val="1"/>
    </font>
    <font>
      <sz val="12"/>
      <color rgb="FF595959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sz val="12"/>
      <name val="Calibri"/>
      <family val="2"/>
      <scheme val="minor"/>
    </font>
    <font>
      <sz val="12"/>
      <name val="Roboto Condensed"/>
    </font>
    <font>
      <b/>
      <sz val="12"/>
      <name val="Century Gothic"/>
      <family val="2"/>
    </font>
    <font>
      <sz val="12"/>
      <name val="Century Gothic"/>
      <family val="2"/>
    </font>
    <font>
      <b/>
      <sz val="12"/>
      <color rgb="FF595959"/>
      <name val="Roboto Condensed"/>
    </font>
    <font>
      <sz val="12"/>
      <color rgb="FF595959"/>
      <name val="Roboto Condensed"/>
    </font>
    <font>
      <sz val="12"/>
      <color rgb="FF595959"/>
      <name val="Calibri"/>
      <family val="2"/>
      <scheme val="minor"/>
    </font>
    <font>
      <b/>
      <sz val="12"/>
      <color theme="1"/>
      <name val="Century Gothic"/>
      <family val="2"/>
    </font>
    <font>
      <sz val="24"/>
      <color rgb="FF7F5C92"/>
      <name val="Mv Eamaan XP"/>
      <family val="3"/>
    </font>
    <font>
      <b/>
      <sz val="24"/>
      <color rgb="FF7F5C92"/>
      <name val="Roboto Condensed"/>
    </font>
    <font>
      <b/>
      <sz val="12"/>
      <color rgb="FF7F5C92"/>
      <name val="Roboto Condensed"/>
    </font>
    <font>
      <sz val="12"/>
      <color rgb="FF7F5C92"/>
      <name val="Roboto Condensed"/>
    </font>
    <font>
      <b/>
      <sz val="12"/>
      <name val="Faruma"/>
      <family val="3"/>
    </font>
    <font>
      <b/>
      <sz val="12"/>
      <color rgb="FF595959"/>
      <name val="Faruma"/>
      <family val="3"/>
    </font>
    <font>
      <sz val="12"/>
      <color rgb="FF454545"/>
      <name val="Roboto Condensed"/>
    </font>
    <font>
      <sz val="12"/>
      <color rgb="FF454545"/>
      <name val="Faruma"/>
      <family val="3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9473A7"/>
        <bgColor indexed="64"/>
      </patternFill>
    </fill>
    <fill>
      <patternFill patternType="solid">
        <fgColor rgb="FFC4B2C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9473A7"/>
      </top>
      <bottom style="medium">
        <color rgb="FF9473A7"/>
      </bottom>
      <diagonal/>
    </border>
    <border>
      <left/>
      <right/>
      <top/>
      <bottom style="thin">
        <color rgb="FF9473A7"/>
      </bottom>
      <diagonal/>
    </border>
    <border>
      <left/>
      <right/>
      <top style="thin">
        <color theme="0" tint="-0.14996795556505021"/>
      </top>
      <bottom style="thin">
        <color rgb="FF9473A7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5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5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 readingOrder="2"/>
    </xf>
    <xf numFmtId="0" fontId="12" fillId="0" borderId="0" xfId="0" applyNumberFormat="1" applyFont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4" fillId="0" borderId="0" xfId="2" applyNumberFormat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vertical="center"/>
    </xf>
    <xf numFmtId="165" fontId="0" fillId="0" borderId="0" xfId="7" applyNumberFormat="1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right" vertical="center" readingOrder="2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7" fillId="0" borderId="0" xfId="4" applyNumberFormat="1" applyFont="1" applyFill="1" applyAlignment="1">
      <alignment horizontal="right" vertical="center"/>
    </xf>
    <xf numFmtId="0" fontId="6" fillId="4" borderId="0" xfId="6" applyFont="1" applyFill="1" applyBorder="1" applyAlignment="1">
      <alignment horizontal="center" vertical="center" readingOrder="2"/>
    </xf>
    <xf numFmtId="0" fontId="7" fillId="4" borderId="0" xfId="6" applyFont="1" applyFill="1" applyBorder="1" applyAlignment="1">
      <alignment horizontal="centerContinuous" vertical="center" readingOrder="2"/>
    </xf>
    <xf numFmtId="164" fontId="8" fillId="0" borderId="4" xfId="1" applyNumberFormat="1" applyFont="1" applyFill="1" applyBorder="1" applyAlignment="1">
      <alignment vertical="center"/>
    </xf>
    <xf numFmtId="0" fontId="9" fillId="0" borderId="4" xfId="2" applyFont="1" applyFill="1" applyBorder="1" applyAlignment="1">
      <alignment horizontal="center" vertical="center"/>
    </xf>
    <xf numFmtId="0" fontId="10" fillId="0" borderId="4" xfId="2" applyNumberFormat="1" applyFont="1" applyFill="1" applyBorder="1" applyAlignment="1">
      <alignment horizontal="center" vertical="center"/>
    </xf>
    <xf numFmtId="0" fontId="14" fillId="0" borderId="4" xfId="2" applyNumberFormat="1" applyFont="1" applyFill="1" applyBorder="1" applyAlignment="1">
      <alignment horizontal="center" vertical="center"/>
    </xf>
    <xf numFmtId="164" fontId="19" fillId="0" borderId="4" xfId="1" applyNumberFormat="1" applyFont="1" applyFill="1" applyBorder="1" applyAlignment="1">
      <alignment vertical="center"/>
    </xf>
    <xf numFmtId="164" fontId="20" fillId="0" borderId="0" xfId="1" applyNumberFormat="1" applyFont="1" applyAlignment="1">
      <alignment vertical="center"/>
    </xf>
    <xf numFmtId="164" fontId="19" fillId="0" borderId="0" xfId="1" applyNumberFormat="1" applyFont="1" applyFill="1" applyBorder="1" applyAlignment="1">
      <alignment vertical="center"/>
    </xf>
    <xf numFmtId="164" fontId="20" fillId="0" borderId="1" xfId="1" applyNumberFormat="1" applyFont="1" applyBorder="1" applyAlignment="1">
      <alignment vertical="center"/>
    </xf>
    <xf numFmtId="164" fontId="20" fillId="0" borderId="2" xfId="1" applyNumberFormat="1" applyFont="1" applyBorder="1" applyAlignment="1">
      <alignment vertical="center"/>
    </xf>
    <xf numFmtId="164" fontId="20" fillId="0" borderId="3" xfId="1" applyNumberFormat="1" applyFont="1" applyBorder="1" applyAlignment="1">
      <alignment vertical="center"/>
    </xf>
    <xf numFmtId="164" fontId="8" fillId="5" borderId="0" xfId="1" applyNumberFormat="1" applyFont="1" applyFill="1" applyBorder="1" applyAlignment="1">
      <alignment vertical="center" readingOrder="2"/>
    </xf>
    <xf numFmtId="164" fontId="8" fillId="5" borderId="0" xfId="1" applyNumberFormat="1" applyFont="1" applyFill="1" applyBorder="1" applyAlignment="1">
      <alignment horizontal="right" vertical="center" readingOrder="2"/>
    </xf>
    <xf numFmtId="0" fontId="10" fillId="5" borderId="0" xfId="3" applyFont="1" applyFill="1" applyBorder="1" applyAlignment="1">
      <alignment horizontal="center" vertical="center"/>
    </xf>
    <xf numFmtId="0" fontId="8" fillId="5" borderId="0" xfId="3" applyFont="1" applyFill="1" applyBorder="1" applyAlignment="1">
      <alignment horizontal="center" vertical="center"/>
    </xf>
    <xf numFmtId="164" fontId="19" fillId="5" borderId="0" xfId="1" applyNumberFormat="1" applyFont="1" applyFill="1" applyBorder="1" applyAlignment="1">
      <alignment horizontal="right" vertical="center" readingOrder="2"/>
    </xf>
    <xf numFmtId="164" fontId="8" fillId="0" borderId="5" xfId="1" applyNumberFormat="1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11" fillId="0" borderId="5" xfId="0" applyFont="1" applyBorder="1"/>
    <xf numFmtId="164" fontId="19" fillId="0" borderId="5" xfId="1" applyNumberFormat="1" applyFont="1" applyBorder="1" applyAlignment="1">
      <alignment vertical="center"/>
    </xf>
    <xf numFmtId="164" fontId="8" fillId="0" borderId="6" xfId="1" applyNumberFormat="1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11" fillId="0" borderId="6" xfId="0" applyFont="1" applyBorder="1"/>
    <xf numFmtId="164" fontId="19" fillId="0" borderId="6" xfId="1" applyNumberFormat="1" applyFont="1" applyBorder="1" applyAlignment="1">
      <alignment vertical="center"/>
    </xf>
    <xf numFmtId="0" fontId="21" fillId="0" borderId="4" xfId="2" applyFont="1" applyFill="1" applyBorder="1" applyAlignment="1">
      <alignment vertical="center" readingOrder="2"/>
    </xf>
    <xf numFmtId="0" fontId="22" fillId="0" borderId="0" xfId="2" applyFont="1" applyFill="1" applyBorder="1" applyAlignment="1">
      <alignment vertical="center" readingOrder="2"/>
    </xf>
    <xf numFmtId="164" fontId="21" fillId="5" borderId="0" xfId="3" applyNumberFormat="1" applyFont="1" applyFill="1" applyBorder="1" applyAlignment="1">
      <alignment horizontal="right" vertical="center" readingOrder="2"/>
    </xf>
    <xf numFmtId="0" fontId="21" fillId="0" borderId="5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164" fontId="23" fillId="0" borderId="0" xfId="1" applyNumberFormat="1" applyFont="1" applyAlignment="1">
      <alignment vertical="center"/>
    </xf>
    <xf numFmtId="0" fontId="24" fillId="0" borderId="0" xfId="0" applyFont="1" applyAlignment="1">
      <alignment vertical="center"/>
    </xf>
    <xf numFmtId="164" fontId="23" fillId="0" borderId="1" xfId="1" applyNumberFormat="1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164" fontId="23" fillId="0" borderId="2" xfId="1" applyNumberFormat="1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0" fontId="23" fillId="0" borderId="2" xfId="0" applyFont="1" applyBorder="1" applyAlignment="1">
      <alignment horizontal="center" vertical="center"/>
    </xf>
    <xf numFmtId="164" fontId="23" fillId="0" borderId="3" xfId="1" applyNumberFormat="1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3" fillId="0" borderId="3" xfId="0" applyFont="1" applyBorder="1" applyAlignment="1">
      <alignment horizontal="center" vertical="center"/>
    </xf>
    <xf numFmtId="0" fontId="24" fillId="0" borderId="2" xfId="0" applyFont="1" applyBorder="1" applyAlignment="1">
      <alignment horizontal="right" vertical="center" readingOrder="2"/>
    </xf>
  </cellXfs>
  <cellStyles count="8">
    <cellStyle name="40% - Accent2" xfId="2" builtinId="35"/>
    <cellStyle name="60% - Accent2" xfId="3" builtinId="36"/>
    <cellStyle name="Comma" xfId="1" builtinId="3"/>
    <cellStyle name="Comma 6" xfId="4"/>
    <cellStyle name="Normal" xfId="0" builtinId="0"/>
    <cellStyle name="Normal 2 2" xfId="6"/>
    <cellStyle name="Normal 9" xfId="5"/>
    <cellStyle name="Percent" xfId="7" builtinId="5"/>
  </cellStyles>
  <dxfs count="0"/>
  <tableStyles count="0" defaultTableStyle="TableStyleMedium2" defaultPivotStyle="PivotStyleLight16"/>
  <colors>
    <mruColors>
      <color rgb="FF454545"/>
      <color rgb="FF9473A7"/>
      <color rgb="FFC4B2CF"/>
      <color rgb="FF7F5C92"/>
      <color rgb="FFF8D087"/>
      <color rgb="FF9D690B"/>
      <color rgb="FFF2B43F"/>
      <color rgb="FFB4780C"/>
      <color rgb="FF595959"/>
      <color rgb="FF4D77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xmlns="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xmlns="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xmlns="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2" name="AnalyzerDynReport000tb1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xmlns="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13" Type="http://schemas.openxmlformats.org/officeDocument/2006/relationships/image" Target="../media/image3.emf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12" Type="http://schemas.openxmlformats.org/officeDocument/2006/relationships/control" Target="../activeX/activeX3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emf"/><Relationship Id="rId5" Type="http://schemas.openxmlformats.org/officeDocument/2006/relationships/customProperty" Target="../customProperty4.bin"/><Relationship Id="rId15" Type="http://schemas.openxmlformats.org/officeDocument/2006/relationships/image" Target="../media/image4.emf"/><Relationship Id="rId10" Type="http://schemas.openxmlformats.org/officeDocument/2006/relationships/control" Target="../activeX/activeX2.xml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Relationship Id="rId1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8" tint="-0.499984740745262"/>
    <pageSetUpPr fitToPage="1"/>
  </sheetPr>
  <dimension ref="A1:N213"/>
  <sheetViews>
    <sheetView showGridLines="0" tabSelected="1" view="pageBreakPreview" zoomScale="85" zoomScaleNormal="85" zoomScaleSheetLayoutView="85" workbookViewId="0">
      <selection activeCell="C13" sqref="C13"/>
    </sheetView>
  </sheetViews>
  <sheetFormatPr defaultRowHeight="17.25" x14ac:dyDescent="0.3"/>
  <cols>
    <col min="1" max="3" width="13.77734375" style="2" customWidth="1"/>
    <col min="4" max="4" width="1.109375" customWidth="1"/>
    <col min="5" max="6" width="13.77734375" style="2" customWidth="1"/>
    <col min="7" max="7" width="44" style="5" customWidth="1"/>
    <col min="8" max="8" width="8" style="3" customWidth="1"/>
    <col min="9" max="9" width="2" style="2" customWidth="1"/>
    <col min="10" max="10" width="8.88671875" style="2" customWidth="1"/>
    <col min="11" max="11" width="7.6640625" style="2" customWidth="1"/>
    <col min="12" max="12" width="7.6640625" style="6" customWidth="1"/>
    <col min="13" max="14" width="7.6640625" style="2" customWidth="1"/>
    <col min="15" max="16384" width="8.88671875" style="2"/>
  </cols>
  <sheetData>
    <row r="1" spans="1:14" ht="37.5" customHeight="1" x14ac:dyDescent="0.3">
      <c r="H1" s="4"/>
      <c r="I1" s="21" t="s">
        <v>182</v>
      </c>
    </row>
    <row r="2" spans="1:14" ht="18.75" customHeight="1" x14ac:dyDescent="0.3">
      <c r="I2" s="1" t="s">
        <v>0</v>
      </c>
    </row>
    <row r="3" spans="1:14" ht="11.25" customHeight="1" x14ac:dyDescent="0.3">
      <c r="I3" s="1"/>
    </row>
    <row r="4" spans="1:14" ht="30" customHeight="1" x14ac:dyDescent="0.3">
      <c r="A4" s="22">
        <v>2022</v>
      </c>
      <c r="B4" s="22">
        <v>2021</v>
      </c>
      <c r="C4" s="22">
        <v>2020</v>
      </c>
      <c r="E4" s="22">
        <v>2019</v>
      </c>
      <c r="F4" s="22">
        <v>2018</v>
      </c>
      <c r="G4" s="13"/>
      <c r="H4" s="13"/>
      <c r="I4" s="13"/>
    </row>
    <row r="5" spans="1:14" ht="30" customHeight="1" x14ac:dyDescent="0.3">
      <c r="A5" s="23" t="s">
        <v>1</v>
      </c>
      <c r="B5" s="23"/>
      <c r="C5" s="23"/>
      <c r="E5" s="23" t="s">
        <v>2</v>
      </c>
      <c r="F5" s="23" t="s">
        <v>3</v>
      </c>
      <c r="G5" s="13"/>
      <c r="H5" s="13"/>
      <c r="I5" s="13"/>
      <c r="K5" s="11"/>
      <c r="L5" s="12"/>
      <c r="M5" s="11"/>
      <c r="N5" s="11"/>
    </row>
    <row r="6" spans="1:14" ht="12" customHeight="1" thickBot="1" x14ac:dyDescent="0.35">
      <c r="A6" s="14"/>
      <c r="B6" s="14"/>
      <c r="C6" s="15"/>
      <c r="E6" s="14"/>
      <c r="F6" s="14"/>
      <c r="G6" s="16"/>
      <c r="H6" s="17"/>
      <c r="I6" s="1"/>
    </row>
    <row r="7" spans="1:14" ht="30" customHeight="1" thickBot="1" x14ac:dyDescent="0.35">
      <c r="A7" s="24">
        <f>SUM(A11,A37,A208)</f>
        <v>28107034289</v>
      </c>
      <c r="B7" s="24">
        <f>SUM(B11,B37,B208)</f>
        <v>26641435776</v>
      </c>
      <c r="C7" s="28">
        <f>SUM(C11,C37,C208)</f>
        <v>23802034044</v>
      </c>
      <c r="E7" s="24">
        <f>SUM(E11,E37,E208)</f>
        <v>21161337260</v>
      </c>
      <c r="F7" s="24">
        <f>SUM(F11,F37,F208)</f>
        <v>21333795755</v>
      </c>
      <c r="G7" s="47" t="s">
        <v>209</v>
      </c>
      <c r="H7" s="25"/>
      <c r="I7" s="27"/>
      <c r="K7" s="10"/>
      <c r="L7" s="10"/>
      <c r="M7" s="10"/>
      <c r="N7" s="10"/>
    </row>
    <row r="8" spans="1:14" ht="30" customHeight="1" collapsed="1" thickBot="1" x14ac:dyDescent="0.35">
      <c r="A8" s="52">
        <f t="shared" ref="A8:C8" si="0">-A198</f>
        <v>-407185701</v>
      </c>
      <c r="B8" s="52">
        <f t="shared" si="0"/>
        <v>-334200527</v>
      </c>
      <c r="C8" s="29">
        <f t="shared" si="0"/>
        <v>-230620631</v>
      </c>
      <c r="E8" s="52">
        <f>-E198</f>
        <v>-226675939</v>
      </c>
      <c r="F8" s="52">
        <f>-F198</f>
        <v>-111712076</v>
      </c>
      <c r="G8" s="53" t="s">
        <v>175</v>
      </c>
      <c r="H8" s="14"/>
      <c r="I8" s="14"/>
      <c r="K8" s="10"/>
      <c r="L8" s="10"/>
      <c r="M8" s="10"/>
      <c r="N8" s="10"/>
    </row>
    <row r="9" spans="1:14" ht="30" customHeight="1" thickBot="1" x14ac:dyDescent="0.35">
      <c r="A9" s="24">
        <f>A8+A7</f>
        <v>27699848588</v>
      </c>
      <c r="B9" s="24">
        <f>B8+B7</f>
        <v>26307235249</v>
      </c>
      <c r="C9" s="28">
        <f>C8+C7</f>
        <v>23571413413</v>
      </c>
      <c r="E9" s="24">
        <f>E8+E7</f>
        <v>20934661321</v>
      </c>
      <c r="F9" s="24">
        <f>F8+F7</f>
        <v>21222083679</v>
      </c>
      <c r="G9" s="47" t="s">
        <v>208</v>
      </c>
      <c r="H9" s="25"/>
      <c r="I9" s="26"/>
      <c r="K9" s="10"/>
      <c r="L9" s="10"/>
    </row>
    <row r="10" spans="1:14" ht="11.25" customHeight="1" x14ac:dyDescent="0.3">
      <c r="A10" s="9"/>
      <c r="B10" s="9"/>
      <c r="C10" s="30"/>
      <c r="E10" s="9"/>
      <c r="F10" s="9"/>
      <c r="G10" s="48"/>
      <c r="H10" s="7"/>
      <c r="I10" s="8"/>
    </row>
    <row r="11" spans="1:14" ht="30" customHeight="1" x14ac:dyDescent="0.3">
      <c r="A11" s="34">
        <f>SUM(A12,A15,A17,A25,A28,A32)</f>
        <v>20757978087</v>
      </c>
      <c r="B11" s="35">
        <f t="shared" ref="B11:C11" si="1">SUM(B12,B15,B17,B25,B28,B32)</f>
        <v>19558953559</v>
      </c>
      <c r="C11" s="38">
        <f t="shared" si="1"/>
        <v>16882000037</v>
      </c>
      <c r="E11" s="34">
        <f>SUM(E12,E15,E17,E25,E28,E32)</f>
        <v>15303637438</v>
      </c>
      <c r="F11" s="35">
        <f>SUM(F12,F15,F17,F25,F28,F32)</f>
        <v>15833907292</v>
      </c>
      <c r="G11" s="49" t="s">
        <v>207</v>
      </c>
      <c r="H11" s="36"/>
      <c r="I11" s="37"/>
      <c r="K11" s="10"/>
      <c r="L11" s="10"/>
      <c r="M11" s="10"/>
      <c r="N11" s="10"/>
    </row>
    <row r="12" spans="1:14" ht="30" customHeight="1" x14ac:dyDescent="0.3">
      <c r="A12" s="39">
        <f>SUM(A13:A14)</f>
        <v>3872392131</v>
      </c>
      <c r="B12" s="39">
        <f t="shared" ref="B12:C12" si="2">SUM(B13:B14)</f>
        <v>3688037688</v>
      </c>
      <c r="C12" s="42">
        <f t="shared" si="2"/>
        <v>3580630404</v>
      </c>
      <c r="E12" s="39">
        <f>SUM(E13:E14)</f>
        <v>3222836141</v>
      </c>
      <c r="F12" s="39">
        <f>SUM(F13:F14)</f>
        <v>3148846116</v>
      </c>
      <c r="G12" s="50" t="s">
        <v>4</v>
      </c>
      <c r="H12" s="40">
        <v>111</v>
      </c>
      <c r="I12" s="41"/>
      <c r="K12" s="10"/>
      <c r="L12" s="10"/>
      <c r="M12" s="10"/>
      <c r="N12" s="10"/>
    </row>
    <row r="13" spans="1:14" ht="30" customHeight="1" x14ac:dyDescent="0.3">
      <c r="A13" s="54">
        <v>3871194210</v>
      </c>
      <c r="B13" s="54">
        <v>3686851627</v>
      </c>
      <c r="C13" s="31">
        <v>3579467599</v>
      </c>
      <c r="E13" s="54">
        <v>3221534774</v>
      </c>
      <c r="F13" s="54">
        <v>3127703664</v>
      </c>
      <c r="G13" s="55" t="s">
        <v>18</v>
      </c>
      <c r="H13" s="56">
        <v>111001</v>
      </c>
      <c r="I13" s="18"/>
      <c r="K13" s="10"/>
      <c r="L13" s="10"/>
      <c r="M13" s="10"/>
      <c r="N13" s="10"/>
    </row>
    <row r="14" spans="1:14" ht="30" customHeight="1" x14ac:dyDescent="0.3">
      <c r="A14" s="57">
        <v>1197921</v>
      </c>
      <c r="B14" s="57">
        <v>1186061</v>
      </c>
      <c r="C14" s="32">
        <v>1162805</v>
      </c>
      <c r="E14" s="57">
        <v>1301367</v>
      </c>
      <c r="F14" s="57">
        <v>21142452</v>
      </c>
      <c r="G14" s="58" t="s">
        <v>19</v>
      </c>
      <c r="H14" s="59">
        <v>111002</v>
      </c>
      <c r="I14" s="19"/>
      <c r="K14" s="10"/>
      <c r="L14" s="10"/>
      <c r="M14" s="10"/>
      <c r="N14" s="10"/>
    </row>
    <row r="15" spans="1:14" ht="30" customHeight="1" x14ac:dyDescent="0.3">
      <c r="A15" s="43">
        <f>SUM(A16)</f>
        <v>40064969</v>
      </c>
      <c r="B15" s="43">
        <f t="shared" ref="B15:C15" si="3">SUM(B16)</f>
        <v>39865641</v>
      </c>
      <c r="C15" s="46">
        <f t="shared" si="3"/>
        <v>39667304</v>
      </c>
      <c r="E15" s="43">
        <f>SUM(E16)</f>
        <v>0</v>
      </c>
      <c r="F15" s="43">
        <f>SUM(F16)</f>
        <v>0</v>
      </c>
      <c r="G15" s="51" t="s">
        <v>7</v>
      </c>
      <c r="H15" s="44">
        <v>112</v>
      </c>
      <c r="I15" s="45"/>
      <c r="K15" s="10"/>
      <c r="L15" s="10"/>
      <c r="M15" s="10"/>
      <c r="N15" s="10"/>
    </row>
    <row r="16" spans="1:14" ht="30" customHeight="1" x14ac:dyDescent="0.3">
      <c r="A16" s="54">
        <v>40064969</v>
      </c>
      <c r="B16" s="54">
        <v>39865641</v>
      </c>
      <c r="C16" s="31">
        <v>39667304</v>
      </c>
      <c r="E16" s="54">
        <v>0</v>
      </c>
      <c r="F16" s="54">
        <v>0</v>
      </c>
      <c r="G16" s="55" t="s">
        <v>20</v>
      </c>
      <c r="H16" s="56">
        <v>112001</v>
      </c>
      <c r="I16" s="18"/>
      <c r="K16" s="10"/>
      <c r="L16" s="10"/>
      <c r="M16" s="10"/>
      <c r="N16" s="10"/>
    </row>
    <row r="17" spans="1:14" ht="30" customHeight="1" x14ac:dyDescent="0.3">
      <c r="A17" s="43">
        <f>SUM(A18:A24)</f>
        <v>3526735004</v>
      </c>
      <c r="B17" s="43">
        <f t="shared" ref="B17:C17" si="4">SUM(B18:B24)</f>
        <v>3532425957</v>
      </c>
      <c r="C17" s="46">
        <f t="shared" si="4"/>
        <v>4027763015</v>
      </c>
      <c r="E17" s="43">
        <f>SUM(E18:E24)</f>
        <v>3464350304</v>
      </c>
      <c r="F17" s="43">
        <f>SUM(F18:F24)</f>
        <v>3314440617</v>
      </c>
      <c r="G17" s="51" t="s">
        <v>5</v>
      </c>
      <c r="H17" s="44">
        <v>113</v>
      </c>
      <c r="I17" s="45"/>
      <c r="K17" s="10"/>
      <c r="L17" s="10"/>
      <c r="M17" s="10"/>
      <c r="N17" s="10"/>
    </row>
    <row r="18" spans="1:14" ht="30" customHeight="1" x14ac:dyDescent="0.3">
      <c r="A18" s="54">
        <v>0</v>
      </c>
      <c r="B18" s="54">
        <v>0</v>
      </c>
      <c r="C18" s="31">
        <v>0</v>
      </c>
      <c r="E18" s="54">
        <v>0</v>
      </c>
      <c r="F18" s="54">
        <v>3561</v>
      </c>
      <c r="G18" s="55" t="s">
        <v>21</v>
      </c>
      <c r="H18" s="56">
        <v>113001</v>
      </c>
      <c r="I18" s="18"/>
      <c r="K18" s="10"/>
      <c r="L18" s="10"/>
      <c r="M18" s="10"/>
      <c r="N18" s="10"/>
    </row>
    <row r="19" spans="1:14" ht="30" customHeight="1" x14ac:dyDescent="0.3">
      <c r="A19" s="57">
        <v>0</v>
      </c>
      <c r="B19" s="57">
        <v>0</v>
      </c>
      <c r="C19" s="32">
        <v>0</v>
      </c>
      <c r="E19" s="57">
        <v>22696103</v>
      </c>
      <c r="F19" s="57">
        <v>39509702</v>
      </c>
      <c r="G19" s="58" t="s">
        <v>22</v>
      </c>
      <c r="H19" s="59">
        <v>113002</v>
      </c>
      <c r="I19" s="19"/>
      <c r="K19" s="10"/>
      <c r="L19" s="10"/>
      <c r="M19" s="10"/>
      <c r="N19" s="10"/>
    </row>
    <row r="20" spans="1:14" ht="30" customHeight="1" x14ac:dyDescent="0.3">
      <c r="A20" s="57">
        <v>1784415873</v>
      </c>
      <c r="B20" s="57">
        <v>1815101958</v>
      </c>
      <c r="C20" s="32">
        <v>2019314094</v>
      </c>
      <c r="E20" s="57">
        <v>2166310990</v>
      </c>
      <c r="F20" s="57">
        <v>2077528989</v>
      </c>
      <c r="G20" s="58" t="s">
        <v>23</v>
      </c>
      <c r="H20" s="59">
        <v>113003</v>
      </c>
      <c r="I20" s="19"/>
      <c r="K20" s="10"/>
      <c r="L20" s="10"/>
      <c r="M20" s="10"/>
      <c r="N20" s="10"/>
    </row>
    <row r="21" spans="1:14" ht="30" customHeight="1" x14ac:dyDescent="0.3">
      <c r="A21" s="57">
        <v>383000</v>
      </c>
      <c r="B21" s="57">
        <v>383500</v>
      </c>
      <c r="C21" s="32">
        <v>383500</v>
      </c>
      <c r="E21" s="57">
        <v>383200</v>
      </c>
      <c r="F21" s="57">
        <v>383500</v>
      </c>
      <c r="G21" s="58" t="s">
        <v>24</v>
      </c>
      <c r="H21" s="59">
        <v>113004</v>
      </c>
      <c r="I21" s="19"/>
      <c r="K21" s="10"/>
      <c r="L21" s="10"/>
      <c r="M21" s="10"/>
      <c r="N21" s="10"/>
    </row>
    <row r="22" spans="1:14" ht="30" customHeight="1" x14ac:dyDescent="0.3">
      <c r="A22" s="57">
        <v>650944797</v>
      </c>
      <c r="B22" s="57">
        <v>628186512</v>
      </c>
      <c r="C22" s="32">
        <v>923741823</v>
      </c>
      <c r="E22" s="57">
        <v>615868222</v>
      </c>
      <c r="F22" s="57">
        <v>564102077</v>
      </c>
      <c r="G22" s="58" t="s">
        <v>25</v>
      </c>
      <c r="H22" s="59">
        <v>113005</v>
      </c>
      <c r="I22" s="19"/>
      <c r="K22" s="10"/>
      <c r="L22" s="10"/>
      <c r="M22" s="10"/>
      <c r="N22" s="10"/>
    </row>
    <row r="23" spans="1:14" ht="30" customHeight="1" x14ac:dyDescent="0.3">
      <c r="A23" s="57">
        <v>742512665</v>
      </c>
      <c r="B23" s="57">
        <v>740275318</v>
      </c>
      <c r="C23" s="32">
        <v>735844929</v>
      </c>
      <c r="E23" s="57">
        <v>659091789</v>
      </c>
      <c r="F23" s="57">
        <v>632912788</v>
      </c>
      <c r="G23" s="58" t="s">
        <v>177</v>
      </c>
      <c r="H23" s="59">
        <v>113006</v>
      </c>
      <c r="I23" s="19"/>
      <c r="K23" s="10"/>
      <c r="L23" s="10"/>
      <c r="M23" s="10"/>
      <c r="N23" s="10"/>
    </row>
    <row r="24" spans="1:14" ht="30" customHeight="1" x14ac:dyDescent="0.3">
      <c r="A24" s="57">
        <v>348478669</v>
      </c>
      <c r="B24" s="57">
        <v>348478669</v>
      </c>
      <c r="C24" s="32">
        <v>348478669</v>
      </c>
      <c r="E24" s="57">
        <v>0</v>
      </c>
      <c r="F24" s="57">
        <v>0</v>
      </c>
      <c r="G24" s="58" t="s">
        <v>180</v>
      </c>
      <c r="H24" s="59">
        <v>113007</v>
      </c>
      <c r="I24" s="19"/>
      <c r="K24" s="10"/>
      <c r="L24" s="10"/>
      <c r="M24" s="10"/>
      <c r="N24" s="10"/>
    </row>
    <row r="25" spans="1:14" ht="30" customHeight="1" x14ac:dyDescent="0.3">
      <c r="A25" s="43">
        <f>SUM(A26:A27)</f>
        <v>11810381462</v>
      </c>
      <c r="B25" s="43">
        <f t="shared" ref="B25:C25" si="5">SUM(B26:B27)</f>
        <v>10869491804</v>
      </c>
      <c r="C25" s="46">
        <f t="shared" si="5"/>
        <v>7954499849</v>
      </c>
      <c r="E25" s="43">
        <f>SUM(E26:E27)</f>
        <v>7668650209</v>
      </c>
      <c r="F25" s="43">
        <f>SUM(F26:F27)</f>
        <v>7689411830</v>
      </c>
      <c r="G25" s="51" t="s">
        <v>6</v>
      </c>
      <c r="H25" s="44">
        <v>114</v>
      </c>
      <c r="I25" s="45"/>
      <c r="K25" s="10"/>
      <c r="L25" s="10"/>
      <c r="M25" s="10"/>
      <c r="N25" s="10"/>
    </row>
    <row r="26" spans="1:14" ht="30" customHeight="1" x14ac:dyDescent="0.3">
      <c r="A26" s="54">
        <v>7042215999</v>
      </c>
      <c r="B26" s="54">
        <v>6491404226</v>
      </c>
      <c r="C26" s="31">
        <v>5053539794</v>
      </c>
      <c r="E26" s="54">
        <v>4847476975</v>
      </c>
      <c r="F26" s="54">
        <v>4783338321</v>
      </c>
      <c r="G26" s="55" t="s">
        <v>26</v>
      </c>
      <c r="H26" s="56">
        <v>114001</v>
      </c>
      <c r="I26" s="18"/>
      <c r="K26" s="10"/>
      <c r="L26" s="10"/>
      <c r="M26" s="10"/>
      <c r="N26" s="10"/>
    </row>
    <row r="27" spans="1:14" ht="30" customHeight="1" x14ac:dyDescent="0.3">
      <c r="A27" s="57">
        <v>4768165463</v>
      </c>
      <c r="B27" s="57">
        <v>4378087578</v>
      </c>
      <c r="C27" s="32">
        <v>2900960055</v>
      </c>
      <c r="E27" s="57">
        <v>2821173234</v>
      </c>
      <c r="F27" s="57">
        <v>2906073509</v>
      </c>
      <c r="G27" s="58" t="s">
        <v>27</v>
      </c>
      <c r="H27" s="59">
        <v>114002</v>
      </c>
      <c r="I27" s="19"/>
      <c r="K27" s="10"/>
      <c r="L27" s="10"/>
      <c r="M27" s="10"/>
      <c r="N27" s="10"/>
    </row>
    <row r="28" spans="1:14" ht="30" customHeight="1" x14ac:dyDescent="0.3">
      <c r="A28" s="43">
        <f>SUM(A29:A31)</f>
        <v>152130280</v>
      </c>
      <c r="B28" s="43">
        <f t="shared" ref="B28:C28" si="6">SUM(B29:B31)</f>
        <v>145036051</v>
      </c>
      <c r="C28" s="46">
        <f t="shared" si="6"/>
        <v>144169945</v>
      </c>
      <c r="E28" s="43">
        <f>SUM(E29:E31)</f>
        <v>92748679</v>
      </c>
      <c r="F28" s="43">
        <f>SUM(F29:F31)</f>
        <v>76455187</v>
      </c>
      <c r="G28" s="51" t="s">
        <v>8</v>
      </c>
      <c r="H28" s="44">
        <v>118</v>
      </c>
      <c r="I28" s="45"/>
      <c r="K28" s="10"/>
      <c r="L28" s="10"/>
      <c r="M28" s="10"/>
      <c r="N28" s="10"/>
    </row>
    <row r="29" spans="1:14" ht="30" customHeight="1" x14ac:dyDescent="0.3">
      <c r="A29" s="54">
        <v>91274159</v>
      </c>
      <c r="B29" s="54">
        <v>84482697</v>
      </c>
      <c r="C29" s="31">
        <v>83917852</v>
      </c>
      <c r="E29" s="54">
        <v>92748679</v>
      </c>
      <c r="F29" s="54">
        <v>76324061</v>
      </c>
      <c r="G29" s="55" t="s">
        <v>28</v>
      </c>
      <c r="H29" s="56">
        <v>118001</v>
      </c>
      <c r="I29" s="18"/>
      <c r="K29" s="10"/>
      <c r="L29" s="10"/>
      <c r="M29" s="10"/>
      <c r="N29" s="10"/>
    </row>
    <row r="30" spans="1:14" ht="30" customHeight="1" x14ac:dyDescent="0.3">
      <c r="A30" s="57">
        <v>0</v>
      </c>
      <c r="B30" s="57">
        <v>0</v>
      </c>
      <c r="C30" s="32">
        <v>0</v>
      </c>
      <c r="E30" s="57">
        <v>0</v>
      </c>
      <c r="F30" s="57">
        <v>131126</v>
      </c>
      <c r="G30" s="58" t="s">
        <v>29</v>
      </c>
      <c r="H30" s="59">
        <v>118007</v>
      </c>
      <c r="I30" s="19"/>
      <c r="K30" s="10"/>
      <c r="L30" s="10"/>
      <c r="M30" s="10"/>
      <c r="N30" s="10"/>
    </row>
    <row r="31" spans="1:14" ht="30" customHeight="1" x14ac:dyDescent="0.3">
      <c r="A31" s="57">
        <v>60856121</v>
      </c>
      <c r="B31" s="57">
        <v>60553354</v>
      </c>
      <c r="C31" s="32">
        <v>60252093</v>
      </c>
      <c r="E31" s="57">
        <v>0</v>
      </c>
      <c r="F31" s="57">
        <v>0</v>
      </c>
      <c r="G31" s="58" t="s">
        <v>30</v>
      </c>
      <c r="H31" s="59">
        <v>118008</v>
      </c>
      <c r="I31" s="19"/>
      <c r="K31" s="10"/>
      <c r="L31" s="10"/>
      <c r="M31" s="10"/>
      <c r="N31" s="10"/>
    </row>
    <row r="32" spans="1:14" ht="30" customHeight="1" x14ac:dyDescent="0.3">
      <c r="A32" s="43">
        <f>SUM(A33:A36)</f>
        <v>1356274241</v>
      </c>
      <c r="B32" s="43">
        <f t="shared" ref="B32:C32" si="7">SUM(B33:B36)</f>
        <v>1284096418</v>
      </c>
      <c r="C32" s="46">
        <f t="shared" si="7"/>
        <v>1135269520</v>
      </c>
      <c r="E32" s="43">
        <f>SUM(E33:E36)</f>
        <v>855052105</v>
      </c>
      <c r="F32" s="43">
        <f>SUM(F33:F36)</f>
        <v>1604753542</v>
      </c>
      <c r="G32" s="51" t="s">
        <v>9</v>
      </c>
      <c r="H32" s="44">
        <v>119</v>
      </c>
      <c r="I32" s="45"/>
      <c r="K32" s="10"/>
      <c r="L32" s="10"/>
      <c r="M32" s="10"/>
      <c r="N32" s="10"/>
    </row>
    <row r="33" spans="1:14" ht="30" customHeight="1" x14ac:dyDescent="0.3">
      <c r="A33" s="54">
        <v>260674014</v>
      </c>
      <c r="B33" s="54">
        <v>259403612</v>
      </c>
      <c r="C33" s="31">
        <v>258139530</v>
      </c>
      <c r="E33" s="54">
        <v>39540335</v>
      </c>
      <c r="F33" s="54">
        <v>47580626</v>
      </c>
      <c r="G33" s="55" t="s">
        <v>31</v>
      </c>
      <c r="H33" s="56">
        <v>119001</v>
      </c>
      <c r="I33" s="18"/>
      <c r="K33" s="10"/>
      <c r="L33" s="10"/>
      <c r="M33" s="10"/>
      <c r="N33" s="10"/>
    </row>
    <row r="34" spans="1:14" ht="30" customHeight="1" x14ac:dyDescent="0.3">
      <c r="A34" s="57">
        <v>0</v>
      </c>
      <c r="B34" s="57">
        <v>0</v>
      </c>
      <c r="C34" s="32">
        <v>0</v>
      </c>
      <c r="E34" s="57">
        <v>0</v>
      </c>
      <c r="F34" s="57">
        <v>810525818</v>
      </c>
      <c r="G34" s="58" t="s">
        <v>32</v>
      </c>
      <c r="H34" s="59">
        <v>119002</v>
      </c>
      <c r="I34" s="19"/>
      <c r="K34" s="10"/>
      <c r="L34" s="10"/>
      <c r="M34" s="10"/>
      <c r="N34" s="10"/>
    </row>
    <row r="35" spans="1:14" ht="30" customHeight="1" x14ac:dyDescent="0.3">
      <c r="A35" s="57">
        <v>1095600227</v>
      </c>
      <c r="B35" s="57">
        <v>1024692806</v>
      </c>
      <c r="C35" s="32">
        <v>877129990</v>
      </c>
      <c r="E35" s="57">
        <v>715362960</v>
      </c>
      <c r="F35" s="57">
        <v>644818039</v>
      </c>
      <c r="G35" s="58" t="s">
        <v>33</v>
      </c>
      <c r="H35" s="59">
        <v>119004</v>
      </c>
      <c r="I35" s="19"/>
      <c r="K35" s="10"/>
      <c r="L35" s="10"/>
      <c r="M35" s="10"/>
      <c r="N35" s="10"/>
    </row>
    <row r="36" spans="1:14" ht="30" customHeight="1" x14ac:dyDescent="0.3">
      <c r="A36" s="60">
        <v>0</v>
      </c>
      <c r="B36" s="60">
        <v>0</v>
      </c>
      <c r="C36" s="33">
        <v>0</v>
      </c>
      <c r="E36" s="60">
        <v>100148810</v>
      </c>
      <c r="F36" s="60">
        <v>101829059</v>
      </c>
      <c r="G36" s="61" t="s">
        <v>34</v>
      </c>
      <c r="H36" s="62">
        <v>119005</v>
      </c>
      <c r="I36" s="20"/>
      <c r="K36" s="10"/>
      <c r="L36" s="10"/>
      <c r="M36" s="10"/>
      <c r="N36" s="10"/>
    </row>
    <row r="37" spans="1:14" ht="30" customHeight="1" x14ac:dyDescent="0.3">
      <c r="A37" s="34">
        <f>SUM(A38,A119,A149,A161,A172,A180,A194,A205)</f>
        <v>7323419342</v>
      </c>
      <c r="B37" s="35">
        <f t="shared" ref="B37:C37" si="8">SUM(B38,B119,B149,B161,B172,B180,B194,B205)</f>
        <v>7056236337</v>
      </c>
      <c r="C37" s="38">
        <f t="shared" si="8"/>
        <v>6892625793</v>
      </c>
      <c r="E37" s="34">
        <f>SUM(E38,E119,E149,E161,E172,E180,E194,E205)</f>
        <v>5833648260</v>
      </c>
      <c r="F37" s="35">
        <f>SUM(F38,F119,F149,F161,F172,F180,F194,F205)</f>
        <v>5455998669</v>
      </c>
      <c r="G37" s="49" t="s">
        <v>181</v>
      </c>
      <c r="H37" s="36"/>
      <c r="I37" s="37"/>
      <c r="K37" s="10"/>
      <c r="L37" s="10"/>
      <c r="M37" s="10"/>
      <c r="N37" s="10"/>
    </row>
    <row r="38" spans="1:14" ht="30" customHeight="1" x14ac:dyDescent="0.3">
      <c r="A38" s="39">
        <f>SUM(A39:A118)</f>
        <v>2426846961</v>
      </c>
      <c r="B38" s="39">
        <f t="shared" ref="B38:C38" si="9">SUM(B39:B118)</f>
        <v>2334011191</v>
      </c>
      <c r="C38" s="42">
        <f t="shared" si="9"/>
        <v>2159764099</v>
      </c>
      <c r="E38" s="39">
        <f>SUM(E39:E118)</f>
        <v>1394512868</v>
      </c>
      <c r="F38" s="39">
        <f>SUM(F39:F118)</f>
        <v>1466728164</v>
      </c>
      <c r="G38" s="50" t="s">
        <v>10</v>
      </c>
      <c r="H38" s="40">
        <v>121</v>
      </c>
      <c r="I38" s="41"/>
      <c r="K38" s="10"/>
      <c r="L38" s="10"/>
      <c r="M38" s="10"/>
      <c r="N38" s="10"/>
    </row>
    <row r="39" spans="1:14" ht="30" customHeight="1" x14ac:dyDescent="0.3">
      <c r="A39" s="54">
        <v>16297381</v>
      </c>
      <c r="B39" s="54">
        <v>15977824</v>
      </c>
      <c r="C39" s="31">
        <v>15819626</v>
      </c>
      <c r="E39" s="54">
        <v>16063923</v>
      </c>
      <c r="F39" s="54">
        <v>16185332</v>
      </c>
      <c r="G39" s="55" t="s">
        <v>35</v>
      </c>
      <c r="H39" s="56">
        <v>121001</v>
      </c>
      <c r="I39" s="18"/>
      <c r="K39" s="10"/>
      <c r="L39" s="10"/>
      <c r="M39" s="10"/>
      <c r="N39" s="10"/>
    </row>
    <row r="40" spans="1:14" ht="30" customHeight="1" x14ac:dyDescent="0.3">
      <c r="A40" s="57">
        <v>1794505</v>
      </c>
      <c r="B40" s="57">
        <v>1831462</v>
      </c>
      <c r="C40" s="32">
        <v>1900539</v>
      </c>
      <c r="E40" s="57">
        <v>1961239</v>
      </c>
      <c r="F40" s="57">
        <v>2330336</v>
      </c>
      <c r="G40" s="58" t="s">
        <v>36</v>
      </c>
      <c r="H40" s="59">
        <v>121002</v>
      </c>
      <c r="I40" s="19"/>
      <c r="K40" s="10"/>
      <c r="L40" s="10"/>
      <c r="M40" s="10"/>
      <c r="N40" s="10"/>
    </row>
    <row r="41" spans="1:14" ht="30" customHeight="1" x14ac:dyDescent="0.3">
      <c r="A41" s="57">
        <v>26292716</v>
      </c>
      <c r="B41" s="57">
        <v>26542691</v>
      </c>
      <c r="C41" s="32">
        <v>26573907</v>
      </c>
      <c r="E41" s="57">
        <v>20212808</v>
      </c>
      <c r="F41" s="57">
        <v>26547277</v>
      </c>
      <c r="G41" s="58" t="s">
        <v>37</v>
      </c>
      <c r="H41" s="59">
        <v>121003</v>
      </c>
      <c r="I41" s="19"/>
      <c r="K41" s="10"/>
      <c r="L41" s="10"/>
      <c r="M41" s="10"/>
      <c r="N41" s="10"/>
    </row>
    <row r="42" spans="1:14" ht="30" customHeight="1" x14ac:dyDescent="0.3">
      <c r="A42" s="57">
        <v>12650362</v>
      </c>
      <c r="B42" s="57">
        <v>12357889</v>
      </c>
      <c r="C42" s="32">
        <v>12072678</v>
      </c>
      <c r="E42" s="57">
        <v>11301784</v>
      </c>
      <c r="F42" s="57">
        <v>14242126</v>
      </c>
      <c r="G42" s="58" t="s">
        <v>38</v>
      </c>
      <c r="H42" s="59">
        <v>121004</v>
      </c>
      <c r="I42" s="19"/>
      <c r="K42" s="10"/>
      <c r="L42" s="10"/>
      <c r="M42" s="10"/>
      <c r="N42" s="10"/>
    </row>
    <row r="43" spans="1:14" ht="30" customHeight="1" x14ac:dyDescent="0.3">
      <c r="A43" s="57">
        <v>2282460</v>
      </c>
      <c r="B43" s="57">
        <v>2171053</v>
      </c>
      <c r="C43" s="32">
        <v>2065631</v>
      </c>
      <c r="E43" s="57">
        <v>2046748</v>
      </c>
      <c r="F43" s="57">
        <v>2832605</v>
      </c>
      <c r="G43" s="58" t="s">
        <v>39</v>
      </c>
      <c r="H43" s="59">
        <v>121006</v>
      </c>
      <c r="I43" s="19"/>
      <c r="K43" s="10"/>
      <c r="L43" s="10"/>
      <c r="M43" s="10"/>
      <c r="N43" s="10"/>
    </row>
    <row r="44" spans="1:14" ht="30" customHeight="1" x14ac:dyDescent="0.3">
      <c r="A44" s="57">
        <v>5067128</v>
      </c>
      <c r="B44" s="57">
        <v>5016959</v>
      </c>
      <c r="C44" s="32">
        <v>4918588</v>
      </c>
      <c r="E44" s="57">
        <v>4522000</v>
      </c>
      <c r="F44" s="57">
        <v>4717266</v>
      </c>
      <c r="G44" s="58" t="s">
        <v>40</v>
      </c>
      <c r="H44" s="59">
        <v>121010</v>
      </c>
      <c r="I44" s="19"/>
      <c r="K44" s="10"/>
      <c r="L44" s="10"/>
      <c r="M44" s="10"/>
      <c r="N44" s="10"/>
    </row>
    <row r="45" spans="1:14" ht="30" customHeight="1" x14ac:dyDescent="0.3">
      <c r="A45" s="57">
        <v>4947377</v>
      </c>
      <c r="B45" s="57">
        <v>4898394</v>
      </c>
      <c r="C45" s="32">
        <v>4802348</v>
      </c>
      <c r="E45" s="57">
        <v>8899820</v>
      </c>
      <c r="F45" s="57">
        <v>7908280</v>
      </c>
      <c r="G45" s="58" t="s">
        <v>41</v>
      </c>
      <c r="H45" s="59">
        <v>121011</v>
      </c>
      <c r="I45" s="19"/>
      <c r="K45" s="10"/>
      <c r="L45" s="10"/>
      <c r="M45" s="10"/>
      <c r="N45" s="10"/>
    </row>
    <row r="46" spans="1:14" ht="30" customHeight="1" x14ac:dyDescent="0.3">
      <c r="A46" s="57">
        <v>447</v>
      </c>
      <c r="B46" s="57">
        <v>443</v>
      </c>
      <c r="C46" s="32">
        <v>435</v>
      </c>
      <c r="E46" s="57">
        <v>9388</v>
      </c>
      <c r="F46" s="57">
        <v>3961</v>
      </c>
      <c r="G46" s="58" t="s">
        <v>42</v>
      </c>
      <c r="H46" s="59">
        <v>121012</v>
      </c>
      <c r="I46" s="19"/>
      <c r="K46" s="10"/>
      <c r="L46" s="10"/>
      <c r="M46" s="10"/>
      <c r="N46" s="10"/>
    </row>
    <row r="47" spans="1:14" ht="30" customHeight="1" x14ac:dyDescent="0.3">
      <c r="A47" s="57">
        <v>0</v>
      </c>
      <c r="B47" s="57">
        <v>0</v>
      </c>
      <c r="C47" s="32">
        <v>0</v>
      </c>
      <c r="E47" s="57">
        <v>0</v>
      </c>
      <c r="F47" s="57">
        <v>651</v>
      </c>
      <c r="G47" s="58" t="s">
        <v>43</v>
      </c>
      <c r="H47" s="59">
        <v>121016</v>
      </c>
      <c r="I47" s="19"/>
      <c r="K47" s="10"/>
      <c r="L47" s="10"/>
      <c r="M47" s="10"/>
      <c r="N47" s="10"/>
    </row>
    <row r="48" spans="1:14" ht="30" customHeight="1" x14ac:dyDescent="0.3">
      <c r="A48" s="57">
        <v>0</v>
      </c>
      <c r="B48" s="57">
        <v>0</v>
      </c>
      <c r="C48" s="32">
        <v>0</v>
      </c>
      <c r="E48" s="57">
        <v>47910</v>
      </c>
      <c r="F48" s="57">
        <v>29910</v>
      </c>
      <c r="G48" s="58" t="s">
        <v>44</v>
      </c>
      <c r="H48" s="59">
        <v>121017</v>
      </c>
      <c r="I48" s="19"/>
      <c r="K48" s="10"/>
      <c r="L48" s="10"/>
      <c r="M48" s="10"/>
      <c r="N48" s="10"/>
    </row>
    <row r="49" spans="1:14" ht="30" customHeight="1" x14ac:dyDescent="0.3">
      <c r="A49" s="57">
        <v>130</v>
      </c>
      <c r="B49" s="57">
        <v>260</v>
      </c>
      <c r="C49" s="32">
        <v>520</v>
      </c>
      <c r="E49" s="57">
        <v>1040</v>
      </c>
      <c r="F49" s="57">
        <v>1000</v>
      </c>
      <c r="G49" s="58" t="s">
        <v>45</v>
      </c>
      <c r="H49" s="59">
        <v>121018</v>
      </c>
      <c r="I49" s="19"/>
      <c r="K49" s="10"/>
      <c r="L49" s="10"/>
      <c r="M49" s="10"/>
      <c r="N49" s="10"/>
    </row>
    <row r="50" spans="1:14" ht="30" customHeight="1" x14ac:dyDescent="0.3">
      <c r="A50" s="57">
        <v>3228060</v>
      </c>
      <c r="B50" s="57">
        <v>3074343</v>
      </c>
      <c r="C50" s="32">
        <v>2927946</v>
      </c>
      <c r="E50" s="57">
        <v>2795220</v>
      </c>
      <c r="F50" s="57">
        <v>3265545</v>
      </c>
      <c r="G50" s="58" t="s">
        <v>46</v>
      </c>
      <c r="H50" s="59">
        <v>121021</v>
      </c>
      <c r="I50" s="19"/>
      <c r="K50" s="10"/>
      <c r="L50" s="10"/>
      <c r="M50" s="10"/>
      <c r="N50" s="10"/>
    </row>
    <row r="51" spans="1:14" ht="30" customHeight="1" x14ac:dyDescent="0.3">
      <c r="A51" s="57">
        <v>124368</v>
      </c>
      <c r="B51" s="57">
        <v>118445</v>
      </c>
      <c r="C51" s="32">
        <v>112805</v>
      </c>
      <c r="E51" s="57">
        <v>107433</v>
      </c>
      <c r="F51" s="57">
        <v>143123</v>
      </c>
      <c r="G51" s="58" t="s">
        <v>47</v>
      </c>
      <c r="H51" s="59">
        <v>121022</v>
      </c>
      <c r="I51" s="19"/>
      <c r="K51" s="10"/>
      <c r="L51" s="10"/>
      <c r="M51" s="10"/>
      <c r="N51" s="10"/>
    </row>
    <row r="52" spans="1:14" ht="30" customHeight="1" x14ac:dyDescent="0.3">
      <c r="A52" s="57">
        <v>966926</v>
      </c>
      <c r="B52" s="57">
        <v>920882</v>
      </c>
      <c r="C52" s="32">
        <v>877030</v>
      </c>
      <c r="E52" s="57">
        <v>835267</v>
      </c>
      <c r="F52" s="57">
        <v>822560</v>
      </c>
      <c r="G52" s="58" t="s">
        <v>48</v>
      </c>
      <c r="H52" s="59">
        <v>121024</v>
      </c>
      <c r="I52" s="19"/>
      <c r="K52" s="10"/>
      <c r="L52" s="10"/>
      <c r="M52" s="10"/>
      <c r="N52" s="10"/>
    </row>
    <row r="53" spans="1:14" ht="30" customHeight="1" x14ac:dyDescent="0.3">
      <c r="A53" s="57">
        <v>477389</v>
      </c>
      <c r="B53" s="57">
        <v>454656</v>
      </c>
      <c r="C53" s="32">
        <v>433006</v>
      </c>
      <c r="E53" s="57">
        <v>412387</v>
      </c>
      <c r="F53" s="57">
        <v>594</v>
      </c>
      <c r="G53" s="58" t="s">
        <v>49</v>
      </c>
      <c r="H53" s="59">
        <v>121025</v>
      </c>
      <c r="I53" s="19"/>
      <c r="K53" s="10"/>
      <c r="L53" s="10"/>
      <c r="M53" s="10"/>
      <c r="N53" s="10"/>
    </row>
    <row r="54" spans="1:14" ht="30" customHeight="1" x14ac:dyDescent="0.3">
      <c r="A54" s="57">
        <v>1349525</v>
      </c>
      <c r="B54" s="57">
        <v>1285262</v>
      </c>
      <c r="C54" s="32">
        <v>1224059</v>
      </c>
      <c r="E54" s="57">
        <v>1165771</v>
      </c>
      <c r="F54" s="57">
        <v>0</v>
      </c>
      <c r="G54" s="58" t="s">
        <v>50</v>
      </c>
      <c r="H54" s="59">
        <v>121026</v>
      </c>
      <c r="I54" s="19"/>
      <c r="K54" s="10"/>
      <c r="L54" s="10"/>
      <c r="M54" s="10"/>
      <c r="N54" s="10"/>
    </row>
    <row r="55" spans="1:14" ht="30" customHeight="1" x14ac:dyDescent="0.3">
      <c r="A55" s="57">
        <v>0</v>
      </c>
      <c r="B55" s="57">
        <v>0</v>
      </c>
      <c r="C55" s="32">
        <v>0</v>
      </c>
      <c r="E55" s="57">
        <v>209083</v>
      </c>
      <c r="F55" s="57">
        <v>94318</v>
      </c>
      <c r="G55" s="58" t="s">
        <v>51</v>
      </c>
      <c r="H55" s="59">
        <v>121027</v>
      </c>
      <c r="I55" s="19"/>
      <c r="K55" s="10"/>
      <c r="L55" s="10"/>
      <c r="M55" s="10"/>
      <c r="N55" s="10"/>
    </row>
    <row r="56" spans="1:14" ht="30" customHeight="1" x14ac:dyDescent="0.3">
      <c r="A56" s="57">
        <v>0</v>
      </c>
      <c r="B56" s="57">
        <v>0</v>
      </c>
      <c r="C56" s="32">
        <v>0</v>
      </c>
      <c r="E56" s="57">
        <v>106183</v>
      </c>
      <c r="F56" s="57">
        <v>125590</v>
      </c>
      <c r="G56" s="58" t="s">
        <v>52</v>
      </c>
      <c r="H56" s="59">
        <v>121028</v>
      </c>
      <c r="I56" s="19"/>
      <c r="K56" s="10"/>
      <c r="L56" s="10"/>
      <c r="M56" s="10"/>
      <c r="N56" s="10"/>
    </row>
    <row r="57" spans="1:14" ht="30" customHeight="1" x14ac:dyDescent="0.3">
      <c r="A57" s="57">
        <v>0</v>
      </c>
      <c r="B57" s="57">
        <v>0</v>
      </c>
      <c r="C57" s="32">
        <v>0</v>
      </c>
      <c r="E57" s="57">
        <v>0</v>
      </c>
      <c r="F57" s="57">
        <v>2891</v>
      </c>
      <c r="G57" s="58" t="s">
        <v>53</v>
      </c>
      <c r="H57" s="59">
        <v>121029</v>
      </c>
      <c r="I57" s="19"/>
      <c r="K57" s="10"/>
      <c r="L57" s="10"/>
      <c r="M57" s="10"/>
      <c r="N57" s="10"/>
    </row>
    <row r="58" spans="1:14" ht="30" customHeight="1" x14ac:dyDescent="0.3">
      <c r="A58" s="57">
        <v>8952</v>
      </c>
      <c r="B58" s="57">
        <v>8526</v>
      </c>
      <c r="C58" s="32">
        <v>8120</v>
      </c>
      <c r="E58" s="57">
        <v>7733</v>
      </c>
      <c r="F58" s="57">
        <v>2500</v>
      </c>
      <c r="G58" s="58" t="s">
        <v>54</v>
      </c>
      <c r="H58" s="59">
        <v>121030</v>
      </c>
      <c r="I58" s="19"/>
      <c r="K58" s="10"/>
      <c r="L58" s="10"/>
      <c r="M58" s="10"/>
      <c r="N58" s="10"/>
    </row>
    <row r="59" spans="1:14" ht="30" customHeight="1" x14ac:dyDescent="0.3">
      <c r="A59" s="57">
        <v>0</v>
      </c>
      <c r="B59" s="57">
        <v>0</v>
      </c>
      <c r="C59" s="32">
        <v>0</v>
      </c>
      <c r="E59" s="57">
        <v>165500</v>
      </c>
      <c r="F59" s="57">
        <v>3600</v>
      </c>
      <c r="G59" s="58" t="s">
        <v>55</v>
      </c>
      <c r="H59" s="59">
        <v>121031</v>
      </c>
      <c r="I59" s="19"/>
      <c r="K59" s="10"/>
      <c r="L59" s="10"/>
      <c r="M59" s="10"/>
      <c r="N59" s="10"/>
    </row>
    <row r="60" spans="1:14" ht="30" customHeight="1" x14ac:dyDescent="0.3">
      <c r="A60" s="57">
        <v>0</v>
      </c>
      <c r="B60" s="57">
        <v>0</v>
      </c>
      <c r="C60" s="32">
        <v>0</v>
      </c>
      <c r="E60" s="57">
        <v>3650</v>
      </c>
      <c r="F60" s="57">
        <v>8900</v>
      </c>
      <c r="G60" s="58" t="s">
        <v>56</v>
      </c>
      <c r="H60" s="59">
        <v>121032</v>
      </c>
      <c r="I60" s="19"/>
      <c r="K60" s="10"/>
      <c r="L60" s="10"/>
      <c r="M60" s="10"/>
      <c r="N60" s="10"/>
    </row>
    <row r="61" spans="1:14" ht="30" customHeight="1" x14ac:dyDescent="0.3">
      <c r="A61" s="57">
        <v>0</v>
      </c>
      <c r="B61" s="57">
        <v>0</v>
      </c>
      <c r="C61" s="32">
        <v>0</v>
      </c>
      <c r="E61" s="57">
        <v>9</v>
      </c>
      <c r="F61" s="57">
        <v>183</v>
      </c>
      <c r="G61" s="58" t="s">
        <v>57</v>
      </c>
      <c r="H61" s="59">
        <v>121033</v>
      </c>
      <c r="I61" s="19"/>
      <c r="K61" s="10"/>
      <c r="L61" s="10"/>
      <c r="M61" s="10"/>
      <c r="N61" s="10"/>
    </row>
    <row r="62" spans="1:14" ht="30" customHeight="1" x14ac:dyDescent="0.3">
      <c r="A62" s="57">
        <v>0</v>
      </c>
      <c r="B62" s="57">
        <v>0</v>
      </c>
      <c r="C62" s="32">
        <v>0</v>
      </c>
      <c r="E62" s="57">
        <v>63000</v>
      </c>
      <c r="F62" s="57">
        <v>94200</v>
      </c>
      <c r="G62" s="58" t="s">
        <v>58</v>
      </c>
      <c r="H62" s="59">
        <v>121035</v>
      </c>
      <c r="I62" s="19"/>
      <c r="K62" s="10"/>
      <c r="L62" s="10"/>
      <c r="M62" s="10"/>
      <c r="N62" s="10"/>
    </row>
    <row r="63" spans="1:14" ht="30" customHeight="1" x14ac:dyDescent="0.3">
      <c r="A63" s="57">
        <v>1984500</v>
      </c>
      <c r="B63" s="57">
        <v>1890000</v>
      </c>
      <c r="C63" s="32">
        <v>1800000</v>
      </c>
      <c r="E63" s="57">
        <v>1408169</v>
      </c>
      <c r="F63" s="57">
        <v>1481860</v>
      </c>
      <c r="G63" s="58" t="s">
        <v>59</v>
      </c>
      <c r="H63" s="59">
        <v>121036</v>
      </c>
      <c r="I63" s="19"/>
      <c r="K63" s="10"/>
      <c r="L63" s="10"/>
      <c r="M63" s="10"/>
      <c r="N63" s="10"/>
    </row>
    <row r="64" spans="1:14" ht="30" customHeight="1" x14ac:dyDescent="0.3">
      <c r="A64" s="57">
        <v>51227</v>
      </c>
      <c r="B64" s="57">
        <v>46570</v>
      </c>
      <c r="C64" s="32">
        <v>42336</v>
      </c>
      <c r="E64" s="57">
        <v>93728</v>
      </c>
      <c r="F64" s="57">
        <v>32100</v>
      </c>
      <c r="G64" s="58" t="s">
        <v>60</v>
      </c>
      <c r="H64" s="59">
        <v>121037</v>
      </c>
      <c r="I64" s="19"/>
      <c r="K64" s="10"/>
      <c r="L64" s="10"/>
      <c r="M64" s="10"/>
      <c r="N64" s="10"/>
    </row>
    <row r="65" spans="1:14" ht="30" customHeight="1" x14ac:dyDescent="0.3">
      <c r="A65" s="57">
        <v>2233377</v>
      </c>
      <c r="B65" s="57">
        <v>2189586</v>
      </c>
      <c r="C65" s="32">
        <v>2146653</v>
      </c>
      <c r="E65" s="57">
        <v>2104561</v>
      </c>
      <c r="F65" s="57">
        <v>2251250</v>
      </c>
      <c r="G65" s="58" t="s">
        <v>61</v>
      </c>
      <c r="H65" s="59">
        <v>121039</v>
      </c>
      <c r="I65" s="19"/>
      <c r="K65" s="10"/>
      <c r="L65" s="10"/>
      <c r="M65" s="10"/>
      <c r="N65" s="10"/>
    </row>
    <row r="66" spans="1:14" ht="30" customHeight="1" x14ac:dyDescent="0.3">
      <c r="A66" s="57">
        <v>467148</v>
      </c>
      <c r="B66" s="57">
        <v>459039</v>
      </c>
      <c r="C66" s="32">
        <v>448862</v>
      </c>
      <c r="E66" s="57">
        <v>525214</v>
      </c>
      <c r="F66" s="57">
        <v>440665</v>
      </c>
      <c r="G66" s="58" t="s">
        <v>62</v>
      </c>
      <c r="H66" s="59">
        <v>121040</v>
      </c>
      <c r="I66" s="19"/>
      <c r="K66" s="10"/>
      <c r="L66" s="10"/>
      <c r="M66" s="10"/>
      <c r="N66" s="10"/>
    </row>
    <row r="67" spans="1:14" ht="30" customHeight="1" x14ac:dyDescent="0.3">
      <c r="A67" s="57">
        <v>379721</v>
      </c>
      <c r="B67" s="57">
        <v>374987</v>
      </c>
      <c r="C67" s="32">
        <v>371362</v>
      </c>
      <c r="E67" s="57">
        <v>364720</v>
      </c>
      <c r="F67" s="57">
        <v>402117</v>
      </c>
      <c r="G67" s="58" t="s">
        <v>63</v>
      </c>
      <c r="H67" s="59">
        <v>121041</v>
      </c>
      <c r="I67" s="19"/>
      <c r="K67" s="10"/>
      <c r="L67" s="10"/>
      <c r="M67" s="10"/>
      <c r="N67" s="10"/>
    </row>
    <row r="68" spans="1:14" ht="30" customHeight="1" x14ac:dyDescent="0.3">
      <c r="A68" s="57">
        <v>47330</v>
      </c>
      <c r="B68" s="57">
        <v>46402</v>
      </c>
      <c r="C68" s="32">
        <v>45492</v>
      </c>
      <c r="E68" s="57">
        <v>44600</v>
      </c>
      <c r="F68" s="57">
        <v>42775</v>
      </c>
      <c r="G68" s="58" t="s">
        <v>64</v>
      </c>
      <c r="H68" s="59">
        <v>121042</v>
      </c>
      <c r="I68" s="19"/>
      <c r="K68" s="10"/>
      <c r="L68" s="10"/>
      <c r="M68" s="10"/>
      <c r="N68" s="10"/>
    </row>
    <row r="69" spans="1:14" ht="30" customHeight="1" x14ac:dyDescent="0.3">
      <c r="A69" s="57">
        <v>2262624</v>
      </c>
      <c r="B69" s="57">
        <v>2243063</v>
      </c>
      <c r="C69" s="32">
        <v>2223697</v>
      </c>
      <c r="E69" s="57">
        <v>2273522</v>
      </c>
      <c r="F69" s="57">
        <v>1000194</v>
      </c>
      <c r="G69" s="58" t="s">
        <v>65</v>
      </c>
      <c r="H69" s="59">
        <v>121043</v>
      </c>
      <c r="I69" s="19"/>
      <c r="K69" s="10"/>
      <c r="L69" s="10"/>
      <c r="M69" s="10"/>
      <c r="N69" s="10"/>
    </row>
    <row r="70" spans="1:14" ht="30" customHeight="1" x14ac:dyDescent="0.3">
      <c r="A70" s="57">
        <v>114140</v>
      </c>
      <c r="B70" s="57">
        <v>111356</v>
      </c>
      <c r="C70" s="32">
        <v>108640</v>
      </c>
      <c r="E70" s="57">
        <v>105991</v>
      </c>
      <c r="F70" s="57">
        <v>750136</v>
      </c>
      <c r="G70" s="58" t="s">
        <v>204</v>
      </c>
      <c r="H70" s="59">
        <v>121044</v>
      </c>
      <c r="I70" s="19"/>
      <c r="K70" s="10"/>
      <c r="L70" s="10"/>
      <c r="M70" s="10"/>
      <c r="N70" s="10"/>
    </row>
    <row r="71" spans="1:14" ht="30" customHeight="1" x14ac:dyDescent="0.3">
      <c r="A71" s="57">
        <v>7581</v>
      </c>
      <c r="B71" s="57">
        <v>7581</v>
      </c>
      <c r="C71" s="32">
        <v>7581</v>
      </c>
      <c r="E71" s="57">
        <v>9166</v>
      </c>
      <c r="F71" s="57">
        <v>35420</v>
      </c>
      <c r="G71" s="58" t="s">
        <v>66</v>
      </c>
      <c r="H71" s="59">
        <v>121046</v>
      </c>
      <c r="I71" s="19"/>
      <c r="K71" s="10"/>
      <c r="L71" s="10"/>
      <c r="M71" s="10"/>
      <c r="N71" s="10"/>
    </row>
    <row r="72" spans="1:14" ht="30" customHeight="1" x14ac:dyDescent="0.3">
      <c r="A72" s="57">
        <v>4860450</v>
      </c>
      <c r="B72" s="57">
        <v>4810432</v>
      </c>
      <c r="C72" s="32">
        <v>4796413</v>
      </c>
      <c r="E72" s="57">
        <v>3755833</v>
      </c>
      <c r="F72" s="57">
        <v>4774788</v>
      </c>
      <c r="G72" s="58" t="s">
        <v>206</v>
      </c>
      <c r="H72" s="59">
        <v>121048</v>
      </c>
      <c r="I72" s="19"/>
      <c r="K72" s="10"/>
      <c r="L72" s="10"/>
      <c r="M72" s="10"/>
      <c r="N72" s="10"/>
    </row>
    <row r="73" spans="1:14" ht="30" customHeight="1" x14ac:dyDescent="0.3">
      <c r="A73" s="57">
        <v>450000</v>
      </c>
      <c r="B73" s="57">
        <v>450000</v>
      </c>
      <c r="C73" s="32">
        <v>448700</v>
      </c>
      <c r="E73" s="57">
        <v>737160</v>
      </c>
      <c r="F73" s="57">
        <v>431890</v>
      </c>
      <c r="G73" s="58" t="s">
        <v>203</v>
      </c>
      <c r="H73" s="59">
        <v>121049</v>
      </c>
      <c r="I73" s="19"/>
      <c r="K73" s="10"/>
      <c r="L73" s="10"/>
      <c r="M73" s="10"/>
      <c r="N73" s="10"/>
    </row>
    <row r="74" spans="1:14" ht="30" customHeight="1" x14ac:dyDescent="0.3">
      <c r="A74" s="57">
        <v>0</v>
      </c>
      <c r="B74" s="57">
        <v>0</v>
      </c>
      <c r="C74" s="32">
        <v>0</v>
      </c>
      <c r="E74" s="57">
        <v>0</v>
      </c>
      <c r="F74" s="57">
        <v>1250</v>
      </c>
      <c r="G74" s="58" t="s">
        <v>67</v>
      </c>
      <c r="H74" s="59">
        <v>121050</v>
      </c>
      <c r="I74" s="19"/>
      <c r="K74" s="10"/>
      <c r="L74" s="10"/>
      <c r="M74" s="10"/>
      <c r="N74" s="10"/>
    </row>
    <row r="75" spans="1:14" ht="30" customHeight="1" x14ac:dyDescent="0.3">
      <c r="A75" s="57">
        <v>2550</v>
      </c>
      <c r="B75" s="57">
        <v>2525</v>
      </c>
      <c r="C75" s="32">
        <v>2500</v>
      </c>
      <c r="E75" s="57">
        <v>1667</v>
      </c>
      <c r="F75" s="57">
        <v>3250</v>
      </c>
      <c r="G75" s="58" t="s">
        <v>68</v>
      </c>
      <c r="H75" s="59">
        <v>121051</v>
      </c>
      <c r="I75" s="19"/>
      <c r="K75" s="10"/>
      <c r="L75" s="10"/>
      <c r="M75" s="10"/>
      <c r="N75" s="10"/>
    </row>
    <row r="76" spans="1:14" ht="30" customHeight="1" x14ac:dyDescent="0.3">
      <c r="A76" s="57">
        <v>0</v>
      </c>
      <c r="B76" s="57">
        <v>0</v>
      </c>
      <c r="C76" s="32">
        <v>1455000</v>
      </c>
      <c r="E76" s="57">
        <v>2074500</v>
      </c>
      <c r="F76" s="57">
        <v>300000</v>
      </c>
      <c r="G76" s="58" t="s">
        <v>69</v>
      </c>
      <c r="H76" s="59">
        <v>121053</v>
      </c>
      <c r="I76" s="19"/>
      <c r="K76" s="10"/>
      <c r="L76" s="10"/>
      <c r="M76" s="10"/>
      <c r="N76" s="10"/>
    </row>
    <row r="77" spans="1:14" ht="30" customHeight="1" x14ac:dyDescent="0.3">
      <c r="A77" s="57">
        <v>0</v>
      </c>
      <c r="B77" s="57">
        <v>0</v>
      </c>
      <c r="C77" s="32">
        <v>0</v>
      </c>
      <c r="E77" s="57">
        <v>0</v>
      </c>
      <c r="F77" s="57">
        <v>1835</v>
      </c>
      <c r="G77" s="58" t="s">
        <v>70</v>
      </c>
      <c r="H77" s="59">
        <v>121054</v>
      </c>
      <c r="I77" s="19"/>
      <c r="K77" s="10"/>
      <c r="L77" s="10"/>
      <c r="M77" s="10"/>
      <c r="N77" s="10"/>
    </row>
    <row r="78" spans="1:14" ht="30" customHeight="1" x14ac:dyDescent="0.3">
      <c r="A78" s="57">
        <v>386794</v>
      </c>
      <c r="B78" s="57">
        <v>443969</v>
      </c>
      <c r="C78" s="32">
        <v>509699</v>
      </c>
      <c r="E78" s="57">
        <v>567583</v>
      </c>
      <c r="F78" s="57">
        <v>621912</v>
      </c>
      <c r="G78" s="58" t="s">
        <v>71</v>
      </c>
      <c r="H78" s="59">
        <v>121055</v>
      </c>
      <c r="I78" s="19"/>
      <c r="K78" s="10"/>
      <c r="L78" s="10"/>
      <c r="M78" s="10"/>
      <c r="N78" s="10"/>
    </row>
    <row r="79" spans="1:14" ht="30" customHeight="1" x14ac:dyDescent="0.3">
      <c r="A79" s="57">
        <v>13840321</v>
      </c>
      <c r="B79" s="57">
        <v>13296085</v>
      </c>
      <c r="C79" s="32">
        <v>12790008</v>
      </c>
      <c r="E79" s="57">
        <v>12201464</v>
      </c>
      <c r="F79" s="57">
        <v>14877244</v>
      </c>
      <c r="G79" s="58" t="s">
        <v>72</v>
      </c>
      <c r="H79" s="59">
        <v>121056</v>
      </c>
      <c r="I79" s="19"/>
      <c r="K79" s="10"/>
      <c r="L79" s="10"/>
      <c r="M79" s="10"/>
      <c r="N79" s="10"/>
    </row>
    <row r="80" spans="1:14" ht="30" customHeight="1" x14ac:dyDescent="0.3">
      <c r="A80" s="57">
        <v>13413087</v>
      </c>
      <c r="B80" s="57">
        <v>13072889</v>
      </c>
      <c r="C80" s="32">
        <v>12752126</v>
      </c>
      <c r="E80" s="57">
        <v>11560569</v>
      </c>
      <c r="F80" s="57">
        <v>17388385</v>
      </c>
      <c r="G80" s="58" t="s">
        <v>73</v>
      </c>
      <c r="H80" s="59">
        <v>121057</v>
      </c>
      <c r="I80" s="19"/>
      <c r="K80" s="10"/>
      <c r="L80" s="10"/>
      <c r="M80" s="10"/>
      <c r="N80" s="10"/>
    </row>
    <row r="81" spans="1:14" ht="30" customHeight="1" x14ac:dyDescent="0.3">
      <c r="A81" s="57">
        <v>15259230</v>
      </c>
      <c r="B81" s="57">
        <v>15036835</v>
      </c>
      <c r="C81" s="32">
        <v>14822839</v>
      </c>
      <c r="E81" s="57">
        <v>14497323</v>
      </c>
      <c r="F81" s="57">
        <v>14341090</v>
      </c>
      <c r="G81" s="58" t="s">
        <v>74</v>
      </c>
      <c r="H81" s="59">
        <v>121058</v>
      </c>
      <c r="I81" s="19"/>
      <c r="K81" s="10"/>
      <c r="L81" s="10"/>
      <c r="M81" s="10"/>
      <c r="N81" s="10"/>
    </row>
    <row r="82" spans="1:14" ht="30" customHeight="1" x14ac:dyDescent="0.3">
      <c r="A82" s="57">
        <v>6617300</v>
      </c>
      <c r="B82" s="57">
        <v>6434160</v>
      </c>
      <c r="C82" s="32">
        <v>6259725</v>
      </c>
      <c r="E82" s="57">
        <v>6211416</v>
      </c>
      <c r="F82" s="57">
        <v>8185632</v>
      </c>
      <c r="G82" s="58" t="s">
        <v>75</v>
      </c>
      <c r="H82" s="59">
        <v>121059</v>
      </c>
      <c r="I82" s="19"/>
      <c r="K82" s="10"/>
      <c r="L82" s="10"/>
      <c r="M82" s="10"/>
      <c r="N82" s="10"/>
    </row>
    <row r="83" spans="1:14" ht="30" customHeight="1" x14ac:dyDescent="0.3">
      <c r="A83" s="57">
        <v>2237512</v>
      </c>
      <c r="B83" s="57">
        <v>2163162</v>
      </c>
      <c r="C83" s="32">
        <v>2099218</v>
      </c>
      <c r="E83" s="57">
        <v>1942181</v>
      </c>
      <c r="F83" s="57">
        <v>2911024</v>
      </c>
      <c r="G83" s="58" t="s">
        <v>76</v>
      </c>
      <c r="H83" s="59">
        <v>121060</v>
      </c>
      <c r="I83" s="19"/>
      <c r="K83" s="10"/>
      <c r="L83" s="10"/>
      <c r="M83" s="10"/>
      <c r="N83" s="10"/>
    </row>
    <row r="84" spans="1:14" ht="30" customHeight="1" x14ac:dyDescent="0.3">
      <c r="A84" s="57">
        <v>597980</v>
      </c>
      <c r="B84" s="57">
        <v>573823</v>
      </c>
      <c r="C84" s="32">
        <v>551258</v>
      </c>
      <c r="E84" s="57">
        <v>488088</v>
      </c>
      <c r="F84" s="57">
        <v>758405</v>
      </c>
      <c r="G84" s="58" t="s">
        <v>77</v>
      </c>
      <c r="H84" s="59">
        <v>121061</v>
      </c>
      <c r="I84" s="19"/>
      <c r="K84" s="10"/>
      <c r="L84" s="10"/>
      <c r="M84" s="10"/>
      <c r="N84" s="10"/>
    </row>
    <row r="85" spans="1:14" ht="30" customHeight="1" x14ac:dyDescent="0.3">
      <c r="A85" s="57">
        <v>573866</v>
      </c>
      <c r="B85" s="57">
        <v>548443</v>
      </c>
      <c r="C85" s="32">
        <v>524811</v>
      </c>
      <c r="E85" s="57">
        <v>440386</v>
      </c>
      <c r="F85" s="57">
        <v>768787</v>
      </c>
      <c r="G85" s="58" t="s">
        <v>202</v>
      </c>
      <c r="H85" s="59">
        <v>121062</v>
      </c>
      <c r="I85" s="19"/>
      <c r="K85" s="10"/>
      <c r="L85" s="10"/>
      <c r="M85" s="10"/>
      <c r="N85" s="10"/>
    </row>
    <row r="86" spans="1:14" ht="30" customHeight="1" x14ac:dyDescent="0.3">
      <c r="A86" s="57">
        <v>738817</v>
      </c>
      <c r="B86" s="57">
        <v>715175</v>
      </c>
      <c r="C86" s="32">
        <v>692830</v>
      </c>
      <c r="E86" s="57">
        <v>757873</v>
      </c>
      <c r="F86" s="57">
        <v>1224121</v>
      </c>
      <c r="G86" s="58" t="s">
        <v>78</v>
      </c>
      <c r="H86" s="59">
        <v>121063</v>
      </c>
      <c r="I86" s="19"/>
      <c r="K86" s="10"/>
      <c r="L86" s="10"/>
      <c r="M86" s="10"/>
      <c r="N86" s="10"/>
    </row>
    <row r="87" spans="1:14" ht="30" customHeight="1" x14ac:dyDescent="0.3">
      <c r="A87" s="57">
        <v>15030223</v>
      </c>
      <c r="B87" s="57">
        <v>14569533</v>
      </c>
      <c r="C87" s="32">
        <v>14134389</v>
      </c>
      <c r="E87" s="57">
        <v>14548028</v>
      </c>
      <c r="F87" s="57">
        <v>17609814</v>
      </c>
      <c r="G87" s="58" t="s">
        <v>79</v>
      </c>
      <c r="H87" s="59">
        <v>121064</v>
      </c>
      <c r="I87" s="19"/>
      <c r="K87" s="10"/>
      <c r="L87" s="10"/>
      <c r="M87" s="10"/>
      <c r="N87" s="10"/>
    </row>
    <row r="88" spans="1:14" ht="30" customHeight="1" x14ac:dyDescent="0.3">
      <c r="A88" s="57">
        <v>48271</v>
      </c>
      <c r="B88" s="57">
        <v>43922</v>
      </c>
      <c r="C88" s="32">
        <v>39966</v>
      </c>
      <c r="E88" s="57">
        <v>63406</v>
      </c>
      <c r="F88" s="57">
        <v>59470</v>
      </c>
      <c r="G88" s="58" t="s">
        <v>80</v>
      </c>
      <c r="H88" s="59">
        <v>121065</v>
      </c>
      <c r="I88" s="19"/>
      <c r="K88" s="10"/>
      <c r="L88" s="10"/>
      <c r="M88" s="10"/>
      <c r="N88" s="10"/>
    </row>
    <row r="89" spans="1:14" ht="30" customHeight="1" x14ac:dyDescent="0.3">
      <c r="A89" s="57">
        <v>6187909</v>
      </c>
      <c r="B89" s="57">
        <v>5990274</v>
      </c>
      <c r="C89" s="32">
        <v>5805187</v>
      </c>
      <c r="E89" s="57">
        <v>5448834</v>
      </c>
      <c r="F89" s="57">
        <v>7344550</v>
      </c>
      <c r="G89" s="58" t="s">
        <v>81</v>
      </c>
      <c r="H89" s="59">
        <v>121066</v>
      </c>
      <c r="I89" s="19"/>
      <c r="K89" s="10"/>
      <c r="L89" s="10"/>
      <c r="M89" s="10"/>
      <c r="N89" s="10"/>
    </row>
    <row r="90" spans="1:14" ht="30" customHeight="1" x14ac:dyDescent="0.3">
      <c r="A90" s="57">
        <v>139200</v>
      </c>
      <c r="B90" s="57">
        <v>136429</v>
      </c>
      <c r="C90" s="32">
        <v>133812</v>
      </c>
      <c r="E90" s="57">
        <v>127487</v>
      </c>
      <c r="F90" s="57">
        <v>138260</v>
      </c>
      <c r="G90" s="58" t="s">
        <v>82</v>
      </c>
      <c r="H90" s="59">
        <v>121067</v>
      </c>
      <c r="I90" s="19"/>
      <c r="K90" s="10"/>
      <c r="L90" s="10"/>
      <c r="M90" s="10"/>
      <c r="N90" s="10"/>
    </row>
    <row r="91" spans="1:14" ht="30" customHeight="1" x14ac:dyDescent="0.3">
      <c r="A91" s="57">
        <v>53263</v>
      </c>
      <c r="B91" s="57">
        <v>52062</v>
      </c>
      <c r="C91" s="32">
        <v>50916</v>
      </c>
      <c r="E91" s="57">
        <v>45367</v>
      </c>
      <c r="F91" s="57">
        <v>58743</v>
      </c>
      <c r="G91" s="58" t="s">
        <v>83</v>
      </c>
      <c r="H91" s="59">
        <v>121068</v>
      </c>
      <c r="I91" s="19"/>
      <c r="K91" s="10"/>
      <c r="L91" s="10"/>
      <c r="M91" s="10"/>
      <c r="N91" s="10"/>
    </row>
    <row r="92" spans="1:14" ht="30" customHeight="1" x14ac:dyDescent="0.3">
      <c r="A92" s="57">
        <v>9774</v>
      </c>
      <c r="B92" s="57">
        <v>9361</v>
      </c>
      <c r="C92" s="32">
        <v>8976</v>
      </c>
      <c r="E92" s="57">
        <v>6280</v>
      </c>
      <c r="F92" s="57">
        <v>4457</v>
      </c>
      <c r="G92" s="58" t="s">
        <v>84</v>
      </c>
      <c r="H92" s="59">
        <v>121069</v>
      </c>
      <c r="I92" s="19"/>
      <c r="K92" s="10"/>
      <c r="L92" s="10"/>
      <c r="M92" s="10"/>
      <c r="N92" s="10"/>
    </row>
    <row r="93" spans="1:14" ht="30" customHeight="1" x14ac:dyDescent="0.3">
      <c r="A93" s="57">
        <v>7587918</v>
      </c>
      <c r="B93" s="57">
        <v>7432744</v>
      </c>
      <c r="C93" s="32">
        <v>7281192</v>
      </c>
      <c r="E93" s="57">
        <v>7065780</v>
      </c>
      <c r="F93" s="57">
        <v>9096153</v>
      </c>
      <c r="G93" s="58" t="s">
        <v>85</v>
      </c>
      <c r="H93" s="59">
        <v>121073</v>
      </c>
      <c r="I93" s="19"/>
      <c r="K93" s="10"/>
      <c r="L93" s="10"/>
      <c r="M93" s="10"/>
      <c r="N93" s="10"/>
    </row>
    <row r="94" spans="1:14" ht="30" customHeight="1" x14ac:dyDescent="0.3">
      <c r="A94" s="57">
        <v>0</v>
      </c>
      <c r="B94" s="57">
        <v>0</v>
      </c>
      <c r="C94" s="32">
        <v>0</v>
      </c>
      <c r="E94" s="57">
        <v>347867</v>
      </c>
      <c r="F94" s="57">
        <v>300185</v>
      </c>
      <c r="G94" s="58" t="s">
        <v>86</v>
      </c>
      <c r="H94" s="59">
        <v>121074</v>
      </c>
      <c r="I94" s="19"/>
      <c r="K94" s="10"/>
      <c r="L94" s="10"/>
      <c r="M94" s="10"/>
      <c r="N94" s="10"/>
    </row>
    <row r="95" spans="1:14" ht="30" customHeight="1" x14ac:dyDescent="0.3">
      <c r="A95" s="57">
        <v>1607830</v>
      </c>
      <c r="B95" s="57">
        <v>1591814</v>
      </c>
      <c r="C95" s="32">
        <v>1575775</v>
      </c>
      <c r="E95" s="57">
        <v>2740498</v>
      </c>
      <c r="F95" s="57">
        <v>3702887</v>
      </c>
      <c r="G95" s="58" t="s">
        <v>87</v>
      </c>
      <c r="H95" s="59">
        <v>121075</v>
      </c>
      <c r="I95" s="19"/>
      <c r="K95" s="10"/>
      <c r="L95" s="10"/>
      <c r="M95" s="10"/>
      <c r="N95" s="10"/>
    </row>
    <row r="96" spans="1:14" ht="30" customHeight="1" x14ac:dyDescent="0.3">
      <c r="A96" s="57">
        <v>586157955</v>
      </c>
      <c r="B96" s="57">
        <v>573503737</v>
      </c>
      <c r="C96" s="32">
        <v>559616403</v>
      </c>
      <c r="E96" s="57">
        <v>339675286</v>
      </c>
      <c r="F96" s="57">
        <v>331429870</v>
      </c>
      <c r="G96" s="58" t="s">
        <v>88</v>
      </c>
      <c r="H96" s="59">
        <v>121076</v>
      </c>
      <c r="I96" s="19"/>
      <c r="K96" s="10"/>
      <c r="L96" s="10"/>
      <c r="M96" s="10"/>
      <c r="N96" s="10"/>
    </row>
    <row r="97" spans="1:14" ht="30" customHeight="1" x14ac:dyDescent="0.3">
      <c r="A97" s="57">
        <v>9109349</v>
      </c>
      <c r="B97" s="57">
        <v>9104602</v>
      </c>
      <c r="C97" s="32">
        <v>9095110</v>
      </c>
      <c r="E97" s="57">
        <v>9407586</v>
      </c>
      <c r="F97" s="57">
        <v>10015520</v>
      </c>
      <c r="G97" s="58" t="s">
        <v>89</v>
      </c>
      <c r="H97" s="59">
        <v>121079</v>
      </c>
      <c r="I97" s="19"/>
      <c r="K97" s="10"/>
      <c r="L97" s="10"/>
      <c r="M97" s="10"/>
      <c r="N97" s="10"/>
    </row>
    <row r="98" spans="1:14" ht="30" customHeight="1" x14ac:dyDescent="0.3">
      <c r="A98" s="57">
        <v>5858</v>
      </c>
      <c r="B98" s="57">
        <v>5743</v>
      </c>
      <c r="C98" s="32">
        <v>5630</v>
      </c>
      <c r="E98" s="57">
        <v>51787</v>
      </c>
      <c r="F98" s="57">
        <v>40820</v>
      </c>
      <c r="G98" s="58" t="s">
        <v>205</v>
      </c>
      <c r="H98" s="59">
        <v>121080</v>
      </c>
      <c r="I98" s="19"/>
      <c r="K98" s="10"/>
      <c r="L98" s="10"/>
      <c r="M98" s="10"/>
      <c r="N98" s="10"/>
    </row>
    <row r="99" spans="1:14" ht="30" customHeight="1" x14ac:dyDescent="0.3">
      <c r="A99" s="57">
        <v>803540</v>
      </c>
      <c r="B99" s="57">
        <v>787784</v>
      </c>
      <c r="C99" s="32">
        <v>772337</v>
      </c>
      <c r="E99" s="57">
        <v>757431</v>
      </c>
      <c r="F99" s="57">
        <v>480399</v>
      </c>
      <c r="G99" s="58" t="s">
        <v>90</v>
      </c>
      <c r="H99" s="59">
        <v>121081</v>
      </c>
      <c r="I99" s="19"/>
      <c r="K99" s="10"/>
      <c r="L99" s="10"/>
      <c r="M99" s="10"/>
      <c r="N99" s="10"/>
    </row>
    <row r="100" spans="1:14" ht="30" customHeight="1" x14ac:dyDescent="0.3">
      <c r="A100" s="57">
        <v>0</v>
      </c>
      <c r="B100" s="57">
        <v>0</v>
      </c>
      <c r="C100" s="32">
        <v>0</v>
      </c>
      <c r="E100" s="57">
        <v>0</v>
      </c>
      <c r="F100" s="57">
        <v>1460</v>
      </c>
      <c r="G100" s="58" t="s">
        <v>91</v>
      </c>
      <c r="H100" s="59">
        <v>121084</v>
      </c>
      <c r="I100" s="19"/>
      <c r="K100" s="10"/>
      <c r="L100" s="10"/>
      <c r="M100" s="10"/>
      <c r="N100" s="10"/>
    </row>
    <row r="101" spans="1:14" ht="30" customHeight="1" x14ac:dyDescent="0.3">
      <c r="A101" s="57">
        <v>6800</v>
      </c>
      <c r="B101" s="57">
        <v>6400</v>
      </c>
      <c r="C101" s="32">
        <v>6400</v>
      </c>
      <c r="E101" s="57">
        <v>6400</v>
      </c>
      <c r="F101" s="57">
        <v>7000</v>
      </c>
      <c r="G101" s="58" t="s">
        <v>92</v>
      </c>
      <c r="H101" s="59">
        <v>121085</v>
      </c>
      <c r="I101" s="19"/>
      <c r="K101" s="10"/>
      <c r="L101" s="10"/>
      <c r="M101" s="10"/>
      <c r="N101" s="10"/>
    </row>
    <row r="102" spans="1:14" ht="30" customHeight="1" x14ac:dyDescent="0.3">
      <c r="A102" s="57">
        <v>1400</v>
      </c>
      <c r="B102" s="57">
        <v>1400</v>
      </c>
      <c r="C102" s="32">
        <v>1400</v>
      </c>
      <c r="E102" s="57">
        <v>800</v>
      </c>
      <c r="F102" s="57">
        <v>800</v>
      </c>
      <c r="G102" s="58" t="s">
        <v>93</v>
      </c>
      <c r="H102" s="59">
        <v>121086</v>
      </c>
      <c r="I102" s="19"/>
      <c r="K102" s="10"/>
      <c r="L102" s="10"/>
      <c r="M102" s="10"/>
      <c r="N102" s="10"/>
    </row>
    <row r="103" spans="1:14" ht="30" customHeight="1" x14ac:dyDescent="0.3">
      <c r="A103" s="57">
        <v>2495387</v>
      </c>
      <c r="B103" s="57">
        <v>2367162</v>
      </c>
      <c r="C103" s="32">
        <v>2114502</v>
      </c>
      <c r="E103" s="57">
        <v>1837342</v>
      </c>
      <c r="F103" s="57">
        <v>1800550</v>
      </c>
      <c r="G103" s="58" t="s">
        <v>94</v>
      </c>
      <c r="H103" s="59">
        <v>121088</v>
      </c>
      <c r="I103" s="19"/>
      <c r="K103" s="10"/>
      <c r="L103" s="10"/>
      <c r="M103" s="10"/>
      <c r="N103" s="10"/>
    </row>
    <row r="104" spans="1:14" ht="30" customHeight="1" x14ac:dyDescent="0.3">
      <c r="A104" s="57">
        <v>1838400</v>
      </c>
      <c r="B104" s="57">
        <v>1838400</v>
      </c>
      <c r="C104" s="32">
        <v>1838400</v>
      </c>
      <c r="E104" s="57">
        <v>1765223</v>
      </c>
      <c r="F104" s="57">
        <v>2028400</v>
      </c>
      <c r="G104" s="58" t="s">
        <v>95</v>
      </c>
      <c r="H104" s="59">
        <v>121089</v>
      </c>
      <c r="I104" s="19"/>
      <c r="K104" s="10"/>
      <c r="L104" s="10"/>
      <c r="M104" s="10"/>
      <c r="N104" s="10"/>
    </row>
    <row r="105" spans="1:14" ht="30" customHeight="1" x14ac:dyDescent="0.3">
      <c r="A105" s="57">
        <v>6576948</v>
      </c>
      <c r="B105" s="57">
        <v>6511830</v>
      </c>
      <c r="C105" s="32">
        <v>6384148</v>
      </c>
      <c r="E105" s="57">
        <v>5660519</v>
      </c>
      <c r="F105" s="57">
        <v>5796039</v>
      </c>
      <c r="G105" s="58" t="s">
        <v>96</v>
      </c>
      <c r="H105" s="59">
        <v>121090</v>
      </c>
      <c r="I105" s="19"/>
      <c r="K105" s="10"/>
      <c r="L105" s="10"/>
      <c r="M105" s="10"/>
      <c r="N105" s="10"/>
    </row>
    <row r="106" spans="1:14" ht="30" customHeight="1" x14ac:dyDescent="0.3">
      <c r="A106" s="57">
        <v>0</v>
      </c>
      <c r="B106" s="57">
        <v>0</v>
      </c>
      <c r="C106" s="32">
        <v>0</v>
      </c>
      <c r="E106" s="57">
        <v>76700000</v>
      </c>
      <c r="F106" s="57">
        <v>76700000</v>
      </c>
      <c r="G106" s="58" t="s">
        <v>97</v>
      </c>
      <c r="H106" s="59">
        <v>121092</v>
      </c>
      <c r="I106" s="19"/>
      <c r="K106" s="10"/>
      <c r="L106" s="10"/>
      <c r="M106" s="10"/>
      <c r="N106" s="10"/>
    </row>
    <row r="107" spans="1:14" ht="30" customHeight="1" x14ac:dyDescent="0.3">
      <c r="A107" s="57">
        <v>0</v>
      </c>
      <c r="B107" s="57">
        <v>0</v>
      </c>
      <c r="C107" s="32">
        <v>0</v>
      </c>
      <c r="E107" s="57">
        <v>33821384</v>
      </c>
      <c r="F107" s="57">
        <v>105197100</v>
      </c>
      <c r="G107" s="58" t="s">
        <v>176</v>
      </c>
      <c r="H107" s="59">
        <v>121093</v>
      </c>
      <c r="I107" s="19"/>
      <c r="K107" s="10"/>
      <c r="L107" s="10"/>
      <c r="M107" s="10"/>
      <c r="N107" s="10"/>
    </row>
    <row r="108" spans="1:14" ht="30" customHeight="1" x14ac:dyDescent="0.3">
      <c r="A108" s="57">
        <v>1095600226</v>
      </c>
      <c r="B108" s="57">
        <v>1024692806</v>
      </c>
      <c r="C108" s="32">
        <v>877129990</v>
      </c>
      <c r="E108" s="57">
        <v>705880255</v>
      </c>
      <c r="F108" s="57">
        <v>659329865</v>
      </c>
      <c r="G108" s="58" t="s">
        <v>201</v>
      </c>
      <c r="H108" s="59">
        <v>121094</v>
      </c>
      <c r="I108" s="19"/>
      <c r="K108" s="10"/>
      <c r="L108" s="10"/>
      <c r="M108" s="10"/>
      <c r="N108" s="10"/>
    </row>
    <row r="109" spans="1:14" ht="30" customHeight="1" x14ac:dyDescent="0.3">
      <c r="A109" s="57">
        <v>11294162</v>
      </c>
      <c r="B109" s="57">
        <v>11182339</v>
      </c>
      <c r="C109" s="32">
        <v>11071624</v>
      </c>
      <c r="E109" s="57">
        <v>22143245</v>
      </c>
      <c r="F109" s="57">
        <v>7680000</v>
      </c>
      <c r="G109" s="58" t="s">
        <v>98</v>
      </c>
      <c r="H109" s="59">
        <v>121095</v>
      </c>
      <c r="I109" s="19"/>
      <c r="K109" s="10"/>
      <c r="L109" s="10"/>
      <c r="M109" s="10"/>
      <c r="N109" s="10"/>
    </row>
    <row r="110" spans="1:14" ht="30" customHeight="1" x14ac:dyDescent="0.3">
      <c r="A110" s="57">
        <v>0</v>
      </c>
      <c r="B110" s="57">
        <v>0</v>
      </c>
      <c r="C110" s="32">
        <v>0</v>
      </c>
      <c r="E110" s="57">
        <v>3064000</v>
      </c>
      <c r="F110" s="57">
        <v>19947000</v>
      </c>
      <c r="G110" s="58" t="s">
        <v>99</v>
      </c>
      <c r="H110" s="59">
        <v>121096</v>
      </c>
      <c r="I110" s="19"/>
      <c r="K110" s="10"/>
      <c r="L110" s="10"/>
      <c r="M110" s="10"/>
      <c r="N110" s="10"/>
    </row>
    <row r="111" spans="1:14" ht="30" customHeight="1" x14ac:dyDescent="0.3">
      <c r="A111" s="57">
        <v>0</v>
      </c>
      <c r="B111" s="57">
        <v>0</v>
      </c>
      <c r="C111" s="32">
        <v>0</v>
      </c>
      <c r="E111" s="57">
        <v>0</v>
      </c>
      <c r="F111" s="57">
        <v>6000</v>
      </c>
      <c r="G111" s="58" t="s">
        <v>100</v>
      </c>
      <c r="H111" s="59">
        <v>121097</v>
      </c>
      <c r="I111" s="19"/>
      <c r="K111" s="10"/>
      <c r="L111" s="10"/>
      <c r="M111" s="10"/>
      <c r="N111" s="10"/>
    </row>
    <row r="112" spans="1:14" ht="30" customHeight="1" x14ac:dyDescent="0.3">
      <c r="A112" s="57">
        <v>14263</v>
      </c>
      <c r="B112" s="57">
        <v>13983</v>
      </c>
      <c r="C112" s="32">
        <v>13709</v>
      </c>
      <c r="E112" s="57">
        <v>13440</v>
      </c>
      <c r="F112" s="57">
        <v>650</v>
      </c>
      <c r="G112" s="58" t="s">
        <v>200</v>
      </c>
      <c r="H112" s="59">
        <v>121098</v>
      </c>
      <c r="I112" s="19"/>
      <c r="K112" s="10"/>
      <c r="L112" s="10"/>
      <c r="M112" s="10"/>
      <c r="N112" s="10"/>
    </row>
    <row r="113" spans="1:14" ht="30" customHeight="1" x14ac:dyDescent="0.3">
      <c r="A113" s="57">
        <v>4141731</v>
      </c>
      <c r="B113" s="57">
        <v>4060520</v>
      </c>
      <c r="C113" s="32">
        <v>3980902</v>
      </c>
      <c r="E113" s="57">
        <v>3902845</v>
      </c>
      <c r="F113" s="57">
        <v>1877240</v>
      </c>
      <c r="G113" s="58" t="s">
        <v>101</v>
      </c>
      <c r="H113" s="59">
        <v>121099</v>
      </c>
      <c r="I113" s="19"/>
      <c r="K113" s="10"/>
      <c r="L113" s="10"/>
      <c r="M113" s="10"/>
      <c r="N113" s="10"/>
    </row>
    <row r="114" spans="1:14" ht="30" customHeight="1" x14ac:dyDescent="0.3">
      <c r="A114" s="57">
        <v>27089</v>
      </c>
      <c r="B114" s="57">
        <v>26558</v>
      </c>
      <c r="C114" s="32">
        <v>26037</v>
      </c>
      <c r="E114" s="57">
        <v>25527</v>
      </c>
      <c r="F114" s="57">
        <v>36598</v>
      </c>
      <c r="G114" s="58" t="s">
        <v>102</v>
      </c>
      <c r="H114" s="59">
        <v>121100</v>
      </c>
      <c r="I114" s="19"/>
      <c r="K114" s="10"/>
      <c r="L114" s="10"/>
      <c r="M114" s="10"/>
      <c r="N114" s="10"/>
    </row>
    <row r="115" spans="1:14" ht="30" customHeight="1" x14ac:dyDescent="0.3">
      <c r="A115" s="57">
        <v>3359650</v>
      </c>
      <c r="B115" s="57">
        <v>3199667</v>
      </c>
      <c r="C115" s="32">
        <v>3047302</v>
      </c>
      <c r="E115" s="57">
        <v>2902192</v>
      </c>
      <c r="F115" s="57">
        <v>3742163</v>
      </c>
      <c r="G115" s="58" t="s">
        <v>103</v>
      </c>
      <c r="H115" s="59">
        <v>121101</v>
      </c>
      <c r="I115" s="19"/>
      <c r="K115" s="10"/>
      <c r="L115" s="10"/>
      <c r="M115" s="10"/>
      <c r="N115" s="10"/>
    </row>
    <row r="116" spans="1:14" ht="30" customHeight="1" x14ac:dyDescent="0.3">
      <c r="A116" s="57">
        <v>0</v>
      </c>
      <c r="B116" s="57">
        <v>0</v>
      </c>
      <c r="C116" s="32">
        <v>0</v>
      </c>
      <c r="E116" s="57">
        <v>0</v>
      </c>
      <c r="F116" s="57">
        <v>25942696</v>
      </c>
      <c r="G116" s="58" t="s">
        <v>199</v>
      </c>
      <c r="H116" s="59">
        <v>121104</v>
      </c>
      <c r="I116" s="19"/>
      <c r="K116" s="10"/>
      <c r="L116" s="10"/>
      <c r="M116" s="10"/>
      <c r="N116" s="10"/>
    </row>
    <row r="117" spans="1:14" ht="30" customHeight="1" x14ac:dyDescent="0.3">
      <c r="A117" s="57">
        <v>515100000</v>
      </c>
      <c r="B117" s="57">
        <v>510000000</v>
      </c>
      <c r="C117" s="32">
        <v>500000000</v>
      </c>
      <c r="E117" s="57">
        <v>0</v>
      </c>
      <c r="F117" s="57">
        <v>0</v>
      </c>
      <c r="G117" s="58" t="s">
        <v>178</v>
      </c>
      <c r="H117" s="59">
        <v>121105</v>
      </c>
      <c r="I117" s="19"/>
      <c r="K117" s="10"/>
      <c r="L117" s="10"/>
      <c r="M117" s="10"/>
      <c r="N117" s="10"/>
    </row>
    <row r="118" spans="1:14" ht="30" customHeight="1" x14ac:dyDescent="0.3">
      <c r="A118" s="57">
        <v>17636534</v>
      </c>
      <c r="B118" s="57">
        <v>17306950</v>
      </c>
      <c r="C118" s="32">
        <v>16993004</v>
      </c>
      <c r="E118" s="57">
        <v>23400449</v>
      </c>
      <c r="F118" s="57">
        <v>23964597</v>
      </c>
      <c r="G118" s="58" t="s">
        <v>104</v>
      </c>
      <c r="H118" s="59">
        <v>121999</v>
      </c>
      <c r="I118" s="19"/>
      <c r="K118" s="10"/>
      <c r="L118" s="10"/>
      <c r="M118" s="10"/>
      <c r="N118" s="10"/>
    </row>
    <row r="119" spans="1:14" ht="30" customHeight="1" x14ac:dyDescent="0.3">
      <c r="A119" s="43">
        <f>SUM(A120:A148)</f>
        <v>475708477</v>
      </c>
      <c r="B119" s="43">
        <f t="shared" ref="B119:C119" si="10">SUM(B120:B148)</f>
        <v>459544792</v>
      </c>
      <c r="C119" s="46">
        <f t="shared" si="10"/>
        <v>440861978</v>
      </c>
      <c r="E119" s="43">
        <f>SUM(E120:E148)</f>
        <v>450325648</v>
      </c>
      <c r="F119" s="43">
        <f>SUM(F120:F148)</f>
        <v>413656532</v>
      </c>
      <c r="G119" s="51" t="s">
        <v>11</v>
      </c>
      <c r="H119" s="44">
        <v>123</v>
      </c>
      <c r="I119" s="45"/>
      <c r="K119" s="10"/>
      <c r="L119" s="10"/>
      <c r="M119" s="10"/>
      <c r="N119" s="10"/>
    </row>
    <row r="120" spans="1:14" ht="30" customHeight="1" x14ac:dyDescent="0.3">
      <c r="A120" s="54">
        <v>1100593</v>
      </c>
      <c r="B120" s="54">
        <v>1089343</v>
      </c>
      <c r="C120" s="31">
        <v>1078093</v>
      </c>
      <c r="E120" s="54">
        <v>2900377</v>
      </c>
      <c r="F120" s="54">
        <v>4020695</v>
      </c>
      <c r="G120" s="55" t="s">
        <v>105</v>
      </c>
      <c r="H120" s="56">
        <v>123001</v>
      </c>
      <c r="I120" s="19"/>
      <c r="K120" s="10"/>
      <c r="L120" s="10"/>
      <c r="M120" s="10"/>
      <c r="N120" s="10"/>
    </row>
    <row r="121" spans="1:14" ht="30" customHeight="1" x14ac:dyDescent="0.3">
      <c r="A121" s="57">
        <v>332105</v>
      </c>
      <c r="B121" s="57">
        <v>310244</v>
      </c>
      <c r="C121" s="32">
        <v>294407</v>
      </c>
      <c r="E121" s="57">
        <v>359500</v>
      </c>
      <c r="F121" s="57">
        <v>396000</v>
      </c>
      <c r="G121" s="58" t="s">
        <v>106</v>
      </c>
      <c r="H121" s="59">
        <v>123002</v>
      </c>
      <c r="I121" s="19"/>
      <c r="K121" s="10"/>
      <c r="L121" s="10"/>
      <c r="M121" s="10"/>
      <c r="N121" s="10"/>
    </row>
    <row r="122" spans="1:14" ht="30" customHeight="1" x14ac:dyDescent="0.3">
      <c r="A122" s="57">
        <v>590000</v>
      </c>
      <c r="B122" s="57">
        <v>580000</v>
      </c>
      <c r="C122" s="32">
        <v>590000</v>
      </c>
      <c r="E122" s="57">
        <v>612250</v>
      </c>
      <c r="F122" s="57">
        <v>555500</v>
      </c>
      <c r="G122" s="58" t="s">
        <v>107</v>
      </c>
      <c r="H122" s="59">
        <v>123004</v>
      </c>
      <c r="I122" s="19"/>
      <c r="K122" s="10"/>
      <c r="L122" s="10"/>
      <c r="M122" s="10"/>
      <c r="N122" s="10"/>
    </row>
    <row r="123" spans="1:14" ht="30" customHeight="1" x14ac:dyDescent="0.3">
      <c r="A123" s="57">
        <v>27058</v>
      </c>
      <c r="B123" s="57">
        <v>26904</v>
      </c>
      <c r="C123" s="32">
        <v>26751</v>
      </c>
      <c r="E123" s="57">
        <v>34672</v>
      </c>
      <c r="F123" s="57">
        <v>26600</v>
      </c>
      <c r="G123" s="58" t="s">
        <v>108</v>
      </c>
      <c r="H123" s="59">
        <v>123005</v>
      </c>
      <c r="I123" s="19"/>
      <c r="K123" s="10"/>
      <c r="L123" s="10"/>
      <c r="M123" s="10"/>
      <c r="N123" s="10"/>
    </row>
    <row r="124" spans="1:14" ht="30" customHeight="1" x14ac:dyDescent="0.3">
      <c r="A124" s="57">
        <v>0</v>
      </c>
      <c r="B124" s="57">
        <v>0</v>
      </c>
      <c r="C124" s="32">
        <v>0</v>
      </c>
      <c r="E124" s="57">
        <v>0</v>
      </c>
      <c r="F124" s="57">
        <v>18452</v>
      </c>
      <c r="G124" s="58" t="s">
        <v>109</v>
      </c>
      <c r="H124" s="59">
        <v>123006</v>
      </c>
      <c r="I124" s="19"/>
      <c r="K124" s="10"/>
      <c r="L124" s="10"/>
      <c r="M124" s="10"/>
      <c r="N124" s="10"/>
    </row>
    <row r="125" spans="1:14" ht="30" customHeight="1" x14ac:dyDescent="0.3">
      <c r="A125" s="57">
        <v>118750</v>
      </c>
      <c r="B125" s="57">
        <v>120000</v>
      </c>
      <c r="C125" s="32">
        <v>115000</v>
      </c>
      <c r="E125" s="57">
        <v>140000</v>
      </c>
      <c r="F125" s="57">
        <v>170000</v>
      </c>
      <c r="G125" s="58" t="s">
        <v>110</v>
      </c>
      <c r="H125" s="59">
        <v>123007</v>
      </c>
      <c r="I125" s="19"/>
      <c r="K125" s="10"/>
      <c r="L125" s="10"/>
      <c r="M125" s="10"/>
      <c r="N125" s="10"/>
    </row>
    <row r="126" spans="1:14" ht="30" customHeight="1" x14ac:dyDescent="0.3">
      <c r="A126" s="57">
        <v>2600</v>
      </c>
      <c r="B126" s="57">
        <v>2600</v>
      </c>
      <c r="C126" s="32">
        <v>2600</v>
      </c>
      <c r="E126" s="57">
        <v>2600</v>
      </c>
      <c r="F126" s="57">
        <v>9100</v>
      </c>
      <c r="G126" s="58" t="s">
        <v>111</v>
      </c>
      <c r="H126" s="59">
        <v>123008</v>
      </c>
      <c r="I126" s="19"/>
      <c r="K126" s="10"/>
      <c r="L126" s="10"/>
      <c r="M126" s="10"/>
      <c r="N126" s="10"/>
    </row>
    <row r="127" spans="1:14" ht="30" customHeight="1" x14ac:dyDescent="0.3">
      <c r="A127" s="57">
        <v>2000</v>
      </c>
      <c r="B127" s="57">
        <v>2000</v>
      </c>
      <c r="C127" s="32">
        <v>2000</v>
      </c>
      <c r="E127" s="57">
        <v>3867</v>
      </c>
      <c r="F127" s="57">
        <v>2700</v>
      </c>
      <c r="G127" s="58" t="s">
        <v>112</v>
      </c>
      <c r="H127" s="59">
        <v>123009</v>
      </c>
      <c r="I127" s="19"/>
      <c r="K127" s="10"/>
      <c r="L127" s="10"/>
      <c r="M127" s="10"/>
      <c r="N127" s="10"/>
    </row>
    <row r="128" spans="1:14" ht="30" customHeight="1" x14ac:dyDescent="0.3">
      <c r="A128" s="57">
        <v>6070462</v>
      </c>
      <c r="B128" s="57">
        <v>5781392</v>
      </c>
      <c r="C128" s="32">
        <v>5506088</v>
      </c>
      <c r="E128" s="57">
        <v>5256143</v>
      </c>
      <c r="F128" s="57">
        <v>6124256</v>
      </c>
      <c r="G128" s="58" t="s">
        <v>113</v>
      </c>
      <c r="H128" s="59">
        <v>123013</v>
      </c>
      <c r="I128" s="19"/>
      <c r="K128" s="10"/>
      <c r="L128" s="10"/>
      <c r="M128" s="10"/>
      <c r="N128" s="10"/>
    </row>
    <row r="129" spans="1:14" ht="30" customHeight="1" x14ac:dyDescent="0.3">
      <c r="A129" s="57">
        <v>106739072</v>
      </c>
      <c r="B129" s="57">
        <v>105424092</v>
      </c>
      <c r="C129" s="32">
        <v>101458700</v>
      </c>
      <c r="E129" s="57">
        <v>105524248</v>
      </c>
      <c r="F129" s="57">
        <v>92387291</v>
      </c>
      <c r="G129" s="58" t="s">
        <v>114</v>
      </c>
      <c r="H129" s="59">
        <v>123014</v>
      </c>
      <c r="I129" s="19"/>
      <c r="K129" s="10"/>
      <c r="L129" s="10"/>
      <c r="M129" s="10"/>
      <c r="N129" s="10"/>
    </row>
    <row r="130" spans="1:14" ht="30" customHeight="1" x14ac:dyDescent="0.3">
      <c r="A130" s="57">
        <v>35000</v>
      </c>
      <c r="B130" s="57">
        <v>35000</v>
      </c>
      <c r="C130" s="32">
        <v>35000</v>
      </c>
      <c r="E130" s="57">
        <v>35000</v>
      </c>
      <c r="F130" s="57">
        <v>33000</v>
      </c>
      <c r="G130" s="58" t="s">
        <v>115</v>
      </c>
      <c r="H130" s="59">
        <v>123015</v>
      </c>
      <c r="I130" s="19"/>
      <c r="K130" s="10"/>
      <c r="L130" s="10"/>
      <c r="M130" s="10"/>
      <c r="N130" s="10"/>
    </row>
    <row r="131" spans="1:14" ht="30" customHeight="1" x14ac:dyDescent="0.3">
      <c r="A131" s="57">
        <v>280548984</v>
      </c>
      <c r="B131" s="57">
        <v>267189509</v>
      </c>
      <c r="C131" s="32">
        <v>254466199</v>
      </c>
      <c r="E131" s="57">
        <v>230099468</v>
      </c>
      <c r="F131" s="57">
        <v>202371204</v>
      </c>
      <c r="G131" s="58" t="s">
        <v>116</v>
      </c>
      <c r="H131" s="59">
        <v>123016</v>
      </c>
      <c r="I131" s="19"/>
      <c r="K131" s="10"/>
      <c r="L131" s="10"/>
      <c r="M131" s="10"/>
      <c r="N131" s="10"/>
    </row>
    <row r="132" spans="1:14" ht="30" customHeight="1" x14ac:dyDescent="0.3">
      <c r="A132" s="57">
        <v>2725710</v>
      </c>
      <c r="B132" s="57">
        <v>2600557</v>
      </c>
      <c r="C132" s="32">
        <v>2481364</v>
      </c>
      <c r="E132" s="57">
        <v>2367847</v>
      </c>
      <c r="F132" s="57">
        <v>2257875</v>
      </c>
      <c r="G132" s="58" t="s">
        <v>117</v>
      </c>
      <c r="H132" s="59">
        <v>123017</v>
      </c>
      <c r="I132" s="19"/>
      <c r="K132" s="10"/>
      <c r="L132" s="10"/>
      <c r="M132" s="10"/>
      <c r="N132" s="10"/>
    </row>
    <row r="133" spans="1:14" ht="30" customHeight="1" x14ac:dyDescent="0.3">
      <c r="A133" s="57">
        <v>45147</v>
      </c>
      <c r="B133" s="57">
        <v>42998</v>
      </c>
      <c r="C133" s="32">
        <v>40950</v>
      </c>
      <c r="E133" s="57">
        <v>39000</v>
      </c>
      <c r="F133" s="57">
        <v>89670</v>
      </c>
      <c r="G133" s="58" t="s">
        <v>118</v>
      </c>
      <c r="H133" s="59">
        <v>123018</v>
      </c>
      <c r="I133" s="19"/>
      <c r="K133" s="10"/>
      <c r="L133" s="10"/>
      <c r="M133" s="10"/>
      <c r="N133" s="10"/>
    </row>
    <row r="134" spans="1:14" ht="30" customHeight="1" x14ac:dyDescent="0.3">
      <c r="A134" s="57">
        <v>468546</v>
      </c>
      <c r="B134" s="57">
        <v>473694</v>
      </c>
      <c r="C134" s="32">
        <v>440343</v>
      </c>
      <c r="E134" s="57">
        <v>446200</v>
      </c>
      <c r="F134" s="57">
        <v>496200</v>
      </c>
      <c r="G134" s="58" t="s">
        <v>119</v>
      </c>
      <c r="H134" s="59">
        <v>123019</v>
      </c>
      <c r="I134" s="19"/>
      <c r="K134" s="10"/>
      <c r="L134" s="10"/>
      <c r="M134" s="10"/>
      <c r="N134" s="10"/>
    </row>
    <row r="135" spans="1:14" ht="30" customHeight="1" x14ac:dyDescent="0.3">
      <c r="A135" s="57">
        <v>533523</v>
      </c>
      <c r="B135" s="57">
        <v>523062</v>
      </c>
      <c r="C135" s="32">
        <v>512806</v>
      </c>
      <c r="E135" s="57">
        <v>502751</v>
      </c>
      <c r="F135" s="57">
        <v>593682</v>
      </c>
      <c r="G135" s="58" t="s">
        <v>120</v>
      </c>
      <c r="H135" s="59">
        <v>123020</v>
      </c>
      <c r="I135" s="19"/>
      <c r="K135" s="10"/>
      <c r="L135" s="10"/>
      <c r="M135" s="10"/>
      <c r="N135" s="10"/>
    </row>
    <row r="136" spans="1:14" ht="30" customHeight="1" x14ac:dyDescent="0.3">
      <c r="A136" s="57">
        <v>0</v>
      </c>
      <c r="B136" s="57">
        <v>0</v>
      </c>
      <c r="C136" s="32">
        <v>0</v>
      </c>
      <c r="E136" s="57">
        <v>54394</v>
      </c>
      <c r="F136" s="57">
        <v>99800</v>
      </c>
      <c r="G136" s="58" t="s">
        <v>121</v>
      </c>
      <c r="H136" s="59">
        <v>123021</v>
      </c>
      <c r="I136" s="19"/>
      <c r="K136" s="10"/>
      <c r="L136" s="10"/>
      <c r="M136" s="10"/>
      <c r="N136" s="10"/>
    </row>
    <row r="137" spans="1:14" ht="30" customHeight="1" x14ac:dyDescent="0.3">
      <c r="A137" s="57">
        <v>0</v>
      </c>
      <c r="B137" s="57">
        <v>0</v>
      </c>
      <c r="C137" s="32">
        <v>0</v>
      </c>
      <c r="E137" s="57">
        <v>61755</v>
      </c>
      <c r="F137" s="57">
        <v>104550</v>
      </c>
      <c r="G137" s="58" t="s">
        <v>122</v>
      </c>
      <c r="H137" s="59">
        <v>123022</v>
      </c>
      <c r="I137" s="19"/>
      <c r="K137" s="10"/>
      <c r="L137" s="10"/>
      <c r="M137" s="10"/>
      <c r="N137" s="10"/>
    </row>
    <row r="138" spans="1:14" ht="30" customHeight="1" x14ac:dyDescent="0.3">
      <c r="A138" s="57">
        <v>1630692</v>
      </c>
      <c r="B138" s="57">
        <v>1553040</v>
      </c>
      <c r="C138" s="32">
        <v>1479086</v>
      </c>
      <c r="E138" s="57">
        <v>4754093</v>
      </c>
      <c r="F138" s="57">
        <v>3795786</v>
      </c>
      <c r="G138" s="58" t="s">
        <v>123</v>
      </c>
      <c r="H138" s="59">
        <v>123025</v>
      </c>
      <c r="I138" s="19"/>
      <c r="K138" s="10"/>
      <c r="L138" s="10"/>
      <c r="M138" s="10"/>
      <c r="N138" s="10"/>
    </row>
    <row r="139" spans="1:14" ht="30" customHeight="1" x14ac:dyDescent="0.3">
      <c r="A139" s="57">
        <v>5147933</v>
      </c>
      <c r="B139" s="57">
        <v>4902793</v>
      </c>
      <c r="C139" s="32">
        <v>4669327</v>
      </c>
      <c r="E139" s="57">
        <v>4446978</v>
      </c>
      <c r="F139" s="57">
        <v>4566916</v>
      </c>
      <c r="G139" s="58" t="s">
        <v>124</v>
      </c>
      <c r="H139" s="59">
        <v>123026</v>
      </c>
      <c r="I139" s="19"/>
      <c r="K139" s="10"/>
      <c r="L139" s="10"/>
      <c r="M139" s="10"/>
      <c r="N139" s="10"/>
    </row>
    <row r="140" spans="1:14" ht="30" customHeight="1" x14ac:dyDescent="0.3">
      <c r="A140" s="57">
        <v>30098</v>
      </c>
      <c r="B140" s="57">
        <v>28665</v>
      </c>
      <c r="C140" s="32">
        <v>27300</v>
      </c>
      <c r="E140" s="57">
        <v>26000</v>
      </c>
      <c r="F140" s="57">
        <v>36000</v>
      </c>
      <c r="G140" s="58" t="s">
        <v>125</v>
      </c>
      <c r="H140" s="59">
        <v>123027</v>
      </c>
      <c r="I140" s="19"/>
      <c r="K140" s="10"/>
      <c r="L140" s="10"/>
      <c r="M140" s="10"/>
      <c r="N140" s="10"/>
    </row>
    <row r="141" spans="1:14" ht="30" customHeight="1" x14ac:dyDescent="0.3">
      <c r="A141" s="57">
        <v>23685</v>
      </c>
      <c r="B141" s="57">
        <v>22557</v>
      </c>
      <c r="C141" s="32">
        <v>21483</v>
      </c>
      <c r="E141" s="57">
        <v>20460</v>
      </c>
      <c r="F141" s="57">
        <v>36090</v>
      </c>
      <c r="G141" s="58" t="s">
        <v>126</v>
      </c>
      <c r="H141" s="59">
        <v>123029</v>
      </c>
      <c r="I141" s="19"/>
      <c r="K141" s="10"/>
      <c r="L141" s="10"/>
      <c r="M141" s="10"/>
      <c r="N141" s="10"/>
    </row>
    <row r="142" spans="1:14" ht="30" customHeight="1" x14ac:dyDescent="0.3">
      <c r="A142" s="57">
        <v>32000</v>
      </c>
      <c r="B142" s="57">
        <v>32000</v>
      </c>
      <c r="C142" s="32">
        <v>32000</v>
      </c>
      <c r="E142" s="57">
        <v>40000</v>
      </c>
      <c r="F142" s="57">
        <v>54000</v>
      </c>
      <c r="G142" s="58" t="s">
        <v>127</v>
      </c>
      <c r="H142" s="59">
        <v>123030</v>
      </c>
      <c r="I142" s="19"/>
      <c r="K142" s="10"/>
      <c r="L142" s="10"/>
      <c r="M142" s="10"/>
      <c r="N142" s="10"/>
    </row>
    <row r="143" spans="1:14" ht="30" customHeight="1" x14ac:dyDescent="0.3">
      <c r="A143" s="57">
        <v>2864540</v>
      </c>
      <c r="B143" s="57">
        <v>2836179</v>
      </c>
      <c r="C143" s="32">
        <v>2780568</v>
      </c>
      <c r="E143" s="57">
        <v>2100000</v>
      </c>
      <c r="F143" s="57">
        <v>2399000</v>
      </c>
      <c r="G143" s="58" t="s">
        <v>128</v>
      </c>
      <c r="H143" s="59">
        <v>123031</v>
      </c>
      <c r="I143" s="19"/>
      <c r="K143" s="10"/>
      <c r="L143" s="10"/>
      <c r="M143" s="10"/>
      <c r="N143" s="10"/>
    </row>
    <row r="144" spans="1:14" ht="30" customHeight="1" x14ac:dyDescent="0.3">
      <c r="A144" s="57">
        <v>52116030</v>
      </c>
      <c r="B144" s="57">
        <v>51600030</v>
      </c>
      <c r="C144" s="32">
        <v>50588265</v>
      </c>
      <c r="E144" s="57">
        <v>75130494</v>
      </c>
      <c r="F144" s="57">
        <v>74386628</v>
      </c>
      <c r="G144" s="58" t="s">
        <v>129</v>
      </c>
      <c r="H144" s="59">
        <v>123032</v>
      </c>
      <c r="I144" s="19"/>
      <c r="K144" s="10"/>
      <c r="L144" s="10"/>
      <c r="M144" s="10"/>
      <c r="N144" s="10"/>
    </row>
    <row r="145" spans="1:14" ht="30" customHeight="1" x14ac:dyDescent="0.3">
      <c r="A145" s="57">
        <v>7745736</v>
      </c>
      <c r="B145" s="57">
        <v>7669045</v>
      </c>
      <c r="C145" s="32">
        <v>7593114</v>
      </c>
      <c r="E145" s="57">
        <v>7517935</v>
      </c>
      <c r="F145" s="57">
        <v>7443500</v>
      </c>
      <c r="G145" s="58" t="s">
        <v>130</v>
      </c>
      <c r="H145" s="59">
        <v>123033</v>
      </c>
      <c r="I145" s="19"/>
      <c r="K145" s="10"/>
      <c r="L145" s="10"/>
      <c r="M145" s="10"/>
      <c r="N145" s="10"/>
    </row>
    <row r="146" spans="1:14" ht="30" customHeight="1" x14ac:dyDescent="0.3">
      <c r="A146" s="57">
        <v>1311979</v>
      </c>
      <c r="B146" s="57">
        <v>1299385</v>
      </c>
      <c r="C146" s="32">
        <v>1286792</v>
      </c>
      <c r="E146" s="57">
        <v>1115450</v>
      </c>
      <c r="F146" s="57">
        <v>1233010</v>
      </c>
      <c r="G146" s="58" t="s">
        <v>131</v>
      </c>
      <c r="H146" s="59">
        <v>123034</v>
      </c>
      <c r="I146" s="19"/>
      <c r="K146" s="10"/>
      <c r="L146" s="10"/>
      <c r="M146" s="10"/>
      <c r="N146" s="10"/>
    </row>
    <row r="147" spans="1:14" ht="30" customHeight="1" x14ac:dyDescent="0.3">
      <c r="A147" s="57">
        <v>32500</v>
      </c>
      <c r="B147" s="57">
        <v>32500</v>
      </c>
      <c r="C147" s="32">
        <v>32500</v>
      </c>
      <c r="E147" s="57">
        <v>32500</v>
      </c>
      <c r="F147" s="57">
        <v>17500</v>
      </c>
      <c r="G147" s="58" t="s">
        <v>132</v>
      </c>
      <c r="H147" s="59">
        <v>123035</v>
      </c>
      <c r="I147" s="19"/>
      <c r="K147" s="10"/>
      <c r="L147" s="10"/>
      <c r="M147" s="10"/>
      <c r="N147" s="10"/>
    </row>
    <row r="148" spans="1:14" ht="30" customHeight="1" x14ac:dyDescent="0.3">
      <c r="A148" s="57">
        <v>5433734</v>
      </c>
      <c r="B148" s="57">
        <v>5367203</v>
      </c>
      <c r="C148" s="32">
        <v>5301242</v>
      </c>
      <c r="E148" s="57">
        <v>6701666</v>
      </c>
      <c r="F148" s="57">
        <v>9931527</v>
      </c>
      <c r="G148" s="58" t="s">
        <v>133</v>
      </c>
      <c r="H148" s="59">
        <v>123999</v>
      </c>
      <c r="I148"/>
      <c r="J148" s="19"/>
      <c r="K148" s="10"/>
      <c r="L148" s="10"/>
      <c r="M148" s="10"/>
      <c r="N148" s="10"/>
    </row>
    <row r="149" spans="1:14" ht="30" customHeight="1" x14ac:dyDescent="0.3">
      <c r="A149" s="43">
        <f>SUM(A150:A160)</f>
        <v>50310996</v>
      </c>
      <c r="B149" s="43">
        <f t="shared" ref="B149:C149" si="11">SUM(B150:B160)</f>
        <v>49804788</v>
      </c>
      <c r="C149" s="46">
        <f t="shared" si="11"/>
        <v>49304047</v>
      </c>
      <c r="E149" s="43">
        <f>SUM(E150:E160)</f>
        <v>49510978</v>
      </c>
      <c r="F149" s="43">
        <f>SUM(F150:F160)</f>
        <v>50887985</v>
      </c>
      <c r="G149" s="51" t="s">
        <v>12</v>
      </c>
      <c r="H149" s="44">
        <v>124</v>
      </c>
      <c r="I149" s="45"/>
      <c r="K149" s="10"/>
      <c r="L149" s="10"/>
      <c r="M149" s="10"/>
      <c r="N149" s="10"/>
    </row>
    <row r="150" spans="1:14" ht="30" customHeight="1" x14ac:dyDescent="0.3">
      <c r="A150" s="54">
        <v>129509</v>
      </c>
      <c r="B150" s="54">
        <v>124403</v>
      </c>
      <c r="C150" s="31">
        <v>119670</v>
      </c>
      <c r="E150" s="54">
        <v>155065</v>
      </c>
      <c r="F150" s="54">
        <v>425862</v>
      </c>
      <c r="G150" s="55" t="s">
        <v>134</v>
      </c>
      <c r="H150" s="56">
        <v>124001</v>
      </c>
      <c r="I150" s="18"/>
      <c r="K150" s="10"/>
      <c r="L150" s="10"/>
      <c r="M150" s="10"/>
      <c r="N150" s="10"/>
    </row>
    <row r="151" spans="1:14" ht="30" customHeight="1" x14ac:dyDescent="0.3">
      <c r="A151" s="57">
        <v>2500</v>
      </c>
      <c r="B151" s="57">
        <v>2500</v>
      </c>
      <c r="C151" s="32">
        <v>2500</v>
      </c>
      <c r="E151" s="57">
        <v>750</v>
      </c>
      <c r="F151" s="57">
        <v>19850</v>
      </c>
      <c r="G151" s="58" t="s">
        <v>135</v>
      </c>
      <c r="H151" s="59">
        <v>124002</v>
      </c>
      <c r="I151" s="19"/>
      <c r="K151" s="10"/>
      <c r="L151" s="10"/>
      <c r="M151" s="10"/>
      <c r="N151" s="10"/>
    </row>
    <row r="152" spans="1:14" ht="30" customHeight="1" x14ac:dyDescent="0.3">
      <c r="A152" s="57">
        <v>0</v>
      </c>
      <c r="B152" s="57">
        <v>0</v>
      </c>
      <c r="C152" s="32">
        <v>0</v>
      </c>
      <c r="E152" s="57">
        <v>30460</v>
      </c>
      <c r="F152" s="57">
        <v>4260</v>
      </c>
      <c r="G152" s="58" t="s">
        <v>136</v>
      </c>
      <c r="H152" s="59">
        <v>124003</v>
      </c>
      <c r="I152" s="19"/>
      <c r="K152" s="10"/>
      <c r="L152" s="10"/>
      <c r="M152" s="10"/>
      <c r="N152" s="10"/>
    </row>
    <row r="153" spans="1:14" ht="30" customHeight="1" x14ac:dyDescent="0.3">
      <c r="A153" s="57">
        <v>271626</v>
      </c>
      <c r="B153" s="57">
        <v>266299</v>
      </c>
      <c r="C153" s="32">
        <v>261078</v>
      </c>
      <c r="E153" s="57">
        <v>255985</v>
      </c>
      <c r="F153" s="57">
        <v>173425</v>
      </c>
      <c r="G153" s="58" t="s">
        <v>137</v>
      </c>
      <c r="H153" s="59">
        <v>124004</v>
      </c>
      <c r="I153" s="19"/>
      <c r="K153" s="10"/>
      <c r="L153" s="10"/>
      <c r="M153" s="10"/>
      <c r="N153" s="10"/>
    </row>
    <row r="154" spans="1:14" ht="30" customHeight="1" x14ac:dyDescent="0.3">
      <c r="A154" s="57">
        <v>0</v>
      </c>
      <c r="B154" s="57">
        <v>0</v>
      </c>
      <c r="C154" s="32">
        <v>0</v>
      </c>
      <c r="E154" s="57">
        <v>40</v>
      </c>
      <c r="F154" s="57">
        <v>733</v>
      </c>
      <c r="G154" s="58" t="s">
        <v>138</v>
      </c>
      <c r="H154" s="59">
        <v>124005</v>
      </c>
      <c r="I154" s="19"/>
      <c r="K154" s="10"/>
      <c r="L154" s="10"/>
      <c r="M154" s="10"/>
      <c r="N154" s="10"/>
    </row>
    <row r="155" spans="1:14" ht="30" customHeight="1" x14ac:dyDescent="0.3">
      <c r="A155" s="57">
        <v>11885</v>
      </c>
      <c r="B155" s="57">
        <v>11319</v>
      </c>
      <c r="C155" s="32">
        <v>10780</v>
      </c>
      <c r="E155" s="57">
        <v>10267</v>
      </c>
      <c r="F155" s="57">
        <v>12300</v>
      </c>
      <c r="G155" s="58" t="s">
        <v>197</v>
      </c>
      <c r="H155" s="59">
        <v>124006</v>
      </c>
      <c r="I155" s="19"/>
      <c r="K155" s="10"/>
      <c r="L155" s="10"/>
      <c r="M155" s="10"/>
      <c r="N155" s="10"/>
    </row>
    <row r="156" spans="1:14" ht="30" customHeight="1" x14ac:dyDescent="0.3">
      <c r="A156" s="57">
        <v>49838275</v>
      </c>
      <c r="B156" s="57">
        <v>49344731</v>
      </c>
      <c r="C156" s="32">
        <v>48856077</v>
      </c>
      <c r="E156" s="57">
        <v>48372267</v>
      </c>
      <c r="F156" s="57">
        <v>47550400</v>
      </c>
      <c r="G156" s="58" t="s">
        <v>198</v>
      </c>
      <c r="H156" s="59">
        <v>124007</v>
      </c>
      <c r="I156" s="19"/>
      <c r="K156" s="10"/>
      <c r="L156" s="10"/>
      <c r="M156" s="10"/>
      <c r="N156" s="10"/>
    </row>
    <row r="157" spans="1:14" ht="30" customHeight="1" x14ac:dyDescent="0.3">
      <c r="A157" s="57">
        <v>0</v>
      </c>
      <c r="B157" s="57">
        <v>0</v>
      </c>
      <c r="C157" s="32">
        <v>0</v>
      </c>
      <c r="E157" s="57">
        <v>0</v>
      </c>
      <c r="F157" s="57">
        <v>1400</v>
      </c>
      <c r="G157" s="58" t="s">
        <v>139</v>
      </c>
      <c r="H157" s="59">
        <v>124008</v>
      </c>
      <c r="I157" s="19"/>
      <c r="K157" s="10"/>
      <c r="L157" s="10"/>
      <c r="M157" s="10"/>
      <c r="N157" s="10"/>
    </row>
    <row r="158" spans="1:14" ht="30" customHeight="1" x14ac:dyDescent="0.3">
      <c r="A158" s="57">
        <v>0</v>
      </c>
      <c r="B158" s="57">
        <v>0</v>
      </c>
      <c r="C158" s="32">
        <v>0</v>
      </c>
      <c r="E158" s="57">
        <v>0</v>
      </c>
      <c r="F158" s="57">
        <v>2451018</v>
      </c>
      <c r="G158" s="58" t="s">
        <v>140</v>
      </c>
      <c r="H158" s="59">
        <v>124009</v>
      </c>
      <c r="I158" s="19"/>
      <c r="K158" s="10"/>
      <c r="L158" s="10"/>
      <c r="M158" s="10"/>
      <c r="N158" s="10"/>
    </row>
    <row r="159" spans="1:14" ht="30" customHeight="1" x14ac:dyDescent="0.3">
      <c r="A159" s="57">
        <v>0</v>
      </c>
      <c r="B159" s="57">
        <v>0</v>
      </c>
      <c r="C159" s="32">
        <v>0</v>
      </c>
      <c r="E159" s="57">
        <v>0</v>
      </c>
      <c r="F159" s="57">
        <v>88354</v>
      </c>
      <c r="G159" s="58" t="s">
        <v>141</v>
      </c>
      <c r="H159" s="59">
        <v>124010</v>
      </c>
      <c r="I159" s="19"/>
      <c r="K159" s="10"/>
      <c r="L159" s="10"/>
      <c r="M159" s="10"/>
      <c r="N159" s="10"/>
    </row>
    <row r="160" spans="1:14" ht="30" customHeight="1" x14ac:dyDescent="0.3">
      <c r="A160" s="57">
        <v>57201</v>
      </c>
      <c r="B160" s="57">
        <v>55536</v>
      </c>
      <c r="C160" s="32">
        <v>53942</v>
      </c>
      <c r="E160" s="57">
        <v>686144</v>
      </c>
      <c r="F160" s="57">
        <v>160383</v>
      </c>
      <c r="G160" s="58" t="s">
        <v>142</v>
      </c>
      <c r="H160" s="59">
        <v>124999</v>
      </c>
      <c r="I160" s="19"/>
      <c r="K160" s="10"/>
      <c r="L160" s="10"/>
      <c r="M160" s="10"/>
      <c r="N160" s="10"/>
    </row>
    <row r="161" spans="1:14" ht="30" customHeight="1" x14ac:dyDescent="0.3">
      <c r="A161" s="43">
        <f>SUM(A162:A171)</f>
        <v>1949744486</v>
      </c>
      <c r="B161" s="43">
        <f t="shared" ref="B161:C161" si="12">SUM(B162:B171)</f>
        <v>1949753860</v>
      </c>
      <c r="C161" s="46">
        <f t="shared" si="12"/>
        <v>2172469704</v>
      </c>
      <c r="E161" s="43">
        <f>SUM(E162:E171)</f>
        <v>1703492032</v>
      </c>
      <c r="F161" s="43">
        <f>SUM(F162:F171)</f>
        <v>2015408683</v>
      </c>
      <c r="G161" s="51" t="s">
        <v>196</v>
      </c>
      <c r="H161" s="44">
        <v>125</v>
      </c>
      <c r="I161" s="45"/>
      <c r="K161" s="10"/>
      <c r="L161" s="10"/>
      <c r="M161" s="10"/>
      <c r="N161" s="10"/>
    </row>
    <row r="162" spans="1:14" ht="30" customHeight="1" x14ac:dyDescent="0.3">
      <c r="A162" s="54">
        <v>5628762</v>
      </c>
      <c r="B162" s="54">
        <v>5607750</v>
      </c>
      <c r="C162" s="31">
        <v>5593766</v>
      </c>
      <c r="E162" s="54">
        <v>5565936</v>
      </c>
      <c r="F162" s="54">
        <v>13822092</v>
      </c>
      <c r="G162" s="55" t="s">
        <v>143</v>
      </c>
      <c r="H162" s="56">
        <v>125001</v>
      </c>
      <c r="I162" s="18"/>
      <c r="K162" s="10"/>
      <c r="L162" s="10"/>
      <c r="M162" s="10"/>
      <c r="N162" s="10"/>
    </row>
    <row r="163" spans="1:14" ht="30" customHeight="1" x14ac:dyDescent="0.3">
      <c r="A163" s="57">
        <v>20223961</v>
      </c>
      <c r="B163" s="57">
        <v>20211934</v>
      </c>
      <c r="C163" s="32">
        <v>20229783</v>
      </c>
      <c r="E163" s="57">
        <v>20909596</v>
      </c>
      <c r="F163" s="57">
        <v>21382979</v>
      </c>
      <c r="G163" s="58" t="s">
        <v>144</v>
      </c>
      <c r="H163" s="59">
        <v>125002</v>
      </c>
      <c r="I163" s="19"/>
      <c r="K163" s="10"/>
      <c r="L163" s="10"/>
      <c r="M163" s="10"/>
      <c r="N163" s="10"/>
    </row>
    <row r="164" spans="1:14" ht="30" customHeight="1" x14ac:dyDescent="0.3">
      <c r="A164" s="57">
        <v>1793119567</v>
      </c>
      <c r="B164" s="57">
        <v>1793119567</v>
      </c>
      <c r="C164" s="32">
        <v>1726551062</v>
      </c>
      <c r="E164" s="57">
        <v>1541622111</v>
      </c>
      <c r="F164" s="57">
        <v>1525985637</v>
      </c>
      <c r="G164" s="58" t="s">
        <v>145</v>
      </c>
      <c r="H164" s="59">
        <v>125003</v>
      </c>
      <c r="I164" s="19"/>
      <c r="K164" s="10"/>
      <c r="L164" s="10"/>
      <c r="M164" s="10"/>
      <c r="N164" s="10"/>
    </row>
    <row r="165" spans="1:14" ht="30" customHeight="1" x14ac:dyDescent="0.3">
      <c r="A165" s="57">
        <v>99534405</v>
      </c>
      <c r="B165" s="57">
        <v>99674988</v>
      </c>
      <c r="C165" s="32">
        <v>99991735</v>
      </c>
      <c r="E165" s="57">
        <v>96417127</v>
      </c>
      <c r="F165" s="57">
        <v>104149441</v>
      </c>
      <c r="G165" s="58" t="s">
        <v>146</v>
      </c>
      <c r="H165" s="59">
        <v>125004</v>
      </c>
      <c r="I165" s="19"/>
      <c r="K165" s="10"/>
      <c r="L165" s="10"/>
      <c r="M165" s="10"/>
      <c r="N165" s="10"/>
    </row>
    <row r="166" spans="1:14" ht="30" customHeight="1" x14ac:dyDescent="0.3">
      <c r="A166" s="57">
        <v>7388137</v>
      </c>
      <c r="B166" s="57">
        <v>7292525</v>
      </c>
      <c r="C166" s="32">
        <v>7483750</v>
      </c>
      <c r="E166" s="57">
        <v>8555974</v>
      </c>
      <c r="F166" s="57">
        <v>9736711</v>
      </c>
      <c r="G166" s="58" t="s">
        <v>195</v>
      </c>
      <c r="H166" s="59">
        <v>125005</v>
      </c>
      <c r="I166" s="19"/>
      <c r="K166" s="10"/>
      <c r="L166" s="10"/>
      <c r="M166" s="10"/>
      <c r="N166" s="10"/>
    </row>
    <row r="167" spans="1:14" ht="30" customHeight="1" x14ac:dyDescent="0.3">
      <c r="A167" s="57">
        <v>0</v>
      </c>
      <c r="B167" s="57">
        <v>0</v>
      </c>
      <c r="C167" s="32">
        <v>0</v>
      </c>
      <c r="E167" s="57">
        <v>0</v>
      </c>
      <c r="F167" s="57">
        <v>35</v>
      </c>
      <c r="G167" s="58" t="s">
        <v>147</v>
      </c>
      <c r="H167" s="59">
        <v>125006</v>
      </c>
      <c r="I167" s="19"/>
      <c r="K167" s="10"/>
      <c r="L167" s="10"/>
      <c r="M167" s="10"/>
      <c r="N167" s="10"/>
    </row>
    <row r="168" spans="1:14" ht="30" customHeight="1" x14ac:dyDescent="0.3">
      <c r="A168" s="57">
        <v>15396205</v>
      </c>
      <c r="B168" s="57">
        <v>15396205</v>
      </c>
      <c r="C168" s="32">
        <v>15365278</v>
      </c>
      <c r="E168" s="57">
        <v>15988327</v>
      </c>
      <c r="F168" s="57">
        <v>17313726</v>
      </c>
      <c r="G168" s="58" t="s">
        <v>148</v>
      </c>
      <c r="H168" s="59">
        <v>125008</v>
      </c>
      <c r="I168" s="19"/>
      <c r="K168" s="10"/>
      <c r="L168" s="10"/>
      <c r="M168" s="10"/>
      <c r="N168" s="10"/>
    </row>
    <row r="169" spans="1:14" ht="30" customHeight="1" x14ac:dyDescent="0.3">
      <c r="A169" s="57">
        <v>72000</v>
      </c>
      <c r="B169" s="57">
        <v>72000</v>
      </c>
      <c r="C169" s="32">
        <v>72000</v>
      </c>
      <c r="E169" s="57">
        <v>72000</v>
      </c>
      <c r="F169" s="57">
        <v>84000</v>
      </c>
      <c r="G169" s="58" t="s">
        <v>149</v>
      </c>
      <c r="H169" s="59">
        <v>125009</v>
      </c>
      <c r="I169" s="19"/>
      <c r="K169" s="10"/>
      <c r="L169" s="10"/>
      <c r="M169" s="10"/>
      <c r="N169" s="10"/>
    </row>
    <row r="170" spans="1:14" ht="30" customHeight="1" x14ac:dyDescent="0.3">
      <c r="A170" s="57">
        <v>8237650</v>
      </c>
      <c r="B170" s="57">
        <v>8237650</v>
      </c>
      <c r="C170" s="32">
        <v>297043544</v>
      </c>
      <c r="E170" s="57">
        <v>14210529</v>
      </c>
      <c r="F170" s="57">
        <v>322264966</v>
      </c>
      <c r="G170" s="58" t="s">
        <v>150</v>
      </c>
      <c r="H170" s="59">
        <v>125012</v>
      </c>
      <c r="I170" s="19"/>
      <c r="K170" s="10"/>
      <c r="L170" s="10"/>
      <c r="M170" s="10"/>
      <c r="N170" s="10"/>
    </row>
    <row r="171" spans="1:14" ht="30" customHeight="1" x14ac:dyDescent="0.3">
      <c r="A171" s="57">
        <v>143799</v>
      </c>
      <c r="B171" s="57">
        <v>141241</v>
      </c>
      <c r="C171" s="32">
        <v>138786</v>
      </c>
      <c r="E171" s="57">
        <v>150432</v>
      </c>
      <c r="F171" s="57">
        <v>669096</v>
      </c>
      <c r="G171" s="58" t="s">
        <v>151</v>
      </c>
      <c r="H171" s="59">
        <v>125999</v>
      </c>
      <c r="I171" s="19"/>
      <c r="K171" s="10"/>
      <c r="L171" s="10"/>
      <c r="M171" s="10"/>
      <c r="N171" s="10"/>
    </row>
    <row r="172" spans="1:14" ht="30" customHeight="1" x14ac:dyDescent="0.3">
      <c r="A172" s="43">
        <f>SUM(A173:A179)</f>
        <v>155389750</v>
      </c>
      <c r="B172" s="43">
        <f t="shared" ref="B172:C172" si="13">SUM(B173:B179)</f>
        <v>162000136</v>
      </c>
      <c r="C172" s="46">
        <f t="shared" si="13"/>
        <v>169365646</v>
      </c>
      <c r="E172" s="43">
        <f>SUM(E173:E179)</f>
        <v>249185848</v>
      </c>
      <c r="F172" s="43">
        <f>SUM(F173:F179)</f>
        <v>276810943</v>
      </c>
      <c r="G172" s="51" t="s">
        <v>13</v>
      </c>
      <c r="H172" s="44">
        <v>126</v>
      </c>
      <c r="I172" s="45"/>
      <c r="K172" s="10"/>
      <c r="L172" s="10"/>
      <c r="M172" s="10"/>
      <c r="N172" s="10"/>
    </row>
    <row r="173" spans="1:14" ht="30" customHeight="1" x14ac:dyDescent="0.3">
      <c r="A173" s="54">
        <v>72391863</v>
      </c>
      <c r="B173" s="54">
        <v>76099027</v>
      </c>
      <c r="C173" s="31">
        <v>83467544</v>
      </c>
      <c r="E173" s="54">
        <v>154408804</v>
      </c>
      <c r="F173" s="54">
        <v>161730175</v>
      </c>
      <c r="G173" s="55" t="s">
        <v>152</v>
      </c>
      <c r="H173" s="56">
        <v>126001</v>
      </c>
      <c r="I173" s="18"/>
      <c r="K173" s="10"/>
      <c r="L173" s="10"/>
      <c r="M173" s="10"/>
      <c r="N173" s="10"/>
    </row>
    <row r="174" spans="1:14" ht="30" customHeight="1" x14ac:dyDescent="0.3">
      <c r="A174" s="57">
        <v>28757729</v>
      </c>
      <c r="B174" s="57">
        <v>28538142</v>
      </c>
      <c r="C174" s="32">
        <v>30005545</v>
      </c>
      <c r="E174" s="57">
        <v>33166232</v>
      </c>
      <c r="F174" s="57">
        <v>36196708</v>
      </c>
      <c r="G174" s="58" t="s">
        <v>153</v>
      </c>
      <c r="H174" s="59">
        <v>126002</v>
      </c>
      <c r="I174" s="19"/>
      <c r="K174" s="10"/>
      <c r="L174" s="10"/>
      <c r="M174" s="10"/>
      <c r="N174" s="10"/>
    </row>
    <row r="175" spans="1:14" ht="30" customHeight="1" x14ac:dyDescent="0.3">
      <c r="A175" s="57">
        <v>11574927</v>
      </c>
      <c r="B175" s="57">
        <v>13874407</v>
      </c>
      <c r="C175" s="32">
        <v>11756829</v>
      </c>
      <c r="E175" s="57">
        <v>15219768</v>
      </c>
      <c r="F175" s="57">
        <v>23329545</v>
      </c>
      <c r="G175" s="58" t="s">
        <v>154</v>
      </c>
      <c r="H175" s="59">
        <v>126003</v>
      </c>
      <c r="I175" s="19"/>
      <c r="K175" s="10"/>
      <c r="L175" s="10"/>
      <c r="M175" s="10"/>
      <c r="N175" s="10"/>
    </row>
    <row r="176" spans="1:14" ht="30" customHeight="1" x14ac:dyDescent="0.3">
      <c r="A176" s="57">
        <v>8471048</v>
      </c>
      <c r="B176" s="57">
        <v>8325923</v>
      </c>
      <c r="C176" s="32">
        <v>8307664</v>
      </c>
      <c r="E176" s="57">
        <v>9286806</v>
      </c>
      <c r="F176" s="57">
        <v>11021528</v>
      </c>
      <c r="G176" s="58" t="s">
        <v>155</v>
      </c>
      <c r="H176" s="59">
        <v>126004</v>
      </c>
      <c r="I176" s="19"/>
      <c r="K176" s="10"/>
      <c r="L176" s="10"/>
      <c r="M176" s="10"/>
      <c r="N176" s="10"/>
    </row>
    <row r="177" spans="1:14" ht="30" customHeight="1" x14ac:dyDescent="0.3">
      <c r="A177" s="57">
        <v>173610</v>
      </c>
      <c r="B177" s="57">
        <v>170207</v>
      </c>
      <c r="C177" s="32">
        <v>166869</v>
      </c>
      <c r="E177" s="57">
        <v>788973</v>
      </c>
      <c r="F177" s="57">
        <v>554180</v>
      </c>
      <c r="G177" s="63" t="s">
        <v>194</v>
      </c>
      <c r="H177" s="59">
        <v>126005</v>
      </c>
      <c r="I177" s="19"/>
      <c r="K177" s="10"/>
      <c r="L177" s="10"/>
      <c r="M177" s="10"/>
      <c r="N177" s="10"/>
    </row>
    <row r="178" spans="1:14" ht="30" customHeight="1" x14ac:dyDescent="0.3">
      <c r="A178" s="57">
        <v>29462796</v>
      </c>
      <c r="B178" s="57">
        <v>30478755</v>
      </c>
      <c r="C178" s="32">
        <v>31193010</v>
      </c>
      <c r="E178" s="57">
        <v>32767806</v>
      </c>
      <c r="F178" s="57">
        <v>36626161</v>
      </c>
      <c r="G178" s="58" t="s">
        <v>156</v>
      </c>
      <c r="H178" s="59">
        <v>126006</v>
      </c>
      <c r="I178" s="19"/>
      <c r="K178" s="10"/>
      <c r="L178" s="10"/>
      <c r="M178" s="10"/>
      <c r="N178" s="10"/>
    </row>
    <row r="179" spans="1:14" ht="30" customHeight="1" x14ac:dyDescent="0.3">
      <c r="A179" s="57">
        <v>4557777</v>
      </c>
      <c r="B179" s="57">
        <v>4513675</v>
      </c>
      <c r="C179" s="32">
        <v>4468185</v>
      </c>
      <c r="E179" s="57">
        <v>3547459</v>
      </c>
      <c r="F179" s="57">
        <v>7352646</v>
      </c>
      <c r="G179" s="58" t="s">
        <v>157</v>
      </c>
      <c r="H179" s="59">
        <v>126999</v>
      </c>
      <c r="I179" s="19"/>
      <c r="K179" s="10"/>
      <c r="L179" s="10"/>
      <c r="M179" s="10"/>
      <c r="N179" s="10"/>
    </row>
    <row r="180" spans="1:14" ht="30" customHeight="1" x14ac:dyDescent="0.3">
      <c r="A180" s="43">
        <f>SUM(A181:A193)</f>
        <v>1857527000</v>
      </c>
      <c r="B180" s="43">
        <f t="shared" ref="B180:C180" si="14">SUM(B181:B193)</f>
        <v>1766246822</v>
      </c>
      <c r="C180" s="46">
        <f t="shared" si="14"/>
        <v>1669589767</v>
      </c>
      <c r="E180" s="43">
        <f>SUM(E181:E193)</f>
        <v>1714961923</v>
      </c>
      <c r="F180" s="43">
        <f>SUM(F181:F193)</f>
        <v>1048140609</v>
      </c>
      <c r="G180" s="51" t="s">
        <v>14</v>
      </c>
      <c r="H180" s="44">
        <v>127</v>
      </c>
      <c r="I180" s="45"/>
      <c r="K180" s="10"/>
      <c r="L180" s="10"/>
      <c r="M180" s="10"/>
      <c r="N180" s="10"/>
    </row>
    <row r="181" spans="1:14" ht="30" customHeight="1" x14ac:dyDescent="0.3">
      <c r="A181" s="54">
        <v>304587330</v>
      </c>
      <c r="B181" s="54">
        <v>267634571</v>
      </c>
      <c r="C181" s="31">
        <v>226438059</v>
      </c>
      <c r="E181" s="54">
        <v>258373242</v>
      </c>
      <c r="F181" s="54">
        <v>84334178</v>
      </c>
      <c r="G181" s="55" t="s">
        <v>158</v>
      </c>
      <c r="H181" s="56">
        <v>127001</v>
      </c>
      <c r="I181" s="18"/>
      <c r="K181" s="10"/>
      <c r="L181" s="10"/>
      <c r="M181" s="10"/>
      <c r="N181" s="10"/>
    </row>
    <row r="182" spans="1:14" ht="30" customHeight="1" x14ac:dyDescent="0.3">
      <c r="A182" s="57">
        <v>146350545</v>
      </c>
      <c r="B182" s="57">
        <v>139381471</v>
      </c>
      <c r="C182" s="32">
        <v>132744258</v>
      </c>
      <c r="E182" s="57">
        <v>150000000</v>
      </c>
      <c r="F182" s="57">
        <v>93740700</v>
      </c>
      <c r="G182" s="58" t="s">
        <v>183</v>
      </c>
      <c r="H182" s="59">
        <v>127003</v>
      </c>
      <c r="I182" s="19"/>
      <c r="K182" s="10"/>
      <c r="L182" s="10"/>
      <c r="M182" s="10"/>
      <c r="N182" s="10"/>
    </row>
    <row r="183" spans="1:14" ht="30" customHeight="1" x14ac:dyDescent="0.3">
      <c r="A183" s="57">
        <v>31545609</v>
      </c>
      <c r="B183" s="57">
        <v>30927067</v>
      </c>
      <c r="C183" s="32">
        <v>30927067</v>
      </c>
      <c r="E183" s="57">
        <v>30320654</v>
      </c>
      <c r="F183" s="57">
        <v>27564231</v>
      </c>
      <c r="G183" s="58" t="s">
        <v>184</v>
      </c>
      <c r="H183" s="59">
        <v>127004</v>
      </c>
      <c r="I183" s="19"/>
      <c r="K183" s="10"/>
      <c r="L183" s="10"/>
      <c r="M183" s="10"/>
      <c r="N183" s="10"/>
    </row>
    <row r="184" spans="1:14" ht="30" customHeight="1" x14ac:dyDescent="0.3">
      <c r="A184" s="57">
        <v>169396284</v>
      </c>
      <c r="B184" s="57">
        <v>153996622</v>
      </c>
      <c r="C184" s="32">
        <v>139996929</v>
      </c>
      <c r="E184" s="57">
        <v>137251891</v>
      </c>
      <c r="F184" s="57">
        <v>0</v>
      </c>
      <c r="G184" s="58" t="s">
        <v>185</v>
      </c>
      <c r="H184" s="59">
        <v>127007</v>
      </c>
      <c r="I184" s="19"/>
      <c r="K184" s="10"/>
      <c r="L184" s="10"/>
      <c r="M184" s="10"/>
      <c r="N184" s="10"/>
    </row>
    <row r="185" spans="1:14" ht="30" customHeight="1" x14ac:dyDescent="0.3">
      <c r="A185" s="57">
        <v>431181586</v>
      </c>
      <c r="B185" s="57">
        <v>422727045</v>
      </c>
      <c r="C185" s="32">
        <v>414438279</v>
      </c>
      <c r="E185" s="57">
        <v>406312038</v>
      </c>
      <c r="F185" s="57">
        <v>0</v>
      </c>
      <c r="G185" s="58" t="s">
        <v>186</v>
      </c>
      <c r="H185" s="59">
        <v>127008</v>
      </c>
      <c r="I185" s="19"/>
      <c r="K185" s="10"/>
      <c r="L185" s="10"/>
      <c r="M185" s="10"/>
      <c r="N185" s="10"/>
    </row>
    <row r="186" spans="1:14" ht="30" customHeight="1" x14ac:dyDescent="0.3">
      <c r="A186" s="57">
        <v>375396825</v>
      </c>
      <c r="B186" s="57">
        <v>357520786</v>
      </c>
      <c r="C186" s="32">
        <v>340495987</v>
      </c>
      <c r="E186" s="57">
        <v>378328874</v>
      </c>
      <c r="F186" s="57">
        <v>375205472</v>
      </c>
      <c r="G186" s="58" t="s">
        <v>187</v>
      </c>
      <c r="H186" s="59">
        <v>127010</v>
      </c>
      <c r="I186" s="19"/>
      <c r="K186" s="10"/>
      <c r="L186" s="10"/>
      <c r="M186" s="10"/>
      <c r="N186" s="10"/>
    </row>
    <row r="187" spans="1:14" ht="30" customHeight="1" x14ac:dyDescent="0.3">
      <c r="A187" s="57">
        <v>57795369</v>
      </c>
      <c r="B187" s="57">
        <v>56847904</v>
      </c>
      <c r="C187" s="32">
        <v>55900439</v>
      </c>
      <c r="E187" s="57">
        <v>54952974</v>
      </c>
      <c r="F187" s="57">
        <v>0</v>
      </c>
      <c r="G187" s="58" t="s">
        <v>188</v>
      </c>
      <c r="H187" s="59">
        <v>127011</v>
      </c>
      <c r="I187" s="19"/>
      <c r="K187" s="10"/>
      <c r="L187" s="10"/>
      <c r="M187" s="10"/>
      <c r="N187" s="10"/>
    </row>
    <row r="188" spans="1:14" ht="30" customHeight="1" x14ac:dyDescent="0.3">
      <c r="A188" s="57">
        <v>25282379</v>
      </c>
      <c r="B188" s="57">
        <v>23964341</v>
      </c>
      <c r="C188" s="32">
        <v>22715015</v>
      </c>
      <c r="E188" s="57">
        <v>0</v>
      </c>
      <c r="F188" s="57">
        <v>0</v>
      </c>
      <c r="G188" s="58" t="s">
        <v>189</v>
      </c>
      <c r="H188" s="59">
        <v>127014</v>
      </c>
      <c r="I188" s="19"/>
      <c r="K188" s="10"/>
      <c r="L188" s="10"/>
      <c r="M188" s="10"/>
      <c r="N188" s="10"/>
    </row>
    <row r="189" spans="1:14" ht="30" customHeight="1" x14ac:dyDescent="0.3">
      <c r="A189" s="57">
        <v>71100000</v>
      </c>
      <c r="B189" s="57">
        <v>72338147</v>
      </c>
      <c r="C189" s="32">
        <v>68893474</v>
      </c>
      <c r="E189" s="57">
        <v>65612832</v>
      </c>
      <c r="F189" s="57">
        <v>68821456</v>
      </c>
      <c r="G189" s="58" t="s">
        <v>190</v>
      </c>
      <c r="H189" s="59">
        <v>127018</v>
      </c>
      <c r="I189" s="19"/>
      <c r="K189" s="10"/>
      <c r="L189" s="10"/>
      <c r="M189" s="10"/>
      <c r="N189" s="10"/>
    </row>
    <row r="190" spans="1:14" ht="30" customHeight="1" x14ac:dyDescent="0.3">
      <c r="A190" s="57">
        <v>21954815</v>
      </c>
      <c r="B190" s="57">
        <v>20909347</v>
      </c>
      <c r="C190" s="32">
        <v>19913664</v>
      </c>
      <c r="E190" s="57">
        <v>19523200</v>
      </c>
      <c r="F190" s="57">
        <v>20780416</v>
      </c>
      <c r="G190" s="58" t="s">
        <v>191</v>
      </c>
      <c r="H190" s="59">
        <v>127020</v>
      </c>
      <c r="I190" s="19"/>
      <c r="K190" s="10"/>
      <c r="L190" s="10"/>
      <c r="M190" s="10"/>
      <c r="N190" s="10"/>
    </row>
    <row r="191" spans="1:14" ht="30" customHeight="1" x14ac:dyDescent="0.3">
      <c r="A191" s="57">
        <v>203477354</v>
      </c>
      <c r="B191" s="57">
        <v>201462727</v>
      </c>
      <c r="C191" s="32">
        <v>199468046</v>
      </c>
      <c r="E191" s="57">
        <v>197493115</v>
      </c>
      <c r="F191" s="57">
        <v>101193528</v>
      </c>
      <c r="G191" s="58" t="s">
        <v>192</v>
      </c>
      <c r="H191" s="59">
        <v>127021</v>
      </c>
      <c r="I191" s="19"/>
      <c r="K191" s="10"/>
      <c r="L191" s="10"/>
      <c r="M191" s="10"/>
      <c r="N191" s="10"/>
    </row>
    <row r="192" spans="1:14" ht="30" customHeight="1" x14ac:dyDescent="0.3">
      <c r="A192" s="57">
        <v>19339474</v>
      </c>
      <c r="B192" s="57">
        <v>18418547</v>
      </c>
      <c r="C192" s="32">
        <v>17541473</v>
      </c>
      <c r="E192" s="57">
        <v>16706165</v>
      </c>
      <c r="F192" s="57">
        <v>272833521</v>
      </c>
      <c r="G192" s="58" t="s">
        <v>193</v>
      </c>
      <c r="H192" s="59">
        <v>127029</v>
      </c>
      <c r="I192" s="19"/>
      <c r="K192" s="10"/>
      <c r="L192" s="10"/>
      <c r="M192" s="10"/>
      <c r="N192" s="10"/>
    </row>
    <row r="193" spans="1:14" ht="30" customHeight="1" x14ac:dyDescent="0.3">
      <c r="A193" s="57">
        <v>119430</v>
      </c>
      <c r="B193" s="57">
        <v>118247</v>
      </c>
      <c r="C193" s="32">
        <v>117077</v>
      </c>
      <c r="E193" s="57">
        <v>86938</v>
      </c>
      <c r="F193" s="57">
        <v>3667107</v>
      </c>
      <c r="G193" s="58" t="s">
        <v>159</v>
      </c>
      <c r="H193" s="59">
        <v>127999</v>
      </c>
      <c r="I193" s="19"/>
      <c r="K193" s="10"/>
      <c r="L193" s="10"/>
      <c r="M193" s="10"/>
      <c r="N193" s="10"/>
    </row>
    <row r="194" spans="1:14" ht="30" customHeight="1" x14ac:dyDescent="0.3">
      <c r="A194" s="43">
        <f>SUM(A195:A204)</f>
        <v>407891672</v>
      </c>
      <c r="B194" s="43">
        <f t="shared" ref="B194:C194" si="15">SUM(B195:B204)</f>
        <v>334874748</v>
      </c>
      <c r="C194" s="46">
        <f t="shared" si="15"/>
        <v>231270552</v>
      </c>
      <c r="E194" s="43">
        <f>SUM(E195:E204)</f>
        <v>246721400</v>
      </c>
      <c r="F194" s="43">
        <f>SUM(F195:F204)</f>
        <v>181181288</v>
      </c>
      <c r="G194" s="51" t="s">
        <v>15</v>
      </c>
      <c r="H194" s="44">
        <v>129</v>
      </c>
      <c r="I194" s="45"/>
      <c r="K194" s="10"/>
      <c r="L194" s="10"/>
      <c r="M194" s="10"/>
      <c r="N194" s="10"/>
    </row>
    <row r="195" spans="1:14" ht="30" customHeight="1" x14ac:dyDescent="0.3">
      <c r="A195" s="54">
        <v>116</v>
      </c>
      <c r="B195" s="54">
        <v>115</v>
      </c>
      <c r="C195" s="31">
        <v>114</v>
      </c>
      <c r="E195" s="54">
        <v>3857929</v>
      </c>
      <c r="F195" s="54">
        <v>1242524</v>
      </c>
      <c r="G195" s="55" t="s">
        <v>160</v>
      </c>
      <c r="H195" s="56">
        <v>129001</v>
      </c>
      <c r="I195" s="18"/>
      <c r="K195" s="10"/>
      <c r="L195" s="10"/>
      <c r="M195" s="10"/>
      <c r="N195" s="10"/>
    </row>
    <row r="196" spans="1:14" ht="30" customHeight="1" x14ac:dyDescent="0.3">
      <c r="A196" s="57">
        <v>0</v>
      </c>
      <c r="B196" s="57">
        <v>0</v>
      </c>
      <c r="C196" s="32">
        <v>0</v>
      </c>
      <c r="E196" s="57">
        <v>15492081</v>
      </c>
      <c r="F196" s="57">
        <v>60545522</v>
      </c>
      <c r="G196" s="58" t="s">
        <v>161</v>
      </c>
      <c r="H196" s="59">
        <v>129002</v>
      </c>
      <c r="I196" s="19"/>
      <c r="K196" s="10"/>
      <c r="L196" s="10"/>
      <c r="M196" s="10"/>
      <c r="N196" s="10"/>
    </row>
    <row r="197" spans="1:14" ht="30" customHeight="1" x14ac:dyDescent="0.3">
      <c r="A197" s="57">
        <v>704855</v>
      </c>
      <c r="B197" s="57">
        <v>673106</v>
      </c>
      <c r="C197" s="32">
        <v>642852</v>
      </c>
      <c r="E197" s="57">
        <v>614141</v>
      </c>
      <c r="F197" s="57">
        <v>598293</v>
      </c>
      <c r="G197" s="58" t="s">
        <v>162</v>
      </c>
      <c r="H197" s="59">
        <v>129003</v>
      </c>
      <c r="I197" s="19"/>
      <c r="K197" s="10"/>
      <c r="L197" s="10"/>
      <c r="M197" s="10"/>
      <c r="N197" s="10"/>
    </row>
    <row r="198" spans="1:14" ht="30" customHeight="1" x14ac:dyDescent="0.3">
      <c r="A198" s="57">
        <v>407185701</v>
      </c>
      <c r="B198" s="57">
        <v>334200527</v>
      </c>
      <c r="C198" s="32">
        <v>230620631</v>
      </c>
      <c r="E198" s="57">
        <v>226675939</v>
      </c>
      <c r="F198" s="57">
        <v>111712076</v>
      </c>
      <c r="G198" s="58" t="s">
        <v>163</v>
      </c>
      <c r="H198" s="59">
        <v>129004</v>
      </c>
      <c r="I198" s="19"/>
      <c r="K198" s="10"/>
      <c r="L198" s="10"/>
      <c r="M198" s="10"/>
      <c r="N198" s="10"/>
    </row>
    <row r="199" spans="1:14" ht="30" customHeight="1" x14ac:dyDescent="0.3">
      <c r="A199" s="57">
        <v>0</v>
      </c>
      <c r="B199" s="57">
        <v>0</v>
      </c>
      <c r="C199" s="32">
        <v>0</v>
      </c>
      <c r="E199" s="57">
        <v>31714</v>
      </c>
      <c r="F199" s="57">
        <v>48329</v>
      </c>
      <c r="G199" s="58" t="s">
        <v>164</v>
      </c>
      <c r="H199" s="59">
        <v>129005</v>
      </c>
      <c r="I199" s="19"/>
      <c r="K199" s="10"/>
      <c r="L199" s="10"/>
      <c r="M199" s="10"/>
      <c r="N199" s="10"/>
    </row>
    <row r="200" spans="1:14" ht="30" customHeight="1" x14ac:dyDescent="0.3">
      <c r="A200" s="57">
        <v>1000</v>
      </c>
      <c r="B200" s="57">
        <v>1000</v>
      </c>
      <c r="C200" s="32">
        <v>6955</v>
      </c>
      <c r="E200" s="57">
        <v>7522</v>
      </c>
      <c r="F200" s="57">
        <v>42104</v>
      </c>
      <c r="G200" s="58" t="s">
        <v>165</v>
      </c>
      <c r="H200" s="59">
        <v>129006</v>
      </c>
      <c r="I200" s="19"/>
      <c r="K200" s="10"/>
      <c r="L200" s="10"/>
      <c r="M200" s="10"/>
      <c r="N200" s="10"/>
    </row>
    <row r="201" spans="1:14" ht="30" customHeight="1" x14ac:dyDescent="0.3">
      <c r="A201" s="57">
        <v>0</v>
      </c>
      <c r="B201" s="57">
        <v>0</v>
      </c>
      <c r="C201" s="32">
        <v>0</v>
      </c>
      <c r="E201" s="57">
        <v>0</v>
      </c>
      <c r="F201" s="57">
        <v>4176888</v>
      </c>
      <c r="G201" s="58" t="s">
        <v>166</v>
      </c>
      <c r="H201" s="59">
        <v>129007</v>
      </c>
      <c r="I201" s="19"/>
      <c r="K201" s="10"/>
      <c r="L201" s="10"/>
      <c r="M201" s="10"/>
      <c r="N201" s="10"/>
    </row>
    <row r="202" spans="1:14" ht="30" customHeight="1" x14ac:dyDescent="0.3">
      <c r="A202" s="57">
        <v>0</v>
      </c>
      <c r="B202" s="57">
        <v>0</v>
      </c>
      <c r="C202" s="32">
        <v>0</v>
      </c>
      <c r="E202" s="57">
        <v>42074</v>
      </c>
      <c r="F202" s="57">
        <v>12208</v>
      </c>
      <c r="G202" s="58" t="s">
        <v>167</v>
      </c>
      <c r="H202" s="59">
        <v>129008</v>
      </c>
      <c r="I202" s="19"/>
      <c r="K202" s="10"/>
      <c r="L202" s="10"/>
      <c r="M202" s="10"/>
      <c r="N202" s="10"/>
    </row>
    <row r="203" spans="1:14" ht="30" customHeight="1" x14ac:dyDescent="0.3">
      <c r="A203" s="57">
        <v>0</v>
      </c>
      <c r="B203" s="57">
        <v>0</v>
      </c>
      <c r="C203" s="32">
        <v>0</v>
      </c>
      <c r="E203" s="57">
        <v>0</v>
      </c>
      <c r="F203" s="57">
        <v>2758733</v>
      </c>
      <c r="G203" s="58" t="s">
        <v>168</v>
      </c>
      <c r="H203" s="59">
        <v>129998</v>
      </c>
      <c r="I203" s="19"/>
      <c r="K203" s="10"/>
      <c r="L203" s="10"/>
      <c r="M203" s="10"/>
      <c r="N203" s="10"/>
    </row>
    <row r="204" spans="1:14" ht="30" customHeight="1" x14ac:dyDescent="0.3">
      <c r="A204" s="57">
        <v>0</v>
      </c>
      <c r="B204" s="57">
        <v>0</v>
      </c>
      <c r="C204" s="32">
        <v>0</v>
      </c>
      <c r="E204" s="57">
        <v>0</v>
      </c>
      <c r="F204" s="57">
        <v>44611</v>
      </c>
      <c r="G204" s="58" t="s">
        <v>169</v>
      </c>
      <c r="H204" s="59">
        <v>129999</v>
      </c>
      <c r="I204" s="19"/>
      <c r="K204" s="10"/>
      <c r="L204" s="10"/>
      <c r="M204" s="10"/>
      <c r="N204" s="10"/>
    </row>
    <row r="205" spans="1:14" ht="30" customHeight="1" x14ac:dyDescent="0.3">
      <c r="A205" s="43">
        <f>SUM(A206:A207)</f>
        <v>0</v>
      </c>
      <c r="B205" s="43">
        <f t="shared" ref="B205:C205" si="16">SUM(B206:B207)</f>
        <v>0</v>
      </c>
      <c r="C205" s="46">
        <f t="shared" si="16"/>
        <v>0</v>
      </c>
      <c r="E205" s="43">
        <f>SUM(E206:E207)</f>
        <v>24937563</v>
      </c>
      <c r="F205" s="43">
        <f>SUM(F206:F207)</f>
        <v>3184465</v>
      </c>
      <c r="G205" s="51" t="s">
        <v>16</v>
      </c>
      <c r="H205" s="44">
        <v>181</v>
      </c>
      <c r="I205" s="45"/>
      <c r="K205" s="10"/>
      <c r="L205" s="10"/>
      <c r="M205" s="10"/>
      <c r="N205" s="10"/>
    </row>
    <row r="206" spans="1:14" ht="30" customHeight="1" x14ac:dyDescent="0.3">
      <c r="A206" s="54">
        <v>0</v>
      </c>
      <c r="B206" s="54">
        <v>0</v>
      </c>
      <c r="C206" s="31">
        <v>0</v>
      </c>
      <c r="E206" s="54">
        <v>24728463</v>
      </c>
      <c r="F206" s="54">
        <v>3184320</v>
      </c>
      <c r="G206" s="55" t="s">
        <v>170</v>
      </c>
      <c r="H206" s="56">
        <v>181003</v>
      </c>
      <c r="I206" s="18"/>
      <c r="K206" s="10"/>
      <c r="L206" s="10"/>
      <c r="M206" s="10"/>
      <c r="N206" s="10"/>
    </row>
    <row r="207" spans="1:14" ht="30" customHeight="1" x14ac:dyDescent="0.3">
      <c r="A207" s="60">
        <v>0</v>
      </c>
      <c r="B207" s="60">
        <v>0</v>
      </c>
      <c r="C207" s="33">
        <v>0</v>
      </c>
      <c r="E207" s="60">
        <v>209100</v>
      </c>
      <c r="F207" s="60">
        <v>145</v>
      </c>
      <c r="G207" s="61" t="s">
        <v>171</v>
      </c>
      <c r="H207" s="62">
        <v>181999</v>
      </c>
      <c r="I207" s="20"/>
      <c r="K207" s="10"/>
      <c r="L207" s="10"/>
      <c r="M207" s="10"/>
      <c r="N207" s="10"/>
    </row>
    <row r="208" spans="1:14" ht="30" customHeight="1" x14ac:dyDescent="0.3">
      <c r="A208" s="34">
        <f>SUM(A209)</f>
        <v>25636860</v>
      </c>
      <c r="B208" s="35">
        <f t="shared" ref="B208:C208" si="17">SUM(B209)</f>
        <v>26245880</v>
      </c>
      <c r="C208" s="38">
        <f t="shared" si="17"/>
        <v>27408214</v>
      </c>
      <c r="E208" s="34">
        <f>SUM(E209)</f>
        <v>24051562</v>
      </c>
      <c r="F208" s="35">
        <f>SUM(F209)</f>
        <v>43889794</v>
      </c>
      <c r="G208" s="49" t="s">
        <v>179</v>
      </c>
      <c r="H208" s="36"/>
      <c r="I208" s="37"/>
      <c r="K208" s="10"/>
      <c r="L208" s="10"/>
      <c r="M208" s="10"/>
      <c r="N208" s="10"/>
    </row>
    <row r="209" spans="1:14" ht="30" customHeight="1" x14ac:dyDescent="0.3">
      <c r="A209" s="39">
        <f>SUM(A210:A213)</f>
        <v>25636860</v>
      </c>
      <c r="B209" s="39">
        <f t="shared" ref="B209:C209" si="18">SUM(B210:B213)</f>
        <v>26245880</v>
      </c>
      <c r="C209" s="42">
        <f t="shared" si="18"/>
        <v>27408214</v>
      </c>
      <c r="E209" s="39">
        <f>SUM(E210:E213)</f>
        <v>24051562</v>
      </c>
      <c r="F209" s="39">
        <f>SUM(F210:F213)</f>
        <v>43889794</v>
      </c>
      <c r="G209" s="50" t="s">
        <v>17</v>
      </c>
      <c r="H209" s="40">
        <v>131</v>
      </c>
      <c r="I209" s="41"/>
      <c r="K209" s="10"/>
      <c r="L209" s="10"/>
      <c r="M209" s="10"/>
      <c r="N209" s="10"/>
    </row>
    <row r="210" spans="1:14" ht="30" customHeight="1" x14ac:dyDescent="0.3">
      <c r="A210" s="54">
        <v>136019</v>
      </c>
      <c r="B210" s="54">
        <v>134276</v>
      </c>
      <c r="C210" s="31">
        <v>132598</v>
      </c>
      <c r="E210" s="54">
        <v>856539</v>
      </c>
      <c r="F210" s="54">
        <v>996732</v>
      </c>
      <c r="G210" s="55" t="s">
        <v>172</v>
      </c>
      <c r="H210" s="56">
        <v>131001</v>
      </c>
      <c r="I210" s="18"/>
      <c r="K210" s="10"/>
      <c r="L210" s="10"/>
      <c r="M210" s="10"/>
      <c r="N210" s="10"/>
    </row>
    <row r="211" spans="1:14" ht="30" customHeight="1" x14ac:dyDescent="0.3">
      <c r="A211" s="57">
        <v>561324</v>
      </c>
      <c r="B211" s="57">
        <v>593102</v>
      </c>
      <c r="C211" s="32">
        <v>654285</v>
      </c>
      <c r="E211" s="57">
        <v>663719</v>
      </c>
      <c r="F211" s="57">
        <v>790247</v>
      </c>
      <c r="G211" s="58" t="s">
        <v>210</v>
      </c>
      <c r="H211" s="59">
        <v>131002</v>
      </c>
      <c r="I211" s="19"/>
      <c r="K211" s="10"/>
      <c r="L211" s="10"/>
      <c r="M211" s="10"/>
      <c r="N211" s="10"/>
    </row>
    <row r="212" spans="1:14" ht="30" customHeight="1" x14ac:dyDescent="0.3">
      <c r="A212" s="57">
        <v>24327742</v>
      </c>
      <c r="B212" s="57">
        <v>24906727</v>
      </c>
      <c r="C212" s="32">
        <v>26009556</v>
      </c>
      <c r="E212" s="57">
        <v>21919529</v>
      </c>
      <c r="F212" s="57">
        <v>41485332</v>
      </c>
      <c r="G212" s="58" t="s">
        <v>173</v>
      </c>
      <c r="H212" s="59">
        <v>131003</v>
      </c>
      <c r="I212" s="19"/>
      <c r="K212" s="10"/>
      <c r="L212" s="10"/>
      <c r="M212" s="10"/>
      <c r="N212" s="10"/>
    </row>
    <row r="213" spans="1:14" ht="30" customHeight="1" x14ac:dyDescent="0.3">
      <c r="A213" s="57">
        <v>611775</v>
      </c>
      <c r="B213" s="57">
        <v>611775</v>
      </c>
      <c r="C213" s="32">
        <v>611775</v>
      </c>
      <c r="E213" s="57">
        <v>611775</v>
      </c>
      <c r="F213" s="57">
        <v>617483</v>
      </c>
      <c r="G213" s="58" t="s">
        <v>174</v>
      </c>
      <c r="H213" s="59">
        <v>131004</v>
      </c>
      <c r="I213" s="19"/>
      <c r="K213" s="10"/>
      <c r="L213" s="10"/>
      <c r="M213" s="10"/>
      <c r="N213" s="10"/>
    </row>
  </sheetData>
  <conditionalFormatting sqref="M214:M1048576 M1:M6 M10">
    <cfRule type="dataBar" priority="6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{BE2361E5-3652-40B7-8AED-F4788823D900}</x14:id>
        </ext>
      </extLst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8" fitToHeight="0" orientation="portrait" r:id="rId1"/>
  <rowBreaks count="1" manualBreakCount="1">
    <brk id="171" max="8" man="1"/>
  </rowBreaks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2049" r:id="rId8" name="FPMExcelClientSheetOptions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49" r:id="rId8" name="FPMExcelClientSheetOptionstb1"/>
      </mc:Fallback>
    </mc:AlternateContent>
    <mc:AlternateContent xmlns:mc="http://schemas.openxmlformats.org/markup-compatibility/2006">
      <mc:Choice Requires="x14">
        <control shapeId="2050" r:id="rId10" name="ConnectionDescriptors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0" r:id="rId10" name="ConnectionDescriptorsInfotb1"/>
      </mc:Fallback>
    </mc:AlternateContent>
    <mc:AlternateContent xmlns:mc="http://schemas.openxmlformats.org/markup-compatibility/2006">
      <mc:Choice Requires="x14">
        <control shapeId="2051" r:id="rId12" name="MultipleReportManager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1" r:id="rId12" name="MultipleReportManagerInfotb1"/>
      </mc:Fallback>
    </mc:AlternateContent>
    <mc:AlternateContent xmlns:mc="http://schemas.openxmlformats.org/markup-compatibility/2006">
      <mc:Choice Requires="x14">
        <control shapeId="2052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2" r:id="rId14" name="AnalyzerDynReport000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2361E5-3652-40B7-8AED-F4788823D9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M214:M1048576 M1:M6 M10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2019-10-28T05:45:45Z</cp:lastPrinted>
  <dcterms:created xsi:type="dcterms:W3CDTF">2018-09-29T07:33:25Z</dcterms:created>
  <dcterms:modified xsi:type="dcterms:W3CDTF">2019-11-03T14:49:47Z</dcterms:modified>
  <cp:category>Chapter 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