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S. Meedhoo\"/>
    </mc:Choice>
  </mc:AlternateContent>
  <xr:revisionPtr revIDLastSave="0" documentId="13_ncr:1_{76C0465D-0FC9-47BD-ACAD-1647D8FA010F}" xr6:coauthVersionLast="47" xr6:coauthVersionMax="47" xr10:uidLastSave="{00000000-0000-0000-0000-000000000000}"/>
  <bookViews>
    <workbookView xWindow="-120" yWindow="-120" windowWidth="29040" windowHeight="15840" tabRatio="809" firstSheet="12" activeTab="19"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2" r:id="rId18"/>
    <sheet name="MISCELLANEOUS " sheetId="29" r:id="rId19"/>
    <sheet name="ADDITIONS AND OMISSIONS" sheetId="34" r:id="rId20"/>
    <sheet name="Sheet2" sheetId="31" r:id="rId21"/>
  </sheets>
  <definedNames>
    <definedName name="_xlnm.Print_Area" localSheetId="19">'ADDITIONS AND OMISSIONS'!$A$1:$F$44</definedName>
    <definedName name="_xlnm.Print_Area" localSheetId="7">ASPHALT!$A$1:$F$41</definedName>
    <definedName name="_xlnm.Print_Area" localSheetId="4">CONCRET!$A$1:$F$79</definedName>
    <definedName name="_xlnm.Print_Area" localSheetId="0">Cover!$B$1:$B$40</definedName>
    <definedName name="_xlnm.Print_Area" localSheetId="8">'DOOR&amp;WINDOWS'!$A$1:$F$54</definedName>
    <definedName name="_xlnm.Print_Area" localSheetId="14">DRAINAGE!$A$1:$F$42</definedName>
    <definedName name="_xlnm.Print_Area" localSheetId="15">ELECTRICAL!$A$1:$F$41</definedName>
    <definedName name="_xlnm.Print_Area" localSheetId="3">EXCAVA!$A$1:$F$42</definedName>
    <definedName name="_xlnm.Print_Area" localSheetId="10">FINISHES!$A$1:$F$35</definedName>
    <definedName name="_xlnm.Print_Area" localSheetId="5">MASONRY!$A$1:$F$45</definedName>
    <definedName name="_xlnm.Print_Area" localSheetId="16">MECHANICAL!$A$1:$F$48</definedName>
    <definedName name="_xlnm.Print_Area" localSheetId="18">'MISCELLANEOUS '!$A$1:$F$30</definedName>
    <definedName name="_xlnm.Print_Area" localSheetId="11">PAINT!$A$1:$F$43</definedName>
    <definedName name="_xlnm.Print_Area" localSheetId="13">PLUMBING!$A$1:$F$81</definedName>
    <definedName name="_xlnm.Print_Area" localSheetId="2">priliminaries!$A$1:$F$57</definedName>
    <definedName name="_xlnm.Print_Area" localSheetId="12">ROOF!$A$1:$F$49</definedName>
    <definedName name="_xlnm.Print_Area" localSheetId="17">'SECURITY AND FIRE SAFETY'!$A$1:$F$33</definedName>
    <definedName name="_xlnm.Print_Area" localSheetId="1">SUMMERY!$B$1:$G$57</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12" i="30"/>
  <c r="D13" i="12"/>
  <c r="D11" i="12"/>
  <c r="AO4" i="31"/>
  <c r="AO5" i="31"/>
  <c r="AO6" i="31"/>
  <c r="AO7" i="31"/>
  <c r="AO8" i="31"/>
  <c r="AO9" i="31"/>
  <c r="AO10" i="31"/>
  <c r="AO11" i="31"/>
  <c r="AO3" i="31"/>
  <c r="AO12" i="31"/>
  <c r="AK4" i="31"/>
  <c r="AK5" i="31"/>
  <c r="AK6" i="31"/>
  <c r="AK7" i="31"/>
  <c r="AK8" i="31"/>
  <c r="AK9" i="31"/>
  <c r="AK10" i="31"/>
  <c r="AK11" i="31"/>
  <c r="AK3" i="31"/>
  <c r="AG14" i="31"/>
  <c r="AG13" i="31"/>
  <c r="AG11" i="31"/>
  <c r="AG12" i="31"/>
  <c r="AG10" i="31"/>
  <c r="AG4" i="31"/>
  <c r="AG5" i="31"/>
  <c r="AG3" i="31"/>
  <c r="AG6" i="31"/>
  <c r="AA22" i="31"/>
  <c r="AA23" i="31"/>
  <c r="AA21" i="31"/>
  <c r="AA16" i="31"/>
  <c r="AA13" i="31"/>
  <c r="AA15" i="31"/>
  <c r="AA12" i="31"/>
  <c r="AA8" i="31"/>
  <c r="AB8" i="31"/>
  <c r="AA7" i="31"/>
  <c r="AA6" i="31"/>
  <c r="AA5" i="31"/>
  <c r="AA4" i="31"/>
  <c r="C51" i="31"/>
  <c r="C50" i="31"/>
  <c r="D50" i="31"/>
  <c r="C49" i="31"/>
  <c r="D49" i="31"/>
  <c r="B51" i="31"/>
  <c r="AP14" i="31"/>
  <c r="AP13" i="31"/>
  <c r="AP12" i="31"/>
  <c r="AK12" i="31"/>
  <c r="AB23" i="31"/>
  <c r="AG15" i="31"/>
  <c r="AB16" i="31"/>
  <c r="AB13" i="31"/>
  <c r="F49" i="31"/>
  <c r="I49" i="31"/>
  <c r="D51" i="31"/>
  <c r="F50" i="31"/>
  <c r="I50" i="31"/>
  <c r="D56" i="31"/>
  <c r="D57" i="31"/>
  <c r="D58" i="31"/>
  <c r="D55" i="31"/>
  <c r="C47" i="31"/>
  <c r="D47" i="31"/>
  <c r="C46" i="31"/>
  <c r="D46" i="31"/>
  <c r="C45" i="31"/>
  <c r="D45" i="31"/>
  <c r="C44" i="31"/>
  <c r="D44" i="31"/>
  <c r="C40" i="31"/>
  <c r="D40" i="31"/>
  <c r="C41" i="31"/>
  <c r="D41" i="31"/>
  <c r="C38" i="31"/>
  <c r="D38" i="31"/>
  <c r="C37" i="31"/>
  <c r="D37" i="31"/>
  <c r="C35" i="31"/>
  <c r="D35" i="31"/>
  <c r="C34" i="31"/>
  <c r="D34" i="31"/>
  <c r="C32" i="31"/>
  <c r="D32" i="31"/>
  <c r="C31" i="31"/>
  <c r="D31" i="31"/>
  <c r="C29" i="31"/>
  <c r="D29" i="31"/>
  <c r="C28" i="31"/>
  <c r="D28" i="31"/>
  <c r="C42" i="31"/>
  <c r="D42" i="31"/>
  <c r="C39" i="31"/>
  <c r="D39" i="31"/>
  <c r="C36" i="31"/>
  <c r="D36" i="31"/>
  <c r="C33" i="31"/>
  <c r="D33" i="31"/>
  <c r="C30" i="31"/>
  <c r="D30" i="31"/>
  <c r="U12" i="31"/>
  <c r="S13" i="31"/>
  <c r="S17" i="31"/>
  <c r="S12" i="31"/>
  <c r="S8" i="31"/>
  <c r="S7" i="31"/>
  <c r="S6" i="31"/>
  <c r="S5" i="31"/>
  <c r="S4" i="31"/>
  <c r="L17" i="31"/>
  <c r="L12" i="31"/>
  <c r="L8" i="31"/>
  <c r="L7" i="31"/>
  <c r="L6" i="31"/>
  <c r="L5" i="31"/>
  <c r="L4" i="31"/>
  <c r="E12" i="31"/>
  <c r="E5" i="31"/>
  <c r="E6" i="31"/>
  <c r="E7" i="31"/>
  <c r="E8" i="31"/>
  <c r="E4" i="31"/>
  <c r="H49" i="31"/>
  <c r="H50" i="31"/>
  <c r="F44" i="31"/>
  <c r="I44" i="31"/>
  <c r="F55" i="31"/>
  <c r="I55" i="31"/>
  <c r="F28" i="31"/>
  <c r="H28" i="31"/>
  <c r="F29" i="31"/>
  <c r="T8" i="31"/>
  <c r="M8" i="31"/>
  <c r="M12" i="31"/>
  <c r="M17" i="31"/>
  <c r="F8" i="31"/>
  <c r="F12" i="31"/>
  <c r="H55" i="31"/>
  <c r="H44" i="31"/>
  <c r="I28" i="31"/>
  <c r="I29" i="31"/>
  <c r="H29" i="31"/>
  <c r="F56" i="19"/>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R12" i="21"/>
  <c r="I5" i="21"/>
  <c r="T12" i="21"/>
  <c r="I7" i="21"/>
  <c r="J7" i="21"/>
  <c r="J5" i="21"/>
</calcChain>
</file>

<file path=xl/sharedStrings.xml><?xml version="1.0" encoding="utf-8"?>
<sst xmlns="http://schemas.openxmlformats.org/spreadsheetml/2006/main" count="920" uniqueCount="503">
  <si>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</si>
  <si>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</si>
  <si>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</si>
  <si>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</si>
  <si>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</si>
  <si>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</si>
  <si>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</si>
  <si>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</si>
  <si>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</si>
  <si>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</si>
  <si>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</si>
  <si>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</si>
  <si>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</si>
  <si>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</si>
  <si>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</si>
  <si>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</si>
  <si>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</si>
  <si>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</si>
  <si>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</si>
  <si>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</si>
  <si>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</si>
  <si>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</si>
  <si>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</si>
  <si>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</si>
  <si>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</si>
  <si>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</si>
  <si>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</si>
  <si>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</si>
  <si>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</si>
  <si>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</si>
  <si>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</si>
  <si>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</si>
  <si>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</si>
  <si>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</si>
  <si>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</si>
  <si>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</si>
  <si>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</si>
  <si>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</si>
  <si>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</si>
  <si>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</si>
  <si>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</si>
  <si>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</si>
  <si>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</si>
  <si>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</si>
  <si>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</si>
  <si>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</si>
  <si>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</si>
  <si>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</si>
  <si>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</si>
  <si>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</si>
  <si>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</si>
  <si>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</si>
  <si>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</si>
  <si>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</si>
  <si>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</si>
  <si>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</si>
  <si>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</si>
  <si>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</si>
  <si>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</si>
  <si>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</si>
  <si>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</si>
  <si>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</si>
  <si>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</si>
  <si>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</si>
  <si>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</si>
  <si>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</si>
  <si>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</si>
  <si>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</si>
  <si>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</si>
  <si>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</si>
  <si>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</si>
  <si>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</si>
  <si>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</si>
  <si>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</si>
  <si>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</si>
  <si>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</si>
  <si>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</si>
  <si>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</si>
  <si>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</si>
  <si>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</si>
  <si>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</si>
  <si>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</si>
  <si>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</si>
  <si>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</si>
  <si>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</si>
  <si>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</si>
  <si>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</si>
  <si>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</si>
  <si>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</si>
  <si>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</si>
  <si>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</si>
  <si>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</si>
  <si>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</si>
  <si>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</si>
  <si>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</si>
  <si>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</si>
  <si>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</si>
  <si>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</si>
  <si>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</si>
  <si>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</si>
  <si>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</si>
  <si>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</si>
  <si>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</si>
  <si>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</si>
  <si>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</si>
  <si>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</si>
  <si>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</si>
  <si>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</si>
  <si>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</si>
  <si>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</si>
  <si>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</si>
  <si>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</si>
  <si>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</si>
  <si>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</si>
  <si>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</si>
  <si>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</si>
  <si>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</si>
  <si>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</si>
  <si>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</si>
  <si>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</si>
  <si>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</si>
  <si>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</si>
  <si>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</si>
  <si>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</si>
  <si>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</si>
  <si>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</si>
  <si>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</si>
  <si>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</si>
  <si>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</si>
  <si>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</si>
  <si>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</si>
  <si>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</si>
  <si>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</si>
  <si>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</si>
  <si>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</si>
  <si>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</si>
  <si>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</si>
  <si>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</si>
  <si>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</si>
  <si>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</si>
  <si>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</si>
  <si>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</si>
  <si>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</si>
  <si>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</si>
  <si>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</si>
  <si>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</si>
  <si>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</si>
  <si>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</si>
  <si>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</si>
  <si>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</si>
  <si>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</si>
  <si>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</si>
  <si>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</si>
  <si>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</si>
  <si>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</si>
  <si>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Internal paint mug mixing with chemfix in an approved manufacture C.I.C. or equivalent finish with two coats paint and suitable under coat including preparation of surfaces of internal plastered walls in the following.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</si>
  <si>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</si>
  <si>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</si>
  <si>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</si>
  <si>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</si>
  <si>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</si>
  <si>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</si>
  <si>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</si>
  <si>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</si>
  <si>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</si>
  <si>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</si>
  <si>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</si>
  <si>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</si>
  <si>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</si>
  <si>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</si>
  <si>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</si>
  <si>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</si>
  <si>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</si>
  <si>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</si>
  <si>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</si>
  <si>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</si>
  <si>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</si>
  <si>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</si>
  <si>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</si>
  <si>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</si>
  <si>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</si>
  <si>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</si>
  <si>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</si>
  <si>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</si>
  <si>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</si>
  <si>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</si>
  <si>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</si>
  <si>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</si>
  <si>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</si>
  <si>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</si>
  <si>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</si>
  <si>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</si>
  <si>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</si>
  <si>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</si>
  <si>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</si>
  <si>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</si>
  <si>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</si>
  <si>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</si>
  <si>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</si>
  <si>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</si>
  <si>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</si>
  <si>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</si>
  <si>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</si>
  <si>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</si>
  <si>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</si>
  <si>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</si>
  <si>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</si>
  <si>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</si>
  <si>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</si>
  <si>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</si>
  <si>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</si>
  <si>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</si>
  <si>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</si>
  <si>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</si>
  <si>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</si>
  <si>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</si>
  <si>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</si>
  <si>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</si>
  <si>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</si>
  <si>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</si>
  <si>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</si>
  <si>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</si>
  <si>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</si>
  <si>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</si>
  <si>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</si>
  <si>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</si>
  <si>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</si>
  <si>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</si>
  <si>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</si>
  <si>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</si>
  <si>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</si>
  <si>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</si>
  <si>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</si>
  <si>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</si>
  <si>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</si>
  <si>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</si>
  <si>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</si>
  <si>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</si>
  <si>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</si>
  <si>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</si>
  <si>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</si>
  <si>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</si>
  <si>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</si>
  <si>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</si>
  <si>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</si>
  <si>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</si>
  <si>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</si>
  <si>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</si>
  <si>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</si>
  <si>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</si>
  <si>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</si>
  <si>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</si>
  <si>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</si>
  <si>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</si>
  <si>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</si>
  <si>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</si>
  <si>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</si>
  <si>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D5 Size 1800x2400mm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</si>
  <si>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</si>
  <si>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</si>
  <si>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</si>
  <si>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</si>
  <si>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</si>
  <si>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</si>
  <si>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</si>
  <si>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</si>
  <si>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</si>
  <si>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</si>
  <si>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</si>
  <si>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</si>
  <si>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</si>
  <si>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</si>
  <si>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</si>
  <si>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</si>
  <si>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</si>
  <si>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</si>
  <si>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</si>
  <si>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</si>
  <si>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</si>
  <si>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</si>
  <si>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</si>
  <si>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</si>
  <si>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</si>
  <si>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</si>
  <si>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</si>
  <si>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</si>
  <si>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</si>
  <si>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</si>
  <si>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</si>
  <si>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</si>
  <si>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</si>
  <si>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</si>
  <si>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</si>
  <si>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</si>
  <si>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</si>
  <si>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</si>
  <si>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</si>
  <si>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</si>
  <si>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</si>
  <si>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</si>
  <si>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</si>
  <si>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</si>
  <si>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</si>
  <si>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</si>
  <si>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Length</t>
  </si>
  <si>
    <t>Num</t>
  </si>
  <si>
    <t>Flooting</t>
  </si>
  <si>
    <t>hight</t>
  </si>
  <si>
    <t>w</t>
  </si>
  <si>
    <t>h</t>
  </si>
  <si>
    <t>m3</t>
  </si>
  <si>
    <t>Back Filling</t>
  </si>
  <si>
    <t>Floor</t>
  </si>
  <si>
    <t>m2</t>
  </si>
  <si>
    <t>Concreet</t>
  </si>
  <si>
    <t>Flooting F1</t>
  </si>
  <si>
    <t>leen</t>
  </si>
  <si>
    <t>5T16</t>
  </si>
  <si>
    <t>2R6 100C/C</t>
  </si>
  <si>
    <t>nuM</t>
  </si>
  <si>
    <t>T.L (m)</t>
  </si>
  <si>
    <t>Rainforcement</t>
  </si>
  <si>
    <t>T12150 c/c</t>
  </si>
  <si>
    <t>Footing F1</t>
  </si>
  <si>
    <t>GF Slab</t>
  </si>
  <si>
    <t>T16</t>
  </si>
  <si>
    <t>R6</t>
  </si>
  <si>
    <t>T12</t>
  </si>
  <si>
    <t>T.Lenght</t>
  </si>
  <si>
    <t>m/kg</t>
  </si>
  <si>
    <t>6m Length</t>
  </si>
  <si>
    <t>Shaft</t>
  </si>
  <si>
    <t>3T12</t>
  </si>
  <si>
    <t>F1 (T12)</t>
  </si>
  <si>
    <t>TB (T16)</t>
  </si>
  <si>
    <t>TB (T6)</t>
  </si>
  <si>
    <t>Column shafts (T12)</t>
  </si>
  <si>
    <t>Column shafts (T6)</t>
  </si>
  <si>
    <t>Ground Floor slab (T12)</t>
  </si>
  <si>
    <t>side</t>
  </si>
  <si>
    <t>Form work</t>
  </si>
  <si>
    <t>Block works</t>
  </si>
  <si>
    <t>length</t>
  </si>
  <si>
    <t>Water proof</t>
  </si>
  <si>
    <t>Floor, Walls in ground floor toilet</t>
  </si>
  <si>
    <t xml:space="preserve">D2 Size 900 x 2400mm timber Nyatoh or equivalent finish door as per the detail drawing </t>
  </si>
  <si>
    <t xml:space="preserve">D3 Size 1500 x 2400mm timber Nyatoh or equivalent finish door as per the detail drawing </t>
  </si>
  <si>
    <t xml:space="preserve">D4 Size 850 x 2400mm timber Nyatoh or equivalent finish door as per the detail drawing </t>
  </si>
  <si>
    <t xml:space="preserve">D6 Size 650 x 1800mm timber Nyatoh or equivalent finish door as per the detail drawing </t>
  </si>
  <si>
    <t xml:space="preserve">W1 Size 4250x1850mm powder coated aluminum frame 6mm tempered glass / aluminium stainless steel door as per the detail drawing 
</t>
  </si>
  <si>
    <t xml:space="preserve">W2 Size 5084x3670mm powder coated aluminum frame 6mm tempered glass / aluminium stainless steel aluminum louver door as per the detail drawing  </t>
  </si>
  <si>
    <t>Wall Cladding System</t>
  </si>
  <si>
    <t>Wall panel 2mm aluminum panel+rockwool+thin film</t>
  </si>
  <si>
    <t>Wall Purlin: C175*75*3.0mm</t>
  </si>
  <si>
    <t>Inner support: 50X50x1.5mm tube, spacing 600mm</t>
  </si>
  <si>
    <t>Trims for corners, t=0.5mm</t>
  </si>
  <si>
    <t>Trims for door and window , t=0.5mm</t>
  </si>
  <si>
    <t>Ventilation System</t>
  </si>
  <si>
    <t>Floor Tile</t>
  </si>
  <si>
    <t>Wall Plaster</t>
  </si>
  <si>
    <t>Wall Tile</t>
  </si>
  <si>
    <t>Plaster board flat celling</t>
  </si>
  <si>
    <t>Floo/ceiling</t>
  </si>
  <si>
    <t>Disabled toilet including WC. was basing and grab bars</t>
  </si>
  <si>
    <t>A.1</t>
  </si>
  <si>
    <t>A.2</t>
  </si>
  <si>
    <t>A.3</t>
  </si>
  <si>
    <t>A.4</t>
  </si>
  <si>
    <t>A.5</t>
  </si>
  <si>
    <t>A.6</t>
  </si>
  <si>
    <t>B.1</t>
  </si>
  <si>
    <t>B.2</t>
  </si>
  <si>
    <t>B.3</t>
  </si>
  <si>
    <t>B.4</t>
  </si>
  <si>
    <t>B.5</t>
  </si>
  <si>
    <t>C.1</t>
  </si>
  <si>
    <t>C.2</t>
  </si>
  <si>
    <t>C.3</t>
  </si>
  <si>
    <t>C.4</t>
  </si>
  <si>
    <t>C.5</t>
  </si>
  <si>
    <t>C.6</t>
  </si>
  <si>
    <t>C.7</t>
  </si>
  <si>
    <t>C.8</t>
  </si>
  <si>
    <t>C.9</t>
  </si>
  <si>
    <t>C.10</t>
  </si>
  <si>
    <t>C.11</t>
  </si>
  <si>
    <t>C.12</t>
  </si>
  <si>
    <t>C.13</t>
  </si>
  <si>
    <t>C.14</t>
  </si>
  <si>
    <t>D.1</t>
  </si>
  <si>
    <t>E.1</t>
  </si>
  <si>
    <t>E.2</t>
  </si>
  <si>
    <t>E.3</t>
  </si>
  <si>
    <t>F.1</t>
  </si>
  <si>
    <t>F.2</t>
  </si>
  <si>
    <t>F.3</t>
  </si>
  <si>
    <t>F.4</t>
  </si>
  <si>
    <t>F.5</t>
  </si>
  <si>
    <t>F.6</t>
  </si>
  <si>
    <t>F.7</t>
  </si>
  <si>
    <t>F.8</t>
  </si>
  <si>
    <t>F.9</t>
  </si>
  <si>
    <t>F.10</t>
  </si>
  <si>
    <t>H.1</t>
  </si>
  <si>
    <t>H.2</t>
  </si>
  <si>
    <t>H.3</t>
  </si>
  <si>
    <t>H.4</t>
  </si>
  <si>
    <t>H.5</t>
  </si>
  <si>
    <t>L.1</t>
  </si>
  <si>
    <t>L.2</t>
  </si>
  <si>
    <t>L.3</t>
  </si>
  <si>
    <t>L.4</t>
  </si>
  <si>
    <t>L.5</t>
  </si>
  <si>
    <t>L.6</t>
  </si>
  <si>
    <t>L.7</t>
  </si>
  <si>
    <t>L.8</t>
  </si>
  <si>
    <t>L.9</t>
  </si>
  <si>
    <t>L.10</t>
  </si>
  <si>
    <t>L.11</t>
  </si>
  <si>
    <t>N.1</t>
  </si>
  <si>
    <t>N.2</t>
  </si>
  <si>
    <t>N.3</t>
  </si>
  <si>
    <t>N.4</t>
  </si>
  <si>
    <t>N.5</t>
  </si>
  <si>
    <t>N.6</t>
  </si>
  <si>
    <t>O.1</t>
  </si>
  <si>
    <t>O.2</t>
  </si>
  <si>
    <t>Fire Protection</t>
  </si>
  <si>
    <t>Supply and fixing of CO2/H2O Fire extinguishers</t>
  </si>
  <si>
    <t>Supply and fixing of exit sign</t>
  </si>
  <si>
    <t xml:space="preserve">Proposed Sports Complex 
Maldives.
</t>
  </si>
  <si>
    <t xml:space="preserve">D7 Size 900 x 2400mm timber Nyatoh or equivalent finish door as per the detail drawing </t>
  </si>
  <si>
    <t xml:space="preserve">W3 Size 1742x3620mm powder coated aluminum frame 6mm tempered glass / aluminium stainless steel aluminum louver door as per the detail drawing 
</t>
  </si>
  <si>
    <t xml:space="preserve">Proposed Sports Complex Maldives.
</t>
  </si>
  <si>
    <t>P</t>
  </si>
  <si>
    <t>SECURITY AND FIRE SAFETY</t>
  </si>
  <si>
    <t>Supply &amp; Installation of roof mounted exhaust fans with all other accessories as per the engineers instruction and specifications</t>
  </si>
  <si>
    <t xml:space="preserve">TOTAL FOR SECURITY AND FIRE SAFETY CARRIED TO SUMMARY </t>
  </si>
  <si>
    <t>ADDITIONS AND OMISSIONS</t>
  </si>
  <si>
    <t>GENERAL</t>
  </si>
  <si>
    <t>Please make reference to BOQ items references when inserting additions or omissions to this BOQ.</t>
  </si>
  <si>
    <t>ADDITION</t>
  </si>
  <si>
    <t>OMISSION</t>
  </si>
  <si>
    <t>GENERAL NOTES</t>
  </si>
  <si>
    <r>
      <t>m</t>
    </r>
    <r>
      <rPr>
        <vertAlign val="superscript"/>
        <sz val="10"/>
        <rFont val="Arial"/>
        <family val="2"/>
      </rPr>
      <t>2</t>
    </r>
  </si>
  <si>
    <r>
      <t>m</t>
    </r>
    <r>
      <rPr>
        <vertAlign val="superscript"/>
        <sz val="10"/>
        <rFont val="Arial"/>
        <family val="2"/>
      </rPr>
      <t>3</t>
    </r>
  </si>
  <si>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</si>
  <si>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</si>
  <si>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</si>
  <si>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</si>
  <si>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</si>
  <si>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</si>
  <si>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</si>
  <si>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t>I</t>
  </si>
  <si>
    <t>I.1</t>
  </si>
  <si>
    <t>I.2</t>
  </si>
  <si>
    <t>K.1</t>
  </si>
  <si>
    <t>K.2</t>
  </si>
  <si>
    <t>K.3</t>
  </si>
  <si>
    <t>K.4</t>
  </si>
  <si>
    <t>K.5</t>
  </si>
  <si>
    <t>K.6</t>
  </si>
  <si>
    <t>K.7</t>
  </si>
  <si>
    <t>K.8</t>
  </si>
  <si>
    <t>K.9</t>
  </si>
  <si>
    <t>K.10</t>
  </si>
  <si>
    <t>K.11</t>
  </si>
  <si>
    <t>K.12</t>
  </si>
  <si>
    <t>K.13</t>
  </si>
  <si>
    <t>K.14</t>
  </si>
  <si>
    <t>K.15</t>
  </si>
  <si>
    <t>K.16</t>
  </si>
  <si>
    <t>K.17</t>
  </si>
  <si>
    <t>K.18</t>
  </si>
  <si>
    <t>K.19</t>
  </si>
  <si>
    <t>K.20</t>
  </si>
  <si>
    <t>K.21</t>
  </si>
  <si>
    <t>K.22</t>
  </si>
  <si>
    <t>K.23</t>
  </si>
  <si>
    <t>M.1</t>
  </si>
  <si>
    <t>M.2</t>
  </si>
  <si>
    <t>M.3</t>
  </si>
  <si>
    <t>M.4</t>
  </si>
  <si>
    <t>M.5</t>
  </si>
  <si>
    <t>M.6</t>
  </si>
  <si>
    <t>M.7</t>
  </si>
  <si>
    <t>M.8</t>
  </si>
  <si>
    <t>M.9</t>
  </si>
  <si>
    <t>M.10</t>
  </si>
  <si>
    <t>Q</t>
  </si>
  <si>
    <t>P1</t>
  </si>
  <si>
    <t>P2</t>
  </si>
  <si>
    <t>P3</t>
  </si>
  <si>
    <t>P4</t>
  </si>
  <si>
    <t>P5</t>
  </si>
  <si>
    <t>P6</t>
  </si>
  <si>
    <t>Q.1</t>
  </si>
  <si>
    <t>Q.2</t>
  </si>
  <si>
    <t>Q.2.1</t>
  </si>
  <si>
    <t>Q.3</t>
  </si>
  <si>
    <t>Q.3.1</t>
  </si>
  <si>
    <t>N.7</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</si>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</sst>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5">
    <font>
      <sz val="10"/>
      <name val="Arial"/>
      <charset val="134"/>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sz val="10"/>
      <color rgb="FFFF0000"/>
      <name val="Arial"/>
      <family val="2"/>
    </font>
    <font>
      <sz val="10"/>
      <name val="Arial"/>
      <family val="2"/>
    </font>
    <font>
      <b/>
      <sz val="10"/>
      <name val="Arial"/>
      <family val="2"/>
    </font>
    <font>
      <sz val="11"/>
      <name val="Arial"/>
      <family val="2"/>
    </font>
    <font>
      <b/>
      <u/>
      <sz val="10"/>
      <name val="Arial"/>
      <family val="2"/>
    </font>
    <font>
      <u/>
      <sz val="10"/>
      <name val="Arial"/>
      <family val="2"/>
    </font>
    <font>
      <vertAlign val="superscript"/>
      <sz val="10"/>
      <name val="Arial"/>
      <family val="2"/>
    </font>
    <font>
      <sz val="10"/>
      <color indexed="10"/>
      <name val="Arial"/>
      <family val="2"/>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rgb="FFFFFF00"/>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254">
    <xf numFmtId="0" fontId="0" fillId="0" borderId="0"/>
    <xf numFmtId="165" fontId="7" fillId="0" borderId="0" applyFont="0" applyFill="0" applyBorder="0" applyAlignment="0" applyProtection="0"/>
    <xf numFmtId="43" fontId="8" fillId="0" borderId="0" applyFont="0" applyFill="0" applyBorder="0" applyAlignment="0" applyProtection="0"/>
    <xf numFmtId="165" fontId="7" fillId="0" borderId="0" applyFont="0" applyFill="0" applyBorder="0" applyAlignment="0" applyProtection="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7" fillId="0" borderId="0"/>
    <xf numFmtId="164" fontId="9"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10" fillId="0" borderId="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2" fillId="0" borderId="0" applyFont="0" applyFill="0" applyBorder="0" applyAlignment="0" applyProtection="0"/>
    <xf numFmtId="43" fontId="8"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3"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4" fillId="0" borderId="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cellStyleXfs>
  <cellXfs count="345">
    <xf numFmtId="0" fontId="0" fillId="0" borderId="0" xfId="0"/>
    <xf numFmtId="0" fontId="1" fillId="0" borderId="0" xfId="0" applyFont="1"/>
    <xf numFmtId="0" fontId="1" fillId="0" borderId="0" xfId="0" applyFont="1" applyAlignment="1">
      <alignment horizontal="center"/>
    </xf>
    <xf numFmtId="43" fontId="1" fillId="0" borderId="0" xfId="2" applyFont="1"/>
    <xf numFmtId="43" fontId="1" fillId="0" borderId="0" xfId="0" applyNumberFormat="1" applyFont="1"/>
    <xf numFmtId="43" fontId="1" fillId="0" borderId="0" xfId="2" applyFont="1" applyAlignment="1">
      <alignment horizontal="center"/>
    </xf>
    <xf numFmtId="43" fontId="2" fillId="0" borderId="0" xfId="2" applyFont="1"/>
    <xf numFmtId="0" fontId="3" fillId="0" borderId="17" xfId="0" applyFont="1" applyBorder="1"/>
    <xf numFmtId="0" fontId="3" fillId="0" borderId="18" xfId="0" applyFont="1" applyBorder="1"/>
    <xf numFmtId="0" fontId="4" fillId="0" borderId="18" xfId="0" applyFont="1" applyBorder="1" applyAlignment="1">
      <alignment horizontal="center"/>
    </xf>
    <xf numFmtId="0" fontId="5" fillId="0" borderId="18" xfId="0" applyFont="1" applyBorder="1" applyAlignment="1">
      <alignment horizontal="center" vertical="center" wrapText="1"/>
    </xf>
    <xf numFmtId="0" fontId="3" fillId="0" borderId="18" xfId="0" applyFont="1" applyBorder="1" applyAlignment="1">
      <alignment horizontal="center"/>
    </xf>
    <xf numFmtId="0" fontId="6" fillId="0" borderId="18" xfId="0" applyFont="1" applyBorder="1" applyAlignment="1">
      <alignment horizontal="center"/>
    </xf>
    <xf numFmtId="0" fontId="0" fillId="0" borderId="18" xfId="0" applyBorder="1"/>
    <xf numFmtId="0" fontId="0" fillId="0" borderId="19" xfId="0" applyBorder="1"/>
    <xf numFmtId="43" fontId="0" fillId="0" borderId="0" xfId="2" applyFont="1"/>
    <xf numFmtId="164" fontId="0" fillId="0" borderId="0" xfId="0" applyNumberFormat="1"/>
    <xf numFmtId="164" fontId="0" fillId="20" borderId="0" xfId="0" applyNumberFormat="1" applyFill="1"/>
    <xf numFmtId="164" fontId="0" fillId="0" borderId="0" xfId="0" applyNumberFormat="1" applyFill="1"/>
    <xf numFmtId="43" fontId="0" fillId="20" borderId="0" xfId="0" applyNumberFormat="1" applyFill="1"/>
    <xf numFmtId="43" fontId="0" fillId="0" borderId="0" xfId="0" applyNumberFormat="1" applyFill="1"/>
    <xf numFmtId="43" fontId="0" fillId="20" borderId="0" xfId="2" applyFont="1" applyFill="1"/>
    <xf numFmtId="0" fontId="0" fillId="20" borderId="0" xfId="0" applyFill="1"/>
    <xf numFmtId="43" fontId="0" fillId="0" borderId="0" xfId="2" applyFont="1" applyFill="1"/>
    <xf numFmtId="0" fontId="0" fillId="0" borderId="0" xfId="0" applyFill="1"/>
    <xf numFmtId="43" fontId="0" fillId="0" borderId="0" xfId="2" applyFont="1" applyFill="1" applyAlignment="1">
      <alignment horizontal="right"/>
    </xf>
    <xf numFmtId="0" fontId="17" fillId="0" borderId="0" xfId="0" applyFont="1"/>
    <xf numFmtId="43" fontId="18" fillId="0" borderId="0" xfId="2" applyFont="1" applyFill="1"/>
    <xf numFmtId="43" fontId="18" fillId="0" borderId="0" xfId="2" applyFont="1" applyFill="1" applyAlignment="1">
      <alignment horizontal="right"/>
    </xf>
    <xf numFmtId="0" fontId="18" fillId="0" borderId="0" xfId="0" applyFont="1" applyFill="1"/>
    <xf numFmtId="0" fontId="18" fillId="0" borderId="0" xfId="0" applyFont="1" applyFill="1" applyAlignment="1">
      <alignment horizontal="right"/>
    </xf>
    <xf numFmtId="0" fontId="0" fillId="0" borderId="0" xfId="2" applyNumberFormat="1" applyFont="1" applyFill="1"/>
    <xf numFmtId="0" fontId="18" fillId="0" borderId="0" xfId="0" applyFont="1"/>
    <xf numFmtId="43" fontId="18" fillId="0" borderId="0" xfId="2" applyFont="1"/>
    <xf numFmtId="0" fontId="8" fillId="0" borderId="7" xfId="0" applyFont="1" applyBorder="1" applyAlignment="1">
      <alignment horizontal="center" vertical="center"/>
    </xf>
    <xf numFmtId="43" fontId="8" fillId="0" borderId="7" xfId="2" applyFont="1" applyFill="1" applyBorder="1" applyAlignment="1" applyProtection="1">
      <alignment horizontal="center" vertical="center"/>
      <protection locked="0"/>
    </xf>
    <xf numFmtId="0" fontId="8" fillId="0" borderId="0" xfId="0" applyFont="1"/>
    <xf numFmtId="43" fontId="8" fillId="0" borderId="0" xfId="2" applyFont="1"/>
    <xf numFmtId="0" fontId="8" fillId="0" borderId="3" xfId="0" applyFont="1" applyBorder="1" applyAlignment="1">
      <alignment horizontal="center"/>
    </xf>
    <xf numFmtId="0" fontId="8" fillId="0" borderId="0" xfId="0" applyFont="1" applyBorder="1"/>
    <xf numFmtId="0" fontId="8" fillId="0" borderId="4" xfId="0" applyFont="1" applyBorder="1" applyAlignment="1">
      <alignment horizontal="right"/>
    </xf>
    <xf numFmtId="43" fontId="8" fillId="0" borderId="8" xfId="2" applyFont="1" applyBorder="1" applyAlignment="1">
      <alignment horizontal="right"/>
    </xf>
    <xf numFmtId="0" fontId="8" fillId="0" borderId="6" xfId="0" applyFont="1" applyBorder="1" applyAlignment="1">
      <alignment horizontal="center"/>
    </xf>
    <xf numFmtId="0" fontId="8" fillId="0" borderId="7" xfId="0" applyFont="1" applyBorder="1" applyAlignment="1">
      <alignment horizontal="right"/>
    </xf>
    <xf numFmtId="0" fontId="8" fillId="0" borderId="0" xfId="0" applyFont="1" applyAlignment="1">
      <alignment horizontal="center"/>
    </xf>
    <xf numFmtId="43" fontId="8" fillId="0" borderId="0" xfId="2" applyFont="1" applyAlignment="1">
      <alignment horizontal="center"/>
    </xf>
    <xf numFmtId="43" fontId="8" fillId="0" borderId="0" xfId="0" applyNumberFormat="1" applyFont="1"/>
    <xf numFmtId="0" fontId="8" fillId="0" borderId="6" xfId="0" applyFont="1" applyBorder="1"/>
    <xf numFmtId="43" fontId="8" fillId="0" borderId="12" xfId="2" applyFont="1" applyBorder="1" applyAlignment="1">
      <alignment horizontal="right"/>
    </xf>
    <xf numFmtId="0" fontId="19" fillId="0" borderId="0" xfId="0" applyFont="1" applyBorder="1"/>
    <xf numFmtId="0" fontId="19" fillId="0" borderId="7" xfId="0" applyFont="1" applyBorder="1" applyAlignment="1">
      <alignment horizontal="right"/>
    </xf>
    <xf numFmtId="43" fontId="19" fillId="0" borderId="8" xfId="2" applyFont="1" applyBorder="1" applyAlignment="1">
      <alignment horizontal="right"/>
    </xf>
    <xf numFmtId="2" fontId="8" fillId="0" borderId="0" xfId="0" applyNumberFormat="1" applyFont="1"/>
    <xf numFmtId="43" fontId="8" fillId="0" borderId="16" xfId="2" applyFont="1" applyBorder="1" applyAlignment="1">
      <alignment horizontal="right"/>
    </xf>
    <xf numFmtId="0" fontId="8" fillId="0" borderId="0" xfId="0" applyFont="1" applyAlignment="1">
      <alignment horizontal="right"/>
    </xf>
    <xf numFmtId="4" fontId="20" fillId="0" borderId="1" xfId="0" applyNumberFormat="1" applyFont="1" applyFill="1" applyBorder="1" applyAlignment="1">
      <alignment horizontal="center" vertical="center"/>
    </xf>
    <xf numFmtId="43" fontId="20" fillId="0" borderId="1" xfId="2" applyFont="1" applyFill="1" applyBorder="1" applyAlignment="1">
      <alignment horizontal="center" vertical="center"/>
    </xf>
    <xf numFmtId="0" fontId="20" fillId="0" borderId="13" xfId="0" applyFont="1" applyFill="1" applyBorder="1" applyAlignment="1">
      <alignment vertical="center"/>
    </xf>
    <xf numFmtId="4" fontId="19" fillId="0" borderId="4" xfId="0" applyNumberFormat="1" applyFont="1" applyFill="1" applyBorder="1" applyAlignment="1">
      <alignment horizontal="center" vertical="center"/>
    </xf>
    <xf numFmtId="4" fontId="19" fillId="0" borderId="4" xfId="0" applyNumberFormat="1" applyFont="1" applyFill="1" applyBorder="1" applyAlignment="1">
      <alignment horizontal="justify" vertical="center"/>
    </xf>
    <xf numFmtId="43" fontId="19" fillId="0" borderId="4" xfId="2" applyFont="1" applyFill="1" applyBorder="1" applyAlignment="1">
      <alignment horizontal="center" vertical="center"/>
    </xf>
    <xf numFmtId="0" fontId="8" fillId="0" borderId="0" xfId="0" applyFont="1" applyFill="1" applyBorder="1" applyAlignment="1">
      <alignment vertical="center"/>
    </xf>
    <xf numFmtId="0" fontId="19" fillId="0" borderId="7" xfId="0" applyFont="1" applyFill="1" applyBorder="1" applyAlignment="1">
      <alignment horizontal="center" vertical="center"/>
    </xf>
    <xf numFmtId="0" fontId="21" fillId="0" borderId="7" xfId="0" applyFont="1" applyFill="1" applyBorder="1" applyAlignment="1">
      <alignment horizontal="justify" vertical="center" wrapText="1"/>
    </xf>
    <xf numFmtId="49" fontId="8" fillId="0" borderId="7" xfId="2" applyNumberFormat="1" applyFont="1" applyFill="1" applyBorder="1" applyAlignment="1">
      <alignment horizontal="center" vertical="center"/>
    </xf>
    <xf numFmtId="43" fontId="8" fillId="0" borderId="7" xfId="2" applyFont="1" applyFill="1" applyBorder="1" applyAlignment="1">
      <alignment horizontal="center" vertical="center"/>
    </xf>
    <xf numFmtId="43" fontId="8" fillId="0" borderId="7" xfId="2" applyFont="1" applyFill="1" applyBorder="1" applyAlignment="1">
      <alignment vertical="center"/>
    </xf>
    <xf numFmtId="0" fontId="8" fillId="0" borderId="7" xfId="0" applyFont="1" applyFill="1" applyBorder="1" applyAlignment="1">
      <alignment horizontal="center" vertical="center"/>
    </xf>
    <xf numFmtId="0" fontId="8" fillId="0" borderId="7" xfId="0" applyFont="1" applyFill="1" applyBorder="1" applyAlignment="1">
      <alignment horizontal="justify" vertical="center"/>
    </xf>
    <xf numFmtId="0" fontId="8" fillId="0" borderId="0" xfId="0" applyFont="1" applyFill="1" applyBorder="1" applyAlignment="1">
      <alignment horizontal="justify" vertical="center"/>
    </xf>
    <xf numFmtId="49" fontId="8" fillId="0" borderId="7" xfId="0" applyNumberFormat="1" applyFont="1" applyFill="1" applyBorder="1" applyAlignment="1">
      <alignment horizontal="center" vertical="center"/>
    </xf>
    <xf numFmtId="0" fontId="22" fillId="0" borderId="20" xfId="0" applyFont="1" applyFill="1" applyBorder="1" applyAlignment="1"/>
    <xf numFmtId="0" fontId="21" fillId="0" borderId="20" xfId="0" applyFont="1" applyFill="1" applyBorder="1" applyAlignment="1"/>
    <xf numFmtId="0" fontId="8" fillId="0" borderId="20" xfId="0" applyFont="1" applyFill="1" applyBorder="1" applyAlignment="1">
      <alignment horizontal="left"/>
    </xf>
    <xf numFmtId="0" fontId="8" fillId="0" borderId="7" xfId="0" applyFont="1" applyFill="1" applyBorder="1" applyAlignment="1">
      <alignment horizontal="justify" vertical="center" wrapText="1"/>
    </xf>
    <xf numFmtId="0" fontId="8" fillId="0" borderId="0" xfId="0" applyFont="1" applyFill="1" applyAlignment="1">
      <alignment vertical="center"/>
    </xf>
    <xf numFmtId="0" fontId="8" fillId="0" borderId="10" xfId="0" applyFont="1" applyFill="1" applyBorder="1" applyAlignment="1">
      <alignment vertical="center"/>
    </xf>
    <xf numFmtId="4" fontId="19" fillId="0" borderId="10" xfId="0" applyNumberFormat="1" applyFont="1" applyFill="1" applyBorder="1" applyAlignment="1">
      <alignment horizontal="justify" vertical="center" wrapText="1"/>
    </xf>
    <xf numFmtId="49" fontId="8" fillId="0" borderId="10" xfId="0" applyNumberFormat="1" applyFont="1" applyFill="1" applyBorder="1" applyAlignment="1">
      <alignment horizontal="center" vertical="center"/>
    </xf>
    <xf numFmtId="43" fontId="8" fillId="0" borderId="10" xfId="2" applyFont="1" applyFill="1" applyBorder="1" applyAlignment="1">
      <alignment horizontal="center" vertical="center"/>
    </xf>
    <xf numFmtId="43" fontId="8" fillId="0" borderId="10" xfId="2" applyFont="1" applyFill="1" applyBorder="1" applyAlignment="1">
      <alignment vertical="center"/>
    </xf>
    <xf numFmtId="43" fontId="19" fillId="0" borderId="9" xfId="2" applyFont="1" applyFill="1" applyBorder="1" applyAlignment="1">
      <alignment horizontal="center" vertical="center"/>
    </xf>
    <xf numFmtId="0" fontId="8" fillId="0" borderId="11" xfId="0" applyFont="1" applyFill="1" applyBorder="1" applyAlignment="1">
      <alignment vertical="center"/>
    </xf>
    <xf numFmtId="49" fontId="8" fillId="0" borderId="0" xfId="0" applyNumberFormat="1" applyFont="1" applyFill="1" applyBorder="1" applyAlignment="1">
      <alignment horizontal="center" vertical="center"/>
    </xf>
    <xf numFmtId="43" fontId="8" fillId="0" borderId="0" xfId="2" applyFont="1" applyFill="1" applyBorder="1" applyAlignment="1">
      <alignment horizontal="center" vertical="center"/>
    </xf>
    <xf numFmtId="43" fontId="8" fillId="0" borderId="0" xfId="2" applyFont="1" applyFill="1" applyBorder="1" applyAlignment="1">
      <alignment vertical="center"/>
    </xf>
    <xf numFmtId="43" fontId="8" fillId="0" borderId="0" xfId="2" applyFont="1" applyFill="1" applyAlignment="1">
      <alignment horizontal="center" vertical="center"/>
    </xf>
    <xf numFmtId="49" fontId="8" fillId="0" borderId="0" xfId="2" applyNumberFormat="1" applyFont="1" applyFill="1" applyBorder="1" applyAlignment="1">
      <alignment horizontal="center" vertical="center"/>
    </xf>
    <xf numFmtId="43" fontId="8" fillId="0" borderId="0" xfId="2" applyFont="1" applyFill="1" applyBorder="1" applyAlignment="1" applyProtection="1">
      <alignment horizontal="center" vertical="center"/>
    </xf>
    <xf numFmtId="49" fontId="8" fillId="0" borderId="0" xfId="2" applyNumberFormat="1" applyFont="1" applyFill="1" applyBorder="1" applyAlignment="1" applyProtection="1">
      <alignment horizontal="center" vertical="center"/>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43" fontId="8" fillId="0" borderId="0" xfId="2" applyFont="1" applyFill="1" applyAlignment="1">
      <alignment vertical="center"/>
    </xf>
    <xf numFmtId="0" fontId="19" fillId="0" borderId="1" xfId="0" applyFont="1" applyFill="1" applyBorder="1" applyAlignment="1">
      <alignment horizontal="center" vertical="center"/>
    </xf>
    <xf numFmtId="43" fontId="19" fillId="0" borderId="1" xfId="2" applyNumberFormat="1" applyFont="1" applyFill="1" applyBorder="1" applyAlignment="1">
      <alignment horizontal="center" vertical="center"/>
    </xf>
    <xf numFmtId="43" fontId="19" fillId="0" borderId="1" xfId="2" applyFont="1" applyFill="1" applyBorder="1" applyAlignment="1">
      <alignment horizontal="center" vertical="center"/>
    </xf>
    <xf numFmtId="0" fontId="21" fillId="0" borderId="7" xfId="0" applyFont="1" applyFill="1" applyBorder="1" applyAlignment="1">
      <alignment vertical="center"/>
    </xf>
    <xf numFmtId="43" fontId="8" fillId="0" borderId="7" xfId="2" applyNumberFormat="1" applyFont="1" applyFill="1" applyBorder="1" applyAlignment="1">
      <alignment horizontal="center" vertical="center"/>
    </xf>
    <xf numFmtId="0" fontId="8" fillId="0" borderId="7" xfId="0" applyFont="1" applyFill="1" applyBorder="1" applyAlignment="1">
      <alignment vertical="center"/>
    </xf>
    <xf numFmtId="0" fontId="22" fillId="0" borderId="7" xfId="0" applyFont="1" applyFill="1" applyBorder="1" applyAlignment="1">
      <alignment vertical="center"/>
    </xf>
    <xf numFmtId="0" fontId="8" fillId="0" borderId="7" xfId="0" applyFont="1" applyFill="1" applyBorder="1" applyAlignment="1">
      <alignment vertical="center" wrapText="1"/>
    </xf>
    <xf numFmtId="0" fontId="22" fillId="0" borderId="7" xfId="0" applyFont="1" applyFill="1" applyBorder="1" applyAlignment="1">
      <alignment vertical="center" wrapText="1"/>
    </xf>
    <xf numFmtId="0" fontId="8" fillId="0" borderId="7" xfId="0" applyFont="1" applyFill="1" applyBorder="1" applyAlignment="1">
      <alignment horizontal="left" vertical="center" wrapText="1"/>
    </xf>
    <xf numFmtId="0" fontId="22" fillId="0" borderId="7" xfId="0" applyFont="1" applyFill="1" applyBorder="1" applyAlignment="1">
      <alignment horizontal="justify" vertical="center" wrapText="1"/>
    </xf>
    <xf numFmtId="0" fontId="20" fillId="0" borderId="7" xfId="0" applyFont="1" applyFill="1" applyBorder="1" applyAlignment="1">
      <alignment horizontal="center" vertical="center"/>
    </xf>
    <xf numFmtId="0" fontId="19" fillId="0" borderId="7" xfId="0" applyFont="1" applyFill="1" applyBorder="1" applyAlignment="1">
      <alignment vertical="center" wrapText="1"/>
    </xf>
    <xf numFmtId="43" fontId="19" fillId="0" borderId="7" xfId="2" applyNumberFormat="1" applyFont="1" applyFill="1" applyBorder="1" applyAlignment="1">
      <alignment horizontal="center" vertical="center"/>
    </xf>
    <xf numFmtId="43" fontId="19" fillId="0" borderId="9" xfId="2" applyFont="1" applyFill="1" applyBorder="1" applyAlignment="1">
      <alignment vertical="center"/>
    </xf>
    <xf numFmtId="0" fontId="8" fillId="0" borderId="10" xfId="0" applyFont="1" applyFill="1" applyBorder="1" applyAlignment="1">
      <alignment horizontal="center" vertical="center"/>
    </xf>
    <xf numFmtId="4" fontId="19" fillId="0" borderId="1" xfId="2" applyNumberFormat="1" applyFont="1" applyFill="1" applyBorder="1" applyAlignment="1">
      <alignment horizontal="center" vertical="center"/>
    </xf>
    <xf numFmtId="4" fontId="8" fillId="0" borderId="7" xfId="2" applyNumberFormat="1" applyFont="1" applyFill="1" applyBorder="1" applyAlignment="1">
      <alignment horizontal="center" vertical="center"/>
    </xf>
    <xf numFmtId="0" fontId="21" fillId="0" borderId="0" xfId="0" applyFont="1" applyFill="1" applyBorder="1" applyAlignment="1">
      <alignment vertical="center"/>
    </xf>
    <xf numFmtId="0" fontId="8" fillId="0" borderId="0" xfId="0" applyFont="1" applyFill="1" applyBorder="1" applyAlignment="1">
      <alignment vertical="center" wrapText="1"/>
    </xf>
    <xf numFmtId="0" fontId="21" fillId="0" borderId="10" xfId="0" applyFont="1" applyFill="1" applyBorder="1" applyAlignment="1">
      <alignment vertical="center"/>
    </xf>
    <xf numFmtId="4" fontId="8" fillId="0" borderId="10" xfId="2" applyNumberFormat="1" applyFont="1" applyFill="1" applyBorder="1" applyAlignment="1">
      <alignment horizontal="center" vertical="center"/>
    </xf>
    <xf numFmtId="4" fontId="8" fillId="0" borderId="7" xfId="0" applyNumberFormat="1" applyFont="1" applyFill="1" applyBorder="1" applyAlignment="1">
      <alignment horizontal="center" vertical="center"/>
    </xf>
    <xf numFmtId="4" fontId="8" fillId="0" borderId="10"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19" fillId="0" borderId="1" xfId="0" applyFont="1" applyBorder="1" applyAlignment="1">
      <alignment horizontal="center" vertical="top"/>
    </xf>
    <xf numFmtId="43" fontId="19" fillId="0" borderId="1" xfId="2" applyNumberFormat="1" applyFont="1" applyBorder="1" applyAlignment="1">
      <alignment horizontal="center" vertical="top"/>
    </xf>
    <xf numFmtId="43" fontId="19" fillId="0" borderId="1" xfId="2" applyFont="1" applyBorder="1" applyAlignment="1">
      <alignment horizontal="center" vertical="top"/>
    </xf>
    <xf numFmtId="0" fontId="8" fillId="0" borderId="0" xfId="0" applyFont="1" applyAlignment="1">
      <alignment vertical="top"/>
    </xf>
    <xf numFmtId="0" fontId="8" fillId="0" borderId="7" xfId="0" applyFont="1" applyBorder="1" applyAlignment="1">
      <alignment horizontal="center" vertical="top"/>
    </xf>
    <xf numFmtId="0" fontId="8" fillId="0" borderId="7" xfId="0" applyFont="1" applyBorder="1" applyAlignment="1">
      <alignment vertical="top"/>
    </xf>
    <xf numFmtId="43" fontId="24" fillId="0" borderId="7" xfId="2" applyNumberFormat="1" applyFont="1" applyBorder="1" applyAlignment="1">
      <alignment horizontal="center" vertical="top"/>
    </xf>
    <xf numFmtId="43" fontId="8" fillId="0" borderId="7" xfId="2" applyFont="1" applyBorder="1" applyAlignment="1">
      <alignment horizontal="center" vertical="top"/>
    </xf>
    <xf numFmtId="0" fontId="19" fillId="0" borderId="7" xfId="0" applyFont="1" applyBorder="1" applyAlignment="1">
      <alignment horizontal="center" vertical="top"/>
    </xf>
    <xf numFmtId="0" fontId="21" fillId="0" borderId="7" xfId="0" applyFont="1" applyBorder="1" applyAlignment="1">
      <alignment vertical="top"/>
    </xf>
    <xf numFmtId="43" fontId="8" fillId="0" borderId="7" xfId="2" applyFont="1" applyBorder="1" applyAlignment="1">
      <alignment vertical="top"/>
    </xf>
    <xf numFmtId="0" fontId="8" fillId="0" borderId="7" xfId="0" applyFont="1" applyBorder="1" applyAlignment="1">
      <alignment horizontal="justify" vertical="top"/>
    </xf>
    <xf numFmtId="0" fontId="8" fillId="0" borderId="7" xfId="0" applyFont="1" applyBorder="1" applyAlignment="1">
      <alignment vertical="top" wrapText="1"/>
    </xf>
    <xf numFmtId="43" fontId="8" fillId="0" borderId="7" xfId="2" applyNumberFormat="1" applyFont="1" applyBorder="1" applyAlignment="1">
      <alignment horizontal="center" vertical="top"/>
    </xf>
    <xf numFmtId="0" fontId="19" fillId="0" borderId="7" xfId="0" applyFont="1" applyBorder="1" applyAlignment="1">
      <alignment horizontal="justify" vertical="top"/>
    </xf>
    <xf numFmtId="0" fontId="19" fillId="0" borderId="7" xfId="0" applyFont="1" applyBorder="1" applyAlignment="1">
      <alignment horizontal="justify" vertical="top" wrapText="1"/>
    </xf>
    <xf numFmtId="43" fontId="19" fillId="0" borderId="9" xfId="2" applyFont="1" applyBorder="1" applyAlignment="1">
      <alignment vertical="top"/>
    </xf>
    <xf numFmtId="0" fontId="8" fillId="0" borderId="0" xfId="0" applyFont="1" applyBorder="1" applyAlignment="1">
      <alignment vertical="top"/>
    </xf>
    <xf numFmtId="0" fontId="8" fillId="0" borderId="10" xfId="0" applyFont="1" applyBorder="1" applyAlignment="1">
      <alignment horizontal="center" vertical="top"/>
    </xf>
    <xf numFmtId="0" fontId="8" fillId="0" borderId="10" xfId="0" applyFont="1" applyBorder="1" applyAlignment="1">
      <alignment vertical="top"/>
    </xf>
    <xf numFmtId="43" fontId="24" fillId="0" borderId="10" xfId="2" applyNumberFormat="1" applyFont="1" applyBorder="1" applyAlignment="1">
      <alignment horizontal="center" vertical="top"/>
    </xf>
    <xf numFmtId="43" fontId="8" fillId="0" borderId="10" xfId="2" applyFont="1" applyBorder="1" applyAlignment="1">
      <alignment horizontal="center" vertical="top"/>
    </xf>
    <xf numFmtId="43" fontId="8" fillId="0" borderId="10" xfId="2" applyFont="1" applyBorder="1" applyAlignment="1">
      <alignment vertical="top"/>
    </xf>
    <xf numFmtId="0" fontId="8" fillId="0" borderId="11" xfId="0" applyFont="1" applyBorder="1" applyAlignment="1">
      <alignment vertical="top"/>
    </xf>
    <xf numFmtId="0" fontId="8" fillId="0" borderId="0" xfId="0" applyFont="1" applyAlignment="1">
      <alignment horizontal="center" vertical="top"/>
    </xf>
    <xf numFmtId="0" fontId="24" fillId="0" borderId="0" xfId="0" applyFont="1" applyAlignment="1">
      <alignment vertical="top"/>
    </xf>
    <xf numFmtId="43" fontId="8" fillId="0" borderId="0" xfId="2" applyFont="1" applyAlignment="1">
      <alignment vertical="top"/>
    </xf>
    <xf numFmtId="43" fontId="24" fillId="0" borderId="7" xfId="2" applyFont="1" applyBorder="1" applyAlignment="1">
      <alignment horizontal="center" vertical="top"/>
    </xf>
    <xf numFmtId="0" fontId="21" fillId="0" borderId="7" xfId="0" applyFont="1" applyBorder="1" applyAlignment="1">
      <alignment horizontal="left" vertical="top" wrapText="1"/>
    </xf>
    <xf numFmtId="0" fontId="8" fillId="0" borderId="7" xfId="0" applyFont="1" applyBorder="1" applyAlignment="1">
      <alignment horizontal="left" vertical="top" wrapText="1"/>
    </xf>
    <xf numFmtId="0" fontId="8" fillId="0" borderId="7" xfId="0" applyFont="1" applyBorder="1" applyAlignment="1">
      <alignment horizontal="justify" vertical="top" wrapText="1"/>
    </xf>
    <xf numFmtId="43" fontId="8" fillId="0" borderId="7" xfId="2" applyFont="1" applyFill="1" applyBorder="1" applyAlignment="1">
      <alignment vertical="top"/>
    </xf>
    <xf numFmtId="43" fontId="24" fillId="0" borderId="0" xfId="2" applyFont="1" applyBorder="1" applyAlignment="1">
      <alignment horizontal="center" vertical="top"/>
    </xf>
    <xf numFmtId="43" fontId="8" fillId="0" borderId="0" xfId="2" applyFont="1" applyBorder="1" applyAlignment="1">
      <alignment vertical="top"/>
    </xf>
    <xf numFmtId="43" fontId="8" fillId="0" borderId="0" xfId="2" applyFont="1" applyBorder="1" applyAlignment="1">
      <alignment horizontal="center" vertical="top"/>
    </xf>
    <xf numFmtId="0" fontId="19" fillId="0" borderId="7" xfId="0" applyFont="1" applyBorder="1" applyAlignment="1">
      <alignment horizontal="left" vertical="top" wrapText="1"/>
    </xf>
    <xf numFmtId="43" fontId="24" fillId="0" borderId="7" xfId="2" applyFont="1" applyBorder="1" applyAlignment="1">
      <alignment vertical="top"/>
    </xf>
    <xf numFmtId="43" fontId="24" fillId="0" borderId="10" xfId="2" applyFont="1" applyBorder="1" applyAlignment="1">
      <alignment vertical="top"/>
    </xf>
    <xf numFmtId="43" fontId="24" fillId="0" borderId="0" xfId="2" applyFont="1" applyAlignment="1">
      <alignment vertical="top"/>
    </xf>
    <xf numFmtId="0" fontId="19" fillId="0" borderId="1" xfId="0" applyFont="1" applyFill="1" applyBorder="1" applyAlignment="1">
      <alignment horizontal="left" vertical="center"/>
    </xf>
    <xf numFmtId="0" fontId="19" fillId="0" borderId="0" xfId="0" applyFont="1" applyFill="1" applyAlignment="1">
      <alignment horizontal="center" vertical="center"/>
    </xf>
    <xf numFmtId="0" fontId="8" fillId="0" borderId="7" xfId="0" applyFont="1" applyFill="1" applyBorder="1" applyAlignment="1">
      <alignment horizontal="left" vertical="center"/>
    </xf>
    <xf numFmtId="0" fontId="21" fillId="0" borderId="7" xfId="0" applyFont="1" applyFill="1" applyBorder="1" applyAlignment="1">
      <alignment horizontal="left" vertical="center" wrapText="1"/>
    </xf>
    <xf numFmtId="0" fontId="8" fillId="0" borderId="0" xfId="0" applyFont="1" applyFill="1" applyBorder="1" applyAlignment="1">
      <alignment horizontal="justify" vertical="center" wrapText="1"/>
    </xf>
    <xf numFmtId="2" fontId="8" fillId="0" borderId="7" xfId="2" applyNumberFormat="1" applyFont="1" applyFill="1" applyBorder="1" applyAlignment="1" applyProtection="1">
      <alignment horizontal="center" vertical="center"/>
    </xf>
    <xf numFmtId="4" fontId="8" fillId="0" borderId="7" xfId="0" applyNumberFormat="1" applyFont="1" applyFill="1" applyBorder="1" applyAlignment="1">
      <alignment vertical="center"/>
    </xf>
    <xf numFmtId="4" fontId="8" fillId="0" borderId="0" xfId="0" applyNumberFormat="1" applyFont="1" applyFill="1" applyBorder="1" applyAlignment="1">
      <alignment horizontal="justify" vertical="center" wrapText="1"/>
    </xf>
    <xf numFmtId="2" fontId="8" fillId="0" borderId="7" xfId="2"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 xfId="0" applyFont="1" applyFill="1" applyBorder="1" applyAlignment="1">
      <alignment horizontal="center" vertical="center"/>
    </xf>
    <xf numFmtId="0" fontId="8" fillId="0" borderId="4" xfId="0" applyFont="1" applyFill="1" applyBorder="1" applyAlignment="1">
      <alignment vertical="center" wrapText="1"/>
    </xf>
    <xf numFmtId="43" fontId="8" fillId="0" borderId="4" xfId="2" applyFont="1" applyFill="1" applyBorder="1" applyAlignment="1">
      <alignment horizontal="center" vertical="center"/>
    </xf>
    <xf numFmtId="43" fontId="8"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6" xfId="0" applyFont="1" applyFill="1" applyBorder="1" applyAlignment="1">
      <alignment horizontal="center" vertical="center"/>
    </xf>
    <xf numFmtId="43" fontId="8" fillId="0" borderId="6" xfId="2" applyFont="1" applyFill="1" applyBorder="1" applyAlignment="1">
      <alignment horizontal="center" vertical="center"/>
    </xf>
    <xf numFmtId="0" fontId="8" fillId="0" borderId="0" xfId="0" applyFont="1" applyFill="1" applyBorder="1" applyAlignment="1">
      <alignment vertical="top" wrapText="1"/>
    </xf>
    <xf numFmtId="2" fontId="8" fillId="0" borderId="7" xfId="2" applyNumberFormat="1" applyFont="1" applyFill="1" applyBorder="1" applyAlignment="1">
      <alignment horizontal="right" vertical="center"/>
    </xf>
    <xf numFmtId="43" fontId="8" fillId="0" borderId="7" xfId="2" applyFont="1" applyFill="1" applyBorder="1" applyAlignment="1">
      <alignment horizontal="right" vertical="center"/>
    </xf>
    <xf numFmtId="0" fontId="8" fillId="0" borderId="0" xfId="0" applyFont="1" applyFill="1" applyBorder="1" applyAlignment="1">
      <alignment horizontal="left" vertical="top" wrapText="1"/>
    </xf>
    <xf numFmtId="0" fontId="19" fillId="0" borderId="7" xfId="0" applyFont="1" applyFill="1" applyBorder="1" applyAlignment="1">
      <alignment horizontal="left" vertical="center" wrapText="1"/>
    </xf>
    <xf numFmtId="0" fontId="8" fillId="0" borderId="11" xfId="0" applyFont="1" applyFill="1" applyBorder="1" applyAlignment="1">
      <alignment horizontal="center" vertical="center"/>
    </xf>
    <xf numFmtId="0" fontId="8" fillId="0" borderId="0" xfId="0" applyFont="1" applyFill="1" applyAlignment="1">
      <alignment horizontal="left" vertical="center"/>
    </xf>
    <xf numFmtId="0" fontId="19" fillId="0" borderId="0" xfId="0" applyFont="1" applyFill="1" applyAlignment="1">
      <alignment vertical="center"/>
    </xf>
    <xf numFmtId="4" fontId="19" fillId="0" borderId="7" xfId="0" applyNumberFormat="1" applyFont="1" applyFill="1" applyBorder="1" applyAlignment="1">
      <alignment horizontal="center" vertical="center"/>
    </xf>
    <xf numFmtId="4" fontId="19" fillId="0" borderId="0" xfId="0" applyNumberFormat="1" applyFont="1" applyFill="1" applyBorder="1" applyAlignment="1">
      <alignment horizontal="justify" vertical="center"/>
    </xf>
    <xf numFmtId="2" fontId="19" fillId="0" borderId="7" xfId="2" applyNumberFormat="1" applyFont="1" applyFill="1" applyBorder="1" applyAlignment="1">
      <alignment horizontal="center" vertical="center"/>
    </xf>
    <xf numFmtId="0" fontId="19" fillId="0" borderId="0" xfId="0" applyFont="1" applyFill="1" applyBorder="1" applyAlignment="1">
      <alignment horizontal="center" vertical="center"/>
    </xf>
    <xf numFmtId="166" fontId="19" fillId="0" borderId="7" xfId="0" applyNumberFormat="1" applyFont="1" applyFill="1" applyBorder="1" applyAlignment="1" applyProtection="1">
      <alignment horizontal="center" vertical="center"/>
    </xf>
    <xf numFmtId="4" fontId="8" fillId="0" borderId="7" xfId="2" applyNumberFormat="1" applyFont="1" applyFill="1" applyBorder="1" applyAlignment="1">
      <alignment vertical="center"/>
    </xf>
    <xf numFmtId="166" fontId="8" fillId="0" borderId="7" xfId="0" applyNumberFormat="1" applyFont="1" applyFill="1" applyBorder="1" applyAlignment="1" applyProtection="1">
      <alignment horizontal="center" vertical="center"/>
    </xf>
    <xf numFmtId="166" fontId="8" fillId="0" borderId="8" xfId="0" applyNumberFormat="1" applyFont="1" applyFill="1" applyBorder="1" applyAlignment="1" applyProtection="1">
      <alignment horizontal="center" vertical="center"/>
    </xf>
    <xf numFmtId="4" fontId="8" fillId="0" borderId="0" xfId="2" applyNumberFormat="1" applyFont="1" applyFill="1" applyBorder="1" applyAlignment="1">
      <alignment vertical="center"/>
    </xf>
    <xf numFmtId="0" fontId="8" fillId="0" borderId="8" xfId="0" applyFont="1" applyFill="1" applyBorder="1" applyAlignment="1">
      <alignment vertical="center" wrapText="1"/>
    </xf>
    <xf numFmtId="2" fontId="8" fillId="0" borderId="0" xfId="0" applyNumberFormat="1" applyFont="1" applyFill="1" applyAlignment="1">
      <alignment vertical="center"/>
    </xf>
    <xf numFmtId="0" fontId="21" fillId="0" borderId="0" xfId="0" applyFont="1" applyFill="1" applyBorder="1" applyAlignment="1">
      <alignment horizontal="left" vertical="top" wrapText="1"/>
    </xf>
    <xf numFmtId="2" fontId="8" fillId="0" borderId="7" xfId="0" applyNumberFormat="1" applyFont="1" applyFill="1" applyBorder="1" applyAlignment="1">
      <alignment horizontal="center" vertical="center"/>
    </xf>
    <xf numFmtId="0" fontId="19" fillId="0" borderId="0" xfId="0" applyFont="1" applyFill="1" applyBorder="1" applyAlignment="1">
      <alignment horizontal="justify" vertical="center"/>
    </xf>
    <xf numFmtId="4" fontId="19" fillId="0" borderId="7" xfId="2" applyNumberFormat="1" applyFont="1" applyFill="1" applyBorder="1" applyAlignment="1">
      <alignment horizontal="center" vertical="center"/>
    </xf>
    <xf numFmtId="4" fontId="19" fillId="0" borderId="9" xfId="2" applyNumberFormat="1" applyFont="1" applyFill="1" applyBorder="1" applyAlignment="1">
      <alignment vertical="center"/>
    </xf>
    <xf numFmtId="2" fontId="8" fillId="0" borderId="10" xfId="2" applyNumberFormat="1" applyFont="1" applyFill="1" applyBorder="1" applyAlignment="1">
      <alignment horizontal="center" vertical="center"/>
    </xf>
    <xf numFmtId="4" fontId="19" fillId="0" borderId="10" xfId="2" applyNumberFormat="1" applyFont="1" applyFill="1" applyBorder="1" applyAlignment="1">
      <alignment vertical="center"/>
    </xf>
    <xf numFmtId="4" fontId="8" fillId="0" borderId="10" xfId="2" applyNumberFormat="1" applyFont="1" applyFill="1" applyBorder="1" applyAlignment="1">
      <alignment vertical="center"/>
    </xf>
    <xf numFmtId="2" fontId="8" fillId="0" borderId="0" xfId="2" applyNumberFormat="1" applyFont="1" applyFill="1" applyAlignment="1">
      <alignment horizontal="center" vertical="center"/>
    </xf>
    <xf numFmtId="4" fontId="8" fillId="0" borderId="0" xfId="0" applyNumberFormat="1" applyFont="1" applyFill="1" applyAlignment="1">
      <alignment vertical="center"/>
    </xf>
    <xf numFmtId="0" fontId="19" fillId="0" borderId="1" xfId="0" applyFont="1" applyBorder="1" applyAlignment="1">
      <alignment horizontal="justify" vertical="top"/>
    </xf>
    <xf numFmtId="0" fontId="21" fillId="0" borderId="7" xfId="0" applyFont="1" applyBorder="1" applyAlignment="1">
      <alignment horizontal="justify" vertical="top" wrapText="1"/>
    </xf>
    <xf numFmtId="43" fontId="8" fillId="0" borderId="7" xfId="2" applyFont="1" applyBorder="1" applyAlignment="1">
      <alignment vertical="center"/>
    </xf>
    <xf numFmtId="0" fontId="22" fillId="0" borderId="7" xfId="0" applyFont="1" applyBorder="1" applyAlignment="1">
      <alignment horizontal="justify" vertical="top" wrapText="1"/>
    </xf>
    <xf numFmtId="0" fontId="21" fillId="0" borderId="0" xfId="0" applyFont="1" applyBorder="1" applyAlignment="1">
      <alignment horizontal="justify" vertical="top" wrapText="1"/>
    </xf>
    <xf numFmtId="9" fontId="8" fillId="0" borderId="0" xfId="0" applyNumberFormat="1" applyFont="1" applyAlignment="1">
      <alignment vertical="top"/>
    </xf>
    <xf numFmtId="0" fontId="8" fillId="0" borderId="10" xfId="0" applyFont="1" applyBorder="1" applyAlignment="1">
      <alignment horizontal="justify" vertical="top"/>
    </xf>
    <xf numFmtId="0" fontId="8" fillId="0" borderId="0" xfId="0" applyFont="1" applyAlignment="1">
      <alignment horizontal="justify" vertical="top"/>
    </xf>
    <xf numFmtId="0" fontId="19" fillId="0" borderId="1" xfId="0" applyFont="1" applyBorder="1" applyAlignment="1">
      <alignment horizontal="center"/>
    </xf>
    <xf numFmtId="0" fontId="19" fillId="0" borderId="1" xfId="0" applyFont="1" applyBorder="1" applyAlignment="1">
      <alignment horizontal="justify"/>
    </xf>
    <xf numFmtId="43" fontId="19" fillId="0" borderId="1" xfId="2" applyFont="1" applyBorder="1" applyAlignment="1">
      <alignment horizontal="center"/>
    </xf>
    <xf numFmtId="0" fontId="19" fillId="0" borderId="7" xfId="0" applyFont="1" applyBorder="1" applyAlignment="1">
      <alignment horizontal="center"/>
    </xf>
    <xf numFmtId="0" fontId="8" fillId="0" borderId="7" xfId="0" applyFont="1" applyBorder="1" applyAlignment="1">
      <alignment horizontal="center"/>
    </xf>
    <xf numFmtId="43" fontId="8" fillId="0" borderId="7" xfId="2" applyFont="1" applyBorder="1" applyAlignment="1">
      <alignment horizontal="center"/>
    </xf>
    <xf numFmtId="43" fontId="8" fillId="0" borderId="7" xfId="2" applyFont="1" applyBorder="1"/>
    <xf numFmtId="0" fontId="8" fillId="0" borderId="7" xfId="0" applyFont="1" applyBorder="1" applyAlignment="1">
      <alignment horizontal="justify" vertical="center" wrapText="1"/>
    </xf>
    <xf numFmtId="43" fontId="19" fillId="0" borderId="9" xfId="2" applyFont="1" applyBorder="1"/>
    <xf numFmtId="0" fontId="8" fillId="0" borderId="10" xfId="0" applyFont="1" applyBorder="1" applyAlignment="1">
      <alignment horizontal="center"/>
    </xf>
    <xf numFmtId="0" fontId="8" fillId="0" borderId="10" xfId="0" applyFont="1" applyBorder="1" applyAlignment="1">
      <alignment horizontal="justify"/>
    </xf>
    <xf numFmtId="0" fontId="8" fillId="0" borderId="10" xfId="0" applyFont="1" applyBorder="1"/>
    <xf numFmtId="43" fontId="8" fillId="0" borderId="10" xfId="2" applyFont="1" applyBorder="1"/>
    <xf numFmtId="0" fontId="8" fillId="0" borderId="11" xfId="0" applyFont="1" applyBorder="1"/>
    <xf numFmtId="0" fontId="8" fillId="0" borderId="0" xfId="0" applyFont="1" applyAlignment="1">
      <alignment horizontal="justify"/>
    </xf>
    <xf numFmtId="0" fontId="8" fillId="0" borderId="7" xfId="144" applyFont="1" applyBorder="1" applyAlignment="1">
      <alignment horizontal="center" vertical="center"/>
    </xf>
    <xf numFmtId="0" fontId="8" fillId="0" borderId="7" xfId="144" applyFont="1" applyBorder="1" applyAlignment="1">
      <alignment horizontal="justify" vertical="top" wrapText="1"/>
    </xf>
    <xf numFmtId="0" fontId="8" fillId="0" borderId="7" xfId="144" applyFont="1" applyBorder="1" applyAlignment="1">
      <alignment horizontal="center" vertical="top"/>
    </xf>
    <xf numFmtId="4" fontId="8" fillId="0" borderId="7" xfId="2" applyNumberFormat="1" applyFont="1" applyBorder="1" applyAlignment="1">
      <alignment horizontal="center" vertical="top"/>
    </xf>
    <xf numFmtId="4" fontId="8" fillId="0" borderId="7" xfId="144" applyNumberFormat="1" applyFont="1" applyBorder="1" applyAlignment="1">
      <alignment horizontal="center" vertical="top"/>
    </xf>
    <xf numFmtId="4" fontId="24" fillId="0" borderId="7" xfId="2" applyNumberFormat="1" applyFont="1" applyBorder="1" applyAlignment="1">
      <alignment horizontal="center" vertical="top"/>
    </xf>
    <xf numFmtId="0" fontId="8" fillId="0" borderId="0" xfId="144" applyFont="1" applyBorder="1" applyAlignment="1">
      <alignment horizontal="justify" vertical="top" wrapText="1"/>
    </xf>
    <xf numFmtId="0" fontId="19" fillId="0" borderId="0" xfId="144" applyFont="1" applyBorder="1" applyAlignment="1">
      <alignment horizontal="justify" vertical="top"/>
    </xf>
    <xf numFmtId="4" fontId="19" fillId="0" borderId="9" xfId="144" applyNumberFormat="1" applyFont="1" applyBorder="1" applyAlignment="1">
      <alignment horizontal="center" vertical="top"/>
    </xf>
    <xf numFmtId="0" fontId="8" fillId="0" borderId="10" xfId="144" applyFont="1" applyBorder="1" applyAlignment="1">
      <alignment horizontal="center" vertical="top"/>
    </xf>
    <xf numFmtId="0" fontId="8" fillId="0" borderId="10" xfId="144" applyFont="1" applyBorder="1" applyAlignment="1">
      <alignment horizontal="justify" vertical="top"/>
    </xf>
    <xf numFmtId="0" fontId="8" fillId="0" borderId="10" xfId="144" applyFont="1" applyBorder="1" applyAlignment="1">
      <alignment vertical="top"/>
    </xf>
    <xf numFmtId="0" fontId="19" fillId="0" borderId="1" xfId="144" applyFont="1" applyFill="1" applyBorder="1" applyAlignment="1">
      <alignment horizontal="center" vertical="center"/>
    </xf>
    <xf numFmtId="0" fontId="21" fillId="0" borderId="1" xfId="144" applyFont="1" applyFill="1" applyBorder="1" applyAlignment="1">
      <alignment horizontal="left" vertical="center" wrapText="1"/>
    </xf>
    <xf numFmtId="0" fontId="8" fillId="0" borderId="1" xfId="144" applyFont="1" applyFill="1" applyBorder="1" applyAlignment="1">
      <alignment horizontal="center" vertical="center"/>
    </xf>
    <xf numFmtId="43" fontId="8" fillId="0" borderId="1" xfId="2" applyNumberFormat="1" applyFont="1" applyFill="1" applyBorder="1" applyAlignment="1">
      <alignment horizontal="center" vertical="center"/>
    </xf>
    <xf numFmtId="43" fontId="8" fillId="0" borderId="1" xfId="2" applyFont="1" applyFill="1" applyBorder="1" applyAlignment="1">
      <alignment vertical="center"/>
    </xf>
    <xf numFmtId="0" fontId="8" fillId="0" borderId="7" xfId="144" applyFont="1" applyFill="1" applyBorder="1" applyAlignment="1">
      <alignment horizontal="center" vertical="center"/>
    </xf>
    <xf numFmtId="0" fontId="8" fillId="0" borderId="7" xfId="144" applyFont="1" applyFill="1" applyBorder="1" applyAlignment="1">
      <alignment horizontal="left" vertical="center" wrapText="1"/>
    </xf>
    <xf numFmtId="0" fontId="21" fillId="0" borderId="7" xfId="144" applyFont="1" applyFill="1" applyBorder="1" applyAlignment="1">
      <alignment horizontal="left" vertical="center" wrapText="1"/>
    </xf>
    <xf numFmtId="0" fontId="8" fillId="0" borderId="7" xfId="70" applyFont="1" applyFill="1" applyBorder="1" applyAlignment="1">
      <alignment horizontal="left" vertical="top" wrapText="1"/>
    </xf>
    <xf numFmtId="0" fontId="19" fillId="0" borderId="7" xfId="144" applyFont="1" applyFill="1" applyBorder="1" applyAlignment="1">
      <alignment horizontal="left" vertical="center" wrapText="1"/>
    </xf>
    <xf numFmtId="0" fontId="8" fillId="0" borderId="0" xfId="144" applyFont="1" applyFill="1" applyBorder="1" applyAlignment="1">
      <alignment horizontal="left" vertical="center" wrapText="1"/>
    </xf>
    <xf numFmtId="0" fontId="21" fillId="0" borderId="0" xfId="144" applyFont="1" applyFill="1" applyBorder="1" applyAlignment="1">
      <alignment horizontal="left" vertical="center" wrapText="1"/>
    </xf>
    <xf numFmtId="0" fontId="8" fillId="0" borderId="10" xfId="144" applyFont="1" applyFill="1" applyBorder="1" applyAlignment="1">
      <alignment horizontal="center" vertical="center"/>
    </xf>
    <xf numFmtId="0" fontId="8" fillId="0" borderId="10" xfId="144" applyFont="1" applyFill="1" applyBorder="1" applyAlignment="1">
      <alignment horizontal="left" vertical="center" wrapText="1"/>
    </xf>
    <xf numFmtId="43" fontId="8" fillId="0" borderId="10" xfId="2" applyNumberFormat="1" applyFont="1" applyFill="1" applyBorder="1" applyAlignment="1">
      <alignment horizontal="center" vertical="center"/>
    </xf>
    <xf numFmtId="43" fontId="8" fillId="0" borderId="11" xfId="2" applyFont="1" applyFill="1" applyBorder="1" applyAlignment="1">
      <alignment vertical="center"/>
    </xf>
    <xf numFmtId="0" fontId="8" fillId="0" borderId="8" xfId="144" applyFont="1" applyFill="1" applyBorder="1" applyAlignment="1">
      <alignment horizontal="center" vertical="center"/>
    </xf>
    <xf numFmtId="0" fontId="8" fillId="0" borderId="0" xfId="144" applyFont="1" applyFill="1" applyBorder="1" applyAlignment="1">
      <alignment horizontal="center" vertical="center"/>
    </xf>
    <xf numFmtId="0" fontId="19" fillId="0" borderId="10" xfId="144" applyFont="1" applyFill="1" applyBorder="1" applyAlignment="1">
      <alignment horizontal="left" vertical="center" wrapText="1"/>
    </xf>
    <xf numFmtId="0" fontId="8" fillId="0" borderId="12" xfId="144" applyFont="1" applyFill="1" applyBorder="1" applyAlignment="1">
      <alignment horizontal="center" vertical="center"/>
    </xf>
    <xf numFmtId="43" fontId="19" fillId="0" borderId="1" xfId="2" applyFont="1" applyFill="1" applyBorder="1" applyAlignment="1">
      <alignment vertical="center"/>
    </xf>
    <xf numFmtId="0" fontId="19" fillId="0" borderId="1" xfId="70" applyFont="1" applyFill="1" applyBorder="1" applyAlignment="1">
      <alignment horizontal="center" vertical="center"/>
    </xf>
    <xf numFmtId="0" fontId="8" fillId="0" borderId="7" xfId="70" applyFont="1" applyFill="1" applyBorder="1" applyAlignment="1">
      <alignment horizontal="center" vertical="center"/>
    </xf>
    <xf numFmtId="0" fontId="8" fillId="0" borderId="7" xfId="70" applyFont="1" applyFill="1" applyBorder="1" applyAlignment="1">
      <alignment vertical="center"/>
    </xf>
    <xf numFmtId="0" fontId="19" fillId="0" borderId="7" xfId="70" applyFont="1" applyFill="1" applyBorder="1" applyAlignment="1">
      <alignment horizontal="center" vertical="center"/>
    </xf>
    <xf numFmtId="0" fontId="21" fillId="0" borderId="7" xfId="70" applyFont="1" applyFill="1" applyBorder="1" applyAlignment="1">
      <alignment horizontal="left" vertical="center" wrapText="1"/>
    </xf>
    <xf numFmtId="0" fontId="8" fillId="0" borderId="7" xfId="70" applyFont="1" applyFill="1" applyBorder="1" applyAlignment="1">
      <alignment horizontal="left" vertical="center" wrapText="1"/>
    </xf>
    <xf numFmtId="43" fontId="8" fillId="0" borderId="6" xfId="2" applyNumberFormat="1" applyFont="1" applyFill="1" applyBorder="1" applyAlignment="1">
      <alignment horizontal="center" vertical="center"/>
    </xf>
    <xf numFmtId="0" fontId="19" fillId="0" borderId="7" xfId="70" applyFont="1" applyFill="1" applyBorder="1" applyAlignment="1">
      <alignment horizontal="left" vertical="center" wrapText="1"/>
    </xf>
    <xf numFmtId="0" fontId="8" fillId="0" borderId="8" xfId="70" applyFont="1" applyFill="1" applyBorder="1" applyAlignment="1">
      <alignment horizontal="center" vertical="center"/>
    </xf>
    <xf numFmtId="0" fontId="8" fillId="0" borderId="10" xfId="70" applyFont="1" applyFill="1" applyBorder="1" applyAlignment="1">
      <alignment horizontal="center" vertical="center"/>
    </xf>
    <xf numFmtId="0" fontId="8" fillId="0" borderId="10" xfId="70" applyFont="1" applyFill="1" applyBorder="1" applyAlignment="1">
      <alignment vertical="center"/>
    </xf>
    <xf numFmtId="4" fontId="19" fillId="0" borderId="1" xfId="70" applyNumberFormat="1" applyFont="1" applyFill="1" applyBorder="1" applyAlignment="1">
      <alignment horizontal="center" vertical="top"/>
    </xf>
    <xf numFmtId="4" fontId="19" fillId="0" borderId="2" xfId="70" applyNumberFormat="1" applyFont="1" applyFill="1" applyBorder="1" applyAlignment="1">
      <alignment horizontal="center" vertical="top"/>
    </xf>
    <xf numFmtId="2" fontId="19" fillId="0" borderId="1" xfId="2" applyNumberFormat="1" applyFont="1" applyFill="1" applyBorder="1" applyAlignment="1">
      <alignment horizontal="center" vertical="top"/>
    </xf>
    <xf numFmtId="0" fontId="8" fillId="0" borderId="4" xfId="70" applyFont="1" applyFill="1" applyBorder="1" applyAlignment="1">
      <alignment horizontal="center" vertical="top"/>
    </xf>
    <xf numFmtId="0" fontId="8" fillId="0" borderId="4" xfId="70" applyFont="1" applyFill="1" applyBorder="1" applyAlignment="1">
      <alignment horizontal="justify" vertical="top"/>
    </xf>
    <xf numFmtId="2" fontId="8" fillId="0" borderId="4" xfId="70" applyNumberFormat="1" applyFont="1" applyFill="1" applyBorder="1" applyAlignment="1">
      <alignment horizontal="center" vertical="top"/>
    </xf>
    <xf numFmtId="43" fontId="8" fillId="0" borderId="4" xfId="2" applyFont="1" applyFill="1" applyBorder="1" applyAlignment="1">
      <alignment vertical="top"/>
    </xf>
    <xf numFmtId="0" fontId="19" fillId="0" borderId="7" xfId="70" applyFont="1" applyFill="1" applyBorder="1" applyAlignment="1">
      <alignment horizontal="center" vertical="top"/>
    </xf>
    <xf numFmtId="0" fontId="21" fillId="0" borderId="7" xfId="70" applyFont="1" applyFill="1" applyBorder="1" applyAlignment="1">
      <alignment horizontal="justify" vertical="top"/>
    </xf>
    <xf numFmtId="0" fontId="8" fillId="0" borderId="7" xfId="70" applyFont="1" applyFill="1" applyBorder="1" applyAlignment="1">
      <alignment horizontal="center" vertical="top"/>
    </xf>
    <xf numFmtId="2" fontId="8" fillId="0" borderId="7" xfId="70" applyNumberFormat="1" applyFont="1" applyFill="1" applyBorder="1" applyAlignment="1">
      <alignment horizontal="center" vertical="top"/>
    </xf>
    <xf numFmtId="0" fontId="8" fillId="0" borderId="7" xfId="70" applyFont="1" applyFill="1" applyBorder="1" applyAlignment="1">
      <alignment horizontal="justify" vertical="top"/>
    </xf>
    <xf numFmtId="0" fontId="19" fillId="0" borderId="7" xfId="144" applyFont="1" applyFill="1" applyBorder="1" applyAlignment="1">
      <alignment horizontal="center" vertical="top"/>
    </xf>
    <xf numFmtId="0" fontId="21" fillId="0" borderId="7" xfId="144" applyFont="1" applyFill="1" applyBorder="1" applyAlignment="1">
      <alignment horizontal="justify" vertical="top"/>
    </xf>
    <xf numFmtId="0" fontId="8" fillId="0" borderId="7" xfId="144" applyFont="1" applyFill="1" applyBorder="1" applyAlignment="1">
      <alignment horizontal="center" vertical="top"/>
    </xf>
    <xf numFmtId="2" fontId="8" fillId="0" borderId="7" xfId="144" applyNumberFormat="1" applyFont="1" applyFill="1" applyBorder="1" applyAlignment="1">
      <alignment horizontal="center" vertical="top"/>
    </xf>
    <xf numFmtId="0" fontId="8" fillId="0" borderId="7" xfId="144" applyFont="1" applyFill="1" applyBorder="1" applyAlignment="1">
      <alignment horizontal="justify" vertical="top"/>
    </xf>
    <xf numFmtId="0" fontId="19" fillId="0" borderId="7" xfId="144" applyFont="1" applyFill="1" applyBorder="1" applyAlignment="1">
      <alignment horizontal="justify" vertical="top"/>
    </xf>
    <xf numFmtId="0" fontId="8" fillId="0" borderId="7" xfId="144" applyFont="1" applyFill="1" applyBorder="1" applyAlignment="1">
      <alignment horizontal="justify" vertical="top" wrapText="1"/>
    </xf>
    <xf numFmtId="0" fontId="8" fillId="0" borderId="0" xfId="144" applyFont="1" applyFill="1" applyBorder="1" applyAlignment="1">
      <alignment horizontal="justify" vertical="top" wrapText="1"/>
    </xf>
    <xf numFmtId="0" fontId="8" fillId="0" borderId="7" xfId="144" applyFont="1" applyFill="1" applyBorder="1" applyAlignment="1">
      <alignment horizontal="left" vertical="top"/>
    </xf>
    <xf numFmtId="43" fontId="19" fillId="0" borderId="9" xfId="2" applyFont="1" applyFill="1" applyBorder="1" applyAlignment="1">
      <alignment horizontal="center" vertical="top"/>
    </xf>
    <xf numFmtId="0" fontId="8" fillId="0" borderId="10" xfId="144" applyFont="1" applyFill="1" applyBorder="1" applyAlignment="1">
      <alignment horizontal="center" vertical="top"/>
    </xf>
    <xf numFmtId="0" fontId="8" fillId="0" borderId="10" xfId="144" applyFont="1" applyFill="1" applyBorder="1" applyAlignment="1">
      <alignment horizontal="justify" vertical="top"/>
    </xf>
    <xf numFmtId="2" fontId="8" fillId="0" borderId="10" xfId="144" applyNumberFormat="1" applyFont="1" applyFill="1" applyBorder="1" applyAlignment="1">
      <alignment horizontal="center" vertical="top"/>
    </xf>
    <xf numFmtId="43" fontId="8" fillId="0" borderId="10" xfId="2" applyFont="1" applyFill="1" applyBorder="1" applyAlignment="1">
      <alignment vertical="top"/>
    </xf>
    <xf numFmtId="0" fontId="8" fillId="0" borderId="7" xfId="70" applyFont="1" applyFill="1" applyBorder="1" applyAlignment="1">
      <alignment horizontal="justify" vertical="top" wrapText="1"/>
    </xf>
    <xf numFmtId="2" fontId="8" fillId="0" borderId="7" xfId="70" applyNumberFormat="1" applyFont="1" applyFill="1" applyBorder="1" applyAlignment="1">
      <alignment horizontal="center" vertical="center"/>
    </xf>
    <xf numFmtId="0" fontId="8" fillId="0" borderId="7" xfId="0" applyFont="1" applyBorder="1"/>
    <xf numFmtId="0" fontId="19" fillId="0" borderId="7" xfId="70" applyFont="1" applyFill="1" applyBorder="1" applyAlignment="1">
      <alignment horizontal="justify" vertical="top"/>
    </xf>
    <xf numFmtId="0" fontId="8" fillId="0" borderId="10" xfId="70" applyFont="1" applyFill="1" applyBorder="1" applyAlignment="1">
      <alignment horizontal="center" vertical="top"/>
    </xf>
    <xf numFmtId="0" fontId="8" fillId="0" borderId="10" xfId="70" applyFont="1" applyFill="1" applyBorder="1" applyAlignment="1">
      <alignment horizontal="justify" vertical="top"/>
    </xf>
    <xf numFmtId="2" fontId="8" fillId="0" borderId="10" xfId="70" applyNumberFormat="1" applyFont="1" applyFill="1" applyBorder="1" applyAlignment="1">
      <alignment horizontal="center" vertical="top"/>
    </xf>
    <xf numFmtId="4" fontId="19" fillId="0" borderId="1" xfId="70" applyNumberFormat="1" applyFont="1" applyBorder="1" applyAlignment="1">
      <alignment horizontal="center" vertical="top"/>
    </xf>
    <xf numFmtId="4" fontId="19" fillId="0" borderId="2" xfId="70" applyNumberFormat="1" applyFont="1" applyBorder="1" applyAlignment="1">
      <alignment horizontal="center" vertical="top"/>
    </xf>
    <xf numFmtId="0" fontId="8" fillId="0" borderId="3" xfId="70" applyBorder="1" applyAlignment="1">
      <alignment horizontal="center" vertical="top"/>
    </xf>
    <xf numFmtId="0" fontId="8" fillId="0" borderId="4" xfId="70" applyBorder="1" applyAlignment="1">
      <alignment horizontal="justify" vertical="top"/>
    </xf>
    <xf numFmtId="0" fontId="8" fillId="0" borderId="5" xfId="70" applyBorder="1" applyAlignment="1">
      <alignment horizontal="center" vertical="top"/>
    </xf>
    <xf numFmtId="2" fontId="8" fillId="0" borderId="4" xfId="70" applyNumberFormat="1" applyBorder="1" applyAlignment="1">
      <alignment horizontal="center" vertical="top"/>
    </xf>
    <xf numFmtId="0" fontId="19" fillId="0" borderId="6" xfId="40" applyFont="1" applyBorder="1" applyAlignment="1">
      <alignment horizontal="center" vertical="top"/>
    </xf>
    <xf numFmtId="0" fontId="19" fillId="0" borderId="7" xfId="76" applyFont="1" applyBorder="1" applyAlignment="1">
      <alignment horizontal="justify" vertical="center" wrapText="1"/>
    </xf>
    <xf numFmtId="43" fontId="20" fillId="0" borderId="8" xfId="100" applyFont="1" applyFill="1" applyBorder="1" applyAlignment="1">
      <alignment vertical="center" wrapText="1"/>
    </xf>
    <xf numFmtId="0" fontId="20" fillId="0" borderId="8" xfId="76" applyFont="1" applyBorder="1" applyAlignment="1">
      <alignment horizontal="center" vertical="center" wrapText="1"/>
    </xf>
    <xf numFmtId="43" fontId="20" fillId="0" borderId="7" xfId="100" applyFont="1" applyFill="1" applyBorder="1" applyAlignment="1">
      <alignment vertical="center" wrapText="1"/>
    </xf>
    <xf numFmtId="0" fontId="20" fillId="0" borderId="6" xfId="40" applyFont="1" applyBorder="1" applyAlignment="1">
      <alignment horizontal="center" vertical="top"/>
    </xf>
    <xf numFmtId="0" fontId="20" fillId="0" borderId="7" xfId="76" applyFont="1" applyBorder="1" applyAlignment="1">
      <alignment horizontal="justify" vertical="center" wrapText="1"/>
    </xf>
    <xf numFmtId="43" fontId="20" fillId="0" borderId="8" xfId="100" applyFont="1" applyFill="1" applyBorder="1" applyAlignment="1">
      <alignment horizontal="center" vertical="center" wrapText="1"/>
    </xf>
    <xf numFmtId="0" fontId="8" fillId="0" borderId="6" xfId="70" applyBorder="1" applyAlignment="1">
      <alignment horizontal="center" vertical="top"/>
    </xf>
    <xf numFmtId="0" fontId="8" fillId="0" borderId="7" xfId="70" applyBorder="1" applyAlignment="1">
      <alignment horizontal="justify" vertical="top"/>
    </xf>
    <xf numFmtId="0" fontId="8" fillId="0" borderId="7" xfId="70" applyBorder="1" applyAlignment="1">
      <alignment horizontal="center" vertical="top"/>
    </xf>
    <xf numFmtId="2" fontId="8" fillId="0" borderId="8" xfId="70" applyNumberFormat="1" applyBorder="1" applyAlignment="1">
      <alignment horizontal="center" vertical="top"/>
    </xf>
    <xf numFmtId="2" fontId="8" fillId="0" borderId="7" xfId="70" applyNumberFormat="1" applyBorder="1" applyAlignment="1">
      <alignment horizontal="center" vertical="top"/>
    </xf>
    <xf numFmtId="0" fontId="19" fillId="0" borderId="7" xfId="70" applyFont="1" applyBorder="1" applyAlignment="1">
      <alignment horizontal="justify" vertical="top"/>
    </xf>
    <xf numFmtId="0" fontId="8" fillId="0" borderId="10" xfId="70" applyBorder="1" applyAlignment="1">
      <alignment horizontal="center" vertical="top"/>
    </xf>
    <xf numFmtId="0" fontId="8" fillId="0" borderId="10" xfId="70" applyBorder="1" applyAlignment="1">
      <alignment horizontal="justify" vertical="top"/>
    </xf>
    <xf numFmtId="2" fontId="8" fillId="0" borderId="10" xfId="70" applyNumberFormat="1" applyBorder="1" applyAlignment="1">
      <alignment horizontal="center" vertical="top"/>
    </xf>
    <xf numFmtId="0" fontId="8" fillId="0" borderId="3" xfId="70" applyFont="1" applyBorder="1" applyAlignment="1">
      <alignment horizontal="center" vertical="top"/>
    </xf>
    <xf numFmtId="0" fontId="8" fillId="0" borderId="4" xfId="70" applyFont="1" applyBorder="1" applyAlignment="1">
      <alignment horizontal="justify" vertical="top"/>
    </xf>
    <xf numFmtId="0" fontId="8" fillId="0" borderId="5" xfId="70" applyFont="1" applyBorder="1" applyAlignment="1">
      <alignment horizontal="center" vertical="top"/>
    </xf>
    <xf numFmtId="2" fontId="8" fillId="0" borderId="4" xfId="70" applyNumberFormat="1" applyFont="1" applyBorder="1" applyAlignment="1">
      <alignment horizontal="center" vertical="top"/>
    </xf>
    <xf numFmtId="2" fontId="20" fillId="0" borderId="8" xfId="76" applyNumberFormat="1" applyFont="1" applyBorder="1" applyAlignment="1">
      <alignment horizontal="center" vertical="center" wrapText="1"/>
    </xf>
    <xf numFmtId="0" fontId="8" fillId="0" borderId="7" xfId="70" applyFont="1" applyBorder="1" applyAlignment="1">
      <alignment horizontal="justify" vertical="top"/>
    </xf>
    <xf numFmtId="0" fontId="8" fillId="0" borderId="7" xfId="70" applyFont="1" applyBorder="1" applyAlignment="1">
      <alignment horizontal="center" vertical="top"/>
    </xf>
    <xf numFmtId="2" fontId="8" fillId="0" borderId="7" xfId="70" applyNumberFormat="1" applyFont="1" applyBorder="1" applyAlignment="1">
      <alignment horizontal="center" vertical="top"/>
    </xf>
    <xf numFmtId="0" fontId="8" fillId="0" borderId="10" xfId="70" applyFont="1" applyBorder="1" applyAlignment="1">
      <alignment horizontal="center" vertical="top"/>
    </xf>
    <xf numFmtId="0" fontId="8" fillId="0" borderId="10" xfId="70" applyFont="1" applyBorder="1" applyAlignment="1">
      <alignment horizontal="justify" vertical="top"/>
    </xf>
    <xf numFmtId="2" fontId="8" fillId="0" borderId="10" xfId="70" applyNumberFormat="1" applyFont="1" applyBorder="1" applyAlignment="1">
      <alignment horizontal="center" vertical="top"/>
    </xf>
    <xf numFmtId="0" fontId="8" fillId="0" borderId="7" xfId="70" applyFont="1" applyBorder="1" applyAlignment="1">
      <alignment horizontal="center" vertical="center"/>
    </xf>
    <xf numFmtId="0" fontId="5" fillId="0" borderId="18" xfId="0" applyFont="1" applyBorder="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center" vertical="top"/>
    </xf>
    <xf numFmtId="0" fontId="19" fillId="0" borderId="14" xfId="0" applyFont="1" applyBorder="1" applyAlignment="1">
      <alignment horizontal="center"/>
    </xf>
    <xf numFmtId="0" fontId="19" fillId="0" borderId="2" xfId="0" applyFont="1" applyBorder="1" applyAlignment="1">
      <alignment horizontal="center"/>
    </xf>
    <xf numFmtId="0" fontId="19" fillId="0" borderId="15" xfId="0" applyFont="1" applyBorder="1" applyAlignment="1">
      <alignment horizontal="center"/>
    </xf>
    <xf numFmtId="0" fontId="17" fillId="0" borderId="0" xfId="0" applyFont="1" applyAlignment="1">
      <alignment horizontal="left"/>
    </xf>
  </cellXfs>
  <cellStyles count="254">
    <cellStyle name="20% - 强调文字颜色 1" xfId="229" xr:uid="{3B61E1FB-1844-4D9C-9E24-49DEA3801363}"/>
    <cellStyle name="20% - 强调文字颜色 2" xfId="230" xr:uid="{69107800-06FD-468E-A576-E31390CAD14E}"/>
    <cellStyle name="20% - 强调文字颜色 3" xfId="231" xr:uid="{A4995F6F-BD5A-4AC2-9010-C3C5D871C4ED}"/>
    <cellStyle name="20% - 强调文字颜色 4" xfId="232" xr:uid="{DC01C806-96EB-4FDA-AD55-6E95C5C71BD4}"/>
    <cellStyle name="20% - 强调文字颜色 5" xfId="233" xr:uid="{BC4D0DDA-269E-4D8F-80DF-711B2AF75284}"/>
    <cellStyle name="20% - 强调文字颜色 6" xfId="234" xr:uid="{FAB2B07B-70BF-4ED1-BD75-9E1FDE1F0E94}"/>
    <cellStyle name="40% - 强调文字颜色 1" xfId="235" xr:uid="{F4656CC9-CD82-4290-B312-CF264D4A1BC8}"/>
    <cellStyle name="40% - 强调文字颜色 2" xfId="236" xr:uid="{3EDC17BB-E230-4D52-9E01-48453ADE59D5}"/>
    <cellStyle name="40% - 强调文字颜色 3" xfId="237" xr:uid="{0D8194D9-425F-48C3-85CE-6AF8303FB125}"/>
    <cellStyle name="40% - 强调文字颜色 4" xfId="238" xr:uid="{327E3784-D946-498F-8ACB-676B6BEE5EE8}"/>
    <cellStyle name="40% - 强调文字颜色 5" xfId="239" xr:uid="{39A891F7-37C8-4A68-8D13-42B55E5F7E0D}"/>
    <cellStyle name="40% - 强调文字颜色 6" xfId="240" xr:uid="{90E2A33A-555F-49F3-9C1A-776447038121}"/>
    <cellStyle name="60% - 强调文字颜色 1" xfId="241" xr:uid="{FC7FB1D5-457E-463D-A44F-DEB68C0E1836}"/>
    <cellStyle name="60% - 强调文字颜色 2" xfId="242" xr:uid="{8D83C5DA-008A-4726-8D21-B4B065CFA258}"/>
    <cellStyle name="60% - 强调文字颜色 3" xfId="243" xr:uid="{4503E4DA-5C7E-4CF3-9A6D-3D7FD8C4F37B}"/>
    <cellStyle name="60% - 强调文字颜色 4" xfId="244" xr:uid="{CD36659A-158D-485F-81EF-1D66CF03FEA1}"/>
    <cellStyle name="60% - 强调文字颜色 5" xfId="245" xr:uid="{3D943E72-FA8C-4D96-AC48-D4628187A880}"/>
    <cellStyle name="60% - 强调文字颜色 6" xfId="246" xr:uid="{28E0D193-6498-4ECE-B691-01C214F55F84}"/>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 9" xfId="228" xr:uid="{2E7F6100-A582-4953-AC2B-D9A382428160}"/>
    <cellStyle name="Normal_BOC-CIVI" xfId="40" xr:uid="{00000000-0005-0000-0000-0000CE000000}"/>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 name="常规_Sheet3" xfId="247" xr:uid="{055BC6DC-FD7B-43B2-B776-D408642DCA39}"/>
    <cellStyle name="强调文字颜色 1" xfId="248" xr:uid="{A2E56AB6-D22E-4FAA-B74B-5E33FD147353}"/>
    <cellStyle name="强调文字颜色 2" xfId="249" xr:uid="{42454B15-6C49-4F45-879F-552A4C9D7AAD}"/>
    <cellStyle name="强调文字颜色 3" xfId="250" xr:uid="{600DC6D3-B7A3-4FBD-88C7-EF41E84B7E71}"/>
    <cellStyle name="强调文字颜色 4" xfId="251" xr:uid="{C6784721-6014-4C9E-8201-4448E53F7224}"/>
    <cellStyle name="强调文字颜色 5" xfId="252" xr:uid="{6B5AC48D-3187-4D21-B55E-DEAE01A609AF}"/>
    <cellStyle name="强调文字颜色 6" xfId="253" xr:uid="{56AD9AF5-6CA5-43D0-8358-15B1FB8C1DB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F53"/>
  <sheetViews>
    <sheetView view="pageBreakPreview" zoomScale="85" zoomScaleNormal="100" zoomScaleSheetLayoutView="85" workbookViewId="0">
      <selection activeCell="B15" sqref="B15:B17"/>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27">
      <c r="B11" s="10"/>
    </row>
    <row r="12" spans="2:4" ht="18.75">
      <c r="B12" s="8"/>
      <c r="C12" s="4"/>
    </row>
    <row r="13" spans="2:4" ht="18.75">
      <c r="B13" s="11"/>
    </row>
    <row r="14" spans="2:4" ht="18.75">
      <c r="B14" s="8"/>
      <c r="C14" s="4"/>
    </row>
    <row r="15" spans="2:4" ht="55.15" customHeight="1">
      <c r="B15" s="338" t="s">
        <v>430</v>
      </c>
    </row>
    <row r="16" spans="2:4" ht="17.45" customHeight="1">
      <c r="B16" s="338"/>
      <c r="C16" s="4"/>
    </row>
    <row r="17" spans="2:3" ht="17.45" customHeight="1">
      <c r="B17" s="338"/>
    </row>
    <row r="18" spans="2:3" ht="18.75">
      <c r="B18" s="12"/>
    </row>
    <row r="19" spans="2:3" ht="18.75">
      <c r="B19" s="12"/>
    </row>
    <row r="20" spans="2:3" ht="18.75">
      <c r="B20" s="12"/>
    </row>
    <row r="21" spans="2:3" ht="18.75">
      <c r="B21" s="12"/>
    </row>
    <row r="22" spans="2:3" ht="18.75">
      <c r="B22" s="12"/>
    </row>
    <row r="23" spans="2:3" ht="18.75">
      <c r="B23" s="11"/>
      <c r="C23" s="4"/>
    </row>
    <row r="24" spans="2:3" ht="18.75">
      <c r="B24" s="8"/>
    </row>
    <row r="25" spans="2:3" ht="18.75">
      <c r="B25" s="8"/>
      <c r="C25" s="4"/>
    </row>
    <row r="26" spans="2:3" ht="18.75">
      <c r="B26" s="8"/>
    </row>
    <row r="27" spans="2:3" ht="18.75">
      <c r="B27" s="11"/>
      <c r="C27" s="4"/>
    </row>
    <row r="28" spans="2:3" ht="18.75">
      <c r="B28" s="8"/>
    </row>
    <row r="29" spans="2:3" ht="12.75">
      <c r="B29" s="13"/>
      <c r="C29" s="4"/>
    </row>
    <row r="30" spans="2:3" ht="12.75">
      <c r="B30" s="13"/>
    </row>
    <row r="31" spans="2:3" ht="12.75">
      <c r="B31" s="13"/>
      <c r="C31" s="4"/>
    </row>
    <row r="32" spans="2:3" ht="12.75">
      <c r="B32" s="13"/>
    </row>
    <row r="33" spans="2:6" ht="12.75">
      <c r="B33" s="13"/>
    </row>
    <row r="34" spans="2:6" ht="18.75">
      <c r="B34" s="11"/>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5:B17"/>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I49"/>
  <sheetViews>
    <sheetView showZeros="0" view="pageBreakPreview" zoomScaleNormal="100" zoomScaleSheetLayoutView="100" workbookViewId="0">
      <selection activeCell="F48" sqref="F48"/>
    </sheetView>
  </sheetViews>
  <sheetFormatPr defaultColWidth="9.140625" defaultRowHeight="12.75"/>
  <cols>
    <col min="1" max="1" width="4.85546875" style="75" customWidth="1"/>
    <col min="2" max="2" width="40.5703125" style="69" customWidth="1"/>
    <col min="3" max="3" width="6.42578125" style="91" customWidth="1"/>
    <col min="4" max="4" width="8.42578125" style="201" customWidth="1"/>
    <col min="5" max="5" width="12.5703125" style="202" customWidth="1"/>
    <col min="6" max="6" width="15.140625" style="202" customWidth="1"/>
    <col min="7" max="16384" width="9.140625" style="75"/>
  </cols>
  <sheetData>
    <row r="1" spans="1:9" s="181" customFormat="1">
      <c r="A1" s="93" t="s">
        <v>44</v>
      </c>
      <c r="B1" s="93" t="s">
        <v>45</v>
      </c>
      <c r="C1" s="93" t="s">
        <v>46</v>
      </c>
      <c r="D1" s="95" t="s">
        <v>47</v>
      </c>
      <c r="E1" s="95" t="s">
        <v>48</v>
      </c>
      <c r="F1" s="95" t="s">
        <v>49</v>
      </c>
    </row>
    <row r="2" spans="1:9" s="61" customFormat="1">
      <c r="A2" s="182"/>
      <c r="B2" s="183"/>
      <c r="C2" s="182"/>
      <c r="D2" s="184"/>
      <c r="E2" s="182"/>
      <c r="F2" s="182"/>
      <c r="G2" s="185"/>
      <c r="H2" s="185"/>
    </row>
    <row r="3" spans="1:9">
      <c r="A3" s="186" t="s">
        <v>15</v>
      </c>
      <c r="B3" s="111" t="s">
        <v>135</v>
      </c>
      <c r="C3" s="67"/>
      <c r="D3" s="165"/>
      <c r="E3" s="187"/>
      <c r="F3" s="187"/>
    </row>
    <row r="4" spans="1:9">
      <c r="A4" s="188" t="s">
        <v>86</v>
      </c>
      <c r="B4" s="61"/>
      <c r="C4" s="67"/>
      <c r="D4" s="165"/>
      <c r="E4" s="187"/>
      <c r="F4" s="187"/>
    </row>
    <row r="5" spans="1:9">
      <c r="A5" s="189"/>
      <c r="B5" s="111" t="s">
        <v>302</v>
      </c>
      <c r="C5" s="67"/>
      <c r="D5" s="165"/>
      <c r="E5" s="187"/>
      <c r="F5" s="190"/>
    </row>
    <row r="6" spans="1:9">
      <c r="A6" s="191">
        <v>1.1000000000000001</v>
      </c>
      <c r="B6" s="112" t="s">
        <v>280</v>
      </c>
      <c r="C6" s="67" t="s">
        <v>276</v>
      </c>
      <c r="D6" s="165">
        <v>65.91</v>
      </c>
      <c r="E6" s="187"/>
      <c r="F6" s="112"/>
      <c r="I6" s="192"/>
    </row>
    <row r="7" spans="1:9">
      <c r="A7" s="191">
        <v>1.2</v>
      </c>
      <c r="B7" s="112" t="s">
        <v>281</v>
      </c>
      <c r="C7" s="67" t="s">
        <v>276</v>
      </c>
      <c r="D7" s="165">
        <v>8.85</v>
      </c>
      <c r="E7" s="187"/>
      <c r="F7" s="112"/>
      <c r="I7" s="192"/>
    </row>
    <row r="8" spans="1:9">
      <c r="A8" s="191">
        <v>1.3</v>
      </c>
      <c r="B8" s="112" t="s">
        <v>282</v>
      </c>
      <c r="C8" s="67" t="s">
        <v>276</v>
      </c>
      <c r="D8" s="165">
        <v>20.05</v>
      </c>
      <c r="E8" s="187"/>
      <c r="F8" s="112"/>
      <c r="I8" s="192"/>
    </row>
    <row r="9" spans="1:9" ht="25.5">
      <c r="A9" s="191">
        <v>1.4</v>
      </c>
      <c r="B9" s="112" t="s">
        <v>283</v>
      </c>
      <c r="C9" s="67" t="s">
        <v>276</v>
      </c>
      <c r="D9" s="165">
        <v>17.48</v>
      </c>
      <c r="E9" s="187"/>
      <c r="F9" s="112"/>
      <c r="I9" s="192"/>
    </row>
    <row r="10" spans="1:9">
      <c r="A10" s="191">
        <v>1.5</v>
      </c>
      <c r="B10" s="112" t="s">
        <v>284</v>
      </c>
      <c r="C10" s="67" t="s">
        <v>276</v>
      </c>
      <c r="D10" s="165">
        <v>1.1499999999999999</v>
      </c>
      <c r="E10" s="187"/>
      <c r="F10" s="112"/>
      <c r="I10" s="192"/>
    </row>
    <row r="11" spans="1:9">
      <c r="A11" s="191">
        <v>1.6</v>
      </c>
      <c r="B11" s="112" t="s">
        <v>285</v>
      </c>
      <c r="C11" s="67" t="s">
        <v>276</v>
      </c>
      <c r="D11" s="165">
        <v>2.2599999999999998</v>
      </c>
      <c r="E11" s="187"/>
      <c r="F11" s="112"/>
      <c r="I11" s="192"/>
    </row>
    <row r="12" spans="1:9">
      <c r="A12" s="191">
        <v>1.7</v>
      </c>
      <c r="B12" s="112" t="s">
        <v>286</v>
      </c>
      <c r="C12" s="67" t="s">
        <v>276</v>
      </c>
      <c r="D12" s="165">
        <v>14.25</v>
      </c>
      <c r="E12" s="187"/>
      <c r="F12" s="112"/>
      <c r="I12" s="192"/>
    </row>
    <row r="13" spans="1:9" ht="25.5">
      <c r="A13" s="191">
        <v>1.8</v>
      </c>
      <c r="B13" s="112" t="s">
        <v>287</v>
      </c>
      <c r="C13" s="67" t="s">
        <v>276</v>
      </c>
      <c r="D13" s="165">
        <v>129.94999999999999</v>
      </c>
      <c r="E13" s="187"/>
      <c r="F13" s="112"/>
      <c r="I13" s="192"/>
    </row>
    <row r="14" spans="1:9">
      <c r="A14" s="191">
        <v>1.9</v>
      </c>
      <c r="B14" s="112" t="s">
        <v>288</v>
      </c>
      <c r="C14" s="67" t="s">
        <v>276</v>
      </c>
      <c r="D14" s="165">
        <v>129.94999999999999</v>
      </c>
      <c r="E14" s="187"/>
      <c r="F14" s="112"/>
      <c r="I14" s="192"/>
    </row>
    <row r="15" spans="1:9">
      <c r="A15" s="191"/>
      <c r="B15" s="61"/>
      <c r="C15" s="67"/>
      <c r="D15" s="165"/>
      <c r="E15" s="187"/>
      <c r="F15" s="163"/>
    </row>
    <row r="16" spans="1:9">
      <c r="A16" s="191"/>
      <c r="B16" s="111" t="s">
        <v>295</v>
      </c>
      <c r="C16" s="67"/>
      <c r="D16" s="165"/>
      <c r="E16" s="187"/>
      <c r="F16" s="163"/>
    </row>
    <row r="17" spans="1:6">
      <c r="A17" s="191">
        <v>2.1</v>
      </c>
      <c r="B17" s="112" t="s">
        <v>289</v>
      </c>
      <c r="C17" s="67" t="s">
        <v>290</v>
      </c>
      <c r="D17" s="165">
        <v>72</v>
      </c>
      <c r="E17" s="187"/>
      <c r="F17" s="112"/>
    </row>
    <row r="18" spans="1:6">
      <c r="A18" s="191">
        <v>2.2000000000000002</v>
      </c>
      <c r="B18" s="112" t="s">
        <v>291</v>
      </c>
      <c r="C18" s="67" t="s">
        <v>290</v>
      </c>
      <c r="D18" s="165">
        <v>56</v>
      </c>
      <c r="E18" s="187"/>
      <c r="F18" s="112"/>
    </row>
    <row r="19" spans="1:6">
      <c r="A19" s="191">
        <v>2.2999999999999998</v>
      </c>
      <c r="B19" s="112" t="s">
        <v>292</v>
      </c>
      <c r="C19" s="67" t="s">
        <v>290</v>
      </c>
      <c r="D19" s="165">
        <v>216</v>
      </c>
      <c r="E19" s="187"/>
      <c r="F19" s="112"/>
    </row>
    <row r="20" spans="1:6">
      <c r="A20" s="191">
        <v>2.4</v>
      </c>
      <c r="B20" s="112" t="s">
        <v>293</v>
      </c>
      <c r="C20" s="67" t="s">
        <v>290</v>
      </c>
      <c r="D20" s="165">
        <v>420</v>
      </c>
      <c r="E20" s="187"/>
      <c r="F20" s="112"/>
    </row>
    <row r="21" spans="1:6">
      <c r="A21" s="191">
        <v>2.5</v>
      </c>
      <c r="B21" s="112" t="s">
        <v>294</v>
      </c>
      <c r="C21" s="67" t="s">
        <v>290</v>
      </c>
      <c r="D21" s="165">
        <v>1600</v>
      </c>
      <c r="E21" s="187"/>
      <c r="F21" s="112"/>
    </row>
    <row r="22" spans="1:6">
      <c r="A22" s="191"/>
      <c r="B22" s="177"/>
      <c r="C22" s="67"/>
      <c r="D22" s="165"/>
      <c r="E22" s="187"/>
      <c r="F22" s="163"/>
    </row>
    <row r="23" spans="1:6">
      <c r="A23" s="191"/>
      <c r="B23" s="193" t="s">
        <v>351</v>
      </c>
      <c r="C23" s="67"/>
      <c r="D23" s="165"/>
      <c r="E23" s="187"/>
      <c r="F23" s="163"/>
    </row>
    <row r="24" spans="1:6" ht="25.5">
      <c r="A24" s="191">
        <v>3.1</v>
      </c>
      <c r="B24" s="177" t="s">
        <v>352</v>
      </c>
      <c r="C24" s="67" t="s">
        <v>84</v>
      </c>
      <c r="D24" s="165">
        <v>600</v>
      </c>
      <c r="E24" s="187"/>
      <c r="F24" s="163"/>
    </row>
    <row r="25" spans="1:6">
      <c r="A25" s="191">
        <v>3.2</v>
      </c>
      <c r="B25" s="177" t="s">
        <v>353</v>
      </c>
      <c r="C25" s="67" t="s">
        <v>84</v>
      </c>
      <c r="D25" s="165">
        <v>550</v>
      </c>
      <c r="E25" s="187"/>
      <c r="F25" s="163"/>
    </row>
    <row r="26" spans="1:6" ht="25.5">
      <c r="A26" s="191">
        <v>3.3</v>
      </c>
      <c r="B26" s="177" t="s">
        <v>354</v>
      </c>
      <c r="C26" s="67" t="s">
        <v>276</v>
      </c>
      <c r="D26" s="165">
        <v>2</v>
      </c>
      <c r="E26" s="187"/>
      <c r="F26" s="163"/>
    </row>
    <row r="27" spans="1:6">
      <c r="A27" s="191">
        <v>3.4</v>
      </c>
      <c r="B27" s="177" t="s">
        <v>279</v>
      </c>
      <c r="C27" s="67" t="s">
        <v>297</v>
      </c>
      <c r="D27" s="165">
        <v>16</v>
      </c>
      <c r="E27" s="187"/>
      <c r="F27" s="163"/>
    </row>
    <row r="28" spans="1:6">
      <c r="A28" s="191">
        <v>3.5</v>
      </c>
      <c r="B28" s="177" t="s">
        <v>355</v>
      </c>
      <c r="C28" s="67" t="s">
        <v>84</v>
      </c>
      <c r="D28" s="165">
        <v>102</v>
      </c>
      <c r="E28" s="187"/>
      <c r="F28" s="163"/>
    </row>
    <row r="29" spans="1:6">
      <c r="A29" s="191">
        <v>3.6</v>
      </c>
      <c r="B29" s="177" t="s">
        <v>356</v>
      </c>
      <c r="C29" s="67" t="s">
        <v>84</v>
      </c>
      <c r="D29" s="165">
        <v>193</v>
      </c>
      <c r="E29" s="187"/>
      <c r="F29" s="163"/>
    </row>
    <row r="30" spans="1:6" ht="25.5">
      <c r="A30" s="191">
        <v>3.7</v>
      </c>
      <c r="B30" s="177" t="s">
        <v>273</v>
      </c>
      <c r="C30" s="67" t="s">
        <v>313</v>
      </c>
      <c r="D30" s="165">
        <v>500</v>
      </c>
      <c r="E30" s="187"/>
      <c r="F30" s="163"/>
    </row>
    <row r="31" spans="1:6">
      <c r="A31" s="191"/>
      <c r="B31" s="177"/>
      <c r="C31" s="67"/>
      <c r="D31" s="165"/>
      <c r="E31" s="187"/>
      <c r="F31" s="163"/>
    </row>
    <row r="32" spans="1:6">
      <c r="A32" s="191"/>
      <c r="B32" s="193" t="s">
        <v>357</v>
      </c>
      <c r="C32" s="67"/>
      <c r="D32" s="165"/>
      <c r="E32" s="187"/>
      <c r="F32" s="163"/>
    </row>
    <row r="33" spans="1:6">
      <c r="A33" s="191">
        <v>4.0999999999999996</v>
      </c>
      <c r="B33" s="177" t="s">
        <v>296</v>
      </c>
      <c r="C33" s="67" t="s">
        <v>297</v>
      </c>
      <c r="D33" s="165">
        <v>20</v>
      </c>
      <c r="E33" s="187"/>
      <c r="F33" s="163"/>
    </row>
    <row r="34" spans="1:6">
      <c r="A34" s="191"/>
      <c r="B34" s="177"/>
      <c r="C34" s="67"/>
      <c r="D34" s="165"/>
      <c r="E34" s="187"/>
      <c r="F34" s="163"/>
    </row>
    <row r="35" spans="1:6">
      <c r="A35" s="191"/>
      <c r="B35" s="111" t="s">
        <v>301</v>
      </c>
      <c r="C35" s="67"/>
      <c r="D35" s="165"/>
      <c r="E35" s="187"/>
      <c r="F35" s="163"/>
    </row>
    <row r="36" spans="1:6" ht="25.5">
      <c r="A36" s="191">
        <v>6.1</v>
      </c>
      <c r="B36" s="191" t="s">
        <v>298</v>
      </c>
      <c r="C36" s="67" t="s">
        <v>276</v>
      </c>
      <c r="D36" s="165">
        <v>15.17</v>
      </c>
      <c r="E36" s="187"/>
      <c r="F36" s="112"/>
    </row>
    <row r="37" spans="1:6">
      <c r="A37" s="191">
        <v>6.2</v>
      </c>
      <c r="B37" s="191" t="s">
        <v>299</v>
      </c>
      <c r="C37" s="67" t="s">
        <v>276</v>
      </c>
      <c r="D37" s="165">
        <v>5.56</v>
      </c>
      <c r="E37" s="187"/>
      <c r="F37" s="112"/>
    </row>
    <row r="38" spans="1:6">
      <c r="A38" s="191">
        <v>6.3</v>
      </c>
      <c r="B38" s="191" t="s">
        <v>300</v>
      </c>
      <c r="C38" s="67" t="s">
        <v>276</v>
      </c>
      <c r="D38" s="165">
        <v>3.15</v>
      </c>
      <c r="E38" s="187"/>
      <c r="F38" s="112"/>
    </row>
    <row r="39" spans="1:6">
      <c r="A39" s="191">
        <v>6.4</v>
      </c>
      <c r="B39" s="191" t="s">
        <v>286</v>
      </c>
      <c r="C39" s="67" t="s">
        <v>276</v>
      </c>
      <c r="D39" s="165">
        <v>0.35</v>
      </c>
      <c r="E39" s="187"/>
      <c r="F39" s="112"/>
    </row>
    <row r="40" spans="1:6" ht="25.5">
      <c r="A40" s="191">
        <v>6.5</v>
      </c>
      <c r="B40" s="191" t="s">
        <v>287</v>
      </c>
      <c r="C40" s="67" t="s">
        <v>276</v>
      </c>
      <c r="D40" s="165">
        <v>24.23</v>
      </c>
      <c r="E40" s="187"/>
      <c r="F40" s="112"/>
    </row>
    <row r="41" spans="1:6">
      <c r="A41" s="191">
        <v>6.6</v>
      </c>
      <c r="B41" s="191" t="s">
        <v>288</v>
      </c>
      <c r="C41" s="67" t="s">
        <v>276</v>
      </c>
      <c r="D41" s="165">
        <v>24.23</v>
      </c>
      <c r="E41" s="187"/>
      <c r="F41" s="112"/>
    </row>
    <row r="42" spans="1:6">
      <c r="A42" s="67"/>
      <c r="B42" s="112"/>
      <c r="C42" s="67"/>
      <c r="D42" s="165"/>
      <c r="E42" s="187"/>
      <c r="F42" s="163"/>
    </row>
    <row r="43" spans="1:6">
      <c r="A43" s="67"/>
      <c r="B43" s="61"/>
      <c r="C43" s="67"/>
      <c r="D43" s="194"/>
      <c r="E43" s="163"/>
      <c r="F43" s="163"/>
    </row>
    <row r="44" spans="1:6">
      <c r="A44" s="67"/>
      <c r="B44" s="61"/>
      <c r="C44" s="67"/>
      <c r="D44" s="194"/>
      <c r="E44" s="163"/>
      <c r="F44" s="163"/>
    </row>
    <row r="45" spans="1:6">
      <c r="A45" s="67"/>
      <c r="B45" s="61"/>
      <c r="C45" s="67"/>
      <c r="D45" s="194"/>
      <c r="E45" s="163"/>
      <c r="F45" s="163"/>
    </row>
    <row r="46" spans="1:6" ht="13.15" customHeight="1">
      <c r="A46" s="67"/>
      <c r="C46" s="67"/>
      <c r="D46" s="165"/>
      <c r="E46" s="163"/>
      <c r="F46" s="187"/>
    </row>
    <row r="47" spans="1:6">
      <c r="A47" s="67"/>
      <c r="C47" s="67"/>
      <c r="D47" s="165"/>
      <c r="E47" s="163"/>
      <c r="F47" s="187"/>
    </row>
    <row r="48" spans="1:6" ht="25.5">
      <c r="A48" s="188"/>
      <c r="B48" s="195" t="s">
        <v>136</v>
      </c>
      <c r="C48" s="67"/>
      <c r="D48" s="165"/>
      <c r="E48" s="196"/>
      <c r="F48" s="197"/>
    </row>
    <row r="49" spans="1:6">
      <c r="A49" s="108"/>
      <c r="B49" s="82"/>
      <c r="C49" s="108"/>
      <c r="D49" s="198"/>
      <c r="E49" s="199"/>
      <c r="F49" s="200"/>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L35"/>
  <sheetViews>
    <sheetView view="pageBreakPreview" zoomScaleNormal="100" zoomScaleSheetLayoutView="100" workbookViewId="0">
      <selection activeCell="F34" sqref="F34"/>
    </sheetView>
  </sheetViews>
  <sheetFormatPr defaultColWidth="9.140625" defaultRowHeight="12.75"/>
  <cols>
    <col min="1" max="1" width="5.7109375" style="142" customWidth="1"/>
    <col min="2" max="2" width="41.140625" style="210" customWidth="1"/>
    <col min="3" max="3" width="7.28515625" style="121" customWidth="1"/>
    <col min="4" max="4" width="9.42578125" style="156" customWidth="1"/>
    <col min="5" max="5" width="10.28515625" style="144" customWidth="1"/>
    <col min="6" max="6" width="13.5703125" style="144" customWidth="1"/>
    <col min="7" max="16384" width="9.140625" style="121"/>
  </cols>
  <sheetData>
    <row r="1" spans="1:6">
      <c r="A1" s="118" t="s">
        <v>44</v>
      </c>
      <c r="B1" s="203" t="s">
        <v>45</v>
      </c>
      <c r="C1" s="118" t="s">
        <v>46</v>
      </c>
      <c r="D1" s="120" t="s">
        <v>47</v>
      </c>
      <c r="E1" s="120" t="s">
        <v>48</v>
      </c>
      <c r="F1" s="120" t="s">
        <v>49</v>
      </c>
    </row>
    <row r="2" spans="1:6">
      <c r="A2" s="122"/>
      <c r="B2" s="129"/>
      <c r="C2" s="122"/>
      <c r="D2" s="145"/>
      <c r="E2" s="125"/>
      <c r="F2" s="125"/>
    </row>
    <row r="3" spans="1:6">
      <c r="A3" s="126" t="s">
        <v>17</v>
      </c>
      <c r="B3" s="204" t="s">
        <v>137</v>
      </c>
      <c r="C3" s="122"/>
      <c r="D3" s="154"/>
      <c r="E3" s="128"/>
      <c r="F3" s="128"/>
    </row>
    <row r="4" spans="1:6" ht="40.5" customHeight="1">
      <c r="A4" s="122"/>
      <c r="B4" s="148" t="s">
        <v>138</v>
      </c>
      <c r="C4" s="122" t="s">
        <v>63</v>
      </c>
      <c r="D4" s="154"/>
      <c r="E4" s="128"/>
      <c r="F4" s="128"/>
    </row>
    <row r="5" spans="1:6" ht="12.75" customHeight="1">
      <c r="A5" s="122"/>
      <c r="B5" s="148"/>
      <c r="C5" s="122"/>
      <c r="D5" s="154"/>
      <c r="E5" s="128"/>
      <c r="F5" s="128"/>
    </row>
    <row r="6" spans="1:6" ht="102">
      <c r="A6" s="122"/>
      <c r="B6" s="148" t="s">
        <v>139</v>
      </c>
      <c r="C6" s="122" t="s">
        <v>63</v>
      </c>
      <c r="D6" s="154"/>
      <c r="E6" s="128"/>
      <c r="F6" s="128"/>
    </row>
    <row r="7" spans="1:6">
      <c r="A7" s="122"/>
      <c r="B7" s="204" t="s">
        <v>140</v>
      </c>
      <c r="C7" s="122" t="s">
        <v>86</v>
      </c>
      <c r="D7" s="154"/>
      <c r="E7" s="128"/>
      <c r="F7" s="128"/>
    </row>
    <row r="8" spans="1:6">
      <c r="A8" s="122"/>
      <c r="B8" s="204" t="s">
        <v>141</v>
      </c>
      <c r="C8" s="122"/>
      <c r="D8" s="154"/>
      <c r="E8" s="128"/>
      <c r="F8" s="128"/>
    </row>
    <row r="9" spans="1:6" ht="12.75" customHeight="1">
      <c r="A9" s="122"/>
      <c r="B9" s="148"/>
      <c r="C9" s="122"/>
      <c r="D9" s="154"/>
      <c r="E9" s="128"/>
      <c r="F9" s="128"/>
    </row>
    <row r="10" spans="1:6" ht="63.75">
      <c r="A10" s="34" t="s">
        <v>403</v>
      </c>
      <c r="B10" s="148" t="s">
        <v>255</v>
      </c>
      <c r="C10" s="34" t="s">
        <v>444</v>
      </c>
      <c r="D10" s="205">
        <v>125</v>
      </c>
      <c r="E10" s="205"/>
      <c r="F10" s="205"/>
    </row>
    <row r="11" spans="1:6" ht="12.75" customHeight="1">
      <c r="A11" s="122"/>
      <c r="B11" s="148"/>
      <c r="C11" s="122" t="s">
        <v>86</v>
      </c>
      <c r="D11" s="154"/>
      <c r="E11" s="128"/>
      <c r="F11" s="128"/>
    </row>
    <row r="12" spans="1:6">
      <c r="A12" s="122"/>
      <c r="B12" s="206" t="s">
        <v>142</v>
      </c>
      <c r="C12" s="122"/>
      <c r="D12" s="154"/>
      <c r="E12" s="128"/>
      <c r="F12" s="128"/>
    </row>
    <row r="13" spans="1:6" ht="12.75" customHeight="1">
      <c r="A13" s="122"/>
      <c r="B13" s="148"/>
      <c r="C13" s="122"/>
      <c r="D13" s="154"/>
      <c r="E13" s="128"/>
      <c r="F13" s="128"/>
    </row>
    <row r="14" spans="1:6" ht="26.25" customHeight="1">
      <c r="A14" s="122" t="s">
        <v>404</v>
      </c>
      <c r="B14" s="148" t="s">
        <v>143</v>
      </c>
      <c r="C14" s="122" t="s">
        <v>84</v>
      </c>
      <c r="D14" s="128">
        <v>130</v>
      </c>
      <c r="E14" s="149"/>
      <c r="F14" s="128"/>
    </row>
    <row r="15" spans="1:6" ht="12.75" customHeight="1">
      <c r="A15" s="122"/>
      <c r="B15" s="148"/>
      <c r="C15" s="122"/>
      <c r="D15" s="154"/>
      <c r="E15" s="128"/>
      <c r="F15" s="128"/>
    </row>
    <row r="16" spans="1:6" ht="22.9" customHeight="1">
      <c r="A16" s="122"/>
      <c r="B16" s="207" t="s">
        <v>144</v>
      </c>
      <c r="C16" s="122"/>
      <c r="D16" s="154"/>
      <c r="E16" s="128"/>
      <c r="F16" s="128"/>
    </row>
    <row r="17" spans="1:12" ht="39" customHeight="1">
      <c r="A17" s="122"/>
      <c r="B17" s="148" t="s">
        <v>237</v>
      </c>
      <c r="C17" s="122" t="s">
        <v>63</v>
      </c>
      <c r="D17" s="154"/>
      <c r="E17" s="128"/>
      <c r="F17" s="128"/>
    </row>
    <row r="18" spans="1:12" ht="12.75" customHeight="1">
      <c r="A18" s="122"/>
      <c r="B18" s="148"/>
      <c r="C18" s="122"/>
      <c r="D18" s="154"/>
      <c r="E18" s="128"/>
      <c r="F18" s="128"/>
    </row>
    <row r="19" spans="1:12">
      <c r="A19" s="122"/>
      <c r="B19" s="204" t="s">
        <v>145</v>
      </c>
      <c r="C19" s="122"/>
      <c r="D19" s="154"/>
      <c r="E19" s="128"/>
      <c r="F19" s="128"/>
    </row>
    <row r="20" spans="1:12" ht="51">
      <c r="A20" s="122"/>
      <c r="B20" s="148" t="s">
        <v>146</v>
      </c>
      <c r="C20" s="122" t="s">
        <v>63</v>
      </c>
      <c r="D20" s="154"/>
      <c r="E20" s="128"/>
      <c r="F20" s="128"/>
      <c r="K20" s="208"/>
      <c r="L20" s="208"/>
    </row>
    <row r="21" spans="1:12" ht="12.75" customHeight="1">
      <c r="A21" s="122"/>
      <c r="B21" s="148"/>
      <c r="C21" s="122"/>
      <c r="D21" s="154"/>
      <c r="E21" s="128"/>
      <c r="F21" s="128"/>
    </row>
    <row r="22" spans="1:12" ht="14.25">
      <c r="A22" s="122" t="s">
        <v>405</v>
      </c>
      <c r="B22" s="148" t="s">
        <v>238</v>
      </c>
      <c r="C22" s="122" t="s">
        <v>444</v>
      </c>
      <c r="D22" s="128">
        <v>683</v>
      </c>
      <c r="E22" s="128"/>
      <c r="F22" s="128"/>
    </row>
    <row r="23" spans="1:12" ht="12.75" customHeight="1">
      <c r="A23" s="122"/>
      <c r="B23" s="148"/>
      <c r="C23" s="122"/>
      <c r="D23" s="128"/>
      <c r="E23" s="128"/>
      <c r="F23" s="128"/>
    </row>
    <row r="24" spans="1:12">
      <c r="A24" s="122"/>
      <c r="B24" s="204" t="s">
        <v>147</v>
      </c>
      <c r="C24" s="122"/>
      <c r="D24" s="154"/>
      <c r="E24" s="128"/>
      <c r="F24" s="128"/>
    </row>
    <row r="25" spans="1:12" ht="63.75">
      <c r="A25" s="122"/>
      <c r="B25" s="148" t="s">
        <v>148</v>
      </c>
      <c r="C25" s="122" t="s">
        <v>63</v>
      </c>
      <c r="D25" s="154"/>
      <c r="E25" s="128"/>
      <c r="F25" s="128"/>
    </row>
    <row r="26" spans="1:12" ht="12.75" customHeight="1">
      <c r="A26" s="122"/>
      <c r="B26" s="122"/>
      <c r="C26" s="122"/>
      <c r="D26" s="122"/>
      <c r="E26" s="122"/>
      <c r="F26" s="122"/>
    </row>
    <row r="27" spans="1:12" ht="14.25">
      <c r="A27" s="122" t="s">
        <v>406</v>
      </c>
      <c r="B27" s="148" t="s">
        <v>256</v>
      </c>
      <c r="C27" s="122" t="s">
        <v>444</v>
      </c>
      <c r="D27" s="128">
        <v>260</v>
      </c>
      <c r="E27" s="128"/>
      <c r="F27" s="128"/>
    </row>
    <row r="28" spans="1:12">
      <c r="A28" s="122"/>
      <c r="B28" s="148"/>
      <c r="C28" s="122"/>
      <c r="D28" s="154"/>
      <c r="E28" s="128"/>
      <c r="F28" s="128"/>
    </row>
    <row r="29" spans="1:12" ht="12.75" customHeight="1">
      <c r="A29" s="122"/>
      <c r="B29" s="207" t="s">
        <v>149</v>
      </c>
      <c r="C29" s="154"/>
      <c r="D29" s="154"/>
      <c r="E29" s="154"/>
      <c r="F29" s="154"/>
    </row>
    <row r="30" spans="1:12" ht="38.25">
      <c r="A30" s="122"/>
      <c r="B30" s="148" t="s">
        <v>236</v>
      </c>
      <c r="C30" s="122"/>
      <c r="D30" s="128"/>
      <c r="E30" s="128"/>
      <c r="F30" s="128"/>
    </row>
    <row r="31" spans="1:12">
      <c r="A31" s="122"/>
      <c r="B31" s="122"/>
      <c r="C31" s="122"/>
      <c r="D31" s="122"/>
      <c r="E31" s="122"/>
      <c r="F31" s="122"/>
    </row>
    <row r="32" spans="1:12" ht="14.25" customHeight="1">
      <c r="A32" s="122" t="s">
        <v>407</v>
      </c>
      <c r="B32" s="148" t="s">
        <v>141</v>
      </c>
      <c r="C32" s="122" t="s">
        <v>444</v>
      </c>
      <c r="D32" s="128">
        <v>120</v>
      </c>
      <c r="E32" s="128"/>
      <c r="F32" s="128"/>
    </row>
    <row r="33" spans="1:6" ht="14.25" customHeight="1">
      <c r="A33" s="122"/>
      <c r="B33" s="148"/>
      <c r="C33" s="122"/>
      <c r="D33" s="128"/>
      <c r="E33" s="128"/>
      <c r="F33" s="128"/>
    </row>
    <row r="34" spans="1:6" ht="26.25" thickBot="1">
      <c r="A34" s="122"/>
      <c r="B34" s="133" t="s">
        <v>150</v>
      </c>
      <c r="C34" s="122"/>
      <c r="D34" s="154"/>
      <c r="E34" s="128"/>
      <c r="F34" s="134"/>
    </row>
    <row r="35" spans="1:6" s="141" customFormat="1" ht="13.5" thickTop="1">
      <c r="A35" s="136"/>
      <c r="B35" s="209"/>
      <c r="C35" s="137"/>
      <c r="D35" s="155"/>
      <c r="E35" s="140"/>
      <c r="F35" s="140"/>
    </row>
  </sheetData>
  <pageMargins left="0.74803149606299202" right="0.74803149606299202" top="0.74803149606299202" bottom="0.74803149606299202" header="0.31496062992126" footer="0.31496062992126"/>
  <pageSetup paperSize="9" scale="92"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43"/>
  <sheetViews>
    <sheetView view="pageBreakPreview" zoomScaleNormal="100" workbookViewId="0">
      <selection activeCell="B15" sqref="B15"/>
    </sheetView>
  </sheetViews>
  <sheetFormatPr defaultColWidth="9.140625" defaultRowHeight="12.75"/>
  <cols>
    <col min="1" max="1" width="5.7109375" style="44" customWidth="1"/>
    <col min="2" max="2" width="42.85546875" style="225" customWidth="1"/>
    <col min="3" max="3" width="7.28515625" style="36" customWidth="1"/>
    <col min="4" max="4" width="9.42578125" style="37" customWidth="1"/>
    <col min="5" max="5" width="10.85546875" style="37" customWidth="1"/>
    <col min="6" max="6" width="13.28515625" style="37" customWidth="1"/>
    <col min="7" max="16384" width="9.140625" style="36"/>
  </cols>
  <sheetData>
    <row r="1" spans="1:6">
      <c r="A1" s="211" t="s">
        <v>44</v>
      </c>
      <c r="B1" s="212" t="s">
        <v>45</v>
      </c>
      <c r="C1" s="211" t="s">
        <v>46</v>
      </c>
      <c r="D1" s="213" t="s">
        <v>47</v>
      </c>
      <c r="E1" s="213" t="s">
        <v>48</v>
      </c>
      <c r="F1" s="213" t="s">
        <v>49</v>
      </c>
    </row>
    <row r="2" spans="1:6">
      <c r="A2" s="214" t="s">
        <v>453</v>
      </c>
      <c r="B2" s="204" t="s">
        <v>151</v>
      </c>
      <c r="C2" s="215"/>
      <c r="D2" s="216"/>
      <c r="E2" s="217"/>
      <c r="F2" s="217"/>
    </row>
    <row r="3" spans="1:6">
      <c r="A3" s="215"/>
      <c r="B3" s="148"/>
      <c r="C3" s="215"/>
      <c r="D3" s="216"/>
      <c r="E3" s="217"/>
      <c r="F3" s="217"/>
    </row>
    <row r="4" spans="1:6" ht="63.75">
      <c r="A4" s="215"/>
      <c r="B4" s="148" t="s">
        <v>152</v>
      </c>
      <c r="C4" s="122" t="s">
        <v>63</v>
      </c>
      <c r="D4" s="216"/>
      <c r="E4" s="217"/>
      <c r="F4" s="217"/>
    </row>
    <row r="5" spans="1:6">
      <c r="A5" s="215"/>
      <c r="B5" s="148"/>
      <c r="C5" s="215"/>
      <c r="D5" s="216"/>
      <c r="E5" s="217"/>
      <c r="F5" s="217"/>
    </row>
    <row r="6" spans="1:6" ht="16.5" customHeight="1">
      <c r="A6" s="215"/>
      <c r="B6" s="204" t="s">
        <v>153</v>
      </c>
      <c r="C6" s="215"/>
      <c r="D6" s="216"/>
      <c r="E6" s="217"/>
      <c r="F6" s="217"/>
    </row>
    <row r="7" spans="1:6">
      <c r="A7" s="215"/>
      <c r="B7" s="148"/>
      <c r="C7" s="122"/>
      <c r="D7" s="216"/>
      <c r="E7" s="217"/>
      <c r="F7" s="217"/>
    </row>
    <row r="8" spans="1:6" ht="22.5" customHeight="1">
      <c r="A8" s="215"/>
      <c r="B8" s="204" t="s">
        <v>154</v>
      </c>
      <c r="C8" s="215"/>
      <c r="D8" s="216"/>
      <c r="E8" s="217"/>
      <c r="F8" s="217"/>
    </row>
    <row r="9" spans="1:6" ht="63.75">
      <c r="A9" s="215"/>
      <c r="B9" s="148" t="s">
        <v>155</v>
      </c>
      <c r="C9" s="122" t="s">
        <v>63</v>
      </c>
      <c r="D9" s="216"/>
      <c r="E9" s="217"/>
      <c r="F9" s="217"/>
    </row>
    <row r="10" spans="1:6">
      <c r="A10" s="215"/>
      <c r="B10" s="148"/>
      <c r="C10" s="215"/>
      <c r="D10" s="216"/>
      <c r="E10" s="217"/>
      <c r="F10" s="217"/>
    </row>
    <row r="11" spans="1:6" ht="14.25">
      <c r="A11" s="34" t="s">
        <v>454</v>
      </c>
      <c r="B11" s="218" t="s">
        <v>256</v>
      </c>
      <c r="C11" s="34" t="s">
        <v>444</v>
      </c>
      <c r="D11" s="205">
        <f>FINISHES!D22</f>
        <v>683</v>
      </c>
      <c r="E11" s="205"/>
      <c r="F11" s="205"/>
    </row>
    <row r="12" spans="1:6">
      <c r="A12" s="215"/>
      <c r="B12" s="148"/>
      <c r="C12" s="215"/>
      <c r="D12" s="128"/>
      <c r="E12" s="217"/>
      <c r="F12" s="217"/>
    </row>
    <row r="13" spans="1:6" ht="14.25">
      <c r="A13" s="215" t="s">
        <v>455</v>
      </c>
      <c r="B13" s="148" t="s">
        <v>361</v>
      </c>
      <c r="C13" s="34" t="s">
        <v>444</v>
      </c>
      <c r="D13" s="205">
        <f>FINISHES!D32</f>
        <v>120</v>
      </c>
      <c r="E13" s="205"/>
      <c r="F13" s="205"/>
    </row>
    <row r="14" spans="1:6">
      <c r="A14" s="215"/>
      <c r="B14" s="148"/>
      <c r="C14" s="122"/>
      <c r="D14" s="128"/>
      <c r="E14" s="217"/>
      <c r="F14" s="217"/>
    </row>
    <row r="15" spans="1:6">
      <c r="A15" s="215"/>
      <c r="B15" s="148"/>
      <c r="C15" s="122"/>
      <c r="D15" s="128"/>
      <c r="E15" s="217"/>
      <c r="F15" s="217"/>
    </row>
    <row r="16" spans="1:6">
      <c r="A16" s="215"/>
      <c r="B16" s="148"/>
      <c r="C16" s="122"/>
      <c r="D16" s="128"/>
      <c r="E16" s="217"/>
      <c r="F16" s="217"/>
    </row>
    <row r="17" spans="1:6">
      <c r="A17" s="215"/>
      <c r="B17" s="148"/>
      <c r="C17" s="122"/>
      <c r="D17" s="128"/>
      <c r="E17" s="217"/>
      <c r="F17" s="217"/>
    </row>
    <row r="18" spans="1:6">
      <c r="A18" s="215"/>
      <c r="B18" s="148"/>
      <c r="C18" s="122"/>
      <c r="D18" s="128"/>
      <c r="E18" s="217"/>
      <c r="F18" s="217"/>
    </row>
    <row r="19" spans="1:6">
      <c r="A19" s="215"/>
      <c r="B19" s="148"/>
      <c r="C19" s="122"/>
      <c r="D19" s="128"/>
      <c r="E19" s="217"/>
      <c r="F19" s="217"/>
    </row>
    <row r="20" spans="1:6">
      <c r="A20" s="215"/>
      <c r="B20" s="148"/>
      <c r="C20" s="122"/>
      <c r="D20" s="128"/>
      <c r="E20" s="217"/>
      <c r="F20" s="217"/>
    </row>
    <row r="21" spans="1:6">
      <c r="A21" s="215"/>
      <c r="B21" s="148"/>
      <c r="C21" s="122"/>
      <c r="D21" s="128"/>
      <c r="E21" s="217"/>
      <c r="F21" s="217"/>
    </row>
    <row r="22" spans="1:6">
      <c r="A22" s="215"/>
      <c r="B22" s="148"/>
      <c r="C22" s="122"/>
      <c r="D22" s="128"/>
      <c r="E22" s="217"/>
      <c r="F22" s="217"/>
    </row>
    <row r="23" spans="1:6">
      <c r="A23" s="215"/>
      <c r="B23" s="148"/>
      <c r="C23" s="122"/>
      <c r="D23" s="128"/>
      <c r="E23" s="217"/>
      <c r="F23" s="217"/>
    </row>
    <row r="24" spans="1:6">
      <c r="A24" s="215"/>
      <c r="B24" s="148"/>
      <c r="C24" s="122"/>
      <c r="D24" s="128"/>
      <c r="E24" s="217"/>
      <c r="F24" s="217"/>
    </row>
    <row r="25" spans="1:6">
      <c r="A25" s="215"/>
      <c r="B25" s="148"/>
      <c r="C25" s="122"/>
      <c r="D25" s="128"/>
      <c r="E25" s="217"/>
      <c r="F25" s="217"/>
    </row>
    <row r="26" spans="1:6">
      <c r="A26" s="215"/>
      <c r="B26" s="148"/>
      <c r="C26" s="122"/>
      <c r="D26" s="128"/>
      <c r="E26" s="217"/>
      <c r="F26" s="217"/>
    </row>
    <row r="27" spans="1:6">
      <c r="A27" s="215"/>
      <c r="B27" s="148"/>
      <c r="C27" s="122"/>
      <c r="D27" s="128"/>
      <c r="E27" s="217"/>
      <c r="F27" s="217"/>
    </row>
    <row r="28" spans="1:6">
      <c r="A28" s="215"/>
      <c r="B28" s="148"/>
      <c r="C28" s="122"/>
      <c r="D28" s="128"/>
      <c r="E28" s="217"/>
      <c r="F28" s="217"/>
    </row>
    <row r="29" spans="1:6">
      <c r="A29" s="215"/>
      <c r="B29" s="148"/>
      <c r="C29" s="122"/>
      <c r="D29" s="128"/>
      <c r="E29" s="217"/>
      <c r="F29" s="217"/>
    </row>
    <row r="30" spans="1:6">
      <c r="A30" s="215"/>
      <c r="B30" s="148"/>
      <c r="C30" s="122"/>
      <c r="D30" s="128"/>
      <c r="E30" s="217"/>
      <c r="F30" s="217"/>
    </row>
    <row r="31" spans="1:6">
      <c r="A31" s="215"/>
      <c r="B31" s="148"/>
      <c r="C31" s="122"/>
      <c r="D31" s="128"/>
      <c r="E31" s="217"/>
      <c r="F31" s="217"/>
    </row>
    <row r="32" spans="1:6">
      <c r="A32" s="215"/>
      <c r="B32" s="148"/>
      <c r="C32" s="122"/>
      <c r="D32" s="128"/>
      <c r="E32" s="217"/>
      <c r="F32" s="217"/>
    </row>
    <row r="33" spans="1:6">
      <c r="A33" s="215"/>
      <c r="B33" s="148"/>
      <c r="C33" s="122"/>
      <c r="D33" s="128"/>
      <c r="E33" s="217"/>
      <c r="F33" s="217"/>
    </row>
    <row r="34" spans="1:6">
      <c r="A34" s="215"/>
      <c r="B34" s="148"/>
      <c r="C34" s="122"/>
      <c r="D34" s="128"/>
      <c r="E34" s="217"/>
      <c r="F34" s="217"/>
    </row>
    <row r="35" spans="1:6">
      <c r="A35" s="215"/>
      <c r="B35" s="148"/>
      <c r="C35" s="122"/>
      <c r="D35" s="128"/>
      <c r="E35" s="217"/>
      <c r="F35" s="217"/>
    </row>
    <row r="36" spans="1:6">
      <c r="A36" s="215"/>
      <c r="B36" s="148"/>
      <c r="C36" s="122"/>
      <c r="D36" s="128"/>
      <c r="E36" s="217"/>
      <c r="F36" s="217"/>
    </row>
    <row r="37" spans="1:6">
      <c r="A37" s="215"/>
      <c r="B37" s="148"/>
      <c r="C37" s="122"/>
      <c r="D37" s="128"/>
      <c r="E37" s="217"/>
      <c r="F37" s="217"/>
    </row>
    <row r="38" spans="1:6">
      <c r="A38" s="215"/>
      <c r="B38" s="148"/>
      <c r="C38" s="122"/>
      <c r="D38" s="128"/>
      <c r="E38" s="217"/>
      <c r="F38" s="217"/>
    </row>
    <row r="39" spans="1:6">
      <c r="A39" s="215"/>
      <c r="B39" s="148"/>
      <c r="C39" s="215"/>
      <c r="D39" s="216"/>
      <c r="E39" s="217"/>
      <c r="F39" s="217"/>
    </row>
    <row r="40" spans="1:6">
      <c r="A40" s="215"/>
      <c r="B40" s="148"/>
      <c r="C40" s="122"/>
      <c r="D40" s="216"/>
      <c r="E40" s="217"/>
      <c r="F40" s="217"/>
    </row>
    <row r="41" spans="1:6">
      <c r="A41" s="215"/>
      <c r="B41" s="148"/>
      <c r="C41" s="122"/>
      <c r="D41" s="216"/>
      <c r="E41" s="217"/>
      <c r="F41" s="217"/>
    </row>
    <row r="42" spans="1:6" ht="25.5">
      <c r="A42" s="215"/>
      <c r="B42" s="133" t="s">
        <v>156</v>
      </c>
      <c r="C42" s="215"/>
      <c r="D42" s="216"/>
      <c r="E42" s="217"/>
      <c r="F42" s="219"/>
    </row>
    <row r="43" spans="1:6" s="224" customFormat="1">
      <c r="A43" s="220"/>
      <c r="B43" s="221"/>
      <c r="C43" s="222"/>
      <c r="D43" s="223"/>
      <c r="E43" s="223"/>
      <c r="F43" s="223"/>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49"/>
  <sheetViews>
    <sheetView view="pageBreakPreview" zoomScaleNormal="100" workbookViewId="0">
      <selection activeCell="B23" sqref="B23"/>
    </sheetView>
  </sheetViews>
  <sheetFormatPr defaultColWidth="9.140625" defaultRowHeight="12.75"/>
  <cols>
    <col min="1" max="1" width="5.7109375" style="44" customWidth="1"/>
    <col min="2" max="2" width="42.85546875" style="225" customWidth="1"/>
    <col min="3" max="3" width="7.28515625" style="36" customWidth="1"/>
    <col min="4" max="4" width="9.42578125" style="37" customWidth="1"/>
    <col min="5" max="5" width="10.85546875" style="37" customWidth="1"/>
    <col min="6" max="6" width="13.28515625" style="37" customWidth="1"/>
    <col min="7" max="16384" width="9.140625" style="36"/>
  </cols>
  <sheetData>
    <row r="1" spans="1:6">
      <c r="A1" s="118" t="s">
        <v>44</v>
      </c>
      <c r="B1" s="118" t="s">
        <v>45</v>
      </c>
      <c r="C1" s="118" t="s">
        <v>46</v>
      </c>
      <c r="D1" s="119" t="s">
        <v>47</v>
      </c>
      <c r="E1" s="120" t="s">
        <v>48</v>
      </c>
      <c r="F1" s="120" t="s">
        <v>49</v>
      </c>
    </row>
    <row r="2" spans="1:6">
      <c r="A2" s="148"/>
      <c r="B2" s="148"/>
      <c r="C2" s="148"/>
      <c r="D2" s="148"/>
      <c r="E2" s="148"/>
      <c r="F2" s="148"/>
    </row>
    <row r="3" spans="1:6" ht="13.15" customHeight="1">
      <c r="A3" s="148" t="s">
        <v>19</v>
      </c>
      <c r="B3" s="204" t="s">
        <v>157</v>
      </c>
      <c r="C3" s="148"/>
      <c r="D3" s="148"/>
      <c r="E3" s="148"/>
      <c r="F3" s="148"/>
    </row>
    <row r="4" spans="1:6">
      <c r="A4" s="148"/>
      <c r="B4" s="148"/>
      <c r="C4" s="148"/>
      <c r="D4" s="205"/>
      <c r="E4" s="205"/>
      <c r="F4" s="205"/>
    </row>
    <row r="5" spans="1:6" ht="13.5">
      <c r="A5" s="148">
        <v>3.1</v>
      </c>
      <c r="B5" s="148" t="s">
        <v>269</v>
      </c>
      <c r="C5" s="148" t="s">
        <v>270</v>
      </c>
      <c r="D5" s="205">
        <v>1654</v>
      </c>
      <c r="E5" s="205"/>
      <c r="F5" s="205"/>
    </row>
    <row r="6" spans="1:6">
      <c r="A6" s="148">
        <v>3.2</v>
      </c>
      <c r="B6" s="148" t="s">
        <v>271</v>
      </c>
      <c r="C6" s="148" t="s">
        <v>84</v>
      </c>
      <c r="D6" s="205">
        <v>1414</v>
      </c>
      <c r="E6" s="205"/>
      <c r="F6" s="205"/>
    </row>
    <row r="7" spans="1:6">
      <c r="A7" s="148">
        <v>3.3</v>
      </c>
      <c r="B7" s="148" t="s">
        <v>272</v>
      </c>
      <c r="C7" s="148" t="s">
        <v>84</v>
      </c>
      <c r="D7" s="205">
        <v>60</v>
      </c>
      <c r="E7" s="205"/>
      <c r="F7" s="205"/>
    </row>
    <row r="8" spans="1:6" ht="25.5">
      <c r="A8" s="148">
        <v>3.4</v>
      </c>
      <c r="B8" s="148" t="s">
        <v>273</v>
      </c>
      <c r="C8" s="148" t="s">
        <v>270</v>
      </c>
      <c r="D8" s="205">
        <v>1213.5</v>
      </c>
      <c r="E8" s="205"/>
      <c r="F8" s="205"/>
    </row>
    <row r="9" spans="1:6" ht="13.15" customHeight="1">
      <c r="A9" s="148">
        <v>3.5</v>
      </c>
      <c r="B9" s="148" t="s">
        <v>274</v>
      </c>
      <c r="C9" s="148" t="s">
        <v>84</v>
      </c>
      <c r="D9" s="205">
        <v>1805</v>
      </c>
      <c r="E9" s="205"/>
      <c r="F9" s="205"/>
    </row>
    <row r="10" spans="1:6" ht="13.15" customHeight="1">
      <c r="A10" s="148">
        <v>3.6</v>
      </c>
      <c r="B10" s="148" t="s">
        <v>275</v>
      </c>
      <c r="C10" s="148" t="s">
        <v>276</v>
      </c>
      <c r="D10" s="205">
        <v>1.65</v>
      </c>
      <c r="E10" s="205"/>
      <c r="F10" s="205"/>
    </row>
    <row r="11" spans="1:6" ht="13.15" customHeight="1">
      <c r="A11" s="148">
        <v>3.7</v>
      </c>
      <c r="B11" s="148" t="s">
        <v>277</v>
      </c>
      <c r="C11" s="148" t="s">
        <v>84</v>
      </c>
      <c r="D11" s="205">
        <v>36</v>
      </c>
      <c r="E11" s="205"/>
      <c r="F11" s="205"/>
    </row>
    <row r="12" spans="1:6">
      <c r="A12" s="148">
        <v>3.8</v>
      </c>
      <c r="B12" s="148" t="s">
        <v>278</v>
      </c>
      <c r="C12" s="148" t="s">
        <v>84</v>
      </c>
      <c r="D12" s="205">
        <f>12*14</f>
        <v>168</v>
      </c>
      <c r="E12" s="205"/>
      <c r="F12" s="205"/>
    </row>
    <row r="13" spans="1:6">
      <c r="A13" s="148">
        <v>3.9</v>
      </c>
      <c r="B13" s="148" t="s">
        <v>279</v>
      </c>
      <c r="C13" s="148" t="s">
        <v>84</v>
      </c>
      <c r="D13" s="205">
        <v>143</v>
      </c>
      <c r="E13" s="205"/>
      <c r="F13" s="205"/>
    </row>
    <row r="14" spans="1:6">
      <c r="A14" s="226"/>
      <c r="B14" s="227"/>
      <c r="C14" s="228"/>
      <c r="D14" s="205"/>
      <c r="E14" s="205"/>
      <c r="F14" s="205"/>
    </row>
    <row r="15" spans="1:6">
      <c r="A15" s="226"/>
      <c r="B15" s="227"/>
      <c r="C15" s="228"/>
      <c r="D15" s="229"/>
      <c r="E15" s="230"/>
      <c r="F15" s="230"/>
    </row>
    <row r="16" spans="1:6">
      <c r="A16" s="226"/>
      <c r="B16" s="227"/>
      <c r="C16" s="228"/>
      <c r="D16" s="231"/>
      <c r="E16" s="230"/>
      <c r="F16" s="230"/>
    </row>
    <row r="17" spans="1:6">
      <c r="A17" s="226"/>
      <c r="B17" s="227"/>
      <c r="C17" s="228"/>
      <c r="D17" s="229"/>
      <c r="E17" s="230"/>
      <c r="F17" s="230"/>
    </row>
    <row r="18" spans="1:6">
      <c r="A18" s="226"/>
      <c r="B18" s="227"/>
      <c r="C18" s="228"/>
      <c r="D18" s="145"/>
      <c r="E18" s="228"/>
      <c r="F18" s="228"/>
    </row>
    <row r="19" spans="1:6">
      <c r="A19" s="226"/>
      <c r="B19" s="227"/>
      <c r="C19" s="228"/>
      <c r="D19" s="229"/>
      <c r="E19" s="230"/>
      <c r="F19" s="230"/>
    </row>
    <row r="20" spans="1:6">
      <c r="A20" s="228"/>
      <c r="B20" s="232"/>
      <c r="C20" s="228"/>
      <c r="D20" s="125"/>
      <c r="E20" s="228"/>
      <c r="F20" s="228"/>
    </row>
    <row r="21" spans="1:6">
      <c r="A21" s="226"/>
      <c r="B21" s="227"/>
      <c r="C21" s="228"/>
      <c r="D21" s="229"/>
      <c r="E21" s="230"/>
      <c r="F21" s="230"/>
    </row>
    <row r="22" spans="1:6">
      <c r="A22" s="228"/>
      <c r="B22" s="232"/>
      <c r="C22" s="228"/>
      <c r="D22" s="125"/>
      <c r="E22" s="228"/>
      <c r="F22" s="228"/>
    </row>
    <row r="23" spans="1:6">
      <c r="A23" s="228"/>
      <c r="B23" s="232"/>
      <c r="C23" s="228"/>
      <c r="D23" s="229"/>
      <c r="E23" s="230"/>
      <c r="F23" s="230"/>
    </row>
    <row r="24" spans="1:6">
      <c r="A24" s="228"/>
      <c r="B24" s="232"/>
      <c r="C24" s="228"/>
      <c r="D24" s="125"/>
      <c r="E24" s="228"/>
      <c r="F24" s="228"/>
    </row>
    <row r="25" spans="1:6">
      <c r="A25" s="228"/>
      <c r="B25" s="232"/>
      <c r="C25" s="228"/>
      <c r="D25" s="125"/>
      <c r="E25" s="228"/>
      <c r="F25" s="228"/>
    </row>
    <row r="26" spans="1:6">
      <c r="A26" s="228"/>
      <c r="B26" s="232"/>
      <c r="C26" s="228"/>
      <c r="D26" s="125"/>
      <c r="E26" s="228"/>
      <c r="F26" s="228"/>
    </row>
    <row r="27" spans="1:6">
      <c r="A27" s="228"/>
      <c r="B27" s="232"/>
      <c r="C27" s="228"/>
      <c r="D27" s="125"/>
      <c r="E27" s="228"/>
      <c r="F27" s="228"/>
    </row>
    <row r="28" spans="1:6">
      <c r="A28" s="228"/>
      <c r="B28" s="232"/>
      <c r="C28" s="228"/>
      <c r="D28" s="125"/>
      <c r="E28" s="228"/>
      <c r="F28" s="228"/>
    </row>
    <row r="29" spans="1:6">
      <c r="A29" s="228"/>
      <c r="B29" s="232"/>
      <c r="C29" s="228"/>
      <c r="D29" s="125"/>
      <c r="E29" s="228"/>
      <c r="F29" s="228"/>
    </row>
    <row r="30" spans="1:6">
      <c r="A30" s="228"/>
      <c r="B30" s="232"/>
      <c r="C30" s="228"/>
      <c r="D30" s="125"/>
      <c r="E30" s="228"/>
      <c r="F30" s="228"/>
    </row>
    <row r="31" spans="1:6">
      <c r="A31" s="228"/>
      <c r="B31" s="232"/>
      <c r="C31" s="228"/>
      <c r="D31" s="125"/>
      <c r="E31" s="228"/>
      <c r="F31" s="228"/>
    </row>
    <row r="32" spans="1:6">
      <c r="A32" s="228"/>
      <c r="B32" s="232"/>
      <c r="C32" s="228"/>
      <c r="D32" s="125"/>
      <c r="E32" s="228"/>
      <c r="F32" s="228"/>
    </row>
    <row r="33" spans="1:6">
      <c r="A33" s="228"/>
      <c r="B33" s="232"/>
      <c r="C33" s="228"/>
      <c r="D33" s="125"/>
      <c r="E33" s="228"/>
      <c r="F33" s="228"/>
    </row>
    <row r="34" spans="1:6">
      <c r="A34" s="228"/>
      <c r="B34" s="232"/>
      <c r="C34" s="228"/>
      <c r="D34" s="125"/>
      <c r="E34" s="228"/>
      <c r="F34" s="228"/>
    </row>
    <row r="35" spans="1:6">
      <c r="A35" s="228"/>
      <c r="B35" s="232"/>
      <c r="C35" s="228"/>
      <c r="D35" s="125"/>
      <c r="E35" s="228"/>
      <c r="F35" s="228"/>
    </row>
    <row r="36" spans="1:6">
      <c r="A36" s="228"/>
      <c r="B36" s="232"/>
      <c r="C36" s="228"/>
      <c r="D36" s="125"/>
      <c r="E36" s="228"/>
      <c r="F36" s="228"/>
    </row>
    <row r="37" spans="1:6">
      <c r="A37" s="228"/>
      <c r="B37" s="232"/>
      <c r="C37" s="228"/>
      <c r="D37" s="125"/>
      <c r="E37" s="228"/>
      <c r="F37" s="228"/>
    </row>
    <row r="38" spans="1:6">
      <c r="A38" s="228"/>
      <c r="B38" s="232"/>
      <c r="C38" s="228"/>
      <c r="D38" s="125"/>
      <c r="E38" s="228"/>
      <c r="F38" s="228"/>
    </row>
    <row r="39" spans="1:6" ht="10.9" customHeight="1">
      <c r="A39" s="228"/>
      <c r="B39" s="232"/>
      <c r="C39" s="228"/>
      <c r="D39" s="125"/>
      <c r="E39" s="228"/>
      <c r="F39" s="228"/>
    </row>
    <row r="40" spans="1:6">
      <c r="A40" s="228"/>
      <c r="B40" s="232"/>
      <c r="C40" s="228"/>
      <c r="D40" s="125"/>
      <c r="E40" s="228"/>
      <c r="F40" s="228"/>
    </row>
    <row r="41" spans="1:6">
      <c r="A41" s="228"/>
      <c r="B41" s="232"/>
      <c r="C41" s="228"/>
      <c r="D41" s="125"/>
      <c r="E41" s="228"/>
      <c r="F41" s="228"/>
    </row>
    <row r="42" spans="1:6">
      <c r="A42" s="228"/>
      <c r="B42" s="232"/>
      <c r="C42" s="228"/>
      <c r="D42" s="125"/>
      <c r="E42" s="228"/>
      <c r="F42" s="228"/>
    </row>
    <row r="43" spans="1:6">
      <c r="A43" s="228"/>
      <c r="B43" s="232"/>
      <c r="C43" s="228"/>
      <c r="D43" s="125"/>
      <c r="E43" s="228"/>
      <c r="F43" s="228"/>
    </row>
    <row r="44" spans="1:6">
      <c r="A44" s="228"/>
      <c r="B44" s="232"/>
      <c r="C44" s="228"/>
      <c r="D44" s="125"/>
      <c r="E44" s="228"/>
      <c r="F44" s="228"/>
    </row>
    <row r="45" spans="1:6">
      <c r="A45" s="228"/>
      <c r="B45" s="232"/>
      <c r="C45" s="228"/>
      <c r="D45" s="125"/>
      <c r="E45" s="228"/>
      <c r="F45" s="228"/>
    </row>
    <row r="46" spans="1:6">
      <c r="A46" s="228"/>
      <c r="B46" s="232"/>
      <c r="C46" s="228"/>
      <c r="D46" s="125"/>
      <c r="E46" s="228"/>
      <c r="F46" s="228"/>
    </row>
    <row r="47" spans="1:6">
      <c r="A47" s="228"/>
      <c r="B47" s="232"/>
      <c r="C47" s="228"/>
      <c r="D47" s="125"/>
      <c r="E47" s="228"/>
      <c r="F47" s="228"/>
    </row>
    <row r="48" spans="1:6" ht="25.5">
      <c r="A48" s="228"/>
      <c r="B48" s="233" t="s">
        <v>158</v>
      </c>
      <c r="C48" s="228"/>
      <c r="D48" s="125"/>
      <c r="E48" s="228"/>
      <c r="F48" s="234"/>
    </row>
    <row r="49" spans="1:6">
      <c r="A49" s="235"/>
      <c r="B49" s="236"/>
      <c r="C49" s="237"/>
      <c r="D49" s="140"/>
      <c r="E49" s="235"/>
      <c r="F49" s="23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F81"/>
  <sheetViews>
    <sheetView view="pageBreakPreview" topLeftCell="A7" zoomScaleNormal="100" workbookViewId="0">
      <selection activeCell="B71" sqref="B71"/>
    </sheetView>
  </sheetViews>
  <sheetFormatPr defaultColWidth="9.140625" defaultRowHeight="12.75"/>
  <cols>
    <col min="1" max="1" width="5.7109375" style="44" customWidth="1"/>
    <col min="2" max="2" width="42.85546875" style="225" customWidth="1"/>
    <col min="3" max="3" width="7.28515625" style="36" customWidth="1"/>
    <col min="4" max="4" width="9.42578125" style="37" customWidth="1"/>
    <col min="5" max="5" width="10.85546875" style="37" customWidth="1"/>
    <col min="6" max="6" width="13.28515625" style="37" customWidth="1"/>
    <col min="7" max="16384" width="9.140625" style="36"/>
  </cols>
  <sheetData>
    <row r="1" spans="1:6" ht="25.5">
      <c r="A1" s="238" t="s">
        <v>21</v>
      </c>
      <c r="B1" s="239" t="s">
        <v>159</v>
      </c>
      <c r="C1" s="240"/>
      <c r="D1" s="241"/>
      <c r="E1" s="242"/>
      <c r="F1" s="242"/>
    </row>
    <row r="2" spans="1:6">
      <c r="A2" s="243"/>
      <c r="B2" s="244"/>
      <c r="C2" s="243"/>
      <c r="D2" s="97"/>
      <c r="E2" s="66"/>
      <c r="F2" s="66"/>
    </row>
    <row r="3" spans="1:6" ht="38.25">
      <c r="A3" s="243"/>
      <c r="B3" s="244" t="s">
        <v>160</v>
      </c>
      <c r="C3" s="243" t="s">
        <v>63</v>
      </c>
      <c r="D3" s="97"/>
      <c r="E3" s="66"/>
      <c r="F3" s="66"/>
    </row>
    <row r="4" spans="1:6" ht="13.15" customHeight="1">
      <c r="A4" s="243"/>
      <c r="B4" s="244"/>
      <c r="C4" s="243"/>
      <c r="D4" s="97"/>
      <c r="E4" s="66"/>
      <c r="F4" s="66"/>
    </row>
    <row r="5" spans="1:6" ht="38.25">
      <c r="A5" s="243"/>
      <c r="B5" s="244" t="s">
        <v>161</v>
      </c>
      <c r="C5" s="243" t="s">
        <v>63</v>
      </c>
      <c r="D5" s="97"/>
      <c r="E5" s="66"/>
      <c r="F5" s="66"/>
    </row>
    <row r="6" spans="1:6" ht="13.15" customHeight="1">
      <c r="A6" s="243"/>
      <c r="B6" s="244"/>
      <c r="C6" s="243"/>
      <c r="D6" s="97"/>
      <c r="E6" s="66"/>
      <c r="F6" s="66"/>
    </row>
    <row r="7" spans="1:6" ht="22.5" customHeight="1">
      <c r="A7" s="243"/>
      <c r="B7" s="244" t="s">
        <v>162</v>
      </c>
      <c r="C7" s="243" t="s">
        <v>63</v>
      </c>
      <c r="D7" s="97"/>
      <c r="E7" s="66"/>
      <c r="F7" s="66"/>
    </row>
    <row r="8" spans="1:6">
      <c r="A8" s="243"/>
      <c r="B8" s="244"/>
      <c r="C8" s="243"/>
      <c r="D8" s="97"/>
      <c r="E8" s="66"/>
      <c r="F8" s="66"/>
    </row>
    <row r="9" spans="1:6" ht="63.75">
      <c r="A9" s="243"/>
      <c r="B9" s="244" t="s">
        <v>163</v>
      </c>
      <c r="C9" s="243" t="s">
        <v>63</v>
      </c>
      <c r="D9" s="97"/>
      <c r="E9" s="66"/>
      <c r="F9" s="66"/>
    </row>
    <row r="10" spans="1:6">
      <c r="A10" s="243"/>
      <c r="B10" s="244"/>
      <c r="C10" s="243"/>
      <c r="D10" s="97"/>
      <c r="E10" s="66"/>
      <c r="F10" s="66"/>
    </row>
    <row r="11" spans="1:6" ht="38.25">
      <c r="A11" s="243"/>
      <c r="B11" s="244" t="s">
        <v>164</v>
      </c>
      <c r="C11" s="243" t="s">
        <v>63</v>
      </c>
      <c r="D11" s="97"/>
      <c r="E11" s="66"/>
      <c r="F11" s="66"/>
    </row>
    <row r="12" spans="1:6">
      <c r="A12" s="243"/>
      <c r="B12" s="244"/>
      <c r="C12" s="243"/>
      <c r="D12" s="97"/>
      <c r="E12" s="66"/>
      <c r="F12" s="66"/>
    </row>
    <row r="13" spans="1:6" ht="22.15" customHeight="1">
      <c r="A13" s="243"/>
      <c r="B13" s="244" t="s">
        <v>165</v>
      </c>
      <c r="C13" s="243" t="s">
        <v>63</v>
      </c>
      <c r="D13" s="97"/>
      <c r="E13" s="66"/>
      <c r="F13" s="66"/>
    </row>
    <row r="14" spans="1:6">
      <c r="A14" s="243"/>
      <c r="B14" s="244"/>
      <c r="C14" s="243"/>
      <c r="D14" s="97"/>
      <c r="E14" s="66"/>
      <c r="F14" s="66"/>
    </row>
    <row r="15" spans="1:6">
      <c r="A15" s="243"/>
      <c r="B15" s="245" t="s">
        <v>166</v>
      </c>
      <c r="C15" s="243"/>
      <c r="D15" s="97"/>
      <c r="E15" s="66"/>
      <c r="F15" s="66"/>
    </row>
    <row r="16" spans="1:6">
      <c r="A16" s="243"/>
      <c r="B16" s="244"/>
      <c r="C16" s="243"/>
      <c r="D16" s="97"/>
      <c r="E16" s="66"/>
      <c r="F16" s="66"/>
    </row>
    <row r="17" spans="1:6" ht="25.5">
      <c r="A17" s="243"/>
      <c r="B17" s="244" t="s">
        <v>167</v>
      </c>
      <c r="C17" s="243" t="s">
        <v>63</v>
      </c>
      <c r="D17" s="97"/>
      <c r="E17" s="66"/>
      <c r="F17" s="66"/>
    </row>
    <row r="18" spans="1:6">
      <c r="A18" s="243"/>
      <c r="B18" s="244"/>
      <c r="C18" s="243"/>
      <c r="D18" s="97"/>
      <c r="E18" s="66"/>
      <c r="F18" s="66"/>
    </row>
    <row r="19" spans="1:6" ht="89.25">
      <c r="A19" s="243" t="s">
        <v>456</v>
      </c>
      <c r="B19" s="244" t="s">
        <v>168</v>
      </c>
      <c r="C19" s="243" t="s">
        <v>133</v>
      </c>
      <c r="D19" s="97">
        <v>1</v>
      </c>
      <c r="E19" s="66"/>
      <c r="F19" s="66"/>
    </row>
    <row r="20" spans="1:6">
      <c r="A20" s="243"/>
      <c r="B20" s="244"/>
      <c r="C20" s="243"/>
      <c r="D20" s="97"/>
      <c r="E20" s="66"/>
      <c r="F20" s="66"/>
    </row>
    <row r="21" spans="1:6" ht="30" customHeight="1">
      <c r="A21" s="243" t="s">
        <v>457</v>
      </c>
      <c r="B21" s="246" t="s">
        <v>169</v>
      </c>
      <c r="C21" s="243" t="s">
        <v>132</v>
      </c>
      <c r="D21" s="97">
        <v>1</v>
      </c>
      <c r="E21" s="66"/>
      <c r="F21" s="66"/>
    </row>
    <row r="22" spans="1:6">
      <c r="A22" s="243"/>
      <c r="B22" s="244"/>
      <c r="C22" s="243"/>
      <c r="D22" s="97"/>
      <c r="E22" s="66"/>
      <c r="F22" s="66"/>
    </row>
    <row r="23" spans="1:6">
      <c r="A23" s="243"/>
      <c r="B23" s="247" t="s">
        <v>170</v>
      </c>
      <c r="C23" s="243"/>
      <c r="D23" s="97"/>
      <c r="E23" s="66"/>
      <c r="F23" s="66"/>
    </row>
    <row r="24" spans="1:6">
      <c r="A24" s="243"/>
      <c r="B24" s="244"/>
      <c r="C24" s="243"/>
      <c r="D24" s="97"/>
      <c r="E24" s="66"/>
      <c r="F24" s="66"/>
    </row>
    <row r="25" spans="1:6" ht="25.5">
      <c r="A25" s="243" t="s">
        <v>458</v>
      </c>
      <c r="B25" s="244" t="s">
        <v>171</v>
      </c>
      <c r="C25" s="243" t="s">
        <v>84</v>
      </c>
      <c r="D25" s="97">
        <v>20</v>
      </c>
      <c r="E25" s="66"/>
      <c r="F25" s="66"/>
    </row>
    <row r="26" spans="1:6">
      <c r="A26" s="243"/>
      <c r="B26" s="244"/>
      <c r="C26" s="243"/>
      <c r="D26" s="97"/>
      <c r="E26" s="66"/>
      <c r="F26" s="66"/>
    </row>
    <row r="27" spans="1:6">
      <c r="A27" s="243"/>
      <c r="B27" s="247" t="s">
        <v>172</v>
      </c>
      <c r="C27" s="243"/>
      <c r="D27" s="97"/>
      <c r="E27" s="66"/>
      <c r="F27" s="66"/>
    </row>
    <row r="28" spans="1:6">
      <c r="A28" s="243"/>
      <c r="B28" s="244"/>
      <c r="C28" s="243"/>
      <c r="D28" s="97"/>
      <c r="E28" s="66"/>
      <c r="F28" s="66"/>
    </row>
    <row r="29" spans="1:6">
      <c r="A29" s="243" t="s">
        <v>459</v>
      </c>
      <c r="B29" s="244" t="s">
        <v>173</v>
      </c>
      <c r="C29" s="243" t="s">
        <v>132</v>
      </c>
      <c r="D29" s="97">
        <v>2</v>
      </c>
      <c r="E29" s="66"/>
      <c r="F29" s="66"/>
    </row>
    <row r="30" spans="1:6">
      <c r="A30" s="243"/>
      <c r="B30" s="244"/>
      <c r="C30" s="243"/>
      <c r="D30" s="97"/>
      <c r="E30" s="66"/>
      <c r="F30" s="66"/>
    </row>
    <row r="31" spans="1:6">
      <c r="A31" s="243" t="s">
        <v>460</v>
      </c>
      <c r="B31" s="244" t="s">
        <v>174</v>
      </c>
      <c r="C31" s="243" t="s">
        <v>132</v>
      </c>
      <c r="D31" s="97">
        <v>10</v>
      </c>
      <c r="E31" s="66"/>
      <c r="F31" s="66"/>
    </row>
    <row r="32" spans="1:6">
      <c r="A32" s="243"/>
      <c r="B32" s="244"/>
      <c r="C32" s="243"/>
      <c r="D32" s="97"/>
      <c r="E32" s="66"/>
      <c r="F32" s="66"/>
    </row>
    <row r="33" spans="1:6">
      <c r="A33" s="243" t="s">
        <v>461</v>
      </c>
      <c r="B33" s="244" t="s">
        <v>259</v>
      </c>
      <c r="C33" s="243" t="s">
        <v>132</v>
      </c>
      <c r="D33" s="97">
        <v>35</v>
      </c>
      <c r="E33" s="66"/>
      <c r="F33" s="66"/>
    </row>
    <row r="34" spans="1:6">
      <c r="A34" s="243"/>
      <c r="B34" s="248"/>
      <c r="C34" s="243"/>
      <c r="D34" s="97"/>
      <c r="E34" s="66"/>
      <c r="F34" s="66"/>
    </row>
    <row r="35" spans="1:6">
      <c r="A35" s="243"/>
      <c r="B35" s="249" t="s">
        <v>175</v>
      </c>
      <c r="C35" s="243"/>
      <c r="D35" s="97"/>
      <c r="E35" s="66"/>
      <c r="F35" s="66"/>
    </row>
    <row r="36" spans="1:6">
      <c r="A36" s="243"/>
      <c r="B36" s="245"/>
      <c r="C36" s="243"/>
      <c r="D36" s="97"/>
      <c r="E36" s="66"/>
      <c r="F36" s="66"/>
    </row>
    <row r="37" spans="1:6">
      <c r="A37" s="243"/>
      <c r="B37" s="244" t="s">
        <v>176</v>
      </c>
      <c r="C37" s="243"/>
      <c r="D37" s="97"/>
      <c r="E37" s="85"/>
      <c r="F37" s="66"/>
    </row>
    <row r="38" spans="1:6">
      <c r="A38" s="243"/>
      <c r="B38" s="245"/>
      <c r="C38" s="243"/>
      <c r="D38" s="97"/>
      <c r="E38" s="66"/>
      <c r="F38" s="66"/>
    </row>
    <row r="39" spans="1:6">
      <c r="A39" s="243" t="s">
        <v>462</v>
      </c>
      <c r="B39" s="244" t="s">
        <v>261</v>
      </c>
      <c r="C39" s="243" t="s">
        <v>84</v>
      </c>
      <c r="D39" s="97">
        <v>50</v>
      </c>
      <c r="E39" s="66"/>
      <c r="F39" s="66"/>
    </row>
    <row r="40" spans="1:6">
      <c r="A40" s="243"/>
      <c r="B40" s="245"/>
      <c r="C40" s="243"/>
      <c r="D40" s="97"/>
      <c r="E40" s="66"/>
      <c r="F40" s="66"/>
    </row>
    <row r="41" spans="1:6">
      <c r="A41" s="243" t="s">
        <v>463</v>
      </c>
      <c r="B41" s="244" t="s">
        <v>177</v>
      </c>
      <c r="C41" s="243" t="s">
        <v>84</v>
      </c>
      <c r="D41" s="97">
        <v>35</v>
      </c>
      <c r="E41" s="66"/>
      <c r="F41" s="66"/>
    </row>
    <row r="42" spans="1:6">
      <c r="A42" s="243"/>
      <c r="B42" s="244"/>
      <c r="C42" s="243"/>
      <c r="D42" s="97"/>
      <c r="E42" s="66"/>
      <c r="F42" s="66"/>
    </row>
    <row r="43" spans="1:6">
      <c r="A43" s="243" t="s">
        <v>464</v>
      </c>
      <c r="B43" s="244" t="s">
        <v>178</v>
      </c>
      <c r="C43" s="243" t="s">
        <v>84</v>
      </c>
      <c r="D43" s="97">
        <v>20</v>
      </c>
      <c r="E43" s="85"/>
      <c r="F43" s="66"/>
    </row>
    <row r="44" spans="1:6">
      <c r="A44" s="250"/>
      <c r="B44" s="251"/>
      <c r="C44" s="250"/>
      <c r="D44" s="252"/>
      <c r="E44" s="253"/>
      <c r="F44" s="80"/>
    </row>
    <row r="45" spans="1:6">
      <c r="A45" s="243"/>
      <c r="B45" s="245" t="s">
        <v>179</v>
      </c>
      <c r="C45" s="243"/>
      <c r="D45" s="97"/>
      <c r="E45" s="66"/>
      <c r="F45" s="66"/>
    </row>
    <row r="46" spans="1:6">
      <c r="A46" s="243"/>
      <c r="B46" s="244"/>
      <c r="C46" s="243"/>
      <c r="D46" s="97"/>
      <c r="E46" s="66"/>
      <c r="F46" s="66"/>
    </row>
    <row r="47" spans="1:6">
      <c r="A47" s="243"/>
      <c r="B47" s="244" t="s">
        <v>180</v>
      </c>
      <c r="C47" s="243" t="s">
        <v>63</v>
      </c>
      <c r="D47" s="97"/>
      <c r="E47" s="66"/>
      <c r="F47" s="66"/>
    </row>
    <row r="48" spans="1:6">
      <c r="A48" s="243"/>
      <c r="B48" s="244"/>
      <c r="C48" s="243"/>
      <c r="D48" s="97"/>
      <c r="E48" s="66"/>
      <c r="F48" s="66"/>
    </row>
    <row r="49" spans="1:6" ht="51">
      <c r="A49" s="243" t="s">
        <v>465</v>
      </c>
      <c r="B49" s="244" t="s">
        <v>181</v>
      </c>
      <c r="C49" s="243" t="s">
        <v>132</v>
      </c>
      <c r="D49" s="97">
        <v>10</v>
      </c>
      <c r="E49" s="66"/>
      <c r="F49" s="66"/>
    </row>
    <row r="50" spans="1:6">
      <c r="A50" s="243"/>
      <c r="B50" s="244"/>
      <c r="C50" s="243"/>
      <c r="D50" s="97"/>
      <c r="E50" s="66"/>
      <c r="F50" s="66"/>
    </row>
    <row r="51" spans="1:6" ht="63.75">
      <c r="A51" s="243" t="s">
        <v>466</v>
      </c>
      <c r="B51" s="244" t="s">
        <v>182</v>
      </c>
      <c r="C51" s="243" t="s">
        <v>132</v>
      </c>
      <c r="D51" s="97">
        <v>9</v>
      </c>
      <c r="E51" s="66"/>
      <c r="F51" s="66"/>
    </row>
    <row r="52" spans="1:6">
      <c r="A52" s="243"/>
      <c r="B52" s="244"/>
      <c r="C52" s="243"/>
      <c r="D52" s="97"/>
      <c r="E52" s="66"/>
      <c r="F52" s="66"/>
    </row>
    <row r="53" spans="1:6" ht="51">
      <c r="A53" s="243" t="s">
        <v>467</v>
      </c>
      <c r="B53" s="244" t="s">
        <v>260</v>
      </c>
      <c r="C53" s="243" t="s">
        <v>132</v>
      </c>
      <c r="D53" s="97">
        <v>2</v>
      </c>
      <c r="E53" s="66"/>
      <c r="F53" s="66"/>
    </row>
    <row r="54" spans="1:6">
      <c r="A54" s="243"/>
      <c r="B54" s="244"/>
      <c r="C54" s="243"/>
      <c r="D54" s="97"/>
      <c r="E54" s="66"/>
      <c r="F54" s="66"/>
    </row>
    <row r="55" spans="1:6" ht="38.25">
      <c r="A55" s="243" t="s">
        <v>468</v>
      </c>
      <c r="B55" s="244" t="s">
        <v>183</v>
      </c>
      <c r="C55" s="243" t="s">
        <v>132</v>
      </c>
      <c r="D55" s="97">
        <v>11</v>
      </c>
      <c r="E55" s="66"/>
      <c r="F55" s="66"/>
    </row>
    <row r="56" spans="1:6">
      <c r="A56" s="243"/>
      <c r="B56" s="244"/>
      <c r="C56" s="243"/>
      <c r="D56" s="97"/>
      <c r="E56" s="66"/>
      <c r="F56" s="66"/>
    </row>
    <row r="57" spans="1:6" ht="38.25">
      <c r="A57" s="243" t="s">
        <v>469</v>
      </c>
      <c r="B57" s="244" t="s">
        <v>184</v>
      </c>
      <c r="C57" s="243" t="s">
        <v>132</v>
      </c>
      <c r="D57" s="97">
        <v>15</v>
      </c>
      <c r="E57" s="66"/>
      <c r="F57" s="66"/>
    </row>
    <row r="58" spans="1:6">
      <c r="A58" s="243"/>
      <c r="B58" s="244"/>
      <c r="C58" s="243"/>
      <c r="D58" s="97"/>
      <c r="E58" s="66"/>
      <c r="F58" s="66"/>
    </row>
    <row r="59" spans="1:6" ht="38.25">
      <c r="A59" s="243" t="s">
        <v>470</v>
      </c>
      <c r="B59" s="244" t="s">
        <v>185</v>
      </c>
      <c r="C59" s="243" t="s">
        <v>132</v>
      </c>
      <c r="D59" s="97">
        <v>9</v>
      </c>
      <c r="E59" s="66"/>
      <c r="F59" s="66"/>
    </row>
    <row r="60" spans="1:6">
      <c r="A60" s="243"/>
      <c r="B60" s="244"/>
      <c r="C60" s="243"/>
      <c r="D60" s="97"/>
      <c r="E60" s="66"/>
      <c r="F60" s="66"/>
    </row>
    <row r="61" spans="1:6" ht="51">
      <c r="A61" s="243" t="s">
        <v>471</v>
      </c>
      <c r="B61" s="244" t="s">
        <v>186</v>
      </c>
      <c r="C61" s="243" t="s">
        <v>132</v>
      </c>
      <c r="D61" s="97">
        <v>15</v>
      </c>
      <c r="E61" s="66"/>
      <c r="F61" s="66"/>
    </row>
    <row r="62" spans="1:6">
      <c r="A62" s="243"/>
      <c r="B62" s="244"/>
      <c r="C62" s="243"/>
      <c r="D62" s="97"/>
      <c r="E62" s="66"/>
      <c r="F62" s="66"/>
    </row>
    <row r="63" spans="1:6">
      <c r="A63" s="243" t="s">
        <v>472</v>
      </c>
      <c r="B63" s="244" t="s">
        <v>187</v>
      </c>
      <c r="C63" s="243" t="s">
        <v>132</v>
      </c>
      <c r="D63" s="97">
        <v>9</v>
      </c>
      <c r="E63" s="66"/>
      <c r="F63" s="66"/>
    </row>
    <row r="64" spans="1:6">
      <c r="A64" s="243"/>
      <c r="B64" s="244"/>
      <c r="C64" s="243"/>
      <c r="D64" s="97"/>
      <c r="E64" s="66"/>
      <c r="F64" s="66"/>
    </row>
    <row r="65" spans="1:6">
      <c r="A65" s="243" t="s">
        <v>473</v>
      </c>
      <c r="B65" s="244" t="s">
        <v>188</v>
      </c>
      <c r="C65" s="243" t="s">
        <v>132</v>
      </c>
      <c r="D65" s="97">
        <v>5</v>
      </c>
      <c r="E65" s="66"/>
      <c r="F65" s="66"/>
    </row>
    <row r="66" spans="1:6">
      <c r="A66" s="243"/>
      <c r="B66" s="244"/>
      <c r="C66" s="254"/>
      <c r="D66" s="97"/>
      <c r="E66" s="66"/>
      <c r="F66" s="66"/>
    </row>
    <row r="67" spans="1:6" ht="25.5">
      <c r="A67" s="243" t="s">
        <v>474</v>
      </c>
      <c r="B67" s="244" t="s">
        <v>189</v>
      </c>
      <c r="C67" s="243" t="s">
        <v>132</v>
      </c>
      <c r="D67" s="97">
        <v>2</v>
      </c>
      <c r="E67" s="66"/>
      <c r="F67" s="66"/>
    </row>
    <row r="68" spans="1:6">
      <c r="A68" s="243"/>
      <c r="B68" s="244"/>
      <c r="C68" s="254"/>
      <c r="D68" s="97"/>
      <c r="E68" s="66"/>
      <c r="F68" s="66"/>
    </row>
    <row r="69" spans="1:6" ht="25.5">
      <c r="A69" s="243" t="s">
        <v>475</v>
      </c>
      <c r="B69" s="244" t="s">
        <v>258</v>
      </c>
      <c r="C69" s="243" t="s">
        <v>132</v>
      </c>
      <c r="D69" s="97">
        <v>4</v>
      </c>
      <c r="E69" s="66"/>
      <c r="F69" s="66"/>
    </row>
    <row r="70" spans="1:6">
      <c r="A70" s="243"/>
      <c r="B70" s="244"/>
      <c r="C70" s="254"/>
      <c r="D70" s="97"/>
      <c r="E70" s="66"/>
      <c r="F70" s="66"/>
    </row>
    <row r="71" spans="1:6">
      <c r="A71" s="243" t="s">
        <v>476</v>
      </c>
      <c r="B71" s="244" t="s">
        <v>190</v>
      </c>
      <c r="C71" s="254" t="s">
        <v>191</v>
      </c>
      <c r="D71" s="97">
        <v>5</v>
      </c>
      <c r="E71" s="66"/>
      <c r="F71" s="66"/>
    </row>
    <row r="72" spans="1:6">
      <c r="A72" s="243"/>
      <c r="B72" s="244"/>
      <c r="C72" s="255"/>
      <c r="D72" s="97"/>
      <c r="E72" s="66"/>
      <c r="F72" s="66"/>
    </row>
    <row r="73" spans="1:6" ht="25.5">
      <c r="A73" s="243" t="s">
        <v>477</v>
      </c>
      <c r="B73" s="244" t="s">
        <v>363</v>
      </c>
      <c r="C73" s="243" t="s">
        <v>132</v>
      </c>
      <c r="D73" s="97">
        <v>1</v>
      </c>
      <c r="E73" s="66"/>
      <c r="F73" s="66"/>
    </row>
    <row r="74" spans="1:6">
      <c r="A74" s="243"/>
      <c r="B74" s="244"/>
      <c r="C74" s="255"/>
      <c r="D74" s="97"/>
      <c r="E74" s="66"/>
      <c r="F74" s="66"/>
    </row>
    <row r="75" spans="1:6">
      <c r="A75" s="243" t="s">
        <v>478</v>
      </c>
      <c r="B75" s="244" t="s">
        <v>192</v>
      </c>
      <c r="C75" s="255" t="s">
        <v>40</v>
      </c>
      <c r="D75" s="97">
        <v>1</v>
      </c>
      <c r="E75" s="66"/>
      <c r="F75" s="66"/>
    </row>
    <row r="76" spans="1:6">
      <c r="A76" s="243"/>
      <c r="B76" s="244"/>
      <c r="C76" s="255"/>
      <c r="D76" s="97"/>
      <c r="E76" s="66"/>
      <c r="F76" s="66"/>
    </row>
    <row r="77" spans="1:6">
      <c r="A77" s="243"/>
      <c r="B77" s="244"/>
      <c r="C77" s="255"/>
      <c r="D77" s="97"/>
      <c r="E77" s="66"/>
      <c r="F77" s="66"/>
    </row>
    <row r="78" spans="1:6">
      <c r="A78" s="243"/>
      <c r="B78" s="244"/>
      <c r="C78" s="255"/>
      <c r="D78" s="97"/>
      <c r="E78" s="66"/>
      <c r="F78" s="66"/>
    </row>
    <row r="79" spans="1:6">
      <c r="A79" s="243"/>
      <c r="B79" s="244"/>
      <c r="C79" s="255"/>
      <c r="D79" s="97"/>
      <c r="E79" s="66"/>
      <c r="F79" s="66"/>
    </row>
    <row r="80" spans="1:6">
      <c r="A80" s="243"/>
      <c r="B80" s="244"/>
      <c r="C80" s="255"/>
      <c r="D80" s="97"/>
      <c r="E80" s="66"/>
      <c r="F80" s="66"/>
    </row>
    <row r="81" spans="1:6" ht="38.25">
      <c r="A81" s="250"/>
      <c r="B81" s="256" t="s">
        <v>193</v>
      </c>
      <c r="C81" s="257"/>
      <c r="D81" s="252"/>
      <c r="E81" s="80"/>
      <c r="F81" s="258"/>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F42"/>
  <sheetViews>
    <sheetView view="pageBreakPreview" topLeftCell="A16" zoomScaleNormal="100" workbookViewId="0">
      <selection activeCell="B35" sqref="B35"/>
    </sheetView>
  </sheetViews>
  <sheetFormatPr defaultColWidth="9.140625" defaultRowHeight="12.75"/>
  <cols>
    <col min="1" max="1" width="5.7109375" style="44" customWidth="1"/>
    <col min="2" max="2" width="42.85546875" style="225" customWidth="1"/>
    <col min="3" max="3" width="7.28515625" style="36" customWidth="1"/>
    <col min="4" max="4" width="9.42578125" style="37" customWidth="1"/>
    <col min="5" max="5" width="10.85546875" style="37" customWidth="1"/>
    <col min="6" max="6" width="13.28515625" style="37" customWidth="1"/>
    <col min="7" max="16384" width="9.140625" style="36"/>
  </cols>
  <sheetData>
    <row r="1" spans="1:6">
      <c r="A1" s="259" t="s">
        <v>44</v>
      </c>
      <c r="B1" s="259" t="s">
        <v>45</v>
      </c>
      <c r="C1" s="259" t="s">
        <v>46</v>
      </c>
      <c r="D1" s="94" t="s">
        <v>47</v>
      </c>
      <c r="E1" s="95" t="s">
        <v>48</v>
      </c>
      <c r="F1" s="95" t="s">
        <v>49</v>
      </c>
    </row>
    <row r="2" spans="1:6">
      <c r="A2" s="260"/>
      <c r="B2" s="261"/>
      <c r="C2" s="260"/>
      <c r="D2" s="97"/>
      <c r="E2" s="65"/>
      <c r="F2" s="65"/>
    </row>
    <row r="3" spans="1:6">
      <c r="A3" s="262" t="s">
        <v>23</v>
      </c>
      <c r="B3" s="263" t="s">
        <v>26</v>
      </c>
      <c r="C3" s="260"/>
      <c r="D3" s="97"/>
      <c r="E3" s="66"/>
      <c r="F3" s="66"/>
    </row>
    <row r="4" spans="1:6">
      <c r="A4" s="260"/>
      <c r="B4" s="263" t="s">
        <v>194</v>
      </c>
      <c r="C4" s="260"/>
      <c r="D4" s="97"/>
      <c r="E4" s="66"/>
      <c r="F4" s="66"/>
    </row>
    <row r="5" spans="1:6" ht="38.25">
      <c r="A5" s="260"/>
      <c r="B5" s="264" t="s">
        <v>195</v>
      </c>
      <c r="C5" s="260" t="s">
        <v>63</v>
      </c>
      <c r="D5" s="97"/>
      <c r="E5" s="66"/>
      <c r="F5" s="66"/>
    </row>
    <row r="6" spans="1:6">
      <c r="A6" s="260"/>
      <c r="B6" s="264"/>
      <c r="C6" s="260"/>
      <c r="D6" s="97"/>
      <c r="E6" s="66"/>
      <c r="F6" s="66"/>
    </row>
    <row r="7" spans="1:6" ht="76.5">
      <c r="A7" s="260"/>
      <c r="B7" s="264" t="s">
        <v>196</v>
      </c>
      <c r="C7" s="260" t="s">
        <v>63</v>
      </c>
      <c r="D7" s="97"/>
      <c r="E7" s="66"/>
      <c r="F7" s="66"/>
    </row>
    <row r="8" spans="1:6" ht="63.75">
      <c r="A8" s="260"/>
      <c r="B8" s="264" t="s">
        <v>197</v>
      </c>
      <c r="C8" s="260" t="s">
        <v>63</v>
      </c>
      <c r="D8" s="97"/>
      <c r="E8" s="66"/>
      <c r="F8" s="66"/>
    </row>
    <row r="9" spans="1:6" ht="25.5">
      <c r="A9" s="260"/>
      <c r="B9" s="264" t="s">
        <v>198</v>
      </c>
      <c r="C9" s="260" t="s">
        <v>63</v>
      </c>
      <c r="D9" s="97"/>
      <c r="E9" s="66"/>
      <c r="F9" s="66"/>
    </row>
    <row r="10" spans="1:6" ht="38.25">
      <c r="A10" s="260"/>
      <c r="B10" s="264" t="s">
        <v>199</v>
      </c>
      <c r="C10" s="260" t="s">
        <v>63</v>
      </c>
      <c r="D10" s="97"/>
      <c r="E10" s="66"/>
      <c r="F10" s="66"/>
    </row>
    <row r="11" spans="1:6" ht="102">
      <c r="A11" s="260" t="s">
        <v>408</v>
      </c>
      <c r="B11" s="264" t="s">
        <v>200</v>
      </c>
      <c r="C11" s="260" t="s">
        <v>132</v>
      </c>
      <c r="D11" s="97">
        <v>1</v>
      </c>
      <c r="E11" s="66"/>
      <c r="F11" s="66"/>
    </row>
    <row r="12" spans="1:6">
      <c r="A12" s="260"/>
      <c r="B12" s="264"/>
      <c r="C12" s="260"/>
      <c r="D12" s="97"/>
      <c r="E12" s="66"/>
      <c r="F12" s="66"/>
    </row>
    <row r="13" spans="1:6" ht="25.5">
      <c r="A13" s="260" t="s">
        <v>409</v>
      </c>
      <c r="B13" s="244" t="s">
        <v>235</v>
      </c>
      <c r="C13" s="260" t="s">
        <v>84</v>
      </c>
      <c r="D13" s="97">
        <v>50</v>
      </c>
      <c r="E13" s="66"/>
      <c r="F13" s="66"/>
    </row>
    <row r="14" spans="1:6">
      <c r="A14" s="260"/>
      <c r="B14" s="244"/>
      <c r="C14" s="260"/>
      <c r="D14" s="97"/>
      <c r="E14" s="66"/>
      <c r="F14" s="66"/>
    </row>
    <row r="15" spans="1:6">
      <c r="A15" s="260"/>
      <c r="B15" s="263" t="s">
        <v>201</v>
      </c>
      <c r="C15" s="260"/>
      <c r="D15" s="97"/>
      <c r="E15" s="66"/>
      <c r="F15" s="66"/>
    </row>
    <row r="16" spans="1:6">
      <c r="A16" s="260"/>
      <c r="B16" s="264"/>
      <c r="C16" s="260"/>
      <c r="D16" s="97"/>
      <c r="E16" s="66"/>
      <c r="F16" s="66"/>
    </row>
    <row r="17" spans="1:6">
      <c r="A17" s="260" t="s">
        <v>410</v>
      </c>
      <c r="B17" s="244" t="s">
        <v>202</v>
      </c>
      <c r="C17" s="260" t="s">
        <v>84</v>
      </c>
      <c r="D17" s="97">
        <v>35</v>
      </c>
      <c r="E17" s="66"/>
      <c r="F17" s="66"/>
    </row>
    <row r="18" spans="1:6">
      <c r="A18" s="260"/>
      <c r="B18" s="244"/>
      <c r="C18" s="260"/>
      <c r="D18" s="97"/>
      <c r="E18" s="66"/>
      <c r="F18" s="66"/>
    </row>
    <row r="19" spans="1:6">
      <c r="A19" s="260" t="s">
        <v>411</v>
      </c>
      <c r="B19" s="244" t="s">
        <v>203</v>
      </c>
      <c r="C19" s="260" t="s">
        <v>84</v>
      </c>
      <c r="D19" s="97">
        <v>50</v>
      </c>
      <c r="E19" s="66"/>
      <c r="F19" s="66"/>
    </row>
    <row r="20" spans="1:6">
      <c r="A20" s="260"/>
      <c r="B20" s="244"/>
      <c r="C20" s="260"/>
      <c r="D20" s="97"/>
      <c r="E20" s="66"/>
      <c r="F20" s="66"/>
    </row>
    <row r="21" spans="1:6">
      <c r="A21" s="260"/>
      <c r="B21" s="263" t="s">
        <v>204</v>
      </c>
      <c r="C21" s="260"/>
      <c r="D21" s="97"/>
      <c r="E21" s="66"/>
      <c r="F21" s="66"/>
    </row>
    <row r="22" spans="1:6">
      <c r="A22" s="260"/>
      <c r="B22" s="264"/>
      <c r="C22" s="260"/>
      <c r="D22" s="97"/>
      <c r="E22" s="66"/>
      <c r="F22" s="66"/>
    </row>
    <row r="23" spans="1:6" ht="25.5">
      <c r="A23" s="260" t="s">
        <v>412</v>
      </c>
      <c r="B23" s="244" t="s">
        <v>205</v>
      </c>
      <c r="C23" s="260" t="s">
        <v>84</v>
      </c>
      <c r="D23" s="97">
        <v>50</v>
      </c>
      <c r="E23" s="66"/>
      <c r="F23" s="66"/>
    </row>
    <row r="24" spans="1:6">
      <c r="A24" s="260"/>
      <c r="B24" s="244"/>
      <c r="C24" s="260"/>
      <c r="D24" s="97"/>
      <c r="E24" s="66"/>
      <c r="F24" s="66"/>
    </row>
    <row r="25" spans="1:6">
      <c r="A25" s="67"/>
      <c r="B25" s="160" t="s">
        <v>206</v>
      </c>
      <c r="C25" s="67"/>
      <c r="D25" s="97"/>
      <c r="E25" s="66"/>
      <c r="F25" s="66"/>
    </row>
    <row r="26" spans="1:6">
      <c r="A26" s="67"/>
      <c r="B26" s="160"/>
      <c r="C26" s="67"/>
      <c r="D26" s="97"/>
      <c r="E26" s="66"/>
      <c r="F26" s="66"/>
    </row>
    <row r="27" spans="1:6">
      <c r="A27" s="67" t="s">
        <v>413</v>
      </c>
      <c r="B27" s="102" t="s">
        <v>207</v>
      </c>
      <c r="C27" s="67" t="s">
        <v>84</v>
      </c>
      <c r="D27" s="97">
        <v>158</v>
      </c>
      <c r="E27" s="66"/>
      <c r="F27" s="66"/>
    </row>
    <row r="28" spans="1:6">
      <c r="A28" s="67"/>
      <c r="B28" s="67"/>
      <c r="C28" s="67"/>
      <c r="D28" s="67"/>
      <c r="E28" s="67"/>
      <c r="F28" s="67"/>
    </row>
    <row r="29" spans="1:6" ht="25.5">
      <c r="A29" s="67" t="s">
        <v>414</v>
      </c>
      <c r="B29" s="102" t="s">
        <v>208</v>
      </c>
      <c r="C29" s="67" t="s">
        <v>84</v>
      </c>
      <c r="D29" s="265">
        <v>50</v>
      </c>
      <c r="E29" s="66"/>
      <c r="F29" s="66"/>
    </row>
    <row r="30" spans="1:6">
      <c r="A30" s="260"/>
      <c r="B30" s="264"/>
      <c r="C30" s="260"/>
      <c r="D30" s="97"/>
      <c r="E30" s="66"/>
      <c r="F30" s="66"/>
    </row>
    <row r="31" spans="1:6">
      <c r="A31" s="260"/>
      <c r="B31" s="266" t="s">
        <v>209</v>
      </c>
      <c r="C31" s="260"/>
      <c r="D31" s="97"/>
      <c r="E31" s="66"/>
      <c r="F31" s="66"/>
    </row>
    <row r="32" spans="1:6">
      <c r="A32" s="260"/>
      <c r="B32" s="264"/>
      <c r="C32" s="260"/>
      <c r="D32" s="97"/>
      <c r="E32" s="66"/>
      <c r="F32" s="66"/>
    </row>
    <row r="33" spans="1:6">
      <c r="A33" s="260" t="s">
        <v>415</v>
      </c>
      <c r="B33" s="244" t="s">
        <v>210</v>
      </c>
      <c r="C33" s="267" t="s">
        <v>84</v>
      </c>
      <c r="D33" s="97">
        <v>30</v>
      </c>
      <c r="E33" s="66"/>
      <c r="F33" s="66"/>
    </row>
    <row r="34" spans="1:6">
      <c r="A34" s="260"/>
      <c r="B34" s="264"/>
      <c r="C34" s="260"/>
      <c r="D34" s="97"/>
      <c r="E34" s="66"/>
      <c r="F34" s="66"/>
    </row>
    <row r="35" spans="1:6">
      <c r="A35" s="260" t="s">
        <v>416</v>
      </c>
      <c r="B35" s="264" t="s">
        <v>211</v>
      </c>
      <c r="C35" s="260" t="s">
        <v>133</v>
      </c>
      <c r="D35" s="97">
        <v>2</v>
      </c>
      <c r="E35" s="66"/>
      <c r="F35" s="66"/>
    </row>
    <row r="36" spans="1:6">
      <c r="A36" s="260"/>
      <c r="B36" s="264"/>
      <c r="C36" s="260"/>
      <c r="D36" s="97"/>
      <c r="E36" s="66"/>
      <c r="F36" s="66"/>
    </row>
    <row r="37" spans="1:6">
      <c r="A37" s="260" t="s">
        <v>417</v>
      </c>
      <c r="B37" s="264" t="s">
        <v>212</v>
      </c>
      <c r="C37" s="260" t="s">
        <v>133</v>
      </c>
      <c r="D37" s="97">
        <v>15</v>
      </c>
      <c r="E37" s="66"/>
      <c r="F37" s="66"/>
    </row>
    <row r="38" spans="1:6">
      <c r="A38" s="260"/>
      <c r="B38" s="264"/>
      <c r="C38" s="260"/>
      <c r="D38" s="97"/>
      <c r="E38" s="66"/>
      <c r="F38" s="66"/>
    </row>
    <row r="39" spans="1:6">
      <c r="A39" s="243" t="s">
        <v>418</v>
      </c>
      <c r="B39" s="244" t="s">
        <v>213</v>
      </c>
      <c r="C39" s="243" t="s">
        <v>40</v>
      </c>
      <c r="D39" s="97">
        <v>1</v>
      </c>
      <c r="E39" s="66"/>
      <c r="F39" s="66"/>
    </row>
    <row r="40" spans="1:6">
      <c r="A40" s="260"/>
      <c r="B40" s="264"/>
      <c r="C40" s="260"/>
      <c r="D40" s="97"/>
      <c r="E40" s="66"/>
      <c r="F40" s="66"/>
    </row>
    <row r="41" spans="1:6" ht="26.25" thickBot="1">
      <c r="A41" s="260"/>
      <c r="B41" s="266" t="s">
        <v>214</v>
      </c>
      <c r="C41" s="260"/>
      <c r="D41" s="97"/>
      <c r="E41" s="66"/>
      <c r="F41" s="107"/>
    </row>
    <row r="42" spans="1:6">
      <c r="A42" s="268"/>
      <c r="B42" s="269"/>
      <c r="C42" s="269"/>
      <c r="D42" s="269"/>
      <c r="E42" s="80"/>
      <c r="F42" s="80"/>
    </row>
  </sheetData>
  <pageMargins left="0.74803149606299202" right="0.74803149606299202" top="0.74803149606299202" bottom="0.74803149606299202" header="0.31496062992126" footer="0.31496062992126"/>
  <pageSetup paperSize="9" scale="86"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F41"/>
  <sheetViews>
    <sheetView view="pageBreakPreview" topLeftCell="A22" zoomScaleNormal="100" workbookViewId="0">
      <selection activeCell="B39" sqref="B39"/>
    </sheetView>
  </sheetViews>
  <sheetFormatPr defaultColWidth="9.140625" defaultRowHeight="12.75"/>
  <cols>
    <col min="1" max="1" width="5.7109375" style="44" customWidth="1"/>
    <col min="2" max="2" width="42.85546875" style="225" customWidth="1"/>
    <col min="3" max="3" width="7.28515625" style="36" customWidth="1"/>
    <col min="4" max="4" width="9.42578125" style="37" customWidth="1"/>
    <col min="5" max="5" width="10.85546875" style="37" customWidth="1"/>
    <col min="6" max="6" width="13.28515625" style="37" customWidth="1"/>
    <col min="7" max="16384" width="9.140625" style="36"/>
  </cols>
  <sheetData>
    <row r="1" spans="1:6">
      <c r="A1" s="270" t="s">
        <v>215</v>
      </c>
      <c r="B1" s="271" t="s">
        <v>45</v>
      </c>
      <c r="C1" s="270" t="s">
        <v>46</v>
      </c>
      <c r="D1" s="272" t="s">
        <v>47</v>
      </c>
      <c r="E1" s="270" t="s">
        <v>48</v>
      </c>
      <c r="F1" s="270" t="s">
        <v>49</v>
      </c>
    </row>
    <row r="2" spans="1:6">
      <c r="A2" s="273"/>
      <c r="B2" s="274"/>
      <c r="C2" s="273"/>
      <c r="D2" s="275"/>
      <c r="E2" s="276"/>
      <c r="F2" s="276"/>
    </row>
    <row r="3" spans="1:6">
      <c r="A3" s="277" t="s">
        <v>25</v>
      </c>
      <c r="B3" s="278" t="s">
        <v>28</v>
      </c>
      <c r="C3" s="279"/>
      <c r="D3" s="280"/>
      <c r="E3" s="149"/>
      <c r="F3" s="149"/>
    </row>
    <row r="4" spans="1:6" ht="13.15" customHeight="1">
      <c r="A4" s="279"/>
      <c r="B4" s="281"/>
      <c r="C4" s="279"/>
      <c r="D4" s="280"/>
      <c r="E4" s="149"/>
      <c r="F4" s="149"/>
    </row>
    <row r="5" spans="1:6">
      <c r="A5" s="282"/>
      <c r="B5" s="283" t="s">
        <v>216</v>
      </c>
      <c r="C5" s="284"/>
      <c r="D5" s="285"/>
      <c r="E5" s="149"/>
      <c r="F5" s="149"/>
    </row>
    <row r="6" spans="1:6" ht="9" customHeight="1">
      <c r="A6" s="284"/>
      <c r="B6" s="286"/>
      <c r="C6" s="284"/>
      <c r="D6" s="285"/>
      <c r="E6" s="149"/>
      <c r="F6" s="149"/>
    </row>
    <row r="7" spans="1:6" ht="41.45" customHeight="1">
      <c r="A7" s="284" t="s">
        <v>479</v>
      </c>
      <c r="B7" s="286" t="s">
        <v>217</v>
      </c>
      <c r="C7" s="284" t="s">
        <v>133</v>
      </c>
      <c r="D7" s="285">
        <v>1</v>
      </c>
      <c r="E7" s="149"/>
      <c r="F7" s="149"/>
    </row>
    <row r="8" spans="1:6" ht="9.6" customHeight="1">
      <c r="A8" s="284"/>
      <c r="B8" s="286"/>
      <c r="C8" s="284"/>
      <c r="D8" s="285"/>
      <c r="E8" s="149"/>
      <c r="F8" s="149"/>
    </row>
    <row r="9" spans="1:6" ht="51">
      <c r="A9" s="284" t="s">
        <v>480</v>
      </c>
      <c r="B9" s="286" t="s">
        <v>218</v>
      </c>
      <c r="C9" s="284" t="s">
        <v>133</v>
      </c>
      <c r="D9" s="285">
        <v>4</v>
      </c>
      <c r="E9" s="149"/>
      <c r="F9" s="149"/>
    </row>
    <row r="10" spans="1:6" ht="8.4499999999999993" customHeight="1">
      <c r="A10" s="284"/>
      <c r="B10" s="286"/>
      <c r="C10" s="284"/>
      <c r="D10" s="285"/>
      <c r="E10" s="149"/>
      <c r="F10" s="149"/>
    </row>
    <row r="11" spans="1:6">
      <c r="A11" s="282"/>
      <c r="B11" s="283" t="s">
        <v>219</v>
      </c>
      <c r="C11" s="284"/>
      <c r="D11" s="285"/>
      <c r="E11" s="149"/>
      <c r="F11" s="149"/>
    </row>
    <row r="12" spans="1:6" ht="9" customHeight="1">
      <c r="A12" s="284"/>
      <c r="B12" s="286"/>
      <c r="C12" s="284"/>
      <c r="D12" s="285"/>
      <c r="E12" s="149"/>
      <c r="F12" s="149"/>
    </row>
    <row r="13" spans="1:6" ht="66.599999999999994" customHeight="1">
      <c r="A13" s="243" t="s">
        <v>481</v>
      </c>
      <c r="B13" s="286" t="s">
        <v>220</v>
      </c>
      <c r="C13" s="284" t="s">
        <v>221</v>
      </c>
      <c r="D13" s="285">
        <v>1</v>
      </c>
      <c r="E13" s="149"/>
      <c r="F13" s="149"/>
    </row>
    <row r="14" spans="1:6" ht="8.4499999999999993" customHeight="1">
      <c r="A14" s="284"/>
      <c r="B14" s="286"/>
      <c r="C14" s="284"/>
      <c r="D14" s="285"/>
      <c r="E14" s="149"/>
      <c r="F14" s="149"/>
    </row>
    <row r="15" spans="1:6">
      <c r="A15" s="282"/>
      <c r="B15" s="287" t="s">
        <v>222</v>
      </c>
      <c r="C15" s="284"/>
      <c r="D15" s="285"/>
      <c r="E15" s="149"/>
      <c r="F15" s="149"/>
    </row>
    <row r="16" spans="1:6" ht="9.6" customHeight="1">
      <c r="A16" s="284"/>
      <c r="B16" s="286"/>
      <c r="C16" s="284"/>
      <c r="D16" s="285"/>
      <c r="E16" s="149"/>
      <c r="F16" s="149"/>
    </row>
    <row r="17" spans="1:6" ht="51">
      <c r="A17" s="284"/>
      <c r="B17" s="286" t="s">
        <v>223</v>
      </c>
      <c r="C17" s="284" t="s">
        <v>63</v>
      </c>
      <c r="D17" s="285"/>
      <c r="E17" s="149"/>
      <c r="F17" s="149"/>
    </row>
    <row r="18" spans="1:6" ht="10.9" customHeight="1">
      <c r="A18" s="284"/>
      <c r="B18" s="286"/>
      <c r="C18" s="284"/>
      <c r="D18" s="285"/>
      <c r="E18" s="149"/>
      <c r="F18" s="149"/>
    </row>
    <row r="19" spans="1:6">
      <c r="A19" s="284" t="s">
        <v>482</v>
      </c>
      <c r="B19" s="286" t="s">
        <v>141</v>
      </c>
      <c r="C19" s="284" t="s">
        <v>133</v>
      </c>
      <c r="D19" s="285">
        <v>103</v>
      </c>
      <c r="E19" s="149"/>
      <c r="F19" s="149"/>
    </row>
    <row r="20" spans="1:6" ht="9" customHeight="1">
      <c r="A20" s="284"/>
      <c r="B20" s="286"/>
      <c r="C20" s="284"/>
      <c r="D20" s="285"/>
      <c r="E20" s="149"/>
      <c r="F20" s="149"/>
    </row>
    <row r="21" spans="1:6" ht="51">
      <c r="A21" s="284"/>
      <c r="B21" s="286" t="s">
        <v>265</v>
      </c>
      <c r="C21" s="284" t="s">
        <v>63</v>
      </c>
      <c r="D21" s="285"/>
      <c r="E21" s="149"/>
      <c r="F21" s="149"/>
    </row>
    <row r="22" spans="1:6" ht="9" customHeight="1">
      <c r="A22" s="284"/>
      <c r="B22" s="286"/>
      <c r="C22" s="284"/>
      <c r="D22" s="285"/>
      <c r="E22" s="149"/>
      <c r="F22" s="149"/>
    </row>
    <row r="23" spans="1:6">
      <c r="A23" s="284" t="s">
        <v>483</v>
      </c>
      <c r="B23" s="286" t="s">
        <v>141</v>
      </c>
      <c r="C23" s="284" t="s">
        <v>133</v>
      </c>
      <c r="D23" s="285">
        <v>9</v>
      </c>
      <c r="E23" s="149"/>
      <c r="F23" s="149"/>
    </row>
    <row r="24" spans="1:6" ht="51">
      <c r="A24" s="284"/>
      <c r="B24" s="288" t="s">
        <v>266</v>
      </c>
      <c r="C24" s="284" t="s">
        <v>63</v>
      </c>
      <c r="D24" s="285"/>
      <c r="E24" s="149"/>
      <c r="F24" s="149"/>
    </row>
    <row r="25" spans="1:6" ht="10.15" customHeight="1">
      <c r="A25" s="284"/>
      <c r="B25" s="286"/>
      <c r="C25" s="284"/>
      <c r="D25" s="285"/>
      <c r="E25" s="149"/>
      <c r="F25" s="149"/>
    </row>
    <row r="26" spans="1:6">
      <c r="A26" s="284" t="s">
        <v>484</v>
      </c>
      <c r="B26" s="286" t="s">
        <v>141</v>
      </c>
      <c r="C26" s="284" t="s">
        <v>133</v>
      </c>
      <c r="D26" s="285">
        <v>20</v>
      </c>
      <c r="E26" s="149"/>
      <c r="F26" s="149"/>
    </row>
    <row r="27" spans="1:6" ht="51">
      <c r="A27" s="284"/>
      <c r="B27" s="289" t="s">
        <v>224</v>
      </c>
      <c r="C27" s="284"/>
      <c r="D27" s="285"/>
      <c r="E27" s="149"/>
      <c r="F27" s="149"/>
    </row>
    <row r="28" spans="1:6">
      <c r="A28" s="284"/>
      <c r="B28" s="286"/>
      <c r="C28" s="284"/>
      <c r="D28" s="285"/>
      <c r="E28" s="149"/>
      <c r="F28" s="149"/>
    </row>
    <row r="29" spans="1:6">
      <c r="A29" s="284" t="s">
        <v>485</v>
      </c>
      <c r="B29" s="286" t="s">
        <v>141</v>
      </c>
      <c r="C29" s="284" t="s">
        <v>133</v>
      </c>
      <c r="D29" s="285">
        <v>3</v>
      </c>
      <c r="E29" s="149"/>
      <c r="F29" s="149"/>
    </row>
    <row r="30" spans="1:6" ht="51">
      <c r="A30" s="284"/>
      <c r="B30" s="288" t="s">
        <v>267</v>
      </c>
      <c r="C30" s="284" t="s">
        <v>63</v>
      </c>
      <c r="D30" s="285"/>
      <c r="E30" s="149"/>
      <c r="F30" s="149"/>
    </row>
    <row r="31" spans="1:6">
      <c r="A31" s="284"/>
      <c r="B31" s="286"/>
      <c r="C31" s="284"/>
      <c r="D31" s="285"/>
      <c r="E31" s="149"/>
      <c r="F31" s="149"/>
    </row>
    <row r="32" spans="1:6">
      <c r="A32" s="284" t="s">
        <v>486</v>
      </c>
      <c r="B32" s="286" t="s">
        <v>141</v>
      </c>
      <c r="C32" s="284" t="s">
        <v>133</v>
      </c>
      <c r="D32" s="285">
        <v>3</v>
      </c>
      <c r="E32" s="149"/>
      <c r="F32" s="149"/>
    </row>
    <row r="33" spans="1:6">
      <c r="A33" s="284"/>
      <c r="B33" s="286"/>
      <c r="C33" s="284"/>
      <c r="D33" s="285"/>
      <c r="E33" s="149"/>
      <c r="F33" s="149"/>
    </row>
    <row r="34" spans="1:6">
      <c r="A34" s="284"/>
      <c r="B34" s="287" t="s">
        <v>225</v>
      </c>
      <c r="C34" s="284"/>
      <c r="D34" s="285"/>
      <c r="E34" s="149"/>
      <c r="F34" s="149"/>
    </row>
    <row r="35" spans="1:6" ht="8.4499999999999993" customHeight="1">
      <c r="A35" s="284"/>
      <c r="B35" s="287"/>
      <c r="C35" s="284"/>
      <c r="D35" s="285"/>
      <c r="E35" s="149"/>
      <c r="F35" s="149"/>
    </row>
    <row r="36" spans="1:6" ht="25.5">
      <c r="A36" s="284" t="s">
        <v>487</v>
      </c>
      <c r="B36" s="286" t="s">
        <v>226</v>
      </c>
      <c r="C36" s="284" t="s">
        <v>40</v>
      </c>
      <c r="D36" s="285">
        <v>1</v>
      </c>
      <c r="E36" s="149"/>
      <c r="F36" s="149"/>
    </row>
    <row r="37" spans="1:6" ht="13.9" customHeight="1">
      <c r="A37" s="284"/>
      <c r="B37" s="287"/>
      <c r="C37" s="284"/>
      <c r="D37" s="285"/>
      <c r="E37" s="149"/>
      <c r="F37" s="149"/>
    </row>
    <row r="38" spans="1:6" ht="13.9" customHeight="1">
      <c r="A38" s="284" t="s">
        <v>488</v>
      </c>
      <c r="B38" s="290" t="s">
        <v>296</v>
      </c>
      <c r="C38" s="284" t="s">
        <v>297</v>
      </c>
      <c r="D38" s="284">
        <v>20</v>
      </c>
      <c r="E38" s="284"/>
      <c r="F38" s="284"/>
    </row>
    <row r="39" spans="1:6" ht="13.9" customHeight="1">
      <c r="A39" s="284"/>
      <c r="B39" s="287"/>
      <c r="C39" s="284"/>
      <c r="D39" s="285"/>
      <c r="E39" s="149"/>
      <c r="F39" s="149"/>
    </row>
    <row r="40" spans="1:6" ht="26.25" thickBot="1">
      <c r="A40" s="284"/>
      <c r="B40" s="287" t="s">
        <v>227</v>
      </c>
      <c r="C40" s="284"/>
      <c r="D40" s="285"/>
      <c r="E40" s="149"/>
      <c r="F40" s="291"/>
    </row>
    <row r="41" spans="1:6">
      <c r="A41" s="292"/>
      <c r="B41" s="293"/>
      <c r="C41" s="292"/>
      <c r="D41" s="294"/>
      <c r="E41" s="295"/>
      <c r="F41" s="295"/>
    </row>
  </sheetData>
  <pageMargins left="0.74803149606299202" right="0.74803149606299202" top="0.74803149606299202" bottom="0.74803149606299202" header="0.31496062992126" footer="0.31496062992126"/>
  <pageSetup paperSize="9" scale="90"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F48"/>
  <sheetViews>
    <sheetView view="pageBreakPreview" zoomScaleNormal="100" workbookViewId="0">
      <selection activeCell="B26" sqref="B26"/>
    </sheetView>
  </sheetViews>
  <sheetFormatPr defaultColWidth="9.140625" defaultRowHeight="12.75"/>
  <cols>
    <col min="1" max="1" width="5.7109375" style="44" customWidth="1"/>
    <col min="2" max="2" width="41.85546875" style="225" customWidth="1"/>
    <col min="3" max="3" width="7.28515625" style="36" customWidth="1"/>
    <col min="4" max="4" width="9.42578125" style="37" customWidth="1"/>
    <col min="5" max="5" width="11.7109375" style="37" customWidth="1"/>
    <col min="6" max="6" width="13.28515625" style="37" customWidth="1"/>
    <col min="7" max="10" width="9.140625" style="36"/>
    <col min="11" max="11" width="9.140625" style="36" customWidth="1"/>
    <col min="12" max="13" width="9.140625" style="36"/>
    <col min="14" max="14" width="9.140625" style="36" customWidth="1"/>
    <col min="15" max="16384" width="9.140625" style="36"/>
  </cols>
  <sheetData>
    <row r="1" spans="1:6">
      <c r="A1" s="270" t="s">
        <v>215</v>
      </c>
      <c r="B1" s="271" t="s">
        <v>45</v>
      </c>
      <c r="C1" s="270" t="s">
        <v>46</v>
      </c>
      <c r="D1" s="272" t="s">
        <v>47</v>
      </c>
      <c r="E1" s="270" t="s">
        <v>48</v>
      </c>
      <c r="F1" s="270" t="s">
        <v>49</v>
      </c>
    </row>
    <row r="2" spans="1:6">
      <c r="A2" s="273"/>
      <c r="B2" s="274"/>
      <c r="C2" s="273"/>
      <c r="D2" s="275"/>
      <c r="E2" s="276"/>
      <c r="F2" s="276"/>
    </row>
    <row r="3" spans="1:6">
      <c r="A3" s="277" t="s">
        <v>27</v>
      </c>
      <c r="B3" s="278" t="s">
        <v>30</v>
      </c>
      <c r="C3" s="279"/>
      <c r="D3" s="280"/>
      <c r="E3" s="149"/>
      <c r="F3" s="149"/>
    </row>
    <row r="4" spans="1:6" ht="8.4499999999999993" customHeight="1">
      <c r="A4" s="279"/>
      <c r="B4" s="281"/>
      <c r="C4" s="279"/>
      <c r="D4" s="280"/>
      <c r="E4" s="149"/>
      <c r="F4" s="149"/>
    </row>
    <row r="5" spans="1:6">
      <c r="A5" s="277"/>
      <c r="B5" s="278" t="s">
        <v>228</v>
      </c>
      <c r="C5" s="279"/>
      <c r="D5" s="280"/>
      <c r="E5" s="149"/>
      <c r="F5" s="149"/>
    </row>
    <row r="6" spans="1:6" ht="13.15" customHeight="1">
      <c r="A6" s="279"/>
      <c r="B6" s="281"/>
      <c r="C6" s="279"/>
      <c r="D6" s="280"/>
      <c r="E6" s="149"/>
      <c r="F6" s="149"/>
    </row>
    <row r="7" spans="1:6" ht="41.45" customHeight="1">
      <c r="A7" s="279"/>
      <c r="B7" s="281" t="s">
        <v>229</v>
      </c>
      <c r="C7" s="279" t="s">
        <v>63</v>
      </c>
      <c r="D7" s="280"/>
      <c r="E7" s="149"/>
      <c r="F7" s="149"/>
    </row>
    <row r="8" spans="1:6" ht="9.6" customHeight="1">
      <c r="A8" s="279"/>
      <c r="B8" s="281"/>
      <c r="C8" s="279"/>
      <c r="D8" s="280"/>
      <c r="E8" s="149"/>
      <c r="F8" s="149"/>
    </row>
    <row r="9" spans="1:6">
      <c r="A9" s="279"/>
      <c r="B9" s="281" t="s">
        <v>141</v>
      </c>
      <c r="C9" s="279"/>
      <c r="D9" s="280"/>
      <c r="E9" s="149"/>
      <c r="F9" s="149"/>
    </row>
    <row r="10" spans="1:6">
      <c r="A10" s="279"/>
      <c r="B10" s="281"/>
      <c r="C10" s="279"/>
      <c r="D10" s="280"/>
      <c r="E10" s="149"/>
      <c r="F10" s="149"/>
    </row>
    <row r="11" spans="1:6">
      <c r="A11" s="279" t="s">
        <v>419</v>
      </c>
      <c r="B11" s="296" t="s">
        <v>262</v>
      </c>
      <c r="C11" s="279" t="s">
        <v>133</v>
      </c>
      <c r="D11" s="280">
        <v>3</v>
      </c>
      <c r="E11" s="149"/>
      <c r="F11" s="149"/>
    </row>
    <row r="12" spans="1:6">
      <c r="A12" s="279"/>
      <c r="B12" s="281"/>
      <c r="C12" s="279"/>
      <c r="D12" s="280"/>
      <c r="E12" s="149"/>
      <c r="F12" s="149"/>
    </row>
    <row r="13" spans="1:6">
      <c r="A13" s="279" t="s">
        <v>420</v>
      </c>
      <c r="B13" s="281" t="s">
        <v>230</v>
      </c>
      <c r="C13" s="279" t="s">
        <v>40</v>
      </c>
      <c r="D13" s="280">
        <v>1</v>
      </c>
      <c r="E13" s="149"/>
      <c r="F13" s="149"/>
    </row>
    <row r="14" spans="1:6">
      <c r="A14" s="279"/>
      <c r="B14" s="281"/>
      <c r="C14" s="279"/>
      <c r="D14" s="280"/>
      <c r="E14" s="149"/>
      <c r="F14" s="149"/>
    </row>
    <row r="15" spans="1:6">
      <c r="A15" s="279" t="s">
        <v>421</v>
      </c>
      <c r="B15" s="281" t="s">
        <v>231</v>
      </c>
      <c r="C15" s="279" t="s">
        <v>40</v>
      </c>
      <c r="D15" s="280">
        <v>1</v>
      </c>
      <c r="E15" s="149"/>
      <c r="F15" s="149"/>
    </row>
    <row r="16" spans="1:6">
      <c r="A16" s="279"/>
      <c r="B16" s="281"/>
      <c r="C16" s="279"/>
      <c r="D16" s="280"/>
      <c r="E16" s="149"/>
      <c r="F16" s="149"/>
    </row>
    <row r="17" spans="1:6" ht="38.25">
      <c r="A17" s="279" t="s">
        <v>422</v>
      </c>
      <c r="B17" s="281" t="s">
        <v>263</v>
      </c>
      <c r="C17" s="260" t="s">
        <v>84</v>
      </c>
      <c r="D17" s="297">
        <v>15</v>
      </c>
      <c r="E17" s="66"/>
      <c r="F17" s="66"/>
    </row>
    <row r="18" spans="1:6">
      <c r="A18" s="279"/>
      <c r="B18" s="36"/>
      <c r="C18" s="298"/>
      <c r="D18" s="215"/>
      <c r="E18" s="215"/>
      <c r="F18" s="215"/>
    </row>
    <row r="19" spans="1:6" ht="38.25">
      <c r="A19" s="260" t="s">
        <v>423</v>
      </c>
      <c r="B19" s="281" t="s">
        <v>264</v>
      </c>
      <c r="C19" s="260" t="s">
        <v>133</v>
      </c>
      <c r="D19" s="297">
        <v>9</v>
      </c>
      <c r="E19" s="66"/>
      <c r="F19" s="66"/>
    </row>
    <row r="20" spans="1:6">
      <c r="A20" s="279"/>
      <c r="B20" s="281"/>
      <c r="C20" s="279"/>
      <c r="D20" s="280"/>
      <c r="E20" s="149"/>
      <c r="F20" s="149"/>
    </row>
    <row r="21" spans="1:6" ht="38.25">
      <c r="A21" s="260" t="s">
        <v>424</v>
      </c>
      <c r="B21" s="281" t="s">
        <v>436</v>
      </c>
      <c r="C21" s="260" t="s">
        <v>133</v>
      </c>
      <c r="D21" s="297">
        <v>20</v>
      </c>
      <c r="E21" s="66"/>
      <c r="F21" s="66"/>
    </row>
    <row r="22" spans="1:6">
      <c r="A22" s="279"/>
      <c r="B22" s="281"/>
      <c r="C22" s="279"/>
      <c r="D22" s="280"/>
      <c r="E22" s="149"/>
      <c r="F22" s="149"/>
    </row>
    <row r="23" spans="1:6">
      <c r="A23" s="332" t="s">
        <v>501</v>
      </c>
      <c r="B23" s="331" t="s">
        <v>296</v>
      </c>
      <c r="C23" s="337" t="s">
        <v>133</v>
      </c>
      <c r="D23" s="333">
        <v>2</v>
      </c>
      <c r="E23" s="149"/>
      <c r="F23" s="149"/>
    </row>
    <row r="24" spans="1:6">
      <c r="A24" s="279"/>
      <c r="B24" s="281"/>
      <c r="C24" s="279"/>
      <c r="D24" s="280"/>
      <c r="E24" s="149"/>
      <c r="F24" s="149"/>
    </row>
    <row r="25" spans="1:6">
      <c r="A25" s="279"/>
      <c r="B25" s="281"/>
      <c r="C25" s="279"/>
      <c r="D25" s="280"/>
      <c r="E25" s="149"/>
      <c r="F25" s="149"/>
    </row>
    <row r="26" spans="1:6">
      <c r="A26" s="279"/>
      <c r="B26" s="281"/>
      <c r="C26" s="279"/>
      <c r="D26" s="280"/>
      <c r="E26" s="149"/>
      <c r="F26" s="149"/>
    </row>
    <row r="27" spans="1:6">
      <c r="A27" s="279"/>
      <c r="B27" s="281"/>
      <c r="C27" s="279"/>
      <c r="D27" s="280"/>
      <c r="E27" s="149"/>
      <c r="F27" s="149"/>
    </row>
    <row r="28" spans="1:6">
      <c r="A28" s="279"/>
      <c r="B28" s="281"/>
      <c r="C28" s="279"/>
      <c r="D28" s="280"/>
      <c r="E28" s="149"/>
      <c r="F28" s="149"/>
    </row>
    <row r="29" spans="1:6">
      <c r="A29" s="279"/>
      <c r="B29" s="281"/>
      <c r="C29" s="279"/>
      <c r="D29" s="280"/>
      <c r="E29" s="149"/>
      <c r="F29" s="149"/>
    </row>
    <row r="30" spans="1:6">
      <c r="A30" s="279"/>
      <c r="B30" s="281"/>
      <c r="C30" s="279"/>
      <c r="D30" s="280"/>
      <c r="E30" s="149"/>
      <c r="F30" s="149"/>
    </row>
    <row r="31" spans="1:6">
      <c r="A31" s="279"/>
      <c r="B31" s="281"/>
      <c r="C31" s="279"/>
      <c r="D31" s="280"/>
      <c r="E31" s="149"/>
      <c r="F31" s="149"/>
    </row>
    <row r="32" spans="1:6">
      <c r="A32" s="279"/>
      <c r="B32" s="281"/>
      <c r="C32" s="279"/>
      <c r="D32" s="280"/>
      <c r="E32" s="149"/>
      <c r="F32" s="149"/>
    </row>
    <row r="33" spans="1:6">
      <c r="A33" s="279"/>
      <c r="B33" s="281"/>
      <c r="C33" s="279"/>
      <c r="D33" s="280"/>
      <c r="E33" s="149"/>
      <c r="F33" s="149"/>
    </row>
    <row r="34" spans="1:6">
      <c r="A34" s="279"/>
      <c r="B34" s="281"/>
      <c r="C34" s="279"/>
      <c r="D34" s="280"/>
      <c r="E34" s="149"/>
      <c r="F34" s="149"/>
    </row>
    <row r="35" spans="1:6">
      <c r="A35" s="279"/>
      <c r="B35" s="281"/>
      <c r="C35" s="279"/>
      <c r="D35" s="280"/>
      <c r="E35" s="149"/>
      <c r="F35" s="149"/>
    </row>
    <row r="36" spans="1:6">
      <c r="A36" s="279"/>
      <c r="B36" s="281"/>
      <c r="C36" s="279"/>
      <c r="D36" s="280"/>
      <c r="E36" s="149"/>
      <c r="F36" s="149"/>
    </row>
    <row r="37" spans="1:6" ht="10.9" customHeight="1">
      <c r="A37" s="279"/>
      <c r="B37" s="281"/>
      <c r="C37" s="279"/>
      <c r="D37" s="280"/>
      <c r="E37" s="149"/>
      <c r="F37" s="149"/>
    </row>
    <row r="38" spans="1:6">
      <c r="A38" s="279"/>
      <c r="B38" s="281"/>
      <c r="C38" s="279"/>
      <c r="D38" s="280"/>
      <c r="E38" s="149"/>
      <c r="F38" s="149"/>
    </row>
    <row r="39" spans="1:6">
      <c r="A39" s="279"/>
      <c r="B39" s="281"/>
      <c r="C39" s="279"/>
      <c r="D39" s="280"/>
      <c r="E39" s="149"/>
      <c r="F39" s="149"/>
    </row>
    <row r="40" spans="1:6">
      <c r="A40" s="279"/>
      <c r="B40" s="281"/>
      <c r="C40" s="279"/>
      <c r="D40" s="280"/>
      <c r="E40" s="149"/>
      <c r="F40" s="149"/>
    </row>
    <row r="41" spans="1:6">
      <c r="A41" s="279"/>
      <c r="B41" s="281"/>
      <c r="C41" s="279"/>
      <c r="D41" s="280"/>
      <c r="E41" s="149"/>
      <c r="F41" s="149"/>
    </row>
    <row r="42" spans="1:6">
      <c r="A42" s="279"/>
      <c r="B42" s="281"/>
      <c r="C42" s="279"/>
      <c r="D42" s="280"/>
      <c r="E42" s="149"/>
      <c r="F42" s="149"/>
    </row>
    <row r="43" spans="1:6">
      <c r="A43" s="279"/>
      <c r="B43" s="281"/>
      <c r="C43" s="279"/>
      <c r="D43" s="280"/>
      <c r="E43" s="149"/>
      <c r="F43" s="149"/>
    </row>
    <row r="44" spans="1:6">
      <c r="A44" s="279"/>
      <c r="B44" s="281"/>
      <c r="C44" s="279"/>
      <c r="D44" s="280"/>
      <c r="E44" s="149"/>
      <c r="F44" s="149"/>
    </row>
    <row r="45" spans="1:6">
      <c r="A45" s="279"/>
      <c r="B45" s="281"/>
      <c r="C45" s="279"/>
      <c r="D45" s="280"/>
      <c r="E45" s="149"/>
      <c r="F45" s="149"/>
    </row>
    <row r="46" spans="1:6" ht="13.9" customHeight="1">
      <c r="A46" s="279"/>
      <c r="B46" s="299"/>
      <c r="C46" s="279"/>
      <c r="D46" s="280"/>
      <c r="E46" s="149"/>
      <c r="F46" s="149"/>
    </row>
    <row r="47" spans="1:6" ht="25.5">
      <c r="A47" s="279"/>
      <c r="B47" s="299" t="s">
        <v>232</v>
      </c>
      <c r="C47" s="279"/>
      <c r="D47" s="280"/>
      <c r="E47" s="149"/>
      <c r="F47" s="291"/>
    </row>
    <row r="48" spans="1:6">
      <c r="A48" s="300"/>
      <c r="B48" s="301"/>
      <c r="C48" s="300"/>
      <c r="D48" s="302"/>
      <c r="E48" s="295"/>
      <c r="F48" s="29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EC14E-0C0A-4710-A315-3FE50E68B6E1}">
  <sheetPr>
    <tabColor rgb="FF92D050"/>
  </sheetPr>
  <dimension ref="A1:F33"/>
  <sheetViews>
    <sheetView view="pageBreakPreview" zoomScaleNormal="100" workbookViewId="0">
      <selection activeCell="B21" sqref="B21"/>
    </sheetView>
  </sheetViews>
  <sheetFormatPr defaultColWidth="9.140625" defaultRowHeight="12.75"/>
  <cols>
    <col min="1" max="1" width="5.7109375" style="44" customWidth="1"/>
    <col min="2" max="2" width="41.85546875" style="225" customWidth="1"/>
    <col min="3" max="3" width="7.28515625" style="36" customWidth="1"/>
    <col min="4" max="4" width="9.42578125" style="37" customWidth="1"/>
    <col min="5" max="5" width="11.7109375" style="37" customWidth="1"/>
    <col min="6" max="6" width="13.28515625" style="37" customWidth="1"/>
    <col min="7" max="10" width="9.140625" style="36"/>
    <col min="11" max="11" width="9.140625" style="36" customWidth="1"/>
    <col min="12" max="13" width="9.140625" style="36"/>
    <col min="14" max="14" width="9.140625" style="36" customWidth="1"/>
    <col min="15" max="16384" width="9.140625" style="36"/>
  </cols>
  <sheetData>
    <row r="1" spans="1:6">
      <c r="A1" s="270" t="s">
        <v>215</v>
      </c>
      <c r="B1" s="271" t="s">
        <v>45</v>
      </c>
      <c r="C1" s="270" t="s">
        <v>46</v>
      </c>
      <c r="D1" s="272" t="s">
        <v>47</v>
      </c>
      <c r="E1" s="270" t="s">
        <v>48</v>
      </c>
      <c r="F1" s="270" t="s">
        <v>49</v>
      </c>
    </row>
    <row r="2" spans="1:6">
      <c r="A2" s="273"/>
      <c r="B2" s="274"/>
      <c r="C2" s="273"/>
      <c r="D2" s="275"/>
      <c r="E2" s="276"/>
      <c r="F2" s="276"/>
    </row>
    <row r="3" spans="1:6">
      <c r="A3" s="277" t="s">
        <v>29</v>
      </c>
      <c r="B3" s="299" t="s">
        <v>435</v>
      </c>
      <c r="C3" s="279"/>
      <c r="D3" s="280"/>
      <c r="E3" s="149"/>
      <c r="F3" s="149"/>
    </row>
    <row r="4" spans="1:6" ht="8.4499999999999993" customHeight="1">
      <c r="A4" s="279"/>
      <c r="B4" s="281"/>
      <c r="C4" s="279"/>
      <c r="D4" s="280"/>
      <c r="E4" s="149"/>
      <c r="F4" s="149"/>
    </row>
    <row r="5" spans="1:6" ht="9.6" customHeight="1">
      <c r="A5" s="279"/>
      <c r="B5" s="281"/>
      <c r="C5" s="279"/>
      <c r="D5" s="280"/>
      <c r="E5" s="149"/>
      <c r="F5" s="149"/>
    </row>
    <row r="6" spans="1:6">
      <c r="A6" s="279"/>
      <c r="B6" s="281" t="s">
        <v>427</v>
      </c>
      <c r="C6" s="279"/>
      <c r="D6" s="280"/>
      <c r="E6" s="149"/>
      <c r="F6" s="149"/>
    </row>
    <row r="7" spans="1:6">
      <c r="A7" s="279"/>
      <c r="B7" s="281"/>
      <c r="C7" s="279"/>
      <c r="D7" s="280"/>
      <c r="E7" s="149"/>
      <c r="F7" s="149"/>
    </row>
    <row r="8" spans="1:6">
      <c r="A8" s="279"/>
      <c r="B8" s="281"/>
      <c r="C8" s="279"/>
      <c r="D8" s="280"/>
      <c r="E8" s="149"/>
      <c r="F8" s="149"/>
    </row>
    <row r="9" spans="1:6" ht="25.5">
      <c r="A9" s="279" t="s">
        <v>425</v>
      </c>
      <c r="B9" s="281" t="s">
        <v>428</v>
      </c>
      <c r="C9" s="279" t="s">
        <v>133</v>
      </c>
      <c r="D9" s="280">
        <v>7</v>
      </c>
      <c r="E9" s="149"/>
      <c r="F9" s="149"/>
    </row>
    <row r="10" spans="1:6">
      <c r="A10" s="279"/>
      <c r="B10" s="281"/>
      <c r="C10" s="279"/>
      <c r="D10" s="280"/>
      <c r="E10" s="149"/>
      <c r="F10" s="149"/>
    </row>
    <row r="11" spans="1:6">
      <c r="A11" s="279" t="s">
        <v>426</v>
      </c>
      <c r="B11" s="281" t="s">
        <v>429</v>
      </c>
      <c r="C11" s="279" t="s">
        <v>133</v>
      </c>
      <c r="D11" s="280">
        <v>10</v>
      </c>
      <c r="E11" s="149"/>
      <c r="F11" s="149"/>
    </row>
    <row r="12" spans="1:6">
      <c r="A12" s="279"/>
      <c r="B12" s="281"/>
      <c r="C12" s="279"/>
      <c r="D12" s="280"/>
      <c r="E12" s="149"/>
      <c r="F12" s="149"/>
    </row>
    <row r="13" spans="1:6">
      <c r="A13" s="279"/>
      <c r="B13" s="281"/>
      <c r="C13" s="279"/>
      <c r="D13" s="280"/>
      <c r="E13" s="149"/>
      <c r="F13" s="149"/>
    </row>
    <row r="14" spans="1:6">
      <c r="A14" s="279"/>
      <c r="B14" s="281"/>
      <c r="C14" s="279"/>
      <c r="D14" s="280"/>
      <c r="E14" s="149"/>
      <c r="F14" s="149"/>
    </row>
    <row r="15" spans="1:6">
      <c r="A15" s="279"/>
      <c r="B15" s="281"/>
      <c r="C15" s="279"/>
      <c r="D15" s="280"/>
      <c r="E15" s="149"/>
      <c r="F15" s="149"/>
    </row>
    <row r="16" spans="1:6">
      <c r="A16" s="279"/>
      <c r="B16" s="281"/>
      <c r="C16" s="279"/>
      <c r="D16" s="280"/>
      <c r="E16" s="149"/>
      <c r="F16" s="149"/>
    </row>
    <row r="17" spans="1:6">
      <c r="A17" s="279"/>
      <c r="B17" s="281"/>
      <c r="C17" s="279"/>
      <c r="D17" s="280"/>
      <c r="E17" s="149"/>
      <c r="F17" s="149"/>
    </row>
    <row r="18" spans="1:6">
      <c r="A18" s="279"/>
      <c r="B18" s="281"/>
      <c r="C18" s="279"/>
      <c r="D18" s="280"/>
      <c r="E18" s="149"/>
      <c r="F18" s="149"/>
    </row>
    <row r="19" spans="1:6">
      <c r="A19" s="279"/>
      <c r="B19" s="281"/>
      <c r="C19" s="279"/>
      <c r="D19" s="280"/>
      <c r="E19" s="149"/>
      <c r="F19" s="149"/>
    </row>
    <row r="20" spans="1:6">
      <c r="A20" s="279"/>
      <c r="B20" s="281"/>
      <c r="C20" s="279"/>
      <c r="D20" s="280"/>
      <c r="E20" s="149"/>
      <c r="F20" s="149"/>
    </row>
    <row r="21" spans="1:6">
      <c r="A21" s="279"/>
      <c r="B21" s="281"/>
      <c r="C21" s="279"/>
      <c r="D21" s="280"/>
      <c r="E21" s="149"/>
      <c r="F21" s="149"/>
    </row>
    <row r="22" spans="1:6" ht="10.9" customHeight="1">
      <c r="A22" s="279"/>
      <c r="B22" s="281"/>
      <c r="C22" s="279"/>
      <c r="D22" s="280"/>
      <c r="E22" s="149"/>
      <c r="F22" s="149"/>
    </row>
    <row r="23" spans="1:6">
      <c r="A23" s="279"/>
      <c r="B23" s="281"/>
      <c r="C23" s="279"/>
      <c r="D23" s="280"/>
      <c r="E23" s="149"/>
      <c r="F23" s="149"/>
    </row>
    <row r="24" spans="1:6">
      <c r="A24" s="279"/>
      <c r="B24" s="281"/>
      <c r="C24" s="279"/>
      <c r="D24" s="280"/>
      <c r="E24" s="149"/>
      <c r="F24" s="149"/>
    </row>
    <row r="25" spans="1:6">
      <c r="A25" s="279"/>
      <c r="B25" s="281"/>
      <c r="C25" s="279"/>
      <c r="D25" s="280"/>
      <c r="E25" s="149"/>
      <c r="F25" s="149"/>
    </row>
    <row r="26" spans="1:6">
      <c r="A26" s="279"/>
      <c r="B26" s="281"/>
      <c r="C26" s="279"/>
      <c r="D26" s="280"/>
      <c r="E26" s="149"/>
      <c r="F26" s="149"/>
    </row>
    <row r="27" spans="1:6">
      <c r="A27" s="279"/>
      <c r="B27" s="281"/>
      <c r="C27" s="279"/>
      <c r="D27" s="280"/>
      <c r="E27" s="149"/>
      <c r="F27" s="149"/>
    </row>
    <row r="28" spans="1:6">
      <c r="A28" s="279"/>
      <c r="B28" s="281"/>
      <c r="C28" s="279"/>
      <c r="D28" s="280"/>
      <c r="E28" s="149"/>
      <c r="F28" s="149"/>
    </row>
    <row r="29" spans="1:6">
      <c r="A29" s="279"/>
      <c r="B29" s="281"/>
      <c r="C29" s="279"/>
      <c r="D29" s="280"/>
      <c r="E29" s="149"/>
      <c r="F29" s="149"/>
    </row>
    <row r="30" spans="1:6">
      <c r="A30" s="279"/>
      <c r="B30" s="281"/>
      <c r="C30" s="279"/>
      <c r="D30" s="280"/>
      <c r="E30" s="149"/>
      <c r="F30" s="149"/>
    </row>
    <row r="31" spans="1:6" ht="13.9" customHeight="1">
      <c r="A31" s="279"/>
      <c r="B31" s="299"/>
      <c r="C31" s="279"/>
      <c r="D31" s="280"/>
      <c r="E31" s="149"/>
      <c r="F31" s="149"/>
    </row>
    <row r="32" spans="1:6" ht="26.25" thickBot="1">
      <c r="A32" s="279"/>
      <c r="B32" s="299" t="s">
        <v>437</v>
      </c>
      <c r="C32" s="279"/>
      <c r="D32" s="280"/>
      <c r="E32" s="149"/>
      <c r="F32" s="291"/>
    </row>
    <row r="33" spans="1:6" ht="13.5" thickTop="1">
      <c r="A33" s="300"/>
      <c r="B33" s="301"/>
      <c r="C33" s="300"/>
      <c r="D33" s="302"/>
      <c r="E33" s="295"/>
      <c r="F33" s="29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F29"/>
  <sheetViews>
    <sheetView view="pageBreakPreview" topLeftCell="A13" zoomScaleNormal="100" workbookViewId="0">
      <selection activeCell="C32" sqref="C32"/>
    </sheetView>
  </sheetViews>
  <sheetFormatPr defaultColWidth="9.140625" defaultRowHeight="12.75"/>
  <cols>
    <col min="1" max="1" width="5.7109375" style="44" customWidth="1"/>
    <col min="2" max="2" width="42.85546875" style="225" customWidth="1"/>
    <col min="3" max="3" width="7.28515625" style="36" customWidth="1"/>
    <col min="4" max="4" width="9.42578125" style="37" customWidth="1"/>
    <col min="5" max="5" width="11.28515625" style="37" bestFit="1" customWidth="1"/>
    <col min="6" max="6" width="13.28515625" style="37" customWidth="1"/>
    <col min="7" max="16384" width="9.140625" style="36"/>
  </cols>
  <sheetData>
    <row r="1" spans="1:6">
      <c r="A1" s="303" t="s">
        <v>215</v>
      </c>
      <c r="B1" s="304" t="s">
        <v>45</v>
      </c>
      <c r="C1" s="303" t="s">
        <v>46</v>
      </c>
      <c r="D1" s="272" t="s">
        <v>47</v>
      </c>
      <c r="E1" s="303" t="s">
        <v>48</v>
      </c>
      <c r="F1" s="303" t="s">
        <v>49</v>
      </c>
    </row>
    <row r="2" spans="1:6">
      <c r="A2" s="305"/>
      <c r="B2" s="306"/>
      <c r="C2" s="307"/>
      <c r="D2" s="308"/>
      <c r="E2" s="276"/>
      <c r="F2" s="276"/>
    </row>
    <row r="3" spans="1:6" ht="13.15" customHeight="1">
      <c r="A3" s="309" t="s">
        <v>434</v>
      </c>
      <c r="B3" s="310" t="s">
        <v>31</v>
      </c>
      <c r="C3" s="311"/>
      <c r="D3" s="312"/>
      <c r="E3" s="313"/>
      <c r="F3" s="313" t="s">
        <v>233</v>
      </c>
    </row>
    <row r="4" spans="1:6" ht="14.25">
      <c r="A4" s="314" t="s">
        <v>233</v>
      </c>
      <c r="B4" s="315"/>
      <c r="C4" s="311"/>
      <c r="D4" s="312"/>
      <c r="E4" s="313"/>
      <c r="F4" s="313" t="s">
        <v>233</v>
      </c>
    </row>
    <row r="5" spans="1:6" ht="28.5">
      <c r="A5" s="314" t="s">
        <v>233</v>
      </c>
      <c r="B5" s="315" t="s">
        <v>446</v>
      </c>
      <c r="C5" s="311"/>
      <c r="D5" s="312"/>
      <c r="E5" s="313"/>
      <c r="F5" s="313" t="s">
        <v>233</v>
      </c>
    </row>
    <row r="6" spans="1:6" ht="348.75" customHeight="1">
      <c r="A6" s="314"/>
      <c r="B6" s="315" t="s">
        <v>447</v>
      </c>
      <c r="C6" s="316" t="s">
        <v>133</v>
      </c>
      <c r="D6" s="312">
        <v>1</v>
      </c>
      <c r="E6" s="313"/>
      <c r="F6" s="313"/>
    </row>
    <row r="7" spans="1:6" ht="14.25">
      <c r="A7" s="314"/>
      <c r="B7" s="315"/>
      <c r="C7" s="316"/>
      <c r="D7" s="312"/>
      <c r="E7" s="313"/>
      <c r="F7" s="313"/>
    </row>
    <row r="8" spans="1:6" ht="14.25">
      <c r="A8" s="314" t="s">
        <v>490</v>
      </c>
      <c r="B8" s="315" t="s">
        <v>448</v>
      </c>
      <c r="C8" s="316" t="s">
        <v>40</v>
      </c>
      <c r="D8" s="312">
        <v>2</v>
      </c>
      <c r="E8" s="313"/>
      <c r="F8" s="313"/>
    </row>
    <row r="9" spans="1:6" ht="14.25">
      <c r="A9" s="314"/>
      <c r="B9" s="315"/>
      <c r="C9" s="316"/>
      <c r="D9" s="312"/>
      <c r="E9" s="313"/>
      <c r="F9" s="313"/>
    </row>
    <row r="10" spans="1:6" ht="14.25">
      <c r="A10" s="314" t="s">
        <v>491</v>
      </c>
      <c r="B10" s="315" t="s">
        <v>449</v>
      </c>
      <c r="C10" s="316" t="s">
        <v>40</v>
      </c>
      <c r="D10" s="312">
        <v>2</v>
      </c>
      <c r="E10" s="313"/>
      <c r="F10" s="313"/>
    </row>
    <row r="11" spans="1:6" ht="14.25">
      <c r="A11" s="314"/>
      <c r="B11" s="315"/>
      <c r="C11" s="316"/>
      <c r="D11" s="312"/>
      <c r="E11" s="313"/>
      <c r="F11" s="313"/>
    </row>
    <row r="12" spans="1:6" ht="14.25">
      <c r="A12" s="314" t="s">
        <v>492</v>
      </c>
      <c r="B12" s="315" t="s">
        <v>450</v>
      </c>
      <c r="C12" s="316" t="s">
        <v>40</v>
      </c>
      <c r="D12" s="312">
        <v>2</v>
      </c>
      <c r="E12" s="313"/>
      <c r="F12" s="313"/>
    </row>
    <row r="13" spans="1:6" ht="14.25">
      <c r="A13" s="314"/>
      <c r="B13" s="315"/>
      <c r="C13" s="316"/>
      <c r="D13" s="312"/>
      <c r="E13" s="313"/>
      <c r="F13" s="313"/>
    </row>
    <row r="14" spans="1:6" ht="14.25">
      <c r="A14" s="314" t="s">
        <v>493</v>
      </c>
      <c r="B14" s="315" t="s">
        <v>451</v>
      </c>
      <c r="C14" s="316" t="s">
        <v>40</v>
      </c>
      <c r="D14" s="312">
        <v>2</v>
      </c>
      <c r="E14" s="313"/>
      <c r="F14" s="313"/>
    </row>
    <row r="15" spans="1:6" ht="14.25">
      <c r="A15" s="314"/>
      <c r="B15" s="315"/>
      <c r="C15" s="316"/>
      <c r="D15" s="312"/>
      <c r="E15" s="313"/>
      <c r="F15" s="313"/>
    </row>
    <row r="16" spans="1:6" ht="18" customHeight="1">
      <c r="A16" s="314" t="s">
        <v>494</v>
      </c>
      <c r="B16" s="315" t="s">
        <v>452</v>
      </c>
      <c r="C16" s="316" t="s">
        <v>40</v>
      </c>
      <c r="D16" s="312">
        <v>300</v>
      </c>
      <c r="E16" s="313"/>
      <c r="F16" s="313"/>
    </row>
    <row r="17" spans="1:6" ht="13.15" customHeight="1">
      <c r="A17" s="314"/>
      <c r="B17" s="315"/>
      <c r="C17" s="316"/>
      <c r="D17" s="312"/>
      <c r="E17" s="313"/>
      <c r="F17" s="313"/>
    </row>
    <row r="18" spans="1:6" ht="14.25">
      <c r="A18" s="314" t="s">
        <v>495</v>
      </c>
      <c r="B18" s="315" t="s">
        <v>303</v>
      </c>
      <c r="C18" s="316" t="s">
        <v>40</v>
      </c>
      <c r="D18" s="312">
        <v>1</v>
      </c>
      <c r="E18" s="313"/>
      <c r="F18" s="313"/>
    </row>
    <row r="19" spans="1:6">
      <c r="A19" s="317"/>
      <c r="B19" s="318"/>
      <c r="C19" s="319"/>
      <c r="D19" s="320"/>
      <c r="E19" s="149"/>
      <c r="F19" s="149"/>
    </row>
    <row r="20" spans="1:6">
      <c r="A20" s="319"/>
      <c r="B20" s="318"/>
      <c r="C20" s="319"/>
      <c r="D20" s="321"/>
      <c r="E20" s="149"/>
      <c r="F20" s="149"/>
    </row>
    <row r="21" spans="1:6">
      <c r="A21" s="319"/>
      <c r="B21" s="318"/>
      <c r="C21" s="319"/>
      <c r="D21" s="321"/>
      <c r="E21" s="149"/>
      <c r="F21" s="149"/>
    </row>
    <row r="22" spans="1:6">
      <c r="A22" s="319"/>
      <c r="B22" s="318"/>
      <c r="C22" s="319"/>
      <c r="D22" s="321"/>
      <c r="E22" s="149"/>
      <c r="F22" s="149"/>
    </row>
    <row r="23" spans="1:6">
      <c r="A23" s="319"/>
      <c r="B23" s="318"/>
      <c r="C23" s="319"/>
      <c r="D23" s="321"/>
      <c r="E23" s="149"/>
      <c r="F23" s="149"/>
    </row>
    <row r="24" spans="1:6">
      <c r="A24" s="319"/>
      <c r="B24" s="318"/>
      <c r="C24" s="319"/>
      <c r="D24" s="321"/>
      <c r="E24" s="149"/>
      <c r="F24" s="149"/>
    </row>
    <row r="25" spans="1:6">
      <c r="A25" s="319"/>
      <c r="B25" s="318"/>
      <c r="C25" s="319"/>
      <c r="D25" s="321"/>
      <c r="E25" s="149"/>
      <c r="F25" s="149"/>
    </row>
    <row r="26" spans="1:6">
      <c r="A26" s="319"/>
      <c r="B26" s="318"/>
      <c r="C26" s="319"/>
      <c r="D26" s="321"/>
      <c r="E26" s="149"/>
      <c r="F26" s="149"/>
    </row>
    <row r="27" spans="1:6">
      <c r="A27" s="319"/>
      <c r="B27" s="322"/>
      <c r="C27" s="319"/>
      <c r="D27" s="321"/>
      <c r="E27" s="149"/>
      <c r="F27" s="149"/>
    </row>
    <row r="28" spans="1:6" ht="26.25" thickBot="1">
      <c r="A28" s="319"/>
      <c r="B28" s="322" t="s">
        <v>234</v>
      </c>
      <c r="C28" s="319"/>
      <c r="D28" s="321"/>
      <c r="E28" s="149"/>
      <c r="F28" s="291"/>
    </row>
    <row r="29" spans="1:6" ht="13.5" thickTop="1">
      <c r="A29" s="323"/>
      <c r="B29" s="324"/>
      <c r="C29" s="323"/>
      <c r="D29" s="325"/>
      <c r="E29" s="295"/>
      <c r="F29" s="29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B1:K56"/>
  <sheetViews>
    <sheetView view="pageBreakPreview" zoomScaleNormal="100" zoomScaleSheetLayoutView="100" workbookViewId="0">
      <selection activeCell="D40" sqref="D40"/>
    </sheetView>
  </sheetViews>
  <sheetFormatPr defaultColWidth="9.140625" defaultRowHeight="12.75"/>
  <cols>
    <col min="1" max="1" width="4.85546875" style="36" customWidth="1"/>
    <col min="2" max="2" width="6.28515625" style="36" customWidth="1"/>
    <col min="3" max="3" width="24.85546875" style="36" customWidth="1"/>
    <col min="4" max="4" width="9.140625" style="36"/>
    <col min="5" max="5" width="16" style="36" customWidth="1"/>
    <col min="6" max="6" width="9.140625" style="36"/>
    <col min="7" max="7" width="21.140625" style="54" customWidth="1"/>
    <col min="8" max="8" width="10.28515625" style="36" customWidth="1"/>
    <col min="9" max="9" width="10.7109375" style="37" customWidth="1"/>
    <col min="10" max="10" width="12.7109375" style="36" customWidth="1"/>
    <col min="11" max="11" width="12.140625" style="36" customWidth="1"/>
    <col min="12" max="16384" width="9.140625" style="36"/>
  </cols>
  <sheetData>
    <row r="1" spans="2:9">
      <c r="B1" s="339" t="s">
        <v>433</v>
      </c>
      <c r="C1" s="340"/>
      <c r="D1" s="340"/>
      <c r="E1" s="340"/>
      <c r="F1" s="340"/>
      <c r="G1" s="340"/>
    </row>
    <row r="3" spans="2:9">
      <c r="B3" s="341" t="s">
        <v>1</v>
      </c>
      <c r="C3" s="342"/>
      <c r="D3" s="342"/>
      <c r="E3" s="342"/>
      <c r="F3" s="342"/>
      <c r="G3" s="343"/>
    </row>
    <row r="4" spans="2:9">
      <c r="B4" s="38"/>
      <c r="C4" s="39"/>
      <c r="D4" s="39"/>
      <c r="E4" s="39"/>
      <c r="F4" s="40"/>
      <c r="G4" s="41"/>
    </row>
    <row r="5" spans="2:9">
      <c r="B5" s="42"/>
      <c r="C5" s="39"/>
      <c r="D5" s="39"/>
      <c r="E5" s="39"/>
      <c r="F5" s="43"/>
      <c r="G5" s="41"/>
      <c r="H5" s="44"/>
      <c r="I5" s="45"/>
    </row>
    <row r="6" spans="2:9">
      <c r="B6" s="42"/>
      <c r="C6" s="39"/>
      <c r="D6" s="39"/>
      <c r="E6" s="39"/>
      <c r="F6" s="43"/>
      <c r="G6" s="41"/>
    </row>
    <row r="7" spans="2:9">
      <c r="B7" s="42" t="s">
        <v>2</v>
      </c>
      <c r="C7" s="39" t="s">
        <v>3</v>
      </c>
      <c r="D7" s="39"/>
      <c r="E7" s="39"/>
      <c r="F7" s="43" t="s">
        <v>4</v>
      </c>
      <c r="G7" s="41"/>
      <c r="H7" s="37"/>
    </row>
    <row r="8" spans="2:9">
      <c r="B8" s="42"/>
      <c r="C8" s="39"/>
      <c r="D8" s="39"/>
      <c r="E8" s="39"/>
      <c r="F8" s="43"/>
      <c r="G8" s="41"/>
    </row>
    <row r="9" spans="2:9">
      <c r="B9" s="42" t="s">
        <v>5</v>
      </c>
      <c r="C9" s="39" t="s">
        <v>6</v>
      </c>
      <c r="D9" s="39"/>
      <c r="E9" s="39"/>
      <c r="F9" s="43" t="s">
        <v>4</v>
      </c>
      <c r="G9" s="41"/>
      <c r="H9" s="37"/>
    </row>
    <row r="10" spans="2:9">
      <c r="B10" s="42"/>
      <c r="C10" s="39"/>
      <c r="D10" s="39"/>
      <c r="E10" s="39"/>
      <c r="F10" s="43"/>
      <c r="G10" s="41"/>
    </row>
    <row r="11" spans="2:9">
      <c r="B11" s="42" t="s">
        <v>7</v>
      </c>
      <c r="C11" s="39" t="s">
        <v>8</v>
      </c>
      <c r="D11" s="39"/>
      <c r="E11" s="39"/>
      <c r="F11" s="43" t="s">
        <v>4</v>
      </c>
      <c r="G11" s="41"/>
      <c r="H11" s="46"/>
    </row>
    <row r="12" spans="2:9">
      <c r="B12" s="42"/>
      <c r="C12" s="39"/>
      <c r="D12" s="39"/>
      <c r="E12" s="39"/>
      <c r="F12" s="43"/>
      <c r="G12" s="41"/>
    </row>
    <row r="13" spans="2:9">
      <c r="B13" s="42" t="s">
        <v>9</v>
      </c>
      <c r="C13" s="39" t="s">
        <v>10</v>
      </c>
      <c r="D13" s="39"/>
      <c r="E13" s="39"/>
      <c r="F13" s="43" t="s">
        <v>4</v>
      </c>
      <c r="G13" s="41"/>
      <c r="H13" s="46"/>
    </row>
    <row r="14" spans="2:9">
      <c r="B14" s="42"/>
      <c r="C14" s="39"/>
      <c r="D14" s="39"/>
      <c r="E14" s="39"/>
      <c r="F14" s="43"/>
      <c r="G14" s="41"/>
    </row>
    <row r="15" spans="2:9">
      <c r="B15" s="42" t="s">
        <v>11</v>
      </c>
      <c r="C15" s="39" t="s">
        <v>12</v>
      </c>
      <c r="D15" s="39"/>
      <c r="E15" s="39"/>
      <c r="F15" s="43" t="s">
        <v>4</v>
      </c>
      <c r="G15" s="41"/>
      <c r="H15" s="46"/>
    </row>
    <row r="16" spans="2:9">
      <c r="B16" s="42"/>
      <c r="C16" s="39"/>
      <c r="D16" s="39"/>
      <c r="E16" s="39"/>
      <c r="F16" s="43"/>
      <c r="G16" s="41"/>
    </row>
    <row r="17" spans="2:8">
      <c r="B17" s="42" t="s">
        <v>13</v>
      </c>
      <c r="C17" s="39" t="s">
        <v>14</v>
      </c>
      <c r="D17" s="39"/>
      <c r="E17" s="39"/>
      <c r="F17" s="43" t="str">
        <f>F15</f>
        <v>MRf.</v>
      </c>
      <c r="G17" s="41"/>
      <c r="H17" s="46"/>
    </row>
    <row r="18" spans="2:8">
      <c r="B18" s="42"/>
      <c r="C18" s="39"/>
      <c r="D18" s="39"/>
      <c r="E18" s="39"/>
      <c r="F18" s="43"/>
      <c r="G18" s="41"/>
    </row>
    <row r="19" spans="2:8">
      <c r="B19" s="42" t="s">
        <v>15</v>
      </c>
      <c r="C19" s="39" t="s">
        <v>16</v>
      </c>
      <c r="D19" s="39"/>
      <c r="E19" s="39"/>
      <c r="F19" s="43" t="s">
        <v>4</v>
      </c>
      <c r="G19" s="41"/>
      <c r="H19" s="46"/>
    </row>
    <row r="20" spans="2:8">
      <c r="B20" s="42"/>
      <c r="C20" s="39"/>
      <c r="D20" s="39"/>
      <c r="E20" s="39"/>
      <c r="F20" s="43"/>
      <c r="G20" s="41"/>
    </row>
    <row r="21" spans="2:8">
      <c r="B21" s="42" t="s">
        <v>17</v>
      </c>
      <c r="C21" s="39" t="s">
        <v>18</v>
      </c>
      <c r="D21" s="39"/>
      <c r="E21" s="39"/>
      <c r="F21" s="43" t="s">
        <v>4</v>
      </c>
      <c r="G21" s="41"/>
      <c r="H21" s="46"/>
    </row>
    <row r="22" spans="2:8">
      <c r="B22" s="42"/>
      <c r="C22" s="39"/>
      <c r="D22" s="39"/>
      <c r="E22" s="39"/>
      <c r="F22" s="43"/>
      <c r="G22" s="41"/>
    </row>
    <row r="23" spans="2:8">
      <c r="B23" s="42" t="s">
        <v>453</v>
      </c>
      <c r="C23" s="39" t="s">
        <v>20</v>
      </c>
      <c r="D23" s="39"/>
      <c r="E23" s="39"/>
      <c r="F23" s="43" t="str">
        <f>F19</f>
        <v>MRf.</v>
      </c>
      <c r="G23" s="41"/>
    </row>
    <row r="24" spans="2:8">
      <c r="B24" s="42"/>
      <c r="C24" s="39"/>
      <c r="D24" s="39"/>
      <c r="E24" s="39"/>
      <c r="F24" s="43"/>
      <c r="G24" s="41"/>
    </row>
    <row r="25" spans="2:8">
      <c r="B25" s="42" t="s">
        <v>19</v>
      </c>
      <c r="C25" s="39" t="s">
        <v>22</v>
      </c>
      <c r="D25" s="39"/>
      <c r="E25" s="39"/>
      <c r="F25" s="43" t="str">
        <f>F21</f>
        <v>MRf.</v>
      </c>
      <c r="G25" s="41"/>
      <c r="H25" s="46"/>
    </row>
    <row r="26" spans="2:8">
      <c r="B26" s="42"/>
      <c r="C26" s="39"/>
      <c r="D26" s="39"/>
      <c r="E26" s="39"/>
      <c r="F26" s="43"/>
      <c r="G26" s="41"/>
    </row>
    <row r="27" spans="2:8">
      <c r="B27" s="42" t="s">
        <v>21</v>
      </c>
      <c r="C27" s="39" t="s">
        <v>24</v>
      </c>
      <c r="D27" s="39"/>
      <c r="E27" s="39"/>
      <c r="F27" s="43" t="str">
        <f>F25</f>
        <v>MRf.</v>
      </c>
      <c r="G27" s="41"/>
      <c r="H27" s="46"/>
    </row>
    <row r="28" spans="2:8">
      <c r="B28" s="42"/>
      <c r="C28" s="39"/>
      <c r="D28" s="39"/>
      <c r="E28" s="39"/>
      <c r="F28" s="43"/>
      <c r="G28" s="41"/>
    </row>
    <row r="29" spans="2:8">
      <c r="B29" s="42" t="s">
        <v>23</v>
      </c>
      <c r="C29" s="39" t="s">
        <v>26</v>
      </c>
      <c r="D29" s="39"/>
      <c r="E29" s="39"/>
      <c r="F29" s="43" t="str">
        <f>F27</f>
        <v>MRf.</v>
      </c>
      <c r="G29" s="41"/>
      <c r="H29" s="46"/>
    </row>
    <row r="30" spans="2:8">
      <c r="B30" s="47"/>
      <c r="C30" s="39"/>
      <c r="D30" s="39"/>
      <c r="E30" s="39"/>
      <c r="F30" s="43"/>
      <c r="G30" s="41"/>
    </row>
    <row r="31" spans="2:8">
      <c r="B31" s="42" t="s">
        <v>25</v>
      </c>
      <c r="C31" s="39" t="s">
        <v>28</v>
      </c>
      <c r="D31" s="39"/>
      <c r="E31" s="39"/>
      <c r="F31" s="43" t="str">
        <f>F29</f>
        <v>MRf.</v>
      </c>
      <c r="G31" s="41"/>
      <c r="H31" s="46"/>
    </row>
    <row r="32" spans="2:8">
      <c r="B32" s="42"/>
      <c r="C32" s="39"/>
      <c r="D32" s="39"/>
      <c r="E32" s="39"/>
      <c r="F32" s="43"/>
      <c r="G32" s="41"/>
    </row>
    <row r="33" spans="2:7">
      <c r="B33" s="42" t="s">
        <v>27</v>
      </c>
      <c r="C33" s="39" t="s">
        <v>30</v>
      </c>
      <c r="D33" s="39"/>
      <c r="E33" s="39"/>
      <c r="F33" s="43" t="str">
        <f>F31</f>
        <v>MRf.</v>
      </c>
      <c r="G33" s="41"/>
    </row>
    <row r="34" spans="2:7">
      <c r="B34" s="42"/>
      <c r="C34" s="39"/>
      <c r="D34" s="39"/>
      <c r="E34" s="39"/>
      <c r="F34" s="43"/>
      <c r="G34" s="41"/>
    </row>
    <row r="35" spans="2:7">
      <c r="B35" s="42" t="s">
        <v>29</v>
      </c>
      <c r="C35" s="39" t="s">
        <v>435</v>
      </c>
      <c r="D35" s="39"/>
      <c r="E35" s="39"/>
      <c r="F35" s="43" t="str">
        <f>F33</f>
        <v>MRf.</v>
      </c>
      <c r="G35" s="41"/>
    </row>
    <row r="36" spans="2:7">
      <c r="B36" s="42"/>
      <c r="C36" s="39"/>
      <c r="D36" s="39"/>
      <c r="E36" s="39"/>
      <c r="F36" s="43"/>
      <c r="G36" s="41"/>
    </row>
    <row r="37" spans="2:7">
      <c r="B37" s="42" t="s">
        <v>434</v>
      </c>
      <c r="C37" s="39" t="s">
        <v>31</v>
      </c>
      <c r="D37" s="39"/>
      <c r="E37" s="39"/>
      <c r="F37" s="43" t="str">
        <f>F35</f>
        <v>MRf.</v>
      </c>
      <c r="G37" s="41"/>
    </row>
    <row r="38" spans="2:7">
      <c r="B38" s="42"/>
      <c r="C38" s="39"/>
      <c r="D38" s="39"/>
      <c r="E38" s="39"/>
      <c r="F38" s="43"/>
      <c r="G38" s="41"/>
    </row>
    <row r="39" spans="2:7">
      <c r="B39" s="42" t="s">
        <v>489</v>
      </c>
      <c r="C39" s="39" t="s">
        <v>438</v>
      </c>
      <c r="D39" s="39"/>
      <c r="E39" s="39"/>
      <c r="F39" s="43" t="str">
        <f>F37</f>
        <v>MRf.</v>
      </c>
      <c r="G39" s="41"/>
    </row>
    <row r="40" spans="2:7">
      <c r="B40" s="42"/>
      <c r="C40" s="39"/>
      <c r="D40" s="39"/>
      <c r="E40" s="39"/>
      <c r="F40" s="43"/>
      <c r="G40" s="41"/>
    </row>
    <row r="41" spans="2:7">
      <c r="B41" s="42"/>
      <c r="C41" s="39"/>
      <c r="D41" s="39"/>
      <c r="E41" s="39"/>
      <c r="F41" s="43"/>
      <c r="G41" s="41"/>
    </row>
    <row r="42" spans="2:7">
      <c r="B42" s="42"/>
      <c r="C42" s="39"/>
      <c r="D42" s="39"/>
      <c r="E42" s="39"/>
      <c r="F42" s="43"/>
      <c r="G42" s="41"/>
    </row>
    <row r="43" spans="2:7">
      <c r="B43" s="42"/>
      <c r="C43" s="39"/>
      <c r="D43" s="39"/>
      <c r="E43" s="39"/>
      <c r="F43" s="43"/>
      <c r="G43" s="41"/>
    </row>
    <row r="44" spans="2:7">
      <c r="B44" s="42"/>
      <c r="C44" s="39"/>
      <c r="D44" s="39"/>
      <c r="E44" s="39"/>
      <c r="F44" s="43"/>
      <c r="G44" s="41"/>
    </row>
    <row r="45" spans="2:7">
      <c r="B45" s="42"/>
      <c r="C45" s="39"/>
      <c r="D45" s="39"/>
      <c r="E45" s="39"/>
      <c r="F45" s="43"/>
      <c r="G45" s="41"/>
    </row>
    <row r="46" spans="2:7">
      <c r="B46" s="42"/>
      <c r="C46" s="39"/>
      <c r="D46" s="39"/>
      <c r="E46" s="39"/>
      <c r="F46" s="43"/>
      <c r="G46" s="41"/>
    </row>
    <row r="47" spans="2:7">
      <c r="B47" s="42"/>
      <c r="C47" s="39"/>
      <c r="D47" s="39"/>
      <c r="E47" s="39"/>
      <c r="F47" s="43"/>
      <c r="G47" s="41"/>
    </row>
    <row r="48" spans="2:7">
      <c r="B48" s="42"/>
      <c r="C48" s="39"/>
      <c r="D48" s="39"/>
      <c r="E48" s="39"/>
      <c r="F48" s="43"/>
      <c r="G48" s="41"/>
    </row>
    <row r="49" spans="2:11">
      <c r="B49" s="42"/>
      <c r="C49" s="39"/>
      <c r="D49" s="39"/>
      <c r="E49" s="39"/>
      <c r="F49" s="43"/>
      <c r="G49" s="41"/>
    </row>
    <row r="50" spans="2:11">
      <c r="B50" s="42"/>
      <c r="C50" s="39"/>
      <c r="D50" s="39"/>
      <c r="E50" s="39"/>
      <c r="F50" s="43"/>
      <c r="G50" s="41"/>
    </row>
    <row r="51" spans="2:11">
      <c r="B51" s="42"/>
      <c r="C51" s="39"/>
      <c r="D51" s="39"/>
      <c r="E51" s="39"/>
      <c r="F51" s="43"/>
      <c r="G51" s="41"/>
    </row>
    <row r="52" spans="2:11">
      <c r="B52" s="42"/>
      <c r="C52" s="39"/>
      <c r="D52" s="39"/>
      <c r="E52" s="39"/>
      <c r="F52" s="43"/>
      <c r="G52" s="41"/>
    </row>
    <row r="53" spans="2:11">
      <c r="B53" s="42"/>
      <c r="C53" s="39"/>
      <c r="D53" s="39"/>
      <c r="E53" s="39"/>
      <c r="F53" s="43"/>
      <c r="G53" s="48"/>
    </row>
    <row r="54" spans="2:11">
      <c r="B54" s="42"/>
      <c r="C54" s="49"/>
      <c r="D54" s="49"/>
      <c r="E54" s="39"/>
      <c r="F54" s="43"/>
      <c r="G54" s="41"/>
      <c r="K54" s="46"/>
    </row>
    <row r="55" spans="2:11">
      <c r="B55" s="42"/>
      <c r="C55" s="49" t="s">
        <v>32</v>
      </c>
      <c r="D55" s="49"/>
      <c r="E55" s="39"/>
      <c r="F55" s="50" t="s">
        <v>33</v>
      </c>
      <c r="G55" s="51"/>
      <c r="J55" s="37"/>
      <c r="K55" s="52"/>
    </row>
    <row r="56" spans="2:11">
      <c r="B56" s="42"/>
      <c r="C56" s="39"/>
      <c r="D56" s="39"/>
      <c r="E56" s="39"/>
      <c r="F56" s="43"/>
      <c r="G56" s="53"/>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3BA37-2057-43FB-AC45-606C265B6A73}">
  <sheetPr>
    <tabColor rgb="FF92D050"/>
  </sheetPr>
  <dimension ref="A1:F44"/>
  <sheetViews>
    <sheetView tabSelected="1" view="pageBreakPreview" topLeftCell="A10" zoomScaleNormal="100" workbookViewId="0">
      <selection activeCell="E38" sqref="E38"/>
    </sheetView>
  </sheetViews>
  <sheetFormatPr defaultColWidth="9.140625" defaultRowHeight="12.75"/>
  <cols>
    <col min="1" max="1" width="7.5703125" style="44" customWidth="1"/>
    <col min="2" max="2" width="42.85546875" style="225" customWidth="1"/>
    <col min="3" max="3" width="7.28515625" style="36" customWidth="1"/>
    <col min="4" max="4" width="7.140625" style="37" customWidth="1"/>
    <col min="5" max="5" width="11.28515625" style="37" bestFit="1" customWidth="1"/>
    <col min="6" max="6" width="13.28515625" style="37" customWidth="1"/>
    <col min="7" max="16384" width="9.140625" style="36"/>
  </cols>
  <sheetData>
    <row r="1" spans="1:6">
      <c r="A1" s="303" t="s">
        <v>215</v>
      </c>
      <c r="B1" s="304" t="s">
        <v>45</v>
      </c>
      <c r="C1" s="303" t="s">
        <v>46</v>
      </c>
      <c r="D1" s="272" t="s">
        <v>47</v>
      </c>
      <c r="E1" s="303" t="s">
        <v>48</v>
      </c>
      <c r="F1" s="303" t="s">
        <v>49</v>
      </c>
    </row>
    <row r="2" spans="1:6">
      <c r="A2" s="326"/>
      <c r="B2" s="327"/>
      <c r="C2" s="328"/>
      <c r="D2" s="329"/>
      <c r="E2" s="276"/>
      <c r="F2" s="276"/>
    </row>
    <row r="3" spans="1:6" ht="14.25">
      <c r="A3" s="309" t="s">
        <v>489</v>
      </c>
      <c r="B3" s="310" t="s">
        <v>438</v>
      </c>
      <c r="C3" s="311"/>
      <c r="D3" s="312"/>
      <c r="E3" s="313"/>
      <c r="F3" s="313" t="s">
        <v>233</v>
      </c>
    </row>
    <row r="4" spans="1:6" ht="14.25">
      <c r="A4" s="314" t="s">
        <v>233</v>
      </c>
      <c r="B4" s="315"/>
      <c r="C4" s="311"/>
      <c r="D4" s="312"/>
      <c r="E4" s="313"/>
      <c r="F4" s="313" t="s">
        <v>233</v>
      </c>
    </row>
    <row r="5" spans="1:6" ht="14.25">
      <c r="A5" s="314" t="s">
        <v>496</v>
      </c>
      <c r="B5" s="315" t="s">
        <v>439</v>
      </c>
      <c r="C5" s="316"/>
      <c r="D5" s="312"/>
      <c r="E5" s="313"/>
      <c r="F5" s="313"/>
    </row>
    <row r="6" spans="1:6" ht="42.75">
      <c r="A6" s="314"/>
      <c r="B6" s="315" t="s">
        <v>440</v>
      </c>
      <c r="C6" s="311"/>
      <c r="D6" s="312"/>
      <c r="E6" s="313"/>
      <c r="F6" s="313"/>
    </row>
    <row r="7" spans="1:6" ht="14.25">
      <c r="A7" s="314"/>
      <c r="B7" s="315"/>
      <c r="C7" s="316"/>
      <c r="D7" s="312"/>
      <c r="E7" s="313"/>
      <c r="F7" s="313"/>
    </row>
    <row r="8" spans="1:6" ht="14.25">
      <c r="A8" s="314" t="s">
        <v>497</v>
      </c>
      <c r="B8" s="315" t="s">
        <v>441</v>
      </c>
      <c r="C8" s="316"/>
      <c r="D8" s="312"/>
      <c r="E8" s="313"/>
      <c r="F8" s="313"/>
    </row>
    <row r="9" spans="1:6" ht="14.25">
      <c r="A9" s="314"/>
      <c r="B9" s="315"/>
      <c r="C9" s="316"/>
      <c r="D9" s="312"/>
      <c r="E9" s="313"/>
      <c r="F9" s="313"/>
    </row>
    <row r="10" spans="1:6" ht="14.25">
      <c r="A10" s="314" t="s">
        <v>498</v>
      </c>
      <c r="B10" s="315"/>
      <c r="C10" s="316"/>
      <c r="D10" s="312"/>
      <c r="E10" s="313"/>
      <c r="F10" s="313"/>
    </row>
    <row r="11" spans="1:6" ht="14.25">
      <c r="A11" s="314">
        <v>1</v>
      </c>
      <c r="B11" s="315"/>
      <c r="C11" s="34"/>
      <c r="D11" s="330"/>
      <c r="E11" s="313"/>
      <c r="F11" s="313"/>
    </row>
    <row r="12" spans="1:6" ht="14.25">
      <c r="A12" s="314"/>
      <c r="B12" s="315"/>
      <c r="C12" s="316"/>
      <c r="D12" s="312"/>
      <c r="E12" s="313"/>
      <c r="F12" s="313"/>
    </row>
    <row r="13" spans="1:6" ht="14.25">
      <c r="A13" s="314"/>
      <c r="B13" s="315"/>
      <c r="C13" s="316"/>
      <c r="D13" s="312"/>
      <c r="E13" s="313"/>
      <c r="F13" s="313"/>
    </row>
    <row r="14" spans="1:6" ht="14.25">
      <c r="A14" s="314"/>
      <c r="B14" s="315"/>
      <c r="C14" s="332"/>
      <c r="D14" s="333"/>
      <c r="E14" s="149"/>
      <c r="F14" s="149"/>
    </row>
    <row r="15" spans="1:6" ht="14.25">
      <c r="A15" s="314"/>
      <c r="B15" s="315"/>
      <c r="C15" s="332"/>
      <c r="D15" s="333"/>
      <c r="E15" s="149"/>
      <c r="F15" s="149"/>
    </row>
    <row r="16" spans="1:6" ht="14.25">
      <c r="A16" s="314" t="s">
        <v>499</v>
      </c>
      <c r="B16" s="315" t="s">
        <v>442</v>
      </c>
      <c r="C16" s="332"/>
      <c r="D16" s="333"/>
      <c r="E16" s="149"/>
      <c r="F16" s="149"/>
    </row>
    <row r="17" spans="1:6" ht="14.25">
      <c r="A17" s="314"/>
      <c r="B17" s="315"/>
      <c r="C17" s="332"/>
      <c r="D17" s="333"/>
      <c r="E17" s="149"/>
      <c r="F17" s="149"/>
    </row>
    <row r="18" spans="1:6" ht="14.25">
      <c r="A18" s="314" t="s">
        <v>500</v>
      </c>
      <c r="B18" s="315"/>
      <c r="C18" s="332"/>
      <c r="D18" s="333"/>
      <c r="E18" s="149"/>
      <c r="F18" s="149"/>
    </row>
    <row r="19" spans="1:6" ht="14.25">
      <c r="A19" s="314">
        <v>1</v>
      </c>
      <c r="B19" s="315"/>
      <c r="C19" s="332"/>
      <c r="D19" s="333"/>
      <c r="E19" s="149"/>
      <c r="F19" s="149"/>
    </row>
    <row r="20" spans="1:6" ht="14.25">
      <c r="A20" s="315"/>
      <c r="B20" s="315"/>
      <c r="C20" s="332"/>
      <c r="D20" s="333"/>
      <c r="E20" s="149"/>
      <c r="F20" s="149"/>
    </row>
    <row r="21" spans="1:6" ht="14.25">
      <c r="A21" s="315"/>
      <c r="B21" s="315"/>
      <c r="C21" s="332"/>
      <c r="D21" s="333"/>
      <c r="E21" s="149"/>
      <c r="F21" s="149"/>
    </row>
    <row r="22" spans="1:6" ht="14.25">
      <c r="A22" s="315"/>
      <c r="B22" s="315"/>
      <c r="C22" s="332"/>
      <c r="D22" s="333"/>
      <c r="E22" s="149"/>
      <c r="F22" s="149"/>
    </row>
    <row r="23" spans="1:6">
      <c r="A23" s="332"/>
      <c r="B23" s="331"/>
      <c r="C23" s="332"/>
      <c r="D23" s="333"/>
      <c r="E23" s="149"/>
      <c r="F23" s="149"/>
    </row>
    <row r="24" spans="1:6">
      <c r="A24" s="332"/>
      <c r="B24" s="331"/>
      <c r="C24" s="332"/>
      <c r="D24" s="333"/>
      <c r="E24" s="149"/>
      <c r="F24" s="149"/>
    </row>
    <row r="25" spans="1:6">
      <c r="A25" s="332"/>
      <c r="B25" s="331"/>
      <c r="C25" s="332"/>
      <c r="D25" s="333"/>
      <c r="E25" s="149"/>
      <c r="F25" s="149"/>
    </row>
    <row r="26" spans="1:6">
      <c r="A26" s="332"/>
      <c r="B26" s="331"/>
      <c r="C26" s="332"/>
      <c r="D26" s="333"/>
      <c r="E26" s="149"/>
      <c r="F26" s="149"/>
    </row>
    <row r="27" spans="1:6">
      <c r="A27" s="332"/>
      <c r="B27" s="331"/>
      <c r="C27" s="332"/>
      <c r="D27" s="333"/>
      <c r="E27" s="149"/>
      <c r="F27" s="149"/>
    </row>
    <row r="28" spans="1:6">
      <c r="A28" s="332"/>
      <c r="B28" s="331"/>
      <c r="C28" s="332"/>
      <c r="D28" s="333"/>
      <c r="E28" s="149"/>
      <c r="F28" s="149"/>
    </row>
    <row r="29" spans="1:6">
      <c r="A29" s="332"/>
      <c r="B29" s="331"/>
      <c r="C29" s="332"/>
      <c r="D29" s="333"/>
      <c r="E29" s="149"/>
      <c r="F29" s="149"/>
    </row>
    <row r="30" spans="1:6">
      <c r="A30" s="332"/>
      <c r="B30" s="331"/>
      <c r="C30" s="332"/>
      <c r="D30" s="333"/>
      <c r="E30" s="149"/>
      <c r="F30" s="149"/>
    </row>
    <row r="31" spans="1:6">
      <c r="A31" s="332"/>
      <c r="B31" s="331"/>
      <c r="C31" s="332"/>
      <c r="D31" s="333"/>
      <c r="E31" s="149"/>
      <c r="F31" s="149"/>
    </row>
    <row r="32" spans="1:6">
      <c r="A32" s="332"/>
      <c r="B32" s="331"/>
      <c r="C32" s="332"/>
      <c r="D32" s="333"/>
      <c r="E32" s="149"/>
      <c r="F32" s="149"/>
    </row>
    <row r="33" spans="1:6">
      <c r="A33" s="332"/>
      <c r="B33" s="331"/>
      <c r="C33" s="332"/>
      <c r="D33" s="333"/>
      <c r="E33" s="149"/>
      <c r="F33" s="149"/>
    </row>
    <row r="34" spans="1:6">
      <c r="A34" s="332"/>
      <c r="B34" s="331"/>
      <c r="C34" s="332"/>
      <c r="D34" s="333"/>
      <c r="E34" s="149"/>
      <c r="F34" s="149"/>
    </row>
    <row r="35" spans="1:6">
      <c r="A35" s="332"/>
      <c r="B35" s="331"/>
      <c r="C35" s="332"/>
      <c r="D35" s="333"/>
      <c r="E35" s="149"/>
      <c r="F35" s="149"/>
    </row>
    <row r="36" spans="1:6">
      <c r="A36" s="332"/>
      <c r="B36" s="331"/>
      <c r="C36" s="332"/>
      <c r="D36" s="333"/>
      <c r="E36" s="149"/>
      <c r="F36" s="149"/>
    </row>
    <row r="37" spans="1:6">
      <c r="A37" s="332"/>
      <c r="B37" s="331"/>
      <c r="C37" s="332"/>
      <c r="D37" s="333"/>
      <c r="E37" s="149"/>
      <c r="F37" s="149"/>
    </row>
    <row r="38" spans="1:6">
      <c r="A38" s="332"/>
      <c r="B38" s="331"/>
      <c r="C38" s="332"/>
      <c r="D38" s="333"/>
      <c r="E38" s="149"/>
      <c r="F38" s="149"/>
    </row>
    <row r="39" spans="1:6">
      <c r="A39" s="332"/>
      <c r="B39" s="331"/>
      <c r="C39" s="332"/>
      <c r="D39" s="333"/>
      <c r="E39" s="149"/>
      <c r="F39" s="149"/>
    </row>
    <row r="40" spans="1:6">
      <c r="A40" s="332"/>
      <c r="B40" s="331"/>
      <c r="C40" s="332"/>
      <c r="D40" s="333"/>
      <c r="E40" s="149"/>
      <c r="F40" s="149"/>
    </row>
    <row r="41" spans="1:6">
      <c r="A41" s="332"/>
      <c r="B41" s="331"/>
      <c r="C41" s="332"/>
      <c r="D41" s="333"/>
      <c r="E41" s="149"/>
      <c r="F41" s="149"/>
    </row>
    <row r="42" spans="1:6">
      <c r="A42" s="332"/>
      <c r="B42" s="322"/>
      <c r="C42" s="332"/>
      <c r="D42" s="333"/>
      <c r="E42" s="149"/>
      <c r="F42" s="149"/>
    </row>
    <row r="43" spans="1:6" ht="26.25" thickBot="1">
      <c r="A43" s="332"/>
      <c r="B43" s="322" t="s">
        <v>502</v>
      </c>
      <c r="C43" s="332"/>
      <c r="D43" s="333"/>
      <c r="E43" s="149"/>
      <c r="F43" s="291"/>
    </row>
    <row r="44" spans="1:6" ht="13.5" thickTop="1">
      <c r="A44" s="334"/>
      <c r="B44" s="335"/>
      <c r="C44" s="334"/>
      <c r="D44" s="336"/>
      <c r="E44" s="295"/>
      <c r="F44" s="29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BEB1-6D27-422A-B7D4-908091E34A49}">
  <sheetPr>
    <tabColor rgb="FFFF0000"/>
  </sheetPr>
  <dimension ref="A1:AQ58"/>
  <sheetViews>
    <sheetView topLeftCell="A28" workbookViewId="0">
      <selection activeCell="L32" sqref="L32"/>
    </sheetView>
  </sheetViews>
  <sheetFormatPr defaultRowHeight="12.75"/>
  <cols>
    <col min="1" max="2" width="8.85546875" style="15"/>
    <col min="3" max="4" width="9.42578125" style="15" bestFit="1" customWidth="1"/>
    <col min="6" max="6" width="10.42578125" bestFit="1" customWidth="1"/>
    <col min="8" max="8" width="11.7109375" bestFit="1" customWidth="1"/>
    <col min="9" max="9" width="9.42578125" bestFit="1" customWidth="1"/>
    <col min="23" max="27" width="8.85546875" style="24"/>
  </cols>
  <sheetData>
    <row r="1" spans="1:43">
      <c r="A1" s="15" t="s">
        <v>53</v>
      </c>
      <c r="H1" s="15" t="s">
        <v>311</v>
      </c>
      <c r="I1" s="15"/>
      <c r="J1" s="15"/>
      <c r="K1" s="15"/>
      <c r="O1" s="15" t="s">
        <v>314</v>
      </c>
      <c r="P1" s="15"/>
      <c r="Q1" s="15"/>
      <c r="R1" s="15"/>
      <c r="W1" s="27" t="s">
        <v>340</v>
      </c>
      <c r="X1" s="23"/>
      <c r="Y1" s="23"/>
      <c r="Z1" s="23"/>
      <c r="AD1" s="32" t="s">
        <v>341</v>
      </c>
      <c r="AI1" s="32" t="s">
        <v>358</v>
      </c>
    </row>
    <row r="2" spans="1:43">
      <c r="A2" s="15" t="s">
        <v>70</v>
      </c>
      <c r="H2" s="15" t="s">
        <v>70</v>
      </c>
      <c r="I2" s="15"/>
      <c r="J2" s="15"/>
      <c r="K2" s="15"/>
      <c r="O2" s="15" t="s">
        <v>70</v>
      </c>
      <c r="P2" s="15"/>
      <c r="Q2" s="15"/>
      <c r="R2" s="15"/>
      <c r="W2" s="23" t="s">
        <v>70</v>
      </c>
      <c r="X2" s="23"/>
      <c r="Y2" s="23"/>
      <c r="Z2" s="23"/>
      <c r="AD2" s="32" t="s">
        <v>342</v>
      </c>
      <c r="AI2" s="32" t="s">
        <v>313</v>
      </c>
      <c r="AM2" s="32" t="s">
        <v>23</v>
      </c>
    </row>
    <row r="3" spans="1:43">
      <c r="A3" s="15" t="s">
        <v>304</v>
      </c>
      <c r="B3" s="15" t="s">
        <v>308</v>
      </c>
      <c r="C3" s="15" t="s">
        <v>309</v>
      </c>
      <c r="D3" s="15" t="s">
        <v>305</v>
      </c>
      <c r="E3" s="15" t="s">
        <v>310</v>
      </c>
      <c r="F3" s="15"/>
      <c r="H3" s="15" t="s">
        <v>304</v>
      </c>
      <c r="I3" s="15" t="s">
        <v>308</v>
      </c>
      <c r="J3" s="15" t="s">
        <v>309</v>
      </c>
      <c r="K3" s="15" t="s">
        <v>305</v>
      </c>
      <c r="L3" s="15" t="s">
        <v>310</v>
      </c>
      <c r="M3" s="15"/>
      <c r="O3" s="15" t="s">
        <v>304</v>
      </c>
      <c r="P3" s="15" t="s">
        <v>308</v>
      </c>
      <c r="Q3" s="15" t="s">
        <v>309</v>
      </c>
      <c r="R3" s="15" t="s">
        <v>305</v>
      </c>
      <c r="S3" s="15" t="s">
        <v>310</v>
      </c>
      <c r="T3" s="15"/>
      <c r="W3" s="23" t="s">
        <v>304</v>
      </c>
      <c r="X3" s="23" t="s">
        <v>308</v>
      </c>
      <c r="Y3" s="27" t="s">
        <v>339</v>
      </c>
      <c r="Z3" s="23" t="s">
        <v>305</v>
      </c>
      <c r="AA3" s="27" t="s">
        <v>313</v>
      </c>
      <c r="AD3">
        <v>15.06</v>
      </c>
      <c r="AE3">
        <v>1</v>
      </c>
      <c r="AF3">
        <v>3</v>
      </c>
      <c r="AG3">
        <f>AD3*AE3*AF3</f>
        <v>45.18</v>
      </c>
      <c r="AI3">
        <v>3.68</v>
      </c>
      <c r="AJ3">
        <v>4</v>
      </c>
      <c r="AK3">
        <f>AI3*AJ3</f>
        <v>14.72</v>
      </c>
      <c r="AM3">
        <v>7.69</v>
      </c>
      <c r="AN3">
        <v>2</v>
      </c>
      <c r="AO3">
        <f>AM3*AN3</f>
        <v>15.38</v>
      </c>
    </row>
    <row r="4" spans="1:43">
      <c r="A4" s="15">
        <v>25.3</v>
      </c>
      <c r="B4" s="15">
        <v>0.25</v>
      </c>
      <c r="C4" s="15">
        <v>0.85</v>
      </c>
      <c r="D4" s="15">
        <v>2</v>
      </c>
      <c r="E4" s="15">
        <f>A4*B4*C4*D4</f>
        <v>10.7525</v>
      </c>
      <c r="F4" s="15"/>
      <c r="H4" s="15">
        <v>25.3</v>
      </c>
      <c r="I4" s="15">
        <v>0.25</v>
      </c>
      <c r="J4" s="15">
        <v>0.35</v>
      </c>
      <c r="K4" s="15">
        <v>2</v>
      </c>
      <c r="L4" s="15">
        <f>H4*I4*J4*K4</f>
        <v>4.4275000000000002</v>
      </c>
      <c r="M4" s="15"/>
      <c r="O4" s="15">
        <v>25.3</v>
      </c>
      <c r="P4" s="15">
        <v>0.25</v>
      </c>
      <c r="Q4" s="15">
        <v>0.35</v>
      </c>
      <c r="R4" s="15">
        <v>2</v>
      </c>
      <c r="S4" s="15">
        <f>O4*P4*Q4*R4</f>
        <v>4.4275000000000002</v>
      </c>
      <c r="T4" s="15"/>
      <c r="W4" s="23">
        <v>25.3</v>
      </c>
      <c r="X4" s="23">
        <v>0.25</v>
      </c>
      <c r="Y4" s="23">
        <v>2</v>
      </c>
      <c r="Z4" s="23">
        <v>2</v>
      </c>
      <c r="AA4" s="23">
        <f>W4*X4*Y4*Z4</f>
        <v>25.3</v>
      </c>
      <c r="AD4">
        <v>14.95</v>
      </c>
      <c r="AE4">
        <v>1</v>
      </c>
      <c r="AF4">
        <v>3</v>
      </c>
      <c r="AG4">
        <f t="shared" ref="AG4:AG5" si="0">AD4*AE4*AF4</f>
        <v>44.849999999999994</v>
      </c>
      <c r="AI4">
        <v>3.58</v>
      </c>
      <c r="AJ4">
        <v>4</v>
      </c>
      <c r="AK4">
        <f t="shared" ref="AK4:AK11" si="1">AI4*AJ4</f>
        <v>14.32</v>
      </c>
      <c r="AM4">
        <v>7.59</v>
      </c>
      <c r="AN4">
        <v>2</v>
      </c>
      <c r="AO4">
        <f t="shared" ref="AO4:AO11" si="2">AM4*AN4</f>
        <v>15.18</v>
      </c>
    </row>
    <row r="5" spans="1:43">
      <c r="A5" s="15">
        <v>9.9499999999999993</v>
      </c>
      <c r="B5" s="15">
        <v>0.25</v>
      </c>
      <c r="C5" s="15">
        <v>0.85</v>
      </c>
      <c r="D5" s="15">
        <v>2</v>
      </c>
      <c r="E5" s="15">
        <f t="shared" ref="E5:E12" si="3">A5*B5*C5*D5</f>
        <v>4.2287499999999998</v>
      </c>
      <c r="F5" s="15"/>
      <c r="H5" s="15">
        <v>9.9499999999999993</v>
      </c>
      <c r="I5" s="15">
        <v>0.25</v>
      </c>
      <c r="J5" s="15">
        <v>0.35</v>
      </c>
      <c r="K5" s="15">
        <v>2</v>
      </c>
      <c r="L5" s="15">
        <f t="shared" ref="L5:L8" si="4">H5*I5*J5*K5</f>
        <v>1.7412499999999997</v>
      </c>
      <c r="M5" s="15"/>
      <c r="O5" s="15">
        <v>9.9499999999999993</v>
      </c>
      <c r="P5" s="15">
        <v>0.25</v>
      </c>
      <c r="Q5" s="15">
        <v>0.35</v>
      </c>
      <c r="R5" s="15">
        <v>2</v>
      </c>
      <c r="S5" s="15">
        <f t="shared" ref="S5:S8" si="5">O5*P5*Q5*R5</f>
        <v>1.7412499999999997</v>
      </c>
      <c r="T5" s="15"/>
      <c r="W5" s="23">
        <v>9.9499999999999993</v>
      </c>
      <c r="X5" s="23">
        <v>0.25</v>
      </c>
      <c r="Y5" s="23">
        <v>2</v>
      </c>
      <c r="Z5" s="23">
        <v>2</v>
      </c>
      <c r="AA5" s="23">
        <f t="shared" ref="AA5:AA8" si="6">W5*X5*Y5*Z5</f>
        <v>9.9499999999999993</v>
      </c>
      <c r="AD5">
        <v>7.2</v>
      </c>
      <c r="AE5">
        <v>11</v>
      </c>
      <c r="AF5">
        <v>3</v>
      </c>
      <c r="AG5">
        <f t="shared" si="0"/>
        <v>237.60000000000002</v>
      </c>
      <c r="AI5">
        <v>7.43</v>
      </c>
      <c r="AJ5">
        <v>4</v>
      </c>
      <c r="AK5">
        <f t="shared" si="1"/>
        <v>29.72</v>
      </c>
      <c r="AM5">
        <v>11.35</v>
      </c>
      <c r="AN5">
        <v>2</v>
      </c>
      <c r="AO5">
        <f t="shared" si="2"/>
        <v>22.7</v>
      </c>
    </row>
    <row r="6" spans="1:43">
      <c r="A6" s="15">
        <v>6.95</v>
      </c>
      <c r="B6" s="15">
        <v>0.25</v>
      </c>
      <c r="C6" s="15">
        <v>0.85</v>
      </c>
      <c r="D6" s="15">
        <v>4</v>
      </c>
      <c r="E6" s="15">
        <f t="shared" si="3"/>
        <v>5.9074999999999998</v>
      </c>
      <c r="F6" s="15"/>
      <c r="H6" s="15">
        <v>6.95</v>
      </c>
      <c r="I6" s="15">
        <v>0.25</v>
      </c>
      <c r="J6" s="15">
        <v>0.35</v>
      </c>
      <c r="K6" s="15">
        <v>4</v>
      </c>
      <c r="L6" s="15">
        <f t="shared" si="4"/>
        <v>2.4325000000000001</v>
      </c>
      <c r="M6" s="15"/>
      <c r="O6" s="15">
        <v>6.95</v>
      </c>
      <c r="P6" s="15">
        <v>0.25</v>
      </c>
      <c r="Q6" s="15">
        <v>0.35</v>
      </c>
      <c r="R6" s="15">
        <v>4</v>
      </c>
      <c r="S6" s="15">
        <f t="shared" si="5"/>
        <v>2.4325000000000001</v>
      </c>
      <c r="T6" s="15"/>
      <c r="W6" s="23">
        <v>6.95</v>
      </c>
      <c r="X6" s="23">
        <v>0.25</v>
      </c>
      <c r="Y6" s="23">
        <v>2</v>
      </c>
      <c r="Z6" s="23">
        <v>4</v>
      </c>
      <c r="AA6" s="23">
        <f t="shared" si="6"/>
        <v>13.9</v>
      </c>
      <c r="AG6" s="22">
        <f>SUM(AG3:AG5)</f>
        <v>327.63</v>
      </c>
      <c r="AI6">
        <v>0.6</v>
      </c>
      <c r="AJ6">
        <v>4</v>
      </c>
      <c r="AK6">
        <f t="shared" si="1"/>
        <v>2.4</v>
      </c>
      <c r="AM6">
        <v>3.32</v>
      </c>
      <c r="AN6">
        <v>2</v>
      </c>
      <c r="AO6">
        <f t="shared" si="2"/>
        <v>6.64</v>
      </c>
    </row>
    <row r="7" spans="1:43">
      <c r="A7" s="15">
        <v>35</v>
      </c>
      <c r="B7" s="15">
        <v>0.25</v>
      </c>
      <c r="C7" s="15">
        <v>0.85</v>
      </c>
      <c r="D7" s="15">
        <v>2</v>
      </c>
      <c r="E7" s="15">
        <f t="shared" si="3"/>
        <v>14.875</v>
      </c>
      <c r="F7" s="15"/>
      <c r="H7" s="15">
        <v>35</v>
      </c>
      <c r="I7" s="15">
        <v>0.25</v>
      </c>
      <c r="J7" s="15">
        <v>0.35</v>
      </c>
      <c r="K7" s="15">
        <v>2</v>
      </c>
      <c r="L7" s="15">
        <f t="shared" si="4"/>
        <v>6.125</v>
      </c>
      <c r="M7" s="15"/>
      <c r="O7" s="15">
        <v>35</v>
      </c>
      <c r="P7" s="15">
        <v>0.25</v>
      </c>
      <c r="Q7" s="15">
        <v>0.35</v>
      </c>
      <c r="R7" s="15">
        <v>2</v>
      </c>
      <c r="S7" s="15">
        <f t="shared" si="5"/>
        <v>6.125</v>
      </c>
      <c r="T7" s="15"/>
      <c r="W7" s="23">
        <v>35</v>
      </c>
      <c r="X7" s="23">
        <v>0.25</v>
      </c>
      <c r="Y7" s="23">
        <v>2</v>
      </c>
      <c r="Z7" s="23">
        <v>2</v>
      </c>
      <c r="AA7" s="23">
        <f t="shared" si="6"/>
        <v>35</v>
      </c>
      <c r="AI7">
        <v>2.19</v>
      </c>
      <c r="AJ7">
        <v>4</v>
      </c>
      <c r="AK7">
        <f t="shared" si="1"/>
        <v>8.76</v>
      </c>
      <c r="AM7">
        <v>6.24</v>
      </c>
      <c r="AN7">
        <v>2</v>
      </c>
      <c r="AO7">
        <f t="shared" si="2"/>
        <v>12.48</v>
      </c>
    </row>
    <row r="8" spans="1:43">
      <c r="A8" s="15">
        <v>43.5</v>
      </c>
      <c r="B8" s="15">
        <v>0.25</v>
      </c>
      <c r="C8" s="15">
        <v>0.85</v>
      </c>
      <c r="D8" s="15">
        <v>2</v>
      </c>
      <c r="E8" s="15">
        <f t="shared" si="3"/>
        <v>18.487500000000001</v>
      </c>
      <c r="F8" s="15">
        <f>SUM(E4:E8)</f>
        <v>54.251249999999999</v>
      </c>
      <c r="H8" s="15">
        <v>43.5</v>
      </c>
      <c r="I8" s="15">
        <v>0.25</v>
      </c>
      <c r="J8" s="15">
        <v>0.35</v>
      </c>
      <c r="K8" s="15">
        <v>2</v>
      </c>
      <c r="L8" s="15">
        <f t="shared" si="4"/>
        <v>7.6124999999999998</v>
      </c>
      <c r="M8" s="15">
        <f>SUM(L4:L8)</f>
        <v>22.338750000000001</v>
      </c>
      <c r="O8" s="15">
        <v>43.5</v>
      </c>
      <c r="P8" s="15">
        <v>0.25</v>
      </c>
      <c r="Q8" s="15">
        <v>0.35</v>
      </c>
      <c r="R8" s="15">
        <v>2</v>
      </c>
      <c r="S8" s="15">
        <f t="shared" si="5"/>
        <v>7.6124999999999998</v>
      </c>
      <c r="T8" s="21">
        <f>SUM(S4:S8)</f>
        <v>22.338750000000001</v>
      </c>
      <c r="W8" s="23">
        <v>43.5</v>
      </c>
      <c r="X8" s="23">
        <v>0.25</v>
      </c>
      <c r="Y8" s="23">
        <v>2</v>
      </c>
      <c r="Z8" s="23">
        <v>2</v>
      </c>
      <c r="AA8" s="23">
        <f t="shared" si="6"/>
        <v>43.5</v>
      </c>
      <c r="AB8" s="19">
        <f>SUM(W8:AA8)</f>
        <v>91.25</v>
      </c>
      <c r="AI8">
        <v>6.15</v>
      </c>
      <c r="AJ8">
        <v>4</v>
      </c>
      <c r="AK8">
        <f t="shared" si="1"/>
        <v>24.6</v>
      </c>
      <c r="AM8">
        <v>10.11</v>
      </c>
      <c r="AN8">
        <v>2</v>
      </c>
      <c r="AO8">
        <f t="shared" si="2"/>
        <v>20.22</v>
      </c>
    </row>
    <row r="9" spans="1:43">
      <c r="D9"/>
      <c r="E9" s="15"/>
      <c r="H9" s="15"/>
      <c r="I9" s="15"/>
      <c r="J9" s="15"/>
      <c r="L9" s="15"/>
      <c r="O9" s="15"/>
      <c r="P9" s="15"/>
      <c r="Q9" s="15"/>
      <c r="S9" s="15"/>
      <c r="W9" s="23"/>
      <c r="X9" s="23"/>
      <c r="Y9" s="23"/>
      <c r="AA9" s="23"/>
      <c r="AD9" s="32" t="s">
        <v>343</v>
      </c>
      <c r="AI9">
        <v>2.17</v>
      </c>
      <c r="AJ9">
        <v>4</v>
      </c>
      <c r="AK9">
        <f t="shared" si="1"/>
        <v>8.68</v>
      </c>
      <c r="AM9">
        <v>6.22</v>
      </c>
      <c r="AN9">
        <v>2</v>
      </c>
      <c r="AO9">
        <f t="shared" si="2"/>
        <v>12.44</v>
      </c>
    </row>
    <row r="10" spans="1:43">
      <c r="A10" s="15" t="s">
        <v>306</v>
      </c>
      <c r="E10" s="15"/>
      <c r="H10" s="15" t="s">
        <v>306</v>
      </c>
      <c r="I10" s="15"/>
      <c r="J10" s="15"/>
      <c r="K10" s="15"/>
      <c r="L10" s="15"/>
      <c r="O10" s="15" t="s">
        <v>315</v>
      </c>
      <c r="P10" s="15"/>
      <c r="Q10" s="15"/>
      <c r="R10" s="15"/>
      <c r="S10" s="15"/>
      <c r="W10" s="23" t="s">
        <v>315</v>
      </c>
      <c r="X10" s="23"/>
      <c r="Y10" s="23"/>
      <c r="Z10" s="23"/>
      <c r="AA10" s="23"/>
      <c r="AD10">
        <v>4.0999999999999996</v>
      </c>
      <c r="AE10">
        <v>1.2</v>
      </c>
      <c r="AF10">
        <v>13</v>
      </c>
      <c r="AG10">
        <f>AD10*AE10*AF10</f>
        <v>63.959999999999987</v>
      </c>
      <c r="AI10">
        <v>1.81</v>
      </c>
      <c r="AJ10">
        <v>4</v>
      </c>
      <c r="AK10">
        <f t="shared" si="1"/>
        <v>7.24</v>
      </c>
      <c r="AM10">
        <v>6.05</v>
      </c>
      <c r="AN10">
        <v>2</v>
      </c>
      <c r="AO10">
        <f t="shared" si="2"/>
        <v>12.1</v>
      </c>
    </row>
    <row r="11" spans="1:43">
      <c r="A11" s="15" t="s">
        <v>111</v>
      </c>
      <c r="B11" s="15" t="s">
        <v>23</v>
      </c>
      <c r="C11" s="15" t="s">
        <v>307</v>
      </c>
      <c r="D11" s="15" t="s">
        <v>305</v>
      </c>
      <c r="E11" s="15" t="s">
        <v>310</v>
      </c>
      <c r="H11" s="15" t="s">
        <v>111</v>
      </c>
      <c r="I11" s="15" t="s">
        <v>23</v>
      </c>
      <c r="J11" s="15" t="s">
        <v>307</v>
      </c>
      <c r="K11" s="15" t="s">
        <v>305</v>
      </c>
      <c r="L11" s="15" t="s">
        <v>310</v>
      </c>
      <c r="O11" s="15" t="s">
        <v>111</v>
      </c>
      <c r="P11" s="15" t="s">
        <v>23</v>
      </c>
      <c r="Q11" s="15" t="s">
        <v>307</v>
      </c>
      <c r="R11" s="15" t="s">
        <v>305</v>
      </c>
      <c r="S11" s="15" t="s">
        <v>310</v>
      </c>
      <c r="U11" s="15" t="s">
        <v>316</v>
      </c>
      <c r="W11" s="23" t="s">
        <v>111</v>
      </c>
      <c r="X11" s="23" t="s">
        <v>23</v>
      </c>
      <c r="Y11" s="23" t="s">
        <v>307</v>
      </c>
      <c r="Z11" s="23" t="s">
        <v>305</v>
      </c>
      <c r="AA11" s="23" t="s">
        <v>310</v>
      </c>
      <c r="AD11">
        <v>7.1</v>
      </c>
      <c r="AE11">
        <v>1.2</v>
      </c>
      <c r="AF11">
        <v>2</v>
      </c>
      <c r="AG11">
        <f t="shared" ref="AG11:AG12" si="7">AD11*AE11*AF11</f>
        <v>17.04</v>
      </c>
      <c r="AI11">
        <v>2.2400000000000002</v>
      </c>
      <c r="AJ11">
        <v>4</v>
      </c>
      <c r="AK11">
        <f t="shared" si="1"/>
        <v>8.9600000000000009</v>
      </c>
      <c r="AM11">
        <v>6.52</v>
      </c>
      <c r="AN11">
        <v>2</v>
      </c>
      <c r="AO11">
        <f t="shared" si="2"/>
        <v>13.04</v>
      </c>
    </row>
    <row r="12" spans="1:43">
      <c r="A12" s="15">
        <v>1.8</v>
      </c>
      <c r="B12" s="15">
        <v>1.5</v>
      </c>
      <c r="C12" s="15">
        <v>1.2</v>
      </c>
      <c r="D12" s="15">
        <v>16</v>
      </c>
      <c r="E12" s="15">
        <f t="shared" si="3"/>
        <v>51.84</v>
      </c>
      <c r="F12" s="17">
        <f>E12+F8</f>
        <v>106.09125</v>
      </c>
      <c r="H12" s="15">
        <v>1.8</v>
      </c>
      <c r="I12" s="15">
        <v>1.5</v>
      </c>
      <c r="J12" s="15">
        <v>0.85</v>
      </c>
      <c r="K12" s="15">
        <v>16</v>
      </c>
      <c r="L12" s="15">
        <f t="shared" ref="L12" si="8">H12*I12*J12*K12</f>
        <v>36.72</v>
      </c>
      <c r="M12" s="18">
        <f>M8+L12</f>
        <v>59.058750000000003</v>
      </c>
      <c r="O12" s="15">
        <v>1.8</v>
      </c>
      <c r="P12" s="15">
        <v>1.5</v>
      </c>
      <c r="Q12" s="15">
        <v>0.35</v>
      </c>
      <c r="R12" s="15">
        <v>16</v>
      </c>
      <c r="S12" s="21">
        <f t="shared" ref="S12:S13" si="9">O12*P12*Q12*R12</f>
        <v>15.12</v>
      </c>
      <c r="T12" s="18"/>
      <c r="U12" s="17">
        <f>O12*P12*R12</f>
        <v>43.2</v>
      </c>
      <c r="W12" s="23">
        <v>1.8</v>
      </c>
      <c r="X12" s="23">
        <v>2</v>
      </c>
      <c r="Y12" s="23">
        <v>0.35</v>
      </c>
      <c r="Z12" s="23">
        <v>16</v>
      </c>
      <c r="AA12" s="23">
        <f t="shared" ref="AA12:AA16" si="10">W12*X12*Y12*Z12</f>
        <v>20.16</v>
      </c>
      <c r="AD12">
        <v>6.2</v>
      </c>
      <c r="AE12">
        <v>1.2</v>
      </c>
      <c r="AF12">
        <v>3</v>
      </c>
      <c r="AG12">
        <f t="shared" si="7"/>
        <v>22.32</v>
      </c>
      <c r="AK12" s="22">
        <f>SUM(AK3:AK11)</f>
        <v>119.4</v>
      </c>
      <c r="AL12" s="32" t="s">
        <v>362</v>
      </c>
      <c r="AO12">
        <f>SUM(AO3:AO11)</f>
        <v>130.18</v>
      </c>
      <c r="AP12">
        <f>AO12*5.25</f>
        <v>683.44500000000005</v>
      </c>
      <c r="AQ12" s="32" t="s">
        <v>359</v>
      </c>
    </row>
    <row r="13" spans="1:43">
      <c r="O13">
        <v>0.7</v>
      </c>
      <c r="P13">
        <v>1.2</v>
      </c>
      <c r="Q13">
        <v>1.32</v>
      </c>
      <c r="R13" s="15">
        <v>16</v>
      </c>
      <c r="S13" s="21">
        <f t="shared" si="9"/>
        <v>17.7408</v>
      </c>
      <c r="T13" s="20"/>
      <c r="U13" s="16"/>
      <c r="W13" s="23">
        <v>1.5</v>
      </c>
      <c r="X13" s="23">
        <v>2</v>
      </c>
      <c r="Y13" s="23">
        <v>0.35</v>
      </c>
      <c r="Z13" s="23">
        <v>16</v>
      </c>
      <c r="AA13" s="23">
        <f t="shared" si="10"/>
        <v>16.799999999999997</v>
      </c>
      <c r="AB13" s="19">
        <f>SUM(AA12:AA13)</f>
        <v>36.959999999999994</v>
      </c>
      <c r="AG13" s="29">
        <f>7.32*4</f>
        <v>29.28</v>
      </c>
      <c r="AP13">
        <f>AO12</f>
        <v>130.18</v>
      </c>
      <c r="AQ13" s="32" t="s">
        <v>142</v>
      </c>
    </row>
    <row r="14" spans="1:43">
      <c r="W14" s="23"/>
      <c r="X14" s="23"/>
      <c r="Y14" s="23"/>
      <c r="Z14" s="23"/>
      <c r="AA14" s="23"/>
      <c r="AG14">
        <f>6.35*4</f>
        <v>25.4</v>
      </c>
      <c r="AP14">
        <f>AO12*2</f>
        <v>260.36</v>
      </c>
      <c r="AQ14" s="32" t="s">
        <v>360</v>
      </c>
    </row>
    <row r="15" spans="1:43">
      <c r="H15" t="s">
        <v>312</v>
      </c>
      <c r="O15" t="s">
        <v>312</v>
      </c>
      <c r="W15" s="24">
        <v>0.7</v>
      </c>
      <c r="X15" s="24">
        <v>2</v>
      </c>
      <c r="Y15" s="24">
        <v>1.32</v>
      </c>
      <c r="Z15" s="23">
        <v>16</v>
      </c>
      <c r="AA15" s="23">
        <f t="shared" si="10"/>
        <v>29.567999999999998</v>
      </c>
      <c r="AG15" s="22">
        <f>SUM(AG10:AG14)</f>
        <v>158</v>
      </c>
    </row>
    <row r="16" spans="1:43">
      <c r="H16" t="s">
        <v>313</v>
      </c>
      <c r="I16" t="s">
        <v>307</v>
      </c>
      <c r="O16" t="s">
        <v>313</v>
      </c>
      <c r="P16" t="s">
        <v>307</v>
      </c>
      <c r="W16" s="23">
        <v>1.2</v>
      </c>
      <c r="X16" s="23">
        <v>2</v>
      </c>
      <c r="Y16" s="24">
        <v>1.32</v>
      </c>
      <c r="Z16" s="23">
        <v>16</v>
      </c>
      <c r="AA16" s="23">
        <f t="shared" si="10"/>
        <v>50.688000000000002</v>
      </c>
      <c r="AB16" s="19">
        <f>SUM(AA15:AA16)</f>
        <v>80.256</v>
      </c>
    </row>
    <row r="17" spans="1:28">
      <c r="H17">
        <v>1706</v>
      </c>
      <c r="I17">
        <v>0.47</v>
      </c>
      <c r="L17">
        <f>H17*I17</f>
        <v>801.81999999999994</v>
      </c>
      <c r="M17" s="17">
        <f>M12+L17</f>
        <v>860.87874999999997</v>
      </c>
      <c r="O17">
        <v>1706</v>
      </c>
      <c r="P17">
        <v>0.1</v>
      </c>
      <c r="S17" s="22">
        <f>O17*P17</f>
        <v>170.60000000000002</v>
      </c>
      <c r="T17" s="18"/>
      <c r="Z17" s="23"/>
      <c r="AA17" s="23"/>
    </row>
    <row r="19" spans="1:28">
      <c r="W19" s="24" t="s">
        <v>312</v>
      </c>
    </row>
    <row r="20" spans="1:28">
      <c r="W20" s="24" t="s">
        <v>313</v>
      </c>
      <c r="X20" s="24" t="s">
        <v>307</v>
      </c>
    </row>
    <row r="21" spans="1:28">
      <c r="W21" s="24">
        <v>47.6</v>
      </c>
      <c r="X21" s="24">
        <v>0.1</v>
      </c>
      <c r="Y21" s="24">
        <v>2</v>
      </c>
      <c r="AA21" s="24">
        <f>W21*X21*Y21</f>
        <v>9.5200000000000014</v>
      </c>
    </row>
    <row r="22" spans="1:28">
      <c r="W22" s="24">
        <v>28.71</v>
      </c>
      <c r="X22" s="24">
        <v>0.1</v>
      </c>
      <c r="Y22" s="24">
        <v>2</v>
      </c>
      <c r="AA22" s="24">
        <f t="shared" ref="AA22:AA23" si="11">W22*X22*Y22</f>
        <v>5.7420000000000009</v>
      </c>
    </row>
    <row r="23" spans="1:28">
      <c r="W23" s="24">
        <v>8.9499999999999993</v>
      </c>
      <c r="X23" s="24">
        <v>0.1</v>
      </c>
      <c r="Y23" s="24">
        <v>2</v>
      </c>
      <c r="AA23" s="24">
        <f t="shared" si="11"/>
        <v>1.79</v>
      </c>
      <c r="AB23" s="22">
        <f>SUM(AA21:AA23)</f>
        <v>17.052000000000003</v>
      </c>
    </row>
    <row r="25" spans="1:28">
      <c r="A25"/>
      <c r="B25" s="15" t="s">
        <v>321</v>
      </c>
      <c r="E25" s="15"/>
    </row>
    <row r="26" spans="1:28">
      <c r="A26" s="15" t="s">
        <v>70</v>
      </c>
      <c r="E26" s="15"/>
    </row>
    <row r="27" spans="1:28">
      <c r="A27"/>
      <c r="B27" s="15" t="s">
        <v>304</v>
      </c>
      <c r="C27" s="15" t="s">
        <v>319</v>
      </c>
      <c r="D27" s="15" t="s">
        <v>320</v>
      </c>
      <c r="E27" s="23"/>
      <c r="F27" s="27" t="s">
        <v>328</v>
      </c>
      <c r="G27" s="27" t="s">
        <v>329</v>
      </c>
      <c r="H27" s="32" t="s">
        <v>80</v>
      </c>
      <c r="I27" s="32" t="s">
        <v>330</v>
      </c>
    </row>
    <row r="28" spans="1:28">
      <c r="A28" t="s">
        <v>317</v>
      </c>
      <c r="B28" s="15">
        <v>25.3</v>
      </c>
      <c r="C28" s="15">
        <f>2*5</f>
        <v>10</v>
      </c>
      <c r="D28" s="15">
        <f>B28*C28</f>
        <v>253</v>
      </c>
      <c r="E28" s="25" t="s">
        <v>325</v>
      </c>
      <c r="F28" s="23">
        <f>D28+D29+D31+D32+D34+D35+D37+D38+D40+D41</f>
        <v>2553</v>
      </c>
      <c r="G28" s="31">
        <v>1.579</v>
      </c>
      <c r="H28" s="17">
        <f>F28*G28</f>
        <v>4031.1869999999999</v>
      </c>
      <c r="I28" s="16">
        <f>F28/6</f>
        <v>425.5</v>
      </c>
    </row>
    <row r="29" spans="1:28">
      <c r="A29" t="s">
        <v>317</v>
      </c>
      <c r="B29" s="15">
        <v>25.3</v>
      </c>
      <c r="C29" s="15">
        <f>2*5</f>
        <v>10</v>
      </c>
      <c r="D29" s="15">
        <f t="shared" ref="D29:D51" si="12">B29*C29</f>
        <v>253</v>
      </c>
      <c r="E29" s="25" t="s">
        <v>326</v>
      </c>
      <c r="F29" s="23">
        <f>D30+D33+D36+D39+D42</f>
        <v>2562</v>
      </c>
      <c r="G29" s="31">
        <v>0.222</v>
      </c>
      <c r="H29" s="17">
        <f t="shared" ref="H29:H55" si="13">F29*G29</f>
        <v>568.76400000000001</v>
      </c>
      <c r="I29" s="16">
        <f t="shared" ref="I29:I55" si="14">F29/6</f>
        <v>427</v>
      </c>
    </row>
    <row r="30" spans="1:28">
      <c r="A30" t="s">
        <v>318</v>
      </c>
      <c r="B30" s="15">
        <v>0.5</v>
      </c>
      <c r="C30" s="15">
        <f>254*2*2</f>
        <v>1016</v>
      </c>
      <c r="D30" s="15">
        <f t="shared" si="12"/>
        <v>508</v>
      </c>
      <c r="E30" s="23"/>
      <c r="F30" s="23"/>
      <c r="G30" s="23"/>
      <c r="H30" s="16"/>
      <c r="I30" s="16"/>
    </row>
    <row r="31" spans="1:28">
      <c r="A31" t="s">
        <v>317</v>
      </c>
      <c r="B31" s="15">
        <v>9.9499999999999993</v>
      </c>
      <c r="C31" s="15">
        <f t="shared" ref="C31:C32" si="15">2*5</f>
        <v>10</v>
      </c>
      <c r="D31" s="15">
        <f t="shared" si="12"/>
        <v>99.5</v>
      </c>
      <c r="E31" s="23"/>
      <c r="F31" s="23"/>
      <c r="G31" s="23"/>
      <c r="H31" s="16"/>
      <c r="I31" s="16"/>
    </row>
    <row r="32" spans="1:28">
      <c r="A32" t="s">
        <v>317</v>
      </c>
      <c r="B32" s="15">
        <v>9.9499999999999993</v>
      </c>
      <c r="C32" s="15">
        <f t="shared" si="15"/>
        <v>10</v>
      </c>
      <c r="D32" s="15">
        <f t="shared" si="12"/>
        <v>99.5</v>
      </c>
      <c r="E32" s="23"/>
      <c r="F32" s="23"/>
      <c r="G32" s="23"/>
      <c r="H32" s="16"/>
      <c r="I32" s="16"/>
    </row>
    <row r="33" spans="1:9">
      <c r="A33" t="s">
        <v>318</v>
      </c>
      <c r="B33" s="15">
        <v>0.5</v>
      </c>
      <c r="C33" s="15">
        <f>100*2*2</f>
        <v>400</v>
      </c>
      <c r="D33" s="15">
        <f t="shared" si="12"/>
        <v>200</v>
      </c>
      <c r="E33" s="23"/>
      <c r="F33" s="23"/>
      <c r="G33" s="23"/>
      <c r="H33" s="16"/>
      <c r="I33" s="16"/>
    </row>
    <row r="34" spans="1:9">
      <c r="A34" t="s">
        <v>317</v>
      </c>
      <c r="B34" s="15">
        <v>6.95</v>
      </c>
      <c r="C34" s="15">
        <f>4*5</f>
        <v>20</v>
      </c>
      <c r="D34" s="15">
        <f t="shared" si="12"/>
        <v>139</v>
      </c>
      <c r="E34" s="23"/>
      <c r="F34" s="23"/>
      <c r="G34" s="23"/>
      <c r="H34" s="16"/>
      <c r="I34" s="16"/>
    </row>
    <row r="35" spans="1:9">
      <c r="A35" t="s">
        <v>317</v>
      </c>
      <c r="B35" s="15">
        <v>6.95</v>
      </c>
      <c r="C35" s="15">
        <f>4*5</f>
        <v>20</v>
      </c>
      <c r="D35" s="15">
        <f t="shared" si="12"/>
        <v>139</v>
      </c>
      <c r="E35" s="23"/>
      <c r="F35" s="23"/>
      <c r="G35" s="23"/>
      <c r="H35" s="16"/>
      <c r="I35" s="16"/>
    </row>
    <row r="36" spans="1:9">
      <c r="A36" t="s">
        <v>318</v>
      </c>
      <c r="B36" s="15">
        <v>0.5</v>
      </c>
      <c r="C36" s="15">
        <f>70*2*4</f>
        <v>560</v>
      </c>
      <c r="D36" s="15">
        <f t="shared" si="12"/>
        <v>280</v>
      </c>
      <c r="E36" s="23"/>
      <c r="F36" s="23"/>
      <c r="G36" s="23"/>
      <c r="H36" s="16"/>
      <c r="I36" s="16"/>
    </row>
    <row r="37" spans="1:9">
      <c r="A37" t="s">
        <v>317</v>
      </c>
      <c r="B37" s="15">
        <v>35</v>
      </c>
      <c r="C37" s="15">
        <f>2*5</f>
        <v>10</v>
      </c>
      <c r="D37" s="15">
        <f t="shared" si="12"/>
        <v>350</v>
      </c>
      <c r="E37" s="23"/>
      <c r="F37" s="23"/>
      <c r="G37" s="23"/>
      <c r="H37" s="16"/>
      <c r="I37" s="16"/>
    </row>
    <row r="38" spans="1:9">
      <c r="A38" t="s">
        <v>317</v>
      </c>
      <c r="B38" s="15">
        <v>35</v>
      </c>
      <c r="C38" s="15">
        <f>2*5</f>
        <v>10</v>
      </c>
      <c r="D38" s="15">
        <f t="shared" si="12"/>
        <v>350</v>
      </c>
      <c r="E38" s="23"/>
      <c r="F38" s="23"/>
      <c r="G38" s="23"/>
      <c r="H38" s="16"/>
      <c r="I38" s="16"/>
    </row>
    <row r="39" spans="1:9">
      <c r="A39" t="s">
        <v>318</v>
      </c>
      <c r="B39" s="15">
        <v>0.5</v>
      </c>
      <c r="C39" s="15">
        <f>351*2*2</f>
        <v>1404</v>
      </c>
      <c r="D39" s="15">
        <f t="shared" si="12"/>
        <v>702</v>
      </c>
      <c r="E39" s="23"/>
      <c r="F39" s="23"/>
      <c r="G39" s="23"/>
      <c r="H39" s="16"/>
      <c r="I39" s="16"/>
    </row>
    <row r="40" spans="1:9">
      <c r="A40" t="s">
        <v>317</v>
      </c>
      <c r="B40" s="15">
        <v>43.5</v>
      </c>
      <c r="C40" s="15">
        <f>2*5</f>
        <v>10</v>
      </c>
      <c r="D40" s="15">
        <f t="shared" si="12"/>
        <v>435</v>
      </c>
      <c r="E40" s="23"/>
      <c r="F40" s="23"/>
      <c r="G40" s="23"/>
      <c r="H40" s="16"/>
      <c r="I40" s="16"/>
    </row>
    <row r="41" spans="1:9">
      <c r="A41" t="s">
        <v>317</v>
      </c>
      <c r="B41" s="15">
        <v>43.5</v>
      </c>
      <c r="C41" s="15">
        <f>2*5</f>
        <v>10</v>
      </c>
      <c r="D41" s="15">
        <f t="shared" si="12"/>
        <v>435</v>
      </c>
      <c r="E41" s="23"/>
      <c r="F41" s="23"/>
      <c r="G41" s="23"/>
      <c r="H41" s="16"/>
      <c r="I41" s="16"/>
    </row>
    <row r="42" spans="1:9">
      <c r="A42" t="s">
        <v>318</v>
      </c>
      <c r="B42" s="15">
        <v>0.5</v>
      </c>
      <c r="C42" s="15">
        <f>436*2*2</f>
        <v>1744</v>
      </c>
      <c r="D42" s="15">
        <f t="shared" si="12"/>
        <v>872</v>
      </c>
      <c r="E42" s="23"/>
      <c r="F42" s="23"/>
      <c r="G42" s="23"/>
      <c r="H42" s="16"/>
      <c r="I42" s="16"/>
    </row>
    <row r="43" spans="1:9">
      <c r="A43" s="344" t="s">
        <v>323</v>
      </c>
      <c r="B43" s="344"/>
      <c r="E43" s="23"/>
      <c r="F43" s="23"/>
      <c r="G43" s="23"/>
      <c r="H43" s="16"/>
      <c r="I43" s="16"/>
    </row>
    <row r="44" spans="1:9">
      <c r="A44" t="s">
        <v>322</v>
      </c>
      <c r="B44" s="15">
        <v>1.8</v>
      </c>
      <c r="C44" s="15">
        <f>11*16</f>
        <v>176</v>
      </c>
      <c r="D44" s="15">
        <f t="shared" si="12"/>
        <v>316.8</v>
      </c>
      <c r="E44" s="28" t="s">
        <v>327</v>
      </c>
      <c r="F44" s="23">
        <f>D44+D45+D46+D47</f>
        <v>1257.5999999999999</v>
      </c>
      <c r="G44" s="31">
        <v>0.88800000000000001</v>
      </c>
      <c r="H44" s="17">
        <f t="shared" si="13"/>
        <v>1116.7487999999998</v>
      </c>
      <c r="I44" s="16">
        <f t="shared" si="14"/>
        <v>209.6</v>
      </c>
    </row>
    <row r="45" spans="1:9">
      <c r="A45" t="s">
        <v>322</v>
      </c>
      <c r="B45" s="15">
        <v>1.5</v>
      </c>
      <c r="C45" s="15">
        <f>13*16</f>
        <v>208</v>
      </c>
      <c r="D45" s="15">
        <f t="shared" si="12"/>
        <v>312</v>
      </c>
      <c r="E45" s="24"/>
      <c r="F45" s="23"/>
      <c r="G45" s="24"/>
      <c r="H45" s="16"/>
      <c r="I45" s="16"/>
    </row>
    <row r="46" spans="1:9">
      <c r="A46" t="s">
        <v>322</v>
      </c>
      <c r="B46" s="15">
        <v>1.8</v>
      </c>
      <c r="C46" s="15">
        <f>11*16</f>
        <v>176</v>
      </c>
      <c r="D46" s="15">
        <f t="shared" si="12"/>
        <v>316.8</v>
      </c>
      <c r="E46" s="23"/>
      <c r="F46" s="23"/>
      <c r="G46" s="24"/>
      <c r="H46" s="16"/>
      <c r="I46" s="16"/>
    </row>
    <row r="47" spans="1:9">
      <c r="A47" t="s">
        <v>322</v>
      </c>
      <c r="B47" s="15">
        <v>1.5</v>
      </c>
      <c r="C47" s="15">
        <f>13*16</f>
        <v>208</v>
      </c>
      <c r="D47" s="15">
        <f t="shared" si="12"/>
        <v>312</v>
      </c>
      <c r="E47" s="23"/>
      <c r="F47" s="23"/>
      <c r="G47" s="24"/>
      <c r="H47" s="16"/>
      <c r="I47" s="16"/>
    </row>
    <row r="48" spans="1:9">
      <c r="A48" s="26" t="s">
        <v>331</v>
      </c>
      <c r="E48" s="23"/>
      <c r="F48" s="23"/>
      <c r="G48" s="24"/>
      <c r="H48" s="16"/>
      <c r="I48" s="16"/>
    </row>
    <row r="49" spans="1:9">
      <c r="A49" s="32" t="s">
        <v>332</v>
      </c>
      <c r="B49" s="15">
        <v>1.2</v>
      </c>
      <c r="C49" s="15">
        <f>3*16</f>
        <v>48</v>
      </c>
      <c r="D49" s="15">
        <f t="shared" si="12"/>
        <v>57.599999999999994</v>
      </c>
      <c r="E49" s="28" t="s">
        <v>327</v>
      </c>
      <c r="F49" s="23">
        <f>D49+D50</f>
        <v>115.19999999999999</v>
      </c>
      <c r="G49" s="31">
        <v>0.88800000000000001</v>
      </c>
      <c r="H49" s="17">
        <f t="shared" ref="H49:H50" si="16">F49*G49</f>
        <v>102.29759999999999</v>
      </c>
      <c r="I49" s="16">
        <f t="shared" si="14"/>
        <v>19.2</v>
      </c>
    </row>
    <row r="50" spans="1:9">
      <c r="A50" s="32" t="s">
        <v>332</v>
      </c>
      <c r="B50" s="15">
        <v>1.2</v>
      </c>
      <c r="C50" s="33">
        <f>3*16</f>
        <v>48</v>
      </c>
      <c r="D50" s="15">
        <f t="shared" si="12"/>
        <v>57.599999999999994</v>
      </c>
      <c r="E50" s="25" t="s">
        <v>326</v>
      </c>
      <c r="F50" s="23">
        <f>D51</f>
        <v>1094.3999999999999</v>
      </c>
      <c r="G50" s="31">
        <v>0.222</v>
      </c>
      <c r="H50" s="17">
        <f t="shared" si="16"/>
        <v>242.95679999999999</v>
      </c>
      <c r="I50" s="16">
        <f t="shared" ref="I50" si="17">F50/6</f>
        <v>182.39999999999998</v>
      </c>
    </row>
    <row r="51" spans="1:9">
      <c r="A51" t="s">
        <v>318</v>
      </c>
      <c r="B51" s="15">
        <f>1.9*2</f>
        <v>3.8</v>
      </c>
      <c r="C51" s="15">
        <f>9*2*16</f>
        <v>288</v>
      </c>
      <c r="D51" s="15">
        <f t="shared" si="12"/>
        <v>1094.3999999999999</v>
      </c>
      <c r="E51" s="23"/>
      <c r="F51" s="23"/>
      <c r="G51" s="24"/>
      <c r="H51" s="16"/>
      <c r="I51" s="16"/>
    </row>
    <row r="52" spans="1:9">
      <c r="A52"/>
      <c r="E52" s="23"/>
      <c r="F52" s="23"/>
      <c r="G52" s="24"/>
      <c r="H52" s="16"/>
      <c r="I52" s="16"/>
    </row>
    <row r="53" spans="1:9">
      <c r="A53"/>
      <c r="E53" s="23"/>
      <c r="F53" s="23"/>
      <c r="G53" s="24"/>
      <c r="H53" s="16"/>
      <c r="I53" s="16"/>
    </row>
    <row r="54" spans="1:9">
      <c r="A54" s="26" t="s">
        <v>324</v>
      </c>
      <c r="E54" s="23"/>
      <c r="F54" s="23"/>
      <c r="G54" s="18"/>
      <c r="H54" s="16"/>
      <c r="I54" s="16"/>
    </row>
    <row r="55" spans="1:9">
      <c r="A55" t="s">
        <v>322</v>
      </c>
      <c r="B55" s="15">
        <v>47.6</v>
      </c>
      <c r="C55" s="15">
        <v>192</v>
      </c>
      <c r="D55" s="15">
        <f>B55*C55</f>
        <v>9139.2000000000007</v>
      </c>
      <c r="E55" s="30" t="s">
        <v>327</v>
      </c>
      <c r="F55" s="18">
        <f>D55+D56+D57+D58</f>
        <v>22822.280000000002</v>
      </c>
      <c r="G55" s="24">
        <v>0.88800000000000001</v>
      </c>
      <c r="H55" s="17">
        <f t="shared" si="13"/>
        <v>20266.184640000003</v>
      </c>
      <c r="I55" s="16">
        <f t="shared" si="14"/>
        <v>3803.7133333333336</v>
      </c>
    </row>
    <row r="56" spans="1:9">
      <c r="A56" t="s">
        <v>322</v>
      </c>
      <c r="B56" s="15">
        <v>28.71</v>
      </c>
      <c r="C56" s="15">
        <v>318</v>
      </c>
      <c r="D56" s="15">
        <f t="shared" ref="D56:D58" si="18">B56*C56</f>
        <v>9129.7800000000007</v>
      </c>
    </row>
    <row r="57" spans="1:9">
      <c r="A57" t="s">
        <v>322</v>
      </c>
      <c r="B57" s="15">
        <v>8.9499999999999993</v>
      </c>
      <c r="C57" s="15">
        <v>254</v>
      </c>
      <c r="D57" s="15">
        <f t="shared" si="18"/>
        <v>2273.2999999999997</v>
      </c>
    </row>
    <row r="58" spans="1:9">
      <c r="A58" t="s">
        <v>322</v>
      </c>
      <c r="B58" s="15">
        <v>38</v>
      </c>
      <c r="C58" s="15">
        <v>60</v>
      </c>
      <c r="D58" s="15">
        <f t="shared" si="18"/>
        <v>2280</v>
      </c>
    </row>
  </sheetData>
  <mergeCells count="1">
    <mergeCell ref="A43:B4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F150"/>
  <sheetViews>
    <sheetView view="pageBreakPreview" zoomScaleNormal="100" zoomScaleSheetLayoutView="100" workbookViewId="0">
      <selection activeCell="B33" sqref="B33"/>
    </sheetView>
  </sheetViews>
  <sheetFormatPr defaultColWidth="9.140625" defaultRowHeight="12.75"/>
  <cols>
    <col min="1" max="1" width="5.7109375" style="75" customWidth="1"/>
    <col min="2" max="2" width="43.140625" style="69" customWidth="1"/>
    <col min="3" max="3" width="4.5703125" style="91" customWidth="1"/>
    <col min="4" max="4" width="9.140625" style="86"/>
    <col min="5" max="5" width="9.7109375" style="92" customWidth="1"/>
    <col min="6" max="6" width="15" style="86" customWidth="1"/>
    <col min="7" max="16384" width="9.140625" style="75"/>
  </cols>
  <sheetData>
    <row r="1" spans="1:6" s="57" customFormat="1" ht="14.25">
      <c r="A1" s="55" t="s">
        <v>34</v>
      </c>
      <c r="B1" s="55" t="s">
        <v>35</v>
      </c>
      <c r="C1" s="55" t="s">
        <v>36</v>
      </c>
      <c r="D1" s="56" t="s">
        <v>37</v>
      </c>
      <c r="E1" s="56" t="s">
        <v>38</v>
      </c>
      <c r="F1" s="56" t="s">
        <v>39</v>
      </c>
    </row>
    <row r="2" spans="1:6" s="61" customFormat="1">
      <c r="A2" s="58"/>
      <c r="B2" s="59"/>
      <c r="C2" s="58"/>
      <c r="D2" s="60"/>
      <c r="E2" s="60"/>
      <c r="F2" s="60"/>
    </row>
    <row r="3" spans="1:6" s="61" customFormat="1">
      <c r="A3" s="62" t="s">
        <v>2</v>
      </c>
      <c r="B3" s="63" t="s">
        <v>3</v>
      </c>
      <c r="C3" s="64"/>
      <c r="D3" s="65"/>
      <c r="E3" s="66"/>
      <c r="F3" s="65"/>
    </row>
    <row r="4" spans="1:6" s="61" customFormat="1" ht="12.75" customHeight="1">
      <c r="A4" s="67"/>
      <c r="B4" s="68"/>
      <c r="C4" s="64"/>
      <c r="D4" s="65"/>
      <c r="E4" s="66"/>
      <c r="F4" s="65"/>
    </row>
    <row r="5" spans="1:6" s="61" customFormat="1" ht="12.75" customHeight="1">
      <c r="A5" s="67" t="s">
        <v>364</v>
      </c>
      <c r="B5" s="69" t="s">
        <v>443</v>
      </c>
      <c r="C5" s="70"/>
      <c r="D5" s="65"/>
      <c r="E5" s="66"/>
      <c r="F5" s="65"/>
    </row>
    <row r="6" spans="1:6" s="61" customFormat="1" ht="13.15" customHeight="1">
      <c r="A6" s="67"/>
      <c r="B6" s="69"/>
      <c r="C6" s="70"/>
      <c r="D6" s="65"/>
      <c r="E6" s="66"/>
      <c r="F6" s="65"/>
    </row>
    <row r="7" spans="1:6" s="61" customFormat="1" ht="13.15" customHeight="1">
      <c r="A7" s="67"/>
      <c r="B7" s="71" t="s">
        <v>239</v>
      </c>
      <c r="C7" s="70"/>
      <c r="D7" s="65"/>
      <c r="E7" s="66"/>
      <c r="F7" s="65"/>
    </row>
    <row r="8" spans="1:6" s="61" customFormat="1" ht="13.15" customHeight="1">
      <c r="A8" s="67"/>
      <c r="B8" s="72"/>
      <c r="C8" s="70"/>
      <c r="D8" s="65"/>
      <c r="E8" s="66"/>
      <c r="F8" s="65"/>
    </row>
    <row r="9" spans="1:6" s="61" customFormat="1" ht="13.15" customHeight="1">
      <c r="A9" s="67"/>
      <c r="B9" s="73" t="s">
        <v>240</v>
      </c>
      <c r="C9" s="70"/>
      <c r="D9" s="65"/>
      <c r="E9" s="66"/>
      <c r="F9" s="65"/>
    </row>
    <row r="10" spans="1:6" s="61" customFormat="1" ht="13.15" customHeight="1">
      <c r="A10" s="67"/>
      <c r="B10" s="73" t="s">
        <v>241</v>
      </c>
      <c r="C10" s="70"/>
      <c r="D10" s="65"/>
      <c r="E10" s="66"/>
      <c r="F10" s="65"/>
    </row>
    <row r="11" spans="1:6" s="61" customFormat="1" ht="13.15" customHeight="1">
      <c r="A11" s="67"/>
      <c r="B11" s="73" t="s">
        <v>242</v>
      </c>
      <c r="C11" s="70"/>
      <c r="D11" s="65"/>
      <c r="E11" s="66"/>
      <c r="F11" s="65"/>
    </row>
    <row r="12" spans="1:6" s="61" customFormat="1" ht="13.15" customHeight="1">
      <c r="A12" s="67"/>
      <c r="B12" s="73" t="s">
        <v>243</v>
      </c>
      <c r="C12" s="70"/>
      <c r="D12" s="65"/>
      <c r="E12" s="66"/>
      <c r="F12" s="65"/>
    </row>
    <row r="13" spans="1:6" s="61" customFormat="1" ht="13.15" customHeight="1">
      <c r="A13" s="67"/>
      <c r="B13" s="73" t="s">
        <v>244</v>
      </c>
      <c r="C13" s="70"/>
      <c r="D13" s="65"/>
      <c r="E13" s="66"/>
      <c r="F13" s="65"/>
    </row>
    <row r="14" spans="1:6" s="61" customFormat="1" ht="13.15" customHeight="1">
      <c r="A14" s="67"/>
      <c r="B14" s="73" t="s">
        <v>245</v>
      </c>
      <c r="C14" s="70"/>
      <c r="D14" s="65"/>
      <c r="E14" s="66"/>
      <c r="F14" s="65"/>
    </row>
    <row r="15" spans="1:6" s="61" customFormat="1" ht="13.15" customHeight="1">
      <c r="A15" s="67"/>
      <c r="B15" s="73" t="s">
        <v>246</v>
      </c>
      <c r="C15" s="70"/>
      <c r="D15" s="65"/>
      <c r="E15" s="66"/>
      <c r="F15" s="65"/>
    </row>
    <row r="16" spans="1:6" s="61" customFormat="1" ht="13.15" customHeight="1">
      <c r="A16" s="67"/>
      <c r="B16" s="73" t="s">
        <v>247</v>
      </c>
      <c r="C16" s="70"/>
      <c r="D16" s="65"/>
      <c r="E16" s="66"/>
      <c r="F16" s="65"/>
    </row>
    <row r="17" spans="1:6" s="61" customFormat="1" ht="13.15" customHeight="1">
      <c r="A17" s="67"/>
      <c r="B17" s="73" t="s">
        <v>248</v>
      </c>
      <c r="C17" s="70"/>
      <c r="D17" s="65"/>
      <c r="E17" s="66"/>
      <c r="F17" s="65"/>
    </row>
    <row r="18" spans="1:6" s="61" customFormat="1" ht="13.15" customHeight="1">
      <c r="A18" s="67"/>
      <c r="B18" s="73" t="s">
        <v>249</v>
      </c>
      <c r="C18" s="70"/>
      <c r="D18" s="65"/>
      <c r="E18" s="66"/>
      <c r="F18" s="65"/>
    </row>
    <row r="19" spans="1:6" s="61" customFormat="1" ht="13.15" customHeight="1">
      <c r="A19" s="67"/>
      <c r="B19" s="74"/>
      <c r="C19" s="70"/>
      <c r="D19" s="65"/>
      <c r="E19" s="66"/>
      <c r="F19" s="65"/>
    </row>
    <row r="20" spans="1:6" s="61" customFormat="1" ht="13.15" customHeight="1">
      <c r="A20" s="67" t="s">
        <v>365</v>
      </c>
      <c r="B20" s="74" t="s">
        <v>41</v>
      </c>
      <c r="C20" s="70" t="s">
        <v>40</v>
      </c>
      <c r="D20" s="35">
        <v>1</v>
      </c>
      <c r="E20" s="66"/>
      <c r="F20" s="65"/>
    </row>
    <row r="21" spans="1:6" s="61" customFormat="1" ht="13.15" customHeight="1">
      <c r="A21" s="67"/>
      <c r="B21" s="74"/>
      <c r="C21" s="70"/>
      <c r="D21" s="65"/>
      <c r="E21" s="66"/>
      <c r="F21" s="65"/>
    </row>
    <row r="22" spans="1:6" s="61" customFormat="1" ht="13.15" customHeight="1">
      <c r="A22" s="67" t="s">
        <v>366</v>
      </c>
      <c r="B22" s="68" t="s">
        <v>250</v>
      </c>
      <c r="C22" s="70" t="s">
        <v>40</v>
      </c>
      <c r="D22" s="35">
        <v>1</v>
      </c>
      <c r="E22" s="66"/>
      <c r="F22" s="65"/>
    </row>
    <row r="23" spans="1:6" s="61" customFormat="1" ht="13.15" customHeight="1">
      <c r="A23" s="67"/>
      <c r="B23" s="68"/>
      <c r="C23" s="70"/>
      <c r="D23" s="35"/>
      <c r="E23" s="66"/>
      <c r="F23" s="65"/>
    </row>
    <row r="24" spans="1:6" s="61" customFormat="1" ht="13.15" customHeight="1">
      <c r="A24" s="67" t="s">
        <v>367</v>
      </c>
      <c r="B24" s="69" t="s">
        <v>251</v>
      </c>
      <c r="C24" s="70" t="s">
        <v>40</v>
      </c>
      <c r="D24" s="35">
        <v>1</v>
      </c>
      <c r="E24" s="66"/>
      <c r="F24" s="65"/>
    </row>
    <row r="25" spans="1:6" s="61" customFormat="1" ht="13.15" customHeight="1">
      <c r="A25" s="67"/>
      <c r="B25" s="69"/>
      <c r="C25" s="70"/>
      <c r="D25" s="35"/>
      <c r="E25" s="66"/>
      <c r="F25" s="65"/>
    </row>
    <row r="26" spans="1:6" s="61" customFormat="1" ht="13.15" customHeight="1">
      <c r="A26" s="67" t="s">
        <v>368</v>
      </c>
      <c r="B26" s="68" t="s">
        <v>42</v>
      </c>
      <c r="C26" s="70" t="s">
        <v>40</v>
      </c>
      <c r="D26" s="35">
        <v>1</v>
      </c>
      <c r="E26" s="66"/>
      <c r="F26" s="65"/>
    </row>
    <row r="27" spans="1:6" s="61" customFormat="1" ht="13.15" customHeight="1">
      <c r="A27" s="67"/>
      <c r="B27" s="68"/>
      <c r="C27" s="70"/>
      <c r="D27" s="35"/>
      <c r="E27" s="66"/>
      <c r="F27" s="65"/>
    </row>
    <row r="28" spans="1:6" s="61" customFormat="1" ht="13.15" customHeight="1">
      <c r="A28" s="67" t="s">
        <v>369</v>
      </c>
      <c r="B28" s="68" t="s">
        <v>252</v>
      </c>
      <c r="C28" s="70" t="s">
        <v>40</v>
      </c>
      <c r="D28" s="35">
        <v>1</v>
      </c>
      <c r="E28" s="66"/>
      <c r="F28" s="65"/>
    </row>
    <row r="29" spans="1:6" s="61" customFormat="1" ht="13.15" customHeight="1">
      <c r="A29" s="67"/>
      <c r="B29" s="68"/>
      <c r="C29" s="70"/>
      <c r="D29" s="35"/>
      <c r="E29" s="66"/>
      <c r="F29" s="65"/>
    </row>
    <row r="30" spans="1:6" s="61" customFormat="1" ht="13.15" customHeight="1">
      <c r="A30" s="67"/>
      <c r="B30" s="65"/>
      <c r="C30" s="70"/>
      <c r="D30" s="35"/>
      <c r="E30" s="66"/>
      <c r="F30" s="65"/>
    </row>
    <row r="31" spans="1:6" s="61" customFormat="1" ht="13.15" customHeight="1">
      <c r="A31" s="67"/>
      <c r="B31" s="65"/>
      <c r="C31" s="70"/>
      <c r="D31" s="35"/>
      <c r="E31" s="66"/>
      <c r="F31" s="65"/>
    </row>
    <row r="32" spans="1:6" s="61" customFormat="1" ht="13.15" customHeight="1">
      <c r="A32" s="67"/>
      <c r="B32" s="65"/>
      <c r="C32" s="70"/>
      <c r="D32" s="35"/>
      <c r="E32" s="66"/>
      <c r="F32" s="65"/>
    </row>
    <row r="33" spans="1:6" s="61" customFormat="1" ht="13.15" customHeight="1">
      <c r="A33" s="67"/>
      <c r="B33" s="65"/>
      <c r="C33" s="70"/>
      <c r="D33" s="35"/>
      <c r="E33" s="66"/>
      <c r="F33" s="65"/>
    </row>
    <row r="34" spans="1:6" s="61" customFormat="1" ht="13.15" customHeight="1">
      <c r="A34" s="67"/>
      <c r="B34" s="65"/>
      <c r="C34" s="70"/>
      <c r="D34" s="35"/>
      <c r="E34" s="66"/>
      <c r="F34" s="65"/>
    </row>
    <row r="35" spans="1:6" s="61" customFormat="1" ht="13.15" customHeight="1">
      <c r="A35" s="67"/>
      <c r="B35" s="65"/>
      <c r="C35" s="70"/>
      <c r="D35" s="35"/>
      <c r="E35" s="66"/>
      <c r="F35" s="65"/>
    </row>
    <row r="36" spans="1:6" s="61" customFormat="1" ht="13.15" customHeight="1">
      <c r="A36" s="67"/>
      <c r="B36" s="65"/>
      <c r="C36" s="70"/>
      <c r="D36" s="35"/>
      <c r="E36" s="66"/>
      <c r="F36" s="65"/>
    </row>
    <row r="37" spans="1:6" s="61" customFormat="1" ht="13.15" customHeight="1">
      <c r="A37" s="67"/>
      <c r="B37" s="65"/>
      <c r="C37" s="70"/>
      <c r="D37" s="35"/>
      <c r="E37" s="66"/>
      <c r="F37" s="65"/>
    </row>
    <row r="38" spans="1:6" s="61" customFormat="1" ht="13.15" customHeight="1">
      <c r="A38" s="67"/>
      <c r="B38" s="65"/>
      <c r="C38" s="70"/>
      <c r="D38" s="35"/>
      <c r="E38" s="66"/>
      <c r="F38" s="65"/>
    </row>
    <row r="39" spans="1:6" s="61" customFormat="1" ht="13.15" customHeight="1">
      <c r="A39" s="67"/>
      <c r="B39" s="65"/>
      <c r="C39" s="70"/>
      <c r="D39" s="35"/>
      <c r="E39" s="66"/>
      <c r="F39" s="65"/>
    </row>
    <row r="40" spans="1:6" s="61" customFormat="1" ht="13.15" customHeight="1">
      <c r="A40" s="67"/>
      <c r="B40" s="65"/>
      <c r="C40" s="70"/>
      <c r="D40" s="35"/>
      <c r="E40" s="66"/>
      <c r="F40" s="65"/>
    </row>
    <row r="41" spans="1:6" s="61" customFormat="1" ht="13.15" customHeight="1">
      <c r="A41" s="67"/>
      <c r="B41" s="65"/>
      <c r="C41" s="70"/>
      <c r="D41" s="35"/>
      <c r="E41" s="66"/>
      <c r="F41" s="65"/>
    </row>
    <row r="42" spans="1:6" s="61" customFormat="1" ht="13.15" customHeight="1">
      <c r="A42" s="67"/>
      <c r="B42" s="65"/>
      <c r="C42" s="70"/>
      <c r="D42" s="35"/>
      <c r="E42" s="66"/>
      <c r="F42" s="65"/>
    </row>
    <row r="43" spans="1:6" s="61" customFormat="1" ht="13.15" customHeight="1">
      <c r="A43" s="67"/>
      <c r="B43" s="65"/>
      <c r="C43" s="70"/>
      <c r="D43" s="35"/>
      <c r="E43" s="66"/>
      <c r="F43" s="65"/>
    </row>
    <row r="44" spans="1:6" s="61" customFormat="1" ht="13.15" customHeight="1">
      <c r="A44" s="67"/>
      <c r="B44" s="65"/>
      <c r="C44" s="70"/>
      <c r="D44" s="35"/>
      <c r="E44" s="66"/>
      <c r="F44" s="65"/>
    </row>
    <row r="45" spans="1:6" s="61" customFormat="1" ht="13.15" customHeight="1">
      <c r="A45" s="67"/>
      <c r="B45" s="65"/>
      <c r="C45" s="70"/>
      <c r="D45" s="35"/>
      <c r="E45" s="66"/>
      <c r="F45" s="65"/>
    </row>
    <row r="46" spans="1:6" s="61" customFormat="1" ht="13.15" customHeight="1">
      <c r="A46" s="67"/>
      <c r="B46" s="65"/>
      <c r="C46" s="70"/>
      <c r="D46" s="35"/>
      <c r="E46" s="66"/>
      <c r="F46" s="65"/>
    </row>
    <row r="47" spans="1:6" s="61" customFormat="1" ht="13.15" customHeight="1">
      <c r="A47" s="67"/>
      <c r="B47" s="65"/>
      <c r="C47" s="70"/>
      <c r="D47" s="35"/>
      <c r="E47" s="66"/>
      <c r="F47" s="65"/>
    </row>
    <row r="48" spans="1:6" s="61" customFormat="1" ht="13.15" customHeight="1">
      <c r="A48" s="67"/>
      <c r="B48" s="65"/>
      <c r="C48" s="70"/>
      <c r="D48" s="35"/>
      <c r="E48" s="66"/>
      <c r="F48" s="65"/>
    </row>
    <row r="49" spans="1:6" s="61" customFormat="1" ht="13.15" customHeight="1">
      <c r="A49" s="67"/>
      <c r="B49" s="65"/>
      <c r="C49" s="70"/>
      <c r="D49" s="35"/>
      <c r="E49" s="66"/>
      <c r="F49" s="65"/>
    </row>
    <row r="50" spans="1:6" s="61" customFormat="1" ht="13.15" customHeight="1">
      <c r="A50" s="67"/>
      <c r="B50" s="65"/>
      <c r="C50" s="70"/>
      <c r="D50" s="35"/>
      <c r="E50" s="66"/>
      <c r="F50" s="65"/>
    </row>
    <row r="51" spans="1:6" s="61" customFormat="1" ht="13.15" customHeight="1">
      <c r="A51" s="67"/>
      <c r="B51" s="65"/>
      <c r="C51" s="70"/>
      <c r="D51" s="35"/>
      <c r="E51" s="66"/>
      <c r="F51" s="65"/>
    </row>
    <row r="52" spans="1:6">
      <c r="A52" s="67"/>
      <c r="B52" s="68"/>
      <c r="C52" s="70"/>
      <c r="D52" s="35"/>
      <c r="E52" s="66"/>
      <c r="F52" s="65"/>
    </row>
    <row r="53" spans="1:6" hidden="1">
      <c r="A53" s="67"/>
      <c r="B53" s="68"/>
      <c r="C53" s="70"/>
      <c r="D53" s="35"/>
      <c r="E53" s="66"/>
      <c r="F53" s="65"/>
    </row>
    <row r="54" spans="1:6" ht="0.75" hidden="1" customHeight="1">
      <c r="A54" s="67"/>
      <c r="B54" s="68"/>
      <c r="C54" s="70"/>
      <c r="D54" s="35"/>
      <c r="E54" s="66"/>
      <c r="F54" s="65"/>
    </row>
    <row r="55" spans="1:6" hidden="1">
      <c r="A55" s="67"/>
      <c r="B55" s="68"/>
      <c r="C55" s="70"/>
      <c r="D55" s="35"/>
      <c r="E55" s="66"/>
      <c r="F55" s="65"/>
    </row>
    <row r="56" spans="1:6" s="82" customFormat="1" ht="25.15" customHeight="1">
      <c r="A56" s="76"/>
      <c r="B56" s="77" t="s">
        <v>43</v>
      </c>
      <c r="C56" s="78"/>
      <c r="D56" s="79"/>
      <c r="E56" s="80"/>
      <c r="F56" s="81">
        <f>SUM(F4:F55)</f>
        <v>0</v>
      </c>
    </row>
    <row r="57" spans="1:6">
      <c r="C57" s="83"/>
      <c r="D57" s="84"/>
      <c r="E57" s="85"/>
    </row>
    <row r="58" spans="1:6">
      <c r="C58" s="83"/>
      <c r="D58" s="84"/>
      <c r="E58" s="85"/>
    </row>
    <row r="59" spans="1:6">
      <c r="C59" s="83"/>
      <c r="D59" s="84"/>
      <c r="E59" s="85"/>
    </row>
    <row r="60" spans="1:6">
      <c r="C60" s="87"/>
      <c r="D60" s="84"/>
      <c r="E60" s="85"/>
    </row>
    <row r="61" spans="1:6">
      <c r="C61" s="87"/>
      <c r="D61" s="84"/>
      <c r="E61" s="85"/>
    </row>
    <row r="62" spans="1:6">
      <c r="C62" s="87"/>
      <c r="D62" s="84"/>
      <c r="E62" s="85"/>
    </row>
    <row r="63" spans="1:6">
      <c r="C63" s="87"/>
      <c r="D63" s="84"/>
      <c r="E63" s="85"/>
    </row>
    <row r="64" spans="1:6">
      <c r="C64" s="87"/>
      <c r="D64" s="84"/>
      <c r="E64" s="85"/>
    </row>
    <row r="65" spans="3:5">
      <c r="C65" s="87"/>
      <c r="D65" s="84"/>
      <c r="E65" s="85"/>
    </row>
    <row r="66" spans="3:5">
      <c r="C66" s="87"/>
      <c r="D66" s="84"/>
      <c r="E66" s="85"/>
    </row>
    <row r="67" spans="3:5">
      <c r="C67" s="87"/>
      <c r="D67" s="84"/>
      <c r="E67" s="85"/>
    </row>
    <row r="68" spans="3:5">
      <c r="C68" s="87"/>
      <c r="D68" s="84"/>
      <c r="E68" s="85"/>
    </row>
    <row r="69" spans="3:5">
      <c r="C69" s="87"/>
      <c r="D69" s="84"/>
      <c r="E69" s="85"/>
    </row>
    <row r="70" spans="3:5">
      <c r="C70" s="87"/>
      <c r="D70" s="84"/>
      <c r="E70" s="85"/>
    </row>
    <row r="71" spans="3:5">
      <c r="C71" s="87"/>
      <c r="D71" s="84"/>
      <c r="E71" s="85"/>
    </row>
    <row r="72" spans="3:5">
      <c r="C72" s="87"/>
      <c r="D72" s="84"/>
      <c r="E72" s="85"/>
    </row>
    <row r="73" spans="3:5">
      <c r="C73" s="87"/>
      <c r="D73" s="84"/>
      <c r="E73" s="85"/>
    </row>
    <row r="74" spans="3:5">
      <c r="C74" s="87"/>
      <c r="D74" s="84"/>
      <c r="E74" s="85"/>
    </row>
    <row r="75" spans="3:5">
      <c r="C75" s="87"/>
      <c r="D75" s="84"/>
      <c r="E75" s="85"/>
    </row>
    <row r="76" spans="3:5">
      <c r="C76" s="87"/>
      <c r="D76" s="84"/>
      <c r="E76" s="85"/>
    </row>
    <row r="77" spans="3:5">
      <c r="C77" s="87"/>
      <c r="D77" s="84"/>
      <c r="E77" s="85"/>
    </row>
    <row r="78" spans="3:5">
      <c r="C78" s="87"/>
      <c r="D78" s="84"/>
      <c r="E78" s="85"/>
    </row>
    <row r="79" spans="3:5">
      <c r="C79" s="83"/>
      <c r="D79" s="84"/>
      <c r="E79" s="85"/>
    </row>
    <row r="80" spans="3:5">
      <c r="C80" s="83"/>
      <c r="D80" s="84"/>
      <c r="E80" s="85"/>
    </row>
    <row r="81" spans="3:5">
      <c r="C81" s="83"/>
      <c r="D81" s="84"/>
      <c r="E81" s="85"/>
    </row>
    <row r="82" spans="3:5">
      <c r="C82" s="83"/>
      <c r="D82" s="84"/>
      <c r="E82" s="85"/>
    </row>
    <row r="83" spans="3:5">
      <c r="C83" s="83"/>
      <c r="D83" s="88"/>
      <c r="E83" s="85"/>
    </row>
    <row r="84" spans="3:5">
      <c r="C84" s="89"/>
      <c r="D84" s="88"/>
      <c r="E84" s="85"/>
    </row>
    <row r="85" spans="3:5">
      <c r="C85" s="89"/>
      <c r="D85" s="88"/>
      <c r="E85" s="85"/>
    </row>
    <row r="86" spans="3:5">
      <c r="C86" s="83"/>
      <c r="D86" s="84"/>
      <c r="E86" s="85"/>
    </row>
    <row r="87" spans="3:5">
      <c r="C87" s="89"/>
      <c r="D87" s="88"/>
      <c r="E87" s="85"/>
    </row>
    <row r="88" spans="3:5">
      <c r="C88" s="89"/>
      <c r="D88" s="84"/>
      <c r="E88" s="85"/>
    </row>
    <row r="89" spans="3:5">
      <c r="C89" s="89"/>
      <c r="D89" s="88"/>
      <c r="E89" s="85"/>
    </row>
    <row r="90" spans="3:5">
      <c r="C90" s="89"/>
      <c r="D90" s="88"/>
      <c r="E90" s="85"/>
    </row>
    <row r="91" spans="3:5">
      <c r="C91" s="89"/>
      <c r="D91" s="88"/>
      <c r="E91" s="85"/>
    </row>
    <row r="92" spans="3:5">
      <c r="C92" s="89"/>
      <c r="D92" s="88"/>
      <c r="E92" s="85"/>
    </row>
    <row r="93" spans="3:5">
      <c r="C93" s="89"/>
      <c r="D93" s="88"/>
      <c r="E93" s="85"/>
    </row>
    <row r="94" spans="3:5">
      <c r="C94" s="89"/>
      <c r="D94" s="88"/>
      <c r="E94" s="85"/>
    </row>
    <row r="95" spans="3:5">
      <c r="C95" s="89"/>
      <c r="D95" s="88"/>
      <c r="E95" s="85"/>
    </row>
    <row r="96" spans="3:5">
      <c r="C96" s="89"/>
      <c r="D96" s="88"/>
      <c r="E96" s="85"/>
    </row>
    <row r="97" spans="3:5">
      <c r="C97" s="83"/>
      <c r="D97" s="88"/>
      <c r="E97" s="85"/>
    </row>
    <row r="98" spans="3:5">
      <c r="C98" s="89"/>
      <c r="D98" s="88"/>
      <c r="E98" s="85"/>
    </row>
    <row r="99" spans="3:5">
      <c r="C99" s="87"/>
      <c r="D99" s="84"/>
      <c r="E99" s="85"/>
    </row>
    <row r="100" spans="3:5">
      <c r="C100" s="89"/>
      <c r="D100" s="88"/>
      <c r="E100" s="85"/>
    </row>
    <row r="101" spans="3:5">
      <c r="C101" s="89"/>
      <c r="D101" s="88"/>
      <c r="E101" s="85"/>
    </row>
    <row r="102" spans="3:5">
      <c r="C102" s="90"/>
      <c r="D102" s="84"/>
      <c r="E102" s="85"/>
    </row>
    <row r="103" spans="3:5">
      <c r="C103" s="90"/>
      <c r="D103" s="84"/>
      <c r="E103" s="85"/>
    </row>
    <row r="104" spans="3:5">
      <c r="C104" s="90"/>
      <c r="D104" s="84"/>
      <c r="E104" s="85"/>
    </row>
    <row r="105" spans="3:5">
      <c r="C105" s="90"/>
      <c r="D105" s="84"/>
      <c r="E105" s="85"/>
    </row>
    <row r="106" spans="3:5">
      <c r="C106" s="90"/>
      <c r="D106" s="84"/>
      <c r="E106" s="85"/>
    </row>
    <row r="107" spans="3:5">
      <c r="C107" s="90"/>
      <c r="D107" s="84"/>
      <c r="E107" s="85"/>
    </row>
    <row r="108" spans="3:5">
      <c r="C108" s="90"/>
      <c r="D108" s="84"/>
      <c r="E108" s="85"/>
    </row>
    <row r="109" spans="3:5">
      <c r="C109" s="90"/>
      <c r="D109" s="84"/>
      <c r="E109" s="85"/>
    </row>
    <row r="110" spans="3:5">
      <c r="C110" s="90"/>
      <c r="D110" s="84"/>
      <c r="E110" s="85"/>
    </row>
    <row r="111" spans="3:5">
      <c r="C111" s="90"/>
      <c r="D111" s="84"/>
      <c r="E111" s="85"/>
    </row>
    <row r="112" spans="3:5">
      <c r="C112" s="90"/>
      <c r="D112" s="84"/>
      <c r="E112" s="85"/>
    </row>
    <row r="113" spans="3:5">
      <c r="C113" s="90"/>
      <c r="D113" s="84"/>
      <c r="E113" s="85"/>
    </row>
    <row r="114" spans="3:5">
      <c r="C114" s="90"/>
      <c r="D114" s="84"/>
      <c r="E114" s="85"/>
    </row>
    <row r="115" spans="3:5">
      <c r="C115" s="90"/>
      <c r="D115" s="84"/>
      <c r="E115" s="85"/>
    </row>
    <row r="116" spans="3:5">
      <c r="C116" s="90"/>
      <c r="D116" s="84"/>
      <c r="E116" s="85"/>
    </row>
    <row r="117" spans="3:5">
      <c r="C117" s="90"/>
      <c r="D117" s="84"/>
      <c r="E117" s="85"/>
    </row>
    <row r="118" spans="3:5">
      <c r="C118" s="90"/>
      <c r="D118" s="84"/>
      <c r="E118" s="85"/>
    </row>
    <row r="119" spans="3:5">
      <c r="C119" s="90"/>
      <c r="D119" s="84"/>
      <c r="E119" s="85"/>
    </row>
    <row r="120" spans="3:5">
      <c r="C120" s="90"/>
      <c r="D120" s="84"/>
      <c r="E120" s="85"/>
    </row>
    <row r="121" spans="3:5">
      <c r="C121" s="90"/>
      <c r="D121" s="84"/>
      <c r="E121" s="85"/>
    </row>
    <row r="122" spans="3:5">
      <c r="C122" s="90"/>
      <c r="D122" s="84"/>
      <c r="E122" s="85"/>
    </row>
    <row r="123" spans="3:5">
      <c r="C123" s="90"/>
      <c r="D123" s="84"/>
      <c r="E123" s="85"/>
    </row>
    <row r="124" spans="3:5">
      <c r="C124" s="90"/>
      <c r="D124" s="84"/>
      <c r="E124" s="85"/>
    </row>
    <row r="125" spans="3:5">
      <c r="C125" s="90"/>
      <c r="D125" s="84"/>
      <c r="E125" s="85"/>
    </row>
    <row r="126" spans="3:5">
      <c r="C126" s="90"/>
      <c r="D126" s="84"/>
      <c r="E126" s="85"/>
    </row>
    <row r="127" spans="3:5">
      <c r="C127" s="90"/>
      <c r="D127" s="84"/>
      <c r="E127" s="85"/>
    </row>
    <row r="128" spans="3:5">
      <c r="C128" s="90"/>
      <c r="D128" s="84"/>
      <c r="E128" s="85"/>
    </row>
    <row r="129" spans="3:5">
      <c r="C129" s="90"/>
      <c r="D129" s="84"/>
      <c r="E129" s="85"/>
    </row>
    <row r="130" spans="3:5">
      <c r="C130" s="90"/>
      <c r="D130" s="84"/>
      <c r="E130" s="85"/>
    </row>
    <row r="131" spans="3:5">
      <c r="C131" s="90"/>
      <c r="D131" s="84"/>
      <c r="E131" s="85"/>
    </row>
    <row r="132" spans="3:5">
      <c r="C132" s="90"/>
      <c r="D132" s="84"/>
      <c r="E132" s="85"/>
    </row>
    <row r="133" spans="3:5">
      <c r="C133" s="90"/>
      <c r="D133" s="84"/>
      <c r="E133" s="85"/>
    </row>
    <row r="134" spans="3:5">
      <c r="C134" s="90"/>
      <c r="D134" s="84"/>
      <c r="E134" s="85"/>
    </row>
    <row r="135" spans="3:5">
      <c r="C135" s="90"/>
      <c r="D135" s="84"/>
      <c r="E135" s="85"/>
    </row>
    <row r="136" spans="3:5">
      <c r="C136" s="90"/>
      <c r="D136" s="84"/>
      <c r="E136" s="85"/>
    </row>
    <row r="137" spans="3:5">
      <c r="C137" s="90"/>
      <c r="D137" s="84"/>
      <c r="E137" s="85"/>
    </row>
    <row r="138" spans="3:5">
      <c r="C138" s="90"/>
      <c r="D138" s="84"/>
      <c r="E138" s="85"/>
    </row>
    <row r="139" spans="3:5">
      <c r="C139" s="90"/>
      <c r="D139" s="84"/>
      <c r="E139" s="85"/>
    </row>
    <row r="140" spans="3:5">
      <c r="C140" s="90"/>
      <c r="D140" s="84"/>
      <c r="E140" s="85"/>
    </row>
    <row r="141" spans="3:5">
      <c r="C141" s="90"/>
      <c r="D141" s="84"/>
      <c r="E141" s="85"/>
    </row>
    <row r="142" spans="3:5">
      <c r="C142" s="90"/>
      <c r="D142" s="84"/>
      <c r="E142" s="85"/>
    </row>
    <row r="143" spans="3:5">
      <c r="C143" s="90"/>
      <c r="D143" s="84"/>
      <c r="E143" s="85"/>
    </row>
    <row r="144" spans="3:5">
      <c r="C144" s="90"/>
      <c r="D144" s="84"/>
      <c r="E144" s="85"/>
    </row>
    <row r="145" spans="3:5">
      <c r="C145" s="90"/>
      <c r="D145" s="84"/>
      <c r="E145" s="85"/>
    </row>
    <row r="146" spans="3:5">
      <c r="C146" s="90"/>
      <c r="D146" s="84"/>
      <c r="E146" s="85"/>
    </row>
    <row r="147" spans="3:5">
      <c r="C147" s="90"/>
      <c r="D147" s="84"/>
      <c r="E147" s="85"/>
    </row>
    <row r="148" spans="3:5">
      <c r="C148" s="90"/>
      <c r="D148" s="84"/>
      <c r="E148" s="85"/>
    </row>
    <row r="149" spans="3:5">
      <c r="C149" s="90"/>
      <c r="D149" s="84"/>
      <c r="E149" s="85"/>
    </row>
    <row r="150" spans="3:5">
      <c r="C150" s="90"/>
      <c r="D150" s="84"/>
      <c r="E150" s="85"/>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42"/>
  <sheetViews>
    <sheetView view="pageBreakPreview" zoomScale="110" zoomScaleNormal="100" zoomScaleSheetLayoutView="110" workbookViewId="0">
      <selection activeCell="F41" sqref="F41"/>
    </sheetView>
  </sheetViews>
  <sheetFormatPr defaultColWidth="9.140625" defaultRowHeight="12.75"/>
  <cols>
    <col min="1" max="1" width="5.7109375" style="91" customWidth="1"/>
    <col min="2" max="2" width="41.85546875" style="75" customWidth="1"/>
    <col min="3" max="3" width="7.140625" style="75" customWidth="1"/>
    <col min="4" max="4" width="9.28515625" style="75" customWidth="1"/>
    <col min="5" max="5" width="10.85546875" style="92" customWidth="1"/>
    <col min="6" max="6" width="12.42578125" style="92" customWidth="1"/>
    <col min="7" max="16384" width="9.140625" style="75"/>
  </cols>
  <sheetData>
    <row r="1" spans="1:6">
      <c r="A1" s="93" t="s">
        <v>44</v>
      </c>
      <c r="B1" s="93" t="s">
        <v>45</v>
      </c>
      <c r="C1" s="93" t="s">
        <v>46</v>
      </c>
      <c r="D1" s="94" t="s">
        <v>47</v>
      </c>
      <c r="E1" s="95" t="s">
        <v>48</v>
      </c>
      <c r="F1" s="95" t="s">
        <v>49</v>
      </c>
    </row>
    <row r="2" spans="1:6">
      <c r="A2" s="67" t="s">
        <v>5</v>
      </c>
      <c r="B2" s="96" t="s">
        <v>6</v>
      </c>
      <c r="C2" s="67"/>
      <c r="D2" s="97"/>
      <c r="E2" s="66"/>
      <c r="F2" s="66"/>
    </row>
    <row r="3" spans="1:6">
      <c r="A3" s="67"/>
      <c r="B3" s="98"/>
      <c r="C3" s="67"/>
      <c r="D3" s="97"/>
      <c r="E3" s="66"/>
      <c r="F3" s="66"/>
    </row>
    <row r="4" spans="1:6">
      <c r="A4" s="67"/>
      <c r="B4" s="98"/>
      <c r="C4" s="67"/>
      <c r="D4" s="97"/>
      <c r="E4" s="66"/>
      <c r="F4" s="66"/>
    </row>
    <row r="5" spans="1:6">
      <c r="A5" s="67"/>
      <c r="B5" s="99" t="s">
        <v>50</v>
      </c>
      <c r="C5" s="67"/>
      <c r="D5" s="97"/>
      <c r="E5" s="66"/>
      <c r="F5" s="66"/>
    </row>
    <row r="6" spans="1:6">
      <c r="A6" s="67"/>
      <c r="B6" s="98"/>
      <c r="C6" s="67"/>
      <c r="D6" s="97"/>
      <c r="E6" s="66"/>
      <c r="F6" s="66"/>
    </row>
    <row r="7" spans="1:6" ht="38.25">
      <c r="A7" s="67" t="s">
        <v>370</v>
      </c>
      <c r="B7" s="100" t="s">
        <v>51</v>
      </c>
      <c r="C7" s="67" t="s">
        <v>40</v>
      </c>
      <c r="D7" s="65">
        <v>1</v>
      </c>
      <c r="E7" s="66"/>
      <c r="F7" s="66"/>
    </row>
    <row r="8" spans="1:6">
      <c r="A8" s="67"/>
      <c r="B8" s="98"/>
      <c r="C8" s="67"/>
      <c r="D8" s="97"/>
      <c r="E8" s="66"/>
      <c r="F8" s="66"/>
    </row>
    <row r="9" spans="1:6" ht="42" customHeight="1">
      <c r="A9" s="67" t="s">
        <v>371</v>
      </c>
      <c r="B9" s="100" t="s">
        <v>52</v>
      </c>
      <c r="C9" s="67" t="s">
        <v>444</v>
      </c>
      <c r="D9" s="97">
        <v>1706</v>
      </c>
      <c r="E9" s="66"/>
      <c r="F9" s="66"/>
    </row>
    <row r="10" spans="1:6">
      <c r="A10" s="67"/>
      <c r="B10" s="100"/>
      <c r="C10" s="67"/>
      <c r="D10" s="97"/>
      <c r="E10" s="66"/>
      <c r="F10" s="66"/>
    </row>
    <row r="11" spans="1:6">
      <c r="A11" s="67"/>
      <c r="B11" s="101" t="s">
        <v>53</v>
      </c>
      <c r="C11" s="67"/>
      <c r="D11" s="97"/>
      <c r="E11" s="66"/>
      <c r="F11" s="66"/>
    </row>
    <row r="12" spans="1:6">
      <c r="A12" s="67"/>
      <c r="B12" s="101"/>
      <c r="C12" s="67"/>
      <c r="D12" s="97"/>
      <c r="E12" s="66"/>
      <c r="F12" s="66"/>
    </row>
    <row r="13" spans="1:6" ht="44.25" customHeight="1">
      <c r="A13" s="67"/>
      <c r="B13" s="100" t="s">
        <v>54</v>
      </c>
      <c r="C13" s="67"/>
      <c r="D13" s="97"/>
      <c r="E13" s="66"/>
      <c r="F13" s="66"/>
    </row>
    <row r="14" spans="1:6">
      <c r="A14" s="67"/>
      <c r="B14" s="100"/>
      <c r="C14" s="67"/>
      <c r="D14" s="97"/>
      <c r="E14" s="66"/>
      <c r="F14" s="66"/>
    </row>
    <row r="15" spans="1:6" ht="14.25">
      <c r="A15" s="67" t="s">
        <v>372</v>
      </c>
      <c r="B15" s="100" t="s">
        <v>55</v>
      </c>
      <c r="C15" s="67" t="s">
        <v>445</v>
      </c>
      <c r="D15" s="97">
        <v>106</v>
      </c>
      <c r="E15" s="66"/>
      <c r="F15" s="66"/>
    </row>
    <row r="16" spans="1:6">
      <c r="A16" s="67"/>
      <c r="B16" s="100"/>
      <c r="C16" s="67"/>
      <c r="D16" s="97"/>
      <c r="E16" s="66"/>
      <c r="F16" s="66"/>
    </row>
    <row r="17" spans="1:6">
      <c r="A17" s="67"/>
      <c r="B17" s="99" t="s">
        <v>56</v>
      </c>
      <c r="C17" s="67"/>
      <c r="D17" s="97"/>
      <c r="E17" s="66"/>
      <c r="F17" s="66"/>
    </row>
    <row r="18" spans="1:6">
      <c r="A18" s="67"/>
      <c r="B18" s="98"/>
      <c r="C18" s="67"/>
      <c r="D18" s="97"/>
      <c r="E18" s="66"/>
      <c r="F18" s="66"/>
    </row>
    <row r="19" spans="1:6" ht="38.25">
      <c r="A19" s="67" t="s">
        <v>373</v>
      </c>
      <c r="B19" s="102" t="s">
        <v>57</v>
      </c>
      <c r="C19" s="67" t="s">
        <v>445</v>
      </c>
      <c r="D19" s="97">
        <v>860</v>
      </c>
      <c r="E19" s="66"/>
      <c r="F19" s="66"/>
    </row>
    <row r="20" spans="1:6">
      <c r="A20" s="67"/>
      <c r="B20" s="98"/>
      <c r="C20" s="67"/>
      <c r="D20" s="97"/>
      <c r="E20" s="66"/>
      <c r="F20" s="66"/>
    </row>
    <row r="21" spans="1:6" ht="14.25">
      <c r="A21" s="67"/>
      <c r="B21" s="103" t="s">
        <v>58</v>
      </c>
      <c r="C21" s="104"/>
      <c r="D21" s="97"/>
      <c r="E21" s="66"/>
      <c r="F21" s="66"/>
    </row>
    <row r="22" spans="1:6" ht="14.25">
      <c r="A22" s="67"/>
      <c r="B22" s="68"/>
      <c r="C22" s="104"/>
      <c r="D22" s="97"/>
      <c r="E22" s="66"/>
      <c r="F22" s="66"/>
    </row>
    <row r="23" spans="1:6" ht="63.75">
      <c r="A23" s="67" t="s">
        <v>374</v>
      </c>
      <c r="B23" s="68" t="s">
        <v>59</v>
      </c>
      <c r="C23" s="67" t="s">
        <v>40</v>
      </c>
      <c r="D23" s="97">
        <v>1</v>
      </c>
      <c r="E23" s="66"/>
      <c r="F23" s="66"/>
    </row>
    <row r="24" spans="1:6">
      <c r="A24" s="67"/>
      <c r="B24" s="68"/>
      <c r="C24" s="67"/>
      <c r="D24" s="97"/>
      <c r="E24" s="66"/>
      <c r="F24" s="66"/>
    </row>
    <row r="25" spans="1:6">
      <c r="A25" s="67"/>
      <c r="B25" s="68"/>
      <c r="C25" s="67"/>
      <c r="D25" s="97"/>
      <c r="E25" s="66"/>
      <c r="F25" s="66"/>
    </row>
    <row r="26" spans="1:6">
      <c r="A26" s="67"/>
      <c r="B26" s="68"/>
      <c r="C26" s="67"/>
      <c r="D26" s="97"/>
      <c r="E26" s="66"/>
      <c r="F26" s="66"/>
    </row>
    <row r="27" spans="1:6">
      <c r="A27" s="67"/>
      <c r="B27" s="68"/>
      <c r="C27" s="67"/>
      <c r="D27" s="97"/>
      <c r="E27" s="66"/>
      <c r="F27" s="66"/>
    </row>
    <row r="28" spans="1:6">
      <c r="A28" s="67"/>
      <c r="B28" s="68"/>
      <c r="C28" s="67"/>
      <c r="D28" s="97"/>
      <c r="E28" s="66"/>
      <c r="F28" s="66"/>
    </row>
    <row r="29" spans="1:6">
      <c r="A29" s="67"/>
      <c r="B29" s="68"/>
      <c r="C29" s="67"/>
      <c r="D29" s="97"/>
      <c r="E29" s="66"/>
      <c r="F29" s="66"/>
    </row>
    <row r="30" spans="1:6">
      <c r="A30" s="67"/>
      <c r="B30" s="68"/>
      <c r="C30" s="67"/>
      <c r="D30" s="97"/>
      <c r="E30" s="66"/>
      <c r="F30" s="66"/>
    </row>
    <row r="31" spans="1:6">
      <c r="A31" s="67"/>
      <c r="B31" s="68"/>
      <c r="C31" s="67"/>
      <c r="D31" s="97"/>
      <c r="E31" s="66"/>
      <c r="F31" s="66"/>
    </row>
    <row r="32" spans="1:6">
      <c r="A32" s="67"/>
      <c r="B32" s="68"/>
      <c r="C32" s="67"/>
      <c r="D32" s="97"/>
      <c r="E32" s="66"/>
      <c r="F32" s="66"/>
    </row>
    <row r="33" spans="1:6">
      <c r="A33" s="67"/>
      <c r="B33" s="68"/>
      <c r="C33" s="67"/>
      <c r="D33" s="97"/>
      <c r="E33" s="66"/>
      <c r="F33" s="66"/>
    </row>
    <row r="34" spans="1:6">
      <c r="A34" s="67"/>
      <c r="B34" s="68"/>
      <c r="C34" s="67"/>
      <c r="D34" s="97"/>
      <c r="E34" s="66"/>
      <c r="F34" s="66"/>
    </row>
    <row r="35" spans="1:6">
      <c r="A35" s="67"/>
      <c r="B35" s="68"/>
      <c r="C35" s="67"/>
      <c r="D35" s="97"/>
      <c r="E35" s="66"/>
      <c r="F35" s="66"/>
    </row>
    <row r="36" spans="1:6">
      <c r="A36" s="67"/>
      <c r="B36" s="68"/>
      <c r="C36" s="67"/>
      <c r="D36" s="97"/>
      <c r="E36" s="66"/>
      <c r="F36" s="66"/>
    </row>
    <row r="37" spans="1:6">
      <c r="A37" s="67"/>
      <c r="B37" s="68"/>
      <c r="C37" s="67"/>
      <c r="D37" s="97"/>
      <c r="E37" s="66"/>
      <c r="F37" s="66"/>
    </row>
    <row r="38" spans="1:6">
      <c r="A38" s="67"/>
      <c r="B38" s="68"/>
      <c r="C38" s="67"/>
      <c r="D38" s="97"/>
      <c r="E38" s="66"/>
      <c r="F38" s="66"/>
    </row>
    <row r="39" spans="1:6">
      <c r="A39" s="67"/>
      <c r="B39" s="68"/>
      <c r="C39" s="67"/>
      <c r="D39" s="97"/>
      <c r="E39" s="66"/>
      <c r="F39" s="66"/>
    </row>
    <row r="40" spans="1:6">
      <c r="A40" s="67"/>
      <c r="B40" s="68"/>
      <c r="C40" s="67"/>
      <c r="D40" s="97"/>
      <c r="E40" s="66"/>
      <c r="F40" s="66"/>
    </row>
    <row r="41" spans="1:6" ht="25.5">
      <c r="A41" s="67"/>
      <c r="B41" s="105" t="s">
        <v>60</v>
      </c>
      <c r="C41" s="67"/>
      <c r="D41" s="106"/>
      <c r="E41" s="66"/>
      <c r="F41" s="107"/>
    </row>
    <row r="42" spans="1:6" s="82" customFormat="1">
      <c r="A42" s="108"/>
      <c r="B42" s="76"/>
      <c r="C42" s="76"/>
      <c r="D42" s="76"/>
      <c r="E42" s="80"/>
      <c r="F42" s="80"/>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79"/>
  <sheetViews>
    <sheetView showZeros="0" view="pageBreakPreview" topLeftCell="A67" zoomScale="120" zoomScaleNormal="100" zoomScaleSheetLayoutView="120" workbookViewId="0">
      <selection activeCell="B32" sqref="B32"/>
    </sheetView>
  </sheetViews>
  <sheetFormatPr defaultColWidth="9.140625" defaultRowHeight="12.75"/>
  <cols>
    <col min="1" max="1" width="5.7109375" style="91" customWidth="1"/>
    <col min="2" max="2" width="40" style="75" customWidth="1"/>
    <col min="3" max="3" width="5.85546875" style="75" customWidth="1"/>
    <col min="4" max="4" width="10.140625" style="117" customWidth="1"/>
    <col min="5" max="5" width="11.5703125" style="92" customWidth="1"/>
    <col min="6" max="6" width="15.7109375" style="92" customWidth="1"/>
    <col min="7" max="16384" width="9.140625" style="75"/>
  </cols>
  <sheetData>
    <row r="1" spans="1:6">
      <c r="A1" s="93" t="s">
        <v>44</v>
      </c>
      <c r="B1" s="93" t="s">
        <v>45</v>
      </c>
      <c r="C1" s="93" t="s">
        <v>46</v>
      </c>
      <c r="D1" s="109" t="s">
        <v>47</v>
      </c>
      <c r="E1" s="95" t="s">
        <v>48</v>
      </c>
      <c r="F1" s="95" t="s">
        <v>49</v>
      </c>
    </row>
    <row r="2" spans="1:6">
      <c r="A2" s="62" t="s">
        <v>7</v>
      </c>
      <c r="B2" s="96" t="s">
        <v>8</v>
      </c>
      <c r="C2" s="67"/>
      <c r="D2" s="110"/>
      <c r="E2" s="66"/>
      <c r="F2" s="66"/>
    </row>
    <row r="3" spans="1:6">
      <c r="A3" s="67"/>
      <c r="B3" s="98"/>
      <c r="C3" s="67"/>
      <c r="D3" s="110"/>
      <c r="E3" s="66"/>
      <c r="F3" s="66"/>
    </row>
    <row r="4" spans="1:6">
      <c r="A4" s="67"/>
      <c r="B4" s="96" t="s">
        <v>61</v>
      </c>
      <c r="C4" s="67"/>
      <c r="D4" s="110"/>
      <c r="E4" s="66"/>
      <c r="F4" s="66"/>
    </row>
    <row r="5" spans="1:6">
      <c r="A5" s="67"/>
      <c r="B5" s="96"/>
      <c r="C5" s="67"/>
      <c r="D5" s="110"/>
      <c r="E5" s="66"/>
      <c r="F5" s="66"/>
    </row>
    <row r="6" spans="1:6" ht="60" customHeight="1">
      <c r="A6" s="67"/>
      <c r="B6" s="100" t="s">
        <v>62</v>
      </c>
      <c r="C6" s="67" t="s">
        <v>63</v>
      </c>
      <c r="D6" s="110"/>
      <c r="E6" s="66"/>
      <c r="F6" s="66"/>
    </row>
    <row r="7" spans="1:6">
      <c r="A7" s="67"/>
      <c r="B7" s="96"/>
      <c r="C7" s="67"/>
      <c r="D7" s="110"/>
      <c r="E7" s="66"/>
      <c r="F7" s="66"/>
    </row>
    <row r="8" spans="1:6" ht="43.9" customHeight="1">
      <c r="A8" s="67"/>
      <c r="B8" s="100" t="s">
        <v>64</v>
      </c>
      <c r="C8" s="67" t="s">
        <v>63</v>
      </c>
      <c r="D8" s="110"/>
      <c r="E8" s="66"/>
      <c r="F8" s="66"/>
    </row>
    <row r="9" spans="1:6">
      <c r="A9" s="67"/>
      <c r="B9" s="96"/>
      <c r="C9" s="67"/>
      <c r="D9" s="110"/>
      <c r="E9" s="66"/>
      <c r="F9" s="66"/>
    </row>
    <row r="10" spans="1:6" ht="41.25" customHeight="1">
      <c r="A10" s="67"/>
      <c r="B10" s="100" t="s">
        <v>65</v>
      </c>
      <c r="C10" s="67" t="s">
        <v>63</v>
      </c>
      <c r="D10" s="110"/>
      <c r="E10" s="66"/>
      <c r="F10" s="66"/>
    </row>
    <row r="11" spans="1:6">
      <c r="A11" s="67"/>
      <c r="B11" s="100"/>
      <c r="C11" s="67"/>
      <c r="D11" s="110"/>
      <c r="E11" s="66"/>
      <c r="F11" s="66"/>
    </row>
    <row r="12" spans="1:6" ht="31.5" customHeight="1">
      <c r="A12" s="67"/>
      <c r="B12" s="100" t="s">
        <v>66</v>
      </c>
      <c r="C12" s="67" t="s">
        <v>63</v>
      </c>
      <c r="D12" s="110"/>
      <c r="E12" s="66"/>
      <c r="F12" s="66"/>
    </row>
    <row r="13" spans="1:6">
      <c r="A13" s="67"/>
      <c r="B13" s="100"/>
      <c r="C13" s="67"/>
      <c r="D13" s="110"/>
      <c r="E13" s="66"/>
      <c r="F13" s="66"/>
    </row>
    <row r="14" spans="1:6">
      <c r="A14" s="67"/>
      <c r="B14" s="96" t="s">
        <v>67</v>
      </c>
      <c r="C14" s="67"/>
      <c r="D14" s="110"/>
      <c r="E14" s="66"/>
      <c r="F14" s="66"/>
    </row>
    <row r="15" spans="1:6">
      <c r="A15" s="67"/>
      <c r="B15" s="100"/>
      <c r="C15" s="67"/>
      <c r="D15" s="110"/>
      <c r="E15" s="66"/>
      <c r="F15" s="66"/>
    </row>
    <row r="16" spans="1:6" ht="25.5">
      <c r="A16" s="67"/>
      <c r="B16" s="100" t="s">
        <v>253</v>
      </c>
      <c r="C16" s="67"/>
      <c r="D16" s="110"/>
      <c r="E16" s="66"/>
      <c r="F16" s="66"/>
    </row>
    <row r="17" spans="1:6">
      <c r="A17" s="67"/>
      <c r="B17" s="100"/>
      <c r="C17" s="67"/>
      <c r="D17" s="110"/>
      <c r="E17" s="66"/>
      <c r="F17" s="66"/>
    </row>
    <row r="18" spans="1:6" ht="14.25">
      <c r="A18" s="67" t="s">
        <v>375</v>
      </c>
      <c r="B18" s="98" t="s">
        <v>69</v>
      </c>
      <c r="C18" s="67" t="s">
        <v>445</v>
      </c>
      <c r="D18" s="110">
        <v>43.2</v>
      </c>
      <c r="E18" s="66"/>
      <c r="F18" s="66"/>
    </row>
    <row r="19" spans="1:6">
      <c r="A19" s="67"/>
      <c r="B19" s="98"/>
      <c r="C19" s="67"/>
      <c r="D19" s="110"/>
      <c r="E19" s="66"/>
      <c r="F19" s="66"/>
    </row>
    <row r="20" spans="1:6" ht="31.5" customHeight="1">
      <c r="A20" s="67"/>
      <c r="B20" s="100" t="s">
        <v>68</v>
      </c>
      <c r="C20" s="67" t="s">
        <v>63</v>
      </c>
      <c r="D20" s="110"/>
      <c r="E20" s="66"/>
      <c r="F20" s="66"/>
    </row>
    <row r="21" spans="1:6">
      <c r="A21" s="67"/>
      <c r="B21" s="98"/>
      <c r="C21" s="67"/>
      <c r="D21" s="110"/>
      <c r="E21" s="66"/>
      <c r="F21" s="66"/>
    </row>
    <row r="22" spans="1:6" ht="14.25">
      <c r="A22" s="67" t="s">
        <v>376</v>
      </c>
      <c r="B22" s="98" t="s">
        <v>69</v>
      </c>
      <c r="C22" s="67" t="s">
        <v>445</v>
      </c>
      <c r="D22" s="110">
        <v>15.12</v>
      </c>
      <c r="E22" s="66"/>
      <c r="F22" s="66"/>
    </row>
    <row r="23" spans="1:6">
      <c r="A23" s="67"/>
      <c r="B23" s="98"/>
      <c r="C23" s="67"/>
      <c r="D23" s="110"/>
      <c r="E23" s="66"/>
      <c r="F23" s="66"/>
    </row>
    <row r="24" spans="1:6" ht="14.25">
      <c r="A24" s="67" t="s">
        <v>377</v>
      </c>
      <c r="B24" s="98" t="s">
        <v>70</v>
      </c>
      <c r="C24" s="67" t="s">
        <v>445</v>
      </c>
      <c r="D24" s="110">
        <v>22.34</v>
      </c>
      <c r="E24" s="66"/>
      <c r="F24" s="66"/>
    </row>
    <row r="25" spans="1:6">
      <c r="A25" s="67"/>
      <c r="B25" s="98"/>
      <c r="C25" s="67"/>
      <c r="D25" s="110"/>
      <c r="E25" s="66"/>
      <c r="F25" s="66"/>
    </row>
    <row r="26" spans="1:6" ht="14.25">
      <c r="A26" s="67" t="s">
        <v>378</v>
      </c>
      <c r="B26" s="98" t="s">
        <v>71</v>
      </c>
      <c r="C26" s="67" t="s">
        <v>445</v>
      </c>
      <c r="D26" s="110">
        <v>17.739999999999998</v>
      </c>
      <c r="E26" s="66"/>
      <c r="F26" s="66"/>
    </row>
    <row r="27" spans="1:6">
      <c r="A27" s="67"/>
      <c r="B27" s="98"/>
      <c r="C27" s="67"/>
      <c r="D27" s="110"/>
      <c r="E27" s="66"/>
      <c r="F27" s="66"/>
    </row>
    <row r="28" spans="1:6">
      <c r="A28" s="67"/>
      <c r="B28" s="111" t="s">
        <v>72</v>
      </c>
      <c r="C28" s="67"/>
      <c r="D28" s="110"/>
      <c r="E28" s="66"/>
      <c r="F28" s="66"/>
    </row>
    <row r="29" spans="1:6">
      <c r="A29" s="67"/>
      <c r="B29" s="98"/>
      <c r="C29" s="67"/>
      <c r="D29" s="110"/>
      <c r="E29" s="66"/>
      <c r="F29" s="66"/>
    </row>
    <row r="30" spans="1:6" ht="29.25" customHeight="1">
      <c r="A30" s="67"/>
      <c r="B30" s="100" t="s">
        <v>68</v>
      </c>
      <c r="C30" s="67" t="s">
        <v>63</v>
      </c>
      <c r="D30" s="110"/>
      <c r="E30" s="66"/>
      <c r="F30" s="66"/>
    </row>
    <row r="31" spans="1:6" ht="13.15" customHeight="1">
      <c r="A31" s="67"/>
      <c r="B31" s="112"/>
      <c r="C31" s="110"/>
      <c r="D31" s="110"/>
      <c r="E31" s="66"/>
      <c r="F31" s="66"/>
    </row>
    <row r="32" spans="1:6" ht="13.15" customHeight="1">
      <c r="A32" s="67" t="s">
        <v>379</v>
      </c>
      <c r="B32" s="100" t="s">
        <v>73</v>
      </c>
      <c r="C32" s="67" t="s">
        <v>445</v>
      </c>
      <c r="D32" s="110">
        <v>170.6</v>
      </c>
      <c r="E32" s="66"/>
      <c r="F32" s="66"/>
    </row>
    <row r="33" spans="1:6">
      <c r="A33" s="67"/>
      <c r="B33" s="98"/>
      <c r="C33" s="67"/>
      <c r="D33" s="110"/>
      <c r="E33" s="66"/>
      <c r="F33" s="66"/>
    </row>
    <row r="34" spans="1:6">
      <c r="A34" s="67"/>
      <c r="B34" s="96" t="s">
        <v>74</v>
      </c>
      <c r="C34" s="67"/>
      <c r="D34" s="110"/>
      <c r="E34" s="66"/>
      <c r="F34" s="66"/>
    </row>
    <row r="35" spans="1:6">
      <c r="A35" s="67"/>
      <c r="B35" s="96"/>
      <c r="C35" s="67"/>
      <c r="D35" s="110"/>
      <c r="E35" s="66"/>
      <c r="F35" s="66"/>
    </row>
    <row r="36" spans="1:6" ht="76.5">
      <c r="A36" s="67"/>
      <c r="B36" s="100" t="s">
        <v>75</v>
      </c>
      <c r="C36" s="67" t="s">
        <v>63</v>
      </c>
      <c r="D36" s="110"/>
      <c r="E36" s="66"/>
      <c r="F36" s="66"/>
    </row>
    <row r="37" spans="1:6">
      <c r="A37" s="108"/>
      <c r="B37" s="113"/>
      <c r="C37" s="108"/>
      <c r="D37" s="114"/>
      <c r="E37" s="80"/>
      <c r="F37" s="80"/>
    </row>
    <row r="38" spans="1:6" ht="51">
      <c r="A38" s="67"/>
      <c r="B38" s="100" t="s">
        <v>76</v>
      </c>
      <c r="C38" s="67" t="s">
        <v>63</v>
      </c>
      <c r="D38" s="110"/>
      <c r="E38" s="66"/>
      <c r="F38" s="66"/>
    </row>
    <row r="39" spans="1:6">
      <c r="A39" s="67"/>
      <c r="B39" s="98"/>
      <c r="C39" s="67"/>
      <c r="D39" s="110"/>
      <c r="E39" s="66"/>
      <c r="F39" s="66"/>
    </row>
    <row r="40" spans="1:6" s="61" customFormat="1" ht="38.25">
      <c r="A40" s="67"/>
      <c r="B40" s="100" t="s">
        <v>77</v>
      </c>
      <c r="C40" s="67" t="s">
        <v>63</v>
      </c>
      <c r="D40" s="110"/>
      <c r="E40" s="66"/>
      <c r="F40" s="66"/>
    </row>
    <row r="41" spans="1:6">
      <c r="A41" s="67"/>
      <c r="B41" s="96"/>
      <c r="C41" s="67"/>
      <c r="D41" s="110"/>
      <c r="E41" s="66"/>
      <c r="F41" s="66"/>
    </row>
    <row r="42" spans="1:6" s="61" customFormat="1" ht="63.75">
      <c r="A42" s="67"/>
      <c r="B42" s="100" t="s">
        <v>78</v>
      </c>
      <c r="C42" s="67" t="s">
        <v>63</v>
      </c>
      <c r="D42" s="110"/>
      <c r="E42" s="66"/>
      <c r="F42" s="66"/>
    </row>
    <row r="43" spans="1:6" s="61" customFormat="1">
      <c r="A43" s="67"/>
      <c r="B43" s="100"/>
      <c r="C43" s="67"/>
      <c r="D43" s="110"/>
      <c r="E43" s="66"/>
      <c r="F43" s="66"/>
    </row>
    <row r="44" spans="1:6">
      <c r="A44" s="67"/>
      <c r="B44" s="111" t="s">
        <v>79</v>
      </c>
      <c r="C44" s="67"/>
      <c r="D44" s="110"/>
      <c r="E44" s="66"/>
      <c r="F44" s="66"/>
    </row>
    <row r="45" spans="1:6">
      <c r="A45" s="67"/>
      <c r="B45" s="98"/>
      <c r="C45" s="67"/>
      <c r="D45" s="110"/>
      <c r="E45" s="66"/>
      <c r="F45" s="66"/>
    </row>
    <row r="46" spans="1:6">
      <c r="A46" s="67" t="s">
        <v>380</v>
      </c>
      <c r="B46" s="98" t="s">
        <v>333</v>
      </c>
      <c r="C46" s="67" t="s">
        <v>80</v>
      </c>
      <c r="D46" s="110">
        <v>1117</v>
      </c>
      <c r="E46" s="66"/>
      <c r="F46" s="66"/>
    </row>
    <row r="47" spans="1:6">
      <c r="A47" s="67"/>
      <c r="B47" s="98"/>
      <c r="C47" s="67"/>
      <c r="D47" s="110"/>
      <c r="E47" s="66"/>
      <c r="F47" s="66"/>
    </row>
    <row r="48" spans="1:6">
      <c r="A48" s="67" t="s">
        <v>381</v>
      </c>
      <c r="B48" s="98" t="s">
        <v>334</v>
      </c>
      <c r="C48" s="67" t="s">
        <v>80</v>
      </c>
      <c r="D48" s="110">
        <v>4032</v>
      </c>
      <c r="E48" s="66"/>
      <c r="F48" s="66"/>
    </row>
    <row r="49" spans="1:6">
      <c r="A49" s="67"/>
      <c r="B49" s="98"/>
      <c r="C49" s="67"/>
      <c r="D49" s="110"/>
      <c r="E49" s="66"/>
      <c r="F49" s="66"/>
    </row>
    <row r="50" spans="1:6">
      <c r="A50" s="67" t="s">
        <v>382</v>
      </c>
      <c r="B50" s="98" t="s">
        <v>335</v>
      </c>
      <c r="C50" s="67" t="s">
        <v>80</v>
      </c>
      <c r="D50" s="110">
        <v>569</v>
      </c>
      <c r="E50" s="66"/>
      <c r="F50" s="66"/>
    </row>
    <row r="51" spans="1:6">
      <c r="A51" s="67"/>
      <c r="B51" s="98"/>
      <c r="C51" s="67"/>
      <c r="D51" s="110"/>
      <c r="E51" s="66"/>
      <c r="F51" s="66"/>
    </row>
    <row r="52" spans="1:6">
      <c r="A52" s="67" t="s">
        <v>383</v>
      </c>
      <c r="B52" s="98" t="s">
        <v>336</v>
      </c>
      <c r="C52" s="67" t="s">
        <v>80</v>
      </c>
      <c r="D52" s="110">
        <v>103</v>
      </c>
      <c r="E52" s="66"/>
      <c r="F52" s="66"/>
    </row>
    <row r="53" spans="1:6">
      <c r="A53" s="67"/>
      <c r="B53" s="61"/>
      <c r="C53" s="67"/>
      <c r="D53" s="110"/>
      <c r="E53" s="66"/>
      <c r="F53" s="66"/>
    </row>
    <row r="54" spans="1:6">
      <c r="A54" s="67"/>
      <c r="B54" s="98" t="s">
        <v>337</v>
      </c>
      <c r="C54" s="67" t="s">
        <v>80</v>
      </c>
      <c r="D54" s="110">
        <v>243</v>
      </c>
      <c r="E54" s="66"/>
      <c r="F54" s="66"/>
    </row>
    <row r="55" spans="1:6">
      <c r="A55" s="67"/>
      <c r="B55" s="61"/>
      <c r="C55" s="67"/>
      <c r="D55" s="110"/>
      <c r="E55" s="66"/>
      <c r="F55" s="66"/>
    </row>
    <row r="56" spans="1:6">
      <c r="A56" s="67"/>
      <c r="B56" s="111" t="s">
        <v>72</v>
      </c>
      <c r="C56" s="67"/>
      <c r="D56" s="110"/>
      <c r="E56" s="66"/>
      <c r="F56" s="66"/>
    </row>
    <row r="57" spans="1:6">
      <c r="A57" s="67"/>
      <c r="B57" s="98"/>
      <c r="C57" s="67"/>
      <c r="D57" s="110"/>
      <c r="E57" s="66"/>
      <c r="F57" s="66"/>
    </row>
    <row r="58" spans="1:6">
      <c r="A58" s="67" t="s">
        <v>384</v>
      </c>
      <c r="B58" s="100" t="s">
        <v>338</v>
      </c>
      <c r="C58" s="67" t="s">
        <v>80</v>
      </c>
      <c r="D58" s="110">
        <v>20267</v>
      </c>
      <c r="E58" s="66"/>
      <c r="F58" s="66"/>
    </row>
    <row r="59" spans="1:6">
      <c r="A59" s="67"/>
      <c r="B59" s="100"/>
      <c r="C59" s="67"/>
      <c r="D59" s="110"/>
      <c r="E59" s="66"/>
      <c r="F59" s="66"/>
    </row>
    <row r="60" spans="1:6">
      <c r="A60" s="67"/>
      <c r="B60" s="96" t="s">
        <v>81</v>
      </c>
      <c r="C60" s="67"/>
      <c r="D60" s="110"/>
      <c r="E60" s="66"/>
      <c r="F60" s="66"/>
    </row>
    <row r="61" spans="1:6">
      <c r="A61" s="67"/>
      <c r="B61" s="67"/>
      <c r="C61" s="67"/>
      <c r="D61" s="67"/>
      <c r="E61" s="67"/>
      <c r="F61" s="67"/>
    </row>
    <row r="62" spans="1:6" ht="76.5">
      <c r="A62" s="67"/>
      <c r="B62" s="100" t="s">
        <v>82</v>
      </c>
      <c r="C62" s="67" t="s">
        <v>63</v>
      </c>
      <c r="D62" s="110"/>
      <c r="E62" s="66"/>
      <c r="F62" s="66"/>
    </row>
    <row r="63" spans="1:6" ht="9" customHeight="1">
      <c r="A63" s="110"/>
      <c r="B63" s="110"/>
      <c r="C63" s="110"/>
      <c r="D63" s="110"/>
      <c r="E63" s="110"/>
      <c r="F63" s="110"/>
    </row>
    <row r="64" spans="1:6" ht="89.25">
      <c r="A64" s="67"/>
      <c r="B64" s="100" t="s">
        <v>83</v>
      </c>
      <c r="C64" s="67"/>
      <c r="D64" s="110"/>
      <c r="E64" s="66"/>
      <c r="F64" s="66"/>
    </row>
    <row r="65" spans="1:6" ht="9" customHeight="1">
      <c r="A65" s="67"/>
      <c r="B65" s="98"/>
      <c r="C65" s="67"/>
      <c r="D65" s="110"/>
      <c r="E65" s="66"/>
      <c r="F65" s="66"/>
    </row>
    <row r="66" spans="1:6">
      <c r="A66" s="67"/>
      <c r="B66" s="96" t="s">
        <v>79</v>
      </c>
      <c r="C66" s="67"/>
      <c r="D66" s="110"/>
      <c r="E66" s="66"/>
      <c r="F66" s="66"/>
    </row>
    <row r="67" spans="1:6">
      <c r="A67" s="67"/>
      <c r="B67" s="98"/>
      <c r="C67" s="67"/>
      <c r="D67" s="110"/>
      <c r="E67" s="66"/>
      <c r="F67" s="66"/>
    </row>
    <row r="68" spans="1:6" ht="14.25">
      <c r="A68" s="67" t="s">
        <v>385</v>
      </c>
      <c r="B68" s="98" t="s">
        <v>69</v>
      </c>
      <c r="C68" s="67" t="s">
        <v>444</v>
      </c>
      <c r="D68" s="110">
        <v>37</v>
      </c>
      <c r="E68" s="66"/>
      <c r="F68" s="66"/>
    </row>
    <row r="69" spans="1:6">
      <c r="A69" s="67"/>
      <c r="B69" s="98"/>
      <c r="C69" s="67"/>
      <c r="D69" s="110"/>
      <c r="E69" s="66"/>
      <c r="F69" s="66"/>
    </row>
    <row r="70" spans="1:6" ht="14.25">
      <c r="A70" s="67" t="s">
        <v>386</v>
      </c>
      <c r="B70" s="98" t="s">
        <v>70</v>
      </c>
      <c r="C70" s="67" t="s">
        <v>444</v>
      </c>
      <c r="D70" s="110">
        <v>92</v>
      </c>
      <c r="E70" s="66"/>
      <c r="F70" s="66"/>
    </row>
    <row r="71" spans="1:6">
      <c r="A71" s="67"/>
      <c r="B71" s="98"/>
      <c r="C71" s="67"/>
      <c r="D71" s="110"/>
      <c r="E71" s="66"/>
      <c r="F71" s="66"/>
    </row>
    <row r="72" spans="1:6" ht="14.25">
      <c r="A72" s="67" t="s">
        <v>387</v>
      </c>
      <c r="B72" s="98" t="s">
        <v>71</v>
      </c>
      <c r="C72" s="67" t="s">
        <v>444</v>
      </c>
      <c r="D72" s="110">
        <v>80.260000000000005</v>
      </c>
      <c r="E72" s="66"/>
      <c r="F72" s="66"/>
    </row>
    <row r="73" spans="1:6">
      <c r="A73" s="67"/>
      <c r="B73" s="98"/>
      <c r="C73" s="67"/>
      <c r="D73" s="110"/>
      <c r="E73" s="66"/>
      <c r="F73" s="66"/>
    </row>
    <row r="74" spans="1:6">
      <c r="A74" s="67"/>
      <c r="B74" s="111" t="s">
        <v>72</v>
      </c>
      <c r="C74" s="67"/>
      <c r="D74" s="110"/>
      <c r="E74" s="66"/>
      <c r="F74" s="66"/>
    </row>
    <row r="75" spans="1:6">
      <c r="A75" s="67"/>
      <c r="B75" s="98"/>
      <c r="C75" s="67"/>
      <c r="D75" s="110"/>
      <c r="E75" s="66"/>
      <c r="F75" s="66"/>
    </row>
    <row r="76" spans="1:6" ht="14.25">
      <c r="A76" s="67" t="s">
        <v>388</v>
      </c>
      <c r="B76" s="100" t="s">
        <v>73</v>
      </c>
      <c r="C76" s="67" t="s">
        <v>444</v>
      </c>
      <c r="D76" s="110">
        <v>18</v>
      </c>
      <c r="E76" s="66"/>
      <c r="F76" s="66"/>
    </row>
    <row r="77" spans="1:6">
      <c r="A77" s="67"/>
      <c r="B77" s="98"/>
      <c r="C77" s="67"/>
      <c r="D77" s="110"/>
      <c r="E77" s="66"/>
      <c r="F77" s="66"/>
    </row>
    <row r="78" spans="1:6" ht="25.5">
      <c r="A78" s="67"/>
      <c r="B78" s="105" t="s">
        <v>85</v>
      </c>
      <c r="C78" s="98"/>
      <c r="D78" s="115"/>
      <c r="E78" s="66"/>
      <c r="F78" s="107"/>
    </row>
    <row r="79" spans="1:6" s="82" customFormat="1">
      <c r="A79" s="108"/>
      <c r="B79" s="76"/>
      <c r="C79" s="76"/>
      <c r="D79" s="116"/>
      <c r="E79" s="80"/>
      <c r="F79" s="80" t="s">
        <v>86</v>
      </c>
    </row>
  </sheetData>
  <pageMargins left="0.74803149606299202" right="0.74803149606299202" top="0.74803149606299202" bottom="0.74803149606299202" header="0.31496062992126" footer="0.31496062992126"/>
  <pageSetup paperSize="9" scale="92" firstPageNumber="5" orientation="portrait" useFirstPageNumber="1" r:id="rId1"/>
  <headerFooter alignWithMargins="0">
    <oddFooter>&amp;C&amp;P</oddFooter>
  </headerFooter>
  <rowBreaks count="1" manualBreakCount="1">
    <brk id="3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45"/>
  <sheetViews>
    <sheetView view="pageBreakPreview" topLeftCell="A13" zoomScale="110" zoomScaleNormal="115" zoomScaleSheetLayoutView="110" workbookViewId="0">
      <selection activeCell="B15" sqref="B15"/>
    </sheetView>
  </sheetViews>
  <sheetFormatPr defaultColWidth="9.140625" defaultRowHeight="12.75"/>
  <cols>
    <col min="1" max="1" width="5.7109375" style="142" customWidth="1"/>
    <col min="2" max="2" width="43.28515625" style="121" customWidth="1"/>
    <col min="3" max="3" width="6" style="121" customWidth="1"/>
    <col min="4" max="4" width="7.85546875" style="143" customWidth="1"/>
    <col min="5" max="5" width="10.5703125" style="121" customWidth="1"/>
    <col min="6" max="6" width="13.85546875" style="144" customWidth="1"/>
    <col min="7" max="14" width="9.140625" style="121"/>
    <col min="15" max="15" width="9.85546875" style="121" customWidth="1"/>
    <col min="16" max="16384" width="9.140625" style="121"/>
  </cols>
  <sheetData>
    <row r="1" spans="1:6">
      <c r="A1" s="118" t="s">
        <v>44</v>
      </c>
      <c r="B1" s="118" t="s">
        <v>45</v>
      </c>
      <c r="C1" s="118" t="s">
        <v>46</v>
      </c>
      <c r="D1" s="119" t="s">
        <v>47</v>
      </c>
      <c r="E1" s="120" t="s">
        <v>48</v>
      </c>
      <c r="F1" s="120" t="s">
        <v>49</v>
      </c>
    </row>
    <row r="2" spans="1:6">
      <c r="A2" s="122"/>
      <c r="B2" s="123"/>
      <c r="C2" s="122"/>
      <c r="D2" s="124"/>
      <c r="E2" s="125"/>
      <c r="F2" s="125"/>
    </row>
    <row r="3" spans="1:6">
      <c r="A3" s="126" t="s">
        <v>9</v>
      </c>
      <c r="B3" s="127" t="s">
        <v>87</v>
      </c>
      <c r="C3" s="122"/>
      <c r="D3" s="124"/>
      <c r="E3" s="125"/>
      <c r="F3" s="128"/>
    </row>
    <row r="4" spans="1:6">
      <c r="A4" s="122"/>
      <c r="B4" s="123"/>
      <c r="C4" s="122"/>
      <c r="D4" s="124"/>
      <c r="E4" s="125"/>
      <c r="F4" s="128"/>
    </row>
    <row r="5" spans="1:6" ht="45" customHeight="1">
      <c r="A5" s="122"/>
      <c r="B5" s="129" t="s">
        <v>88</v>
      </c>
      <c r="C5" s="122" t="s">
        <v>89</v>
      </c>
      <c r="D5" s="124"/>
      <c r="E5" s="125"/>
      <c r="F5" s="128"/>
    </row>
    <row r="6" spans="1:6">
      <c r="A6" s="122"/>
      <c r="B6" s="123"/>
      <c r="C6" s="122"/>
      <c r="D6" s="124"/>
      <c r="E6" s="125"/>
      <c r="F6" s="128"/>
    </row>
    <row r="7" spans="1:6" ht="25.5">
      <c r="A7" s="122"/>
      <c r="B7" s="129" t="s">
        <v>90</v>
      </c>
      <c r="C7" s="122" t="s">
        <v>89</v>
      </c>
      <c r="D7" s="124"/>
      <c r="E7" s="125"/>
      <c r="F7" s="128"/>
    </row>
    <row r="8" spans="1:6">
      <c r="A8" s="122"/>
      <c r="B8" s="123"/>
      <c r="C8" s="122"/>
      <c r="D8" s="124"/>
      <c r="E8" s="125"/>
      <c r="F8" s="128"/>
    </row>
    <row r="9" spans="1:6">
      <c r="A9" s="122"/>
      <c r="B9" s="129" t="s">
        <v>91</v>
      </c>
      <c r="C9" s="122" t="s">
        <v>89</v>
      </c>
      <c r="D9" s="124"/>
      <c r="E9" s="125"/>
      <c r="F9" s="128"/>
    </row>
    <row r="10" spans="1:6">
      <c r="A10" s="122"/>
      <c r="B10" s="123"/>
      <c r="C10" s="122"/>
      <c r="D10" s="124"/>
      <c r="E10" s="125"/>
      <c r="F10" s="128"/>
    </row>
    <row r="11" spans="1:6" ht="25.5">
      <c r="A11" s="122"/>
      <c r="B11" s="130" t="s">
        <v>92</v>
      </c>
      <c r="C11" s="122" t="s">
        <v>89</v>
      </c>
      <c r="D11" s="124"/>
      <c r="E11" s="125"/>
      <c r="F11" s="128"/>
    </row>
    <row r="12" spans="1:6">
      <c r="A12" s="122"/>
      <c r="B12" s="130"/>
      <c r="C12" s="122"/>
      <c r="D12" s="124"/>
      <c r="E12" s="125"/>
      <c r="F12" s="128"/>
    </row>
    <row r="13" spans="1:6" ht="25.5">
      <c r="A13" s="122"/>
      <c r="B13" s="130" t="s">
        <v>93</v>
      </c>
      <c r="C13" s="122" t="s">
        <v>89</v>
      </c>
      <c r="D13" s="124"/>
      <c r="E13" s="125"/>
      <c r="F13" s="128"/>
    </row>
    <row r="14" spans="1:6">
      <c r="A14" s="122"/>
      <c r="B14" s="130"/>
      <c r="C14" s="122"/>
      <c r="D14" s="124"/>
      <c r="E14" s="125"/>
      <c r="F14" s="128"/>
    </row>
    <row r="15" spans="1:6" ht="25.5">
      <c r="A15" s="122"/>
      <c r="B15" s="130" t="s">
        <v>94</v>
      </c>
      <c r="C15" s="122" t="s">
        <v>89</v>
      </c>
      <c r="D15" s="124"/>
      <c r="E15" s="125"/>
      <c r="F15" s="128"/>
    </row>
    <row r="16" spans="1:6">
      <c r="A16" s="122"/>
      <c r="B16" s="130"/>
      <c r="C16" s="122"/>
      <c r="D16" s="124"/>
      <c r="E16" s="125"/>
      <c r="F16" s="128"/>
    </row>
    <row r="17" spans="1:6">
      <c r="A17" s="122"/>
      <c r="B17" s="127" t="s">
        <v>95</v>
      </c>
      <c r="C17" s="122"/>
      <c r="D17" s="124"/>
      <c r="E17" s="125"/>
      <c r="F17" s="128"/>
    </row>
    <row r="18" spans="1:6">
      <c r="A18" s="122"/>
      <c r="B18" s="123"/>
      <c r="C18" s="122"/>
      <c r="D18" s="124"/>
      <c r="E18" s="125"/>
      <c r="F18" s="128"/>
    </row>
    <row r="19" spans="1:6" ht="25.5">
      <c r="A19" s="122"/>
      <c r="B19" s="129" t="s">
        <v>96</v>
      </c>
      <c r="C19" s="122"/>
      <c r="D19" s="131"/>
      <c r="E19" s="125"/>
      <c r="F19" s="128"/>
    </row>
    <row r="20" spans="1:6">
      <c r="A20" s="122"/>
      <c r="B20" s="123"/>
      <c r="C20" s="122"/>
      <c r="D20" s="124"/>
      <c r="E20" s="125"/>
      <c r="F20" s="128"/>
    </row>
    <row r="21" spans="1:6" ht="15" customHeight="1">
      <c r="A21" s="122"/>
      <c r="B21" s="132" t="s">
        <v>97</v>
      </c>
      <c r="C21" s="122"/>
      <c r="D21" s="124"/>
      <c r="E21" s="125"/>
      <c r="F21" s="128"/>
    </row>
    <row r="22" spans="1:6">
      <c r="A22" s="122"/>
      <c r="B22" s="123"/>
      <c r="C22" s="122"/>
      <c r="D22" s="124"/>
      <c r="E22" s="125"/>
      <c r="F22" s="128"/>
    </row>
    <row r="23" spans="1:6" ht="38.25">
      <c r="A23" s="122" t="s">
        <v>389</v>
      </c>
      <c r="B23" s="130" t="s">
        <v>98</v>
      </c>
      <c r="C23" s="122" t="s">
        <v>444</v>
      </c>
      <c r="D23" s="131">
        <v>350</v>
      </c>
      <c r="E23" s="125"/>
      <c r="F23" s="128"/>
    </row>
    <row r="24" spans="1:6">
      <c r="A24" s="122"/>
      <c r="B24" s="123"/>
      <c r="C24" s="122"/>
      <c r="D24" s="131"/>
      <c r="E24" s="125"/>
      <c r="F24" s="128"/>
    </row>
    <row r="25" spans="1:6">
      <c r="A25" s="122"/>
      <c r="B25" s="132"/>
      <c r="C25" s="122"/>
      <c r="D25" s="124"/>
      <c r="E25" s="125"/>
      <c r="F25" s="128"/>
    </row>
    <row r="26" spans="1:6">
      <c r="A26" s="122"/>
      <c r="B26" s="132"/>
      <c r="C26" s="122"/>
      <c r="D26" s="124"/>
      <c r="E26" s="125"/>
      <c r="F26" s="128"/>
    </row>
    <row r="27" spans="1:6">
      <c r="A27" s="122"/>
      <c r="B27" s="132"/>
      <c r="C27" s="122"/>
      <c r="D27" s="124"/>
      <c r="E27" s="125"/>
      <c r="F27" s="128"/>
    </row>
    <row r="28" spans="1:6">
      <c r="A28" s="122"/>
      <c r="B28" s="132"/>
      <c r="C28" s="122"/>
      <c r="D28" s="124"/>
      <c r="E28" s="125"/>
      <c r="F28" s="128"/>
    </row>
    <row r="29" spans="1:6">
      <c r="A29" s="122"/>
      <c r="B29" s="132"/>
      <c r="C29" s="122"/>
      <c r="D29" s="124"/>
      <c r="E29" s="125"/>
      <c r="F29" s="128"/>
    </row>
    <row r="30" spans="1:6">
      <c r="A30" s="122"/>
      <c r="B30" s="132"/>
      <c r="C30" s="122"/>
      <c r="D30" s="124"/>
      <c r="E30" s="125"/>
      <c r="F30" s="128"/>
    </row>
    <row r="31" spans="1:6">
      <c r="A31" s="122"/>
      <c r="B31" s="132"/>
      <c r="C31" s="122"/>
      <c r="D31" s="124"/>
      <c r="E31" s="125"/>
      <c r="F31" s="128"/>
    </row>
    <row r="32" spans="1:6">
      <c r="A32" s="122"/>
      <c r="B32" s="132"/>
      <c r="C32" s="122"/>
      <c r="D32" s="124"/>
      <c r="E32" s="125"/>
      <c r="F32" s="128"/>
    </row>
    <row r="33" spans="1:6">
      <c r="A33" s="122"/>
      <c r="B33" s="132"/>
      <c r="C33" s="122"/>
      <c r="D33" s="124"/>
      <c r="E33" s="125"/>
      <c r="F33" s="128"/>
    </row>
    <row r="34" spans="1:6">
      <c r="A34" s="122"/>
      <c r="B34" s="132"/>
      <c r="C34" s="122"/>
      <c r="D34" s="124"/>
      <c r="E34" s="125"/>
      <c r="F34" s="128"/>
    </row>
    <row r="35" spans="1:6">
      <c r="A35" s="122"/>
      <c r="B35" s="132"/>
      <c r="C35" s="122"/>
      <c r="D35" s="124"/>
      <c r="E35" s="125"/>
      <c r="F35" s="128"/>
    </row>
    <row r="36" spans="1:6">
      <c r="A36" s="122"/>
      <c r="B36" s="123"/>
      <c r="C36" s="122"/>
      <c r="D36" s="124"/>
      <c r="E36" s="125"/>
      <c r="F36" s="128"/>
    </row>
    <row r="37" spans="1:6">
      <c r="A37" s="122"/>
      <c r="B37" s="123"/>
      <c r="C37" s="122"/>
      <c r="D37" s="124"/>
      <c r="E37" s="125"/>
      <c r="F37" s="128"/>
    </row>
    <row r="38" spans="1:6">
      <c r="A38" s="122"/>
      <c r="B38" s="130"/>
      <c r="C38" s="122"/>
      <c r="D38" s="131"/>
      <c r="E38" s="125"/>
      <c r="F38" s="128"/>
    </row>
    <row r="39" spans="1:6">
      <c r="A39" s="122"/>
      <c r="B39" s="123"/>
      <c r="C39" s="122"/>
      <c r="D39" s="131"/>
      <c r="E39" s="125"/>
      <c r="F39" s="128"/>
    </row>
    <row r="40" spans="1:6">
      <c r="A40" s="122"/>
      <c r="B40" s="133"/>
      <c r="C40" s="122"/>
      <c r="D40" s="124"/>
      <c r="E40" s="125"/>
      <c r="F40" s="128"/>
    </row>
    <row r="41" spans="1:6">
      <c r="A41" s="122"/>
      <c r="B41" s="123"/>
      <c r="C41" s="122"/>
      <c r="D41" s="124"/>
      <c r="E41" s="125"/>
      <c r="F41" s="128"/>
    </row>
    <row r="42" spans="1:6">
      <c r="A42" s="122"/>
      <c r="B42" s="130"/>
      <c r="C42" s="122"/>
      <c r="D42" s="131"/>
      <c r="E42" s="125"/>
      <c r="F42" s="128"/>
    </row>
    <row r="43" spans="1:6">
      <c r="A43" s="122"/>
      <c r="B43" s="123"/>
      <c r="C43" s="122"/>
      <c r="D43" s="131"/>
      <c r="E43" s="125"/>
      <c r="F43" s="128"/>
    </row>
    <row r="44" spans="1:6" s="135" customFormat="1" ht="27" customHeight="1">
      <c r="A44" s="122"/>
      <c r="B44" s="132" t="s">
        <v>99</v>
      </c>
      <c r="C44" s="122"/>
      <c r="D44" s="124"/>
      <c r="E44" s="125"/>
      <c r="F44" s="134"/>
    </row>
    <row r="45" spans="1:6" s="141" customFormat="1" ht="13.5" thickTop="1">
      <c r="A45" s="136"/>
      <c r="B45" s="137"/>
      <c r="C45" s="136"/>
      <c r="D45" s="138"/>
      <c r="E45" s="139"/>
      <c r="F45" s="140"/>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K41"/>
  <sheetViews>
    <sheetView view="pageBreakPreview" zoomScale="110" zoomScaleNormal="100" zoomScaleSheetLayoutView="110" workbookViewId="0">
      <selection activeCell="F39" sqref="F39"/>
    </sheetView>
  </sheetViews>
  <sheetFormatPr defaultColWidth="9.140625" defaultRowHeight="12.75"/>
  <cols>
    <col min="1" max="1" width="5.7109375" style="142" customWidth="1"/>
    <col min="2" max="2" width="41.42578125" style="121" customWidth="1"/>
    <col min="3" max="3" width="7.28515625" style="121" customWidth="1"/>
    <col min="4" max="4" width="10.42578125" style="156" customWidth="1"/>
    <col min="5" max="5" width="10.85546875" style="144" customWidth="1"/>
    <col min="6" max="6" width="12.140625" style="144" customWidth="1"/>
    <col min="7" max="16384" width="9.140625" style="121"/>
  </cols>
  <sheetData>
    <row r="1" spans="1:6">
      <c r="A1" s="118" t="s">
        <v>44</v>
      </c>
      <c r="B1" s="118" t="s">
        <v>45</v>
      </c>
      <c r="C1" s="118" t="s">
        <v>46</v>
      </c>
      <c r="D1" s="120" t="s">
        <v>47</v>
      </c>
      <c r="E1" s="120" t="s">
        <v>48</v>
      </c>
      <c r="F1" s="120" t="s">
        <v>49</v>
      </c>
    </row>
    <row r="2" spans="1:6">
      <c r="A2" s="122"/>
      <c r="B2" s="123"/>
      <c r="C2" s="122"/>
      <c r="D2" s="145"/>
      <c r="E2" s="125"/>
      <c r="F2" s="125"/>
    </row>
    <row r="3" spans="1:6">
      <c r="A3" s="126" t="s">
        <v>11</v>
      </c>
      <c r="B3" s="146" t="s">
        <v>112</v>
      </c>
      <c r="C3" s="122"/>
      <c r="D3" s="145"/>
      <c r="E3" s="128"/>
      <c r="F3" s="128"/>
    </row>
    <row r="4" spans="1:6">
      <c r="A4" s="122"/>
      <c r="B4" s="147"/>
      <c r="C4" s="122"/>
      <c r="D4" s="145"/>
      <c r="E4" s="128"/>
      <c r="F4" s="128"/>
    </row>
    <row r="5" spans="1:6" ht="42.75" customHeight="1">
      <c r="A5" s="122"/>
      <c r="B5" s="147" t="s">
        <v>113</v>
      </c>
      <c r="C5" s="122" t="s">
        <v>63</v>
      </c>
      <c r="D5" s="145"/>
      <c r="E5" s="128"/>
      <c r="F5" s="128"/>
    </row>
    <row r="6" spans="1:6">
      <c r="A6" s="122"/>
      <c r="B6" s="147"/>
      <c r="C6" s="122"/>
      <c r="D6" s="145"/>
      <c r="E6" s="128"/>
      <c r="F6" s="128"/>
    </row>
    <row r="7" spans="1:6" ht="38.25">
      <c r="A7" s="122"/>
      <c r="B7" s="147" t="s">
        <v>114</v>
      </c>
      <c r="C7" s="122" t="s">
        <v>63</v>
      </c>
      <c r="D7" s="145"/>
      <c r="E7" s="128"/>
      <c r="F7" s="128"/>
    </row>
    <row r="8" spans="1:6">
      <c r="A8" s="122"/>
      <c r="B8" s="147"/>
      <c r="C8" s="122"/>
      <c r="D8" s="145"/>
      <c r="E8" s="128"/>
      <c r="F8" s="128"/>
    </row>
    <row r="9" spans="1:6" ht="30" customHeight="1">
      <c r="A9" s="122"/>
      <c r="B9" s="147" t="s">
        <v>115</v>
      </c>
      <c r="C9" s="122" t="str">
        <f>+C7</f>
        <v>Note</v>
      </c>
      <c r="D9" s="145"/>
      <c r="E9" s="128"/>
      <c r="F9" s="128"/>
    </row>
    <row r="10" spans="1:6">
      <c r="A10" s="122"/>
      <c r="B10" s="147"/>
      <c r="C10" s="122"/>
      <c r="D10" s="145"/>
      <c r="E10" s="128"/>
      <c r="F10" s="128"/>
    </row>
    <row r="11" spans="1:6" ht="51">
      <c r="A11" s="122"/>
      <c r="B11" s="147" t="s">
        <v>116</v>
      </c>
      <c r="C11" s="122" t="s">
        <v>63</v>
      </c>
      <c r="D11" s="145"/>
      <c r="E11" s="128"/>
      <c r="F11" s="128"/>
    </row>
    <row r="12" spans="1:6">
      <c r="A12" s="122"/>
      <c r="B12" s="147"/>
      <c r="C12" s="122"/>
      <c r="D12" s="145"/>
      <c r="E12" s="128"/>
      <c r="F12" s="128"/>
    </row>
    <row r="13" spans="1:6" ht="51">
      <c r="A13" s="122"/>
      <c r="B13" s="147" t="s">
        <v>117</v>
      </c>
      <c r="C13" s="122" t="s">
        <v>63</v>
      </c>
      <c r="D13" s="145"/>
      <c r="E13" s="128"/>
      <c r="F13" s="128"/>
    </row>
    <row r="14" spans="1:6">
      <c r="A14" s="122"/>
      <c r="B14" s="147" t="s">
        <v>86</v>
      </c>
      <c r="C14" s="122"/>
      <c r="D14" s="145"/>
      <c r="E14" s="128"/>
      <c r="F14" s="128"/>
    </row>
    <row r="15" spans="1:6" ht="58.5" customHeight="1">
      <c r="A15" s="122"/>
      <c r="B15" s="147" t="s">
        <v>118</v>
      </c>
      <c r="C15" s="122" t="s">
        <v>63</v>
      </c>
      <c r="D15" s="145"/>
      <c r="E15" s="128"/>
      <c r="F15" s="128"/>
    </row>
    <row r="16" spans="1:6">
      <c r="A16" s="122"/>
      <c r="B16" s="147" t="s">
        <v>86</v>
      </c>
      <c r="C16" s="122"/>
      <c r="D16" s="145"/>
      <c r="E16" s="128"/>
      <c r="F16" s="128"/>
    </row>
    <row r="17" spans="1:11">
      <c r="A17" s="122"/>
      <c r="B17" s="147"/>
      <c r="C17" s="122"/>
      <c r="D17" s="145"/>
      <c r="E17" s="128"/>
      <c r="F17" s="128"/>
    </row>
    <row r="18" spans="1:11" ht="14.25">
      <c r="A18" s="122" t="s">
        <v>390</v>
      </c>
      <c r="B18" s="148" t="s">
        <v>344</v>
      </c>
      <c r="C18" s="122" t="s">
        <v>444</v>
      </c>
      <c r="D18" s="125">
        <v>158</v>
      </c>
      <c r="E18" s="149"/>
      <c r="F18" s="128"/>
    </row>
    <row r="19" spans="1:11">
      <c r="A19" s="122"/>
      <c r="B19" s="147"/>
      <c r="C19" s="122"/>
      <c r="D19" s="145"/>
      <c r="E19" s="128"/>
      <c r="F19" s="128"/>
      <c r="H19" s="150"/>
      <c r="I19" s="151"/>
      <c r="J19" s="135"/>
      <c r="K19" s="135"/>
    </row>
    <row r="20" spans="1:11" ht="14.25">
      <c r="A20" s="122" t="s">
        <v>391</v>
      </c>
      <c r="B20" s="147" t="s">
        <v>119</v>
      </c>
      <c r="C20" s="122" t="s">
        <v>444</v>
      </c>
      <c r="D20" s="125">
        <v>1706</v>
      </c>
      <c r="E20" s="149"/>
      <c r="F20" s="128"/>
      <c r="H20" s="152"/>
      <c r="I20" s="151"/>
      <c r="J20" s="135"/>
      <c r="K20" s="135"/>
    </row>
    <row r="21" spans="1:11">
      <c r="A21" s="122"/>
      <c r="B21" s="147"/>
      <c r="C21" s="122"/>
      <c r="D21" s="145"/>
      <c r="E21" s="128"/>
      <c r="F21" s="128"/>
      <c r="H21" s="135"/>
      <c r="I21" s="135"/>
      <c r="J21" s="135"/>
      <c r="K21" s="135"/>
    </row>
    <row r="22" spans="1:11" ht="14.25">
      <c r="A22" s="122" t="s">
        <v>392</v>
      </c>
      <c r="B22" s="148" t="s">
        <v>268</v>
      </c>
      <c r="C22" s="122" t="s">
        <v>444</v>
      </c>
      <c r="D22" s="125">
        <v>70</v>
      </c>
      <c r="E22" s="149"/>
      <c r="F22" s="128"/>
      <c r="H22" s="135"/>
      <c r="I22" s="135"/>
      <c r="J22" s="135"/>
      <c r="K22" s="135"/>
    </row>
    <row r="23" spans="1:11">
      <c r="A23" s="122"/>
      <c r="B23" s="147"/>
      <c r="C23" s="122"/>
      <c r="D23" s="145"/>
      <c r="E23" s="128"/>
      <c r="F23" s="128"/>
      <c r="H23" s="135"/>
      <c r="I23" s="135"/>
      <c r="J23" s="135"/>
      <c r="K23" s="135"/>
    </row>
    <row r="24" spans="1:11">
      <c r="A24" s="122"/>
      <c r="B24" s="147"/>
      <c r="C24" s="122"/>
      <c r="D24" s="145"/>
      <c r="E24" s="128"/>
      <c r="F24" s="128"/>
      <c r="H24" s="135"/>
      <c r="I24" s="135"/>
      <c r="J24" s="135"/>
      <c r="K24" s="135"/>
    </row>
    <row r="25" spans="1:11">
      <c r="A25" s="122"/>
      <c r="B25" s="147"/>
      <c r="C25" s="122"/>
      <c r="D25" s="145"/>
      <c r="E25" s="128"/>
      <c r="F25" s="128"/>
      <c r="H25" s="135"/>
      <c r="I25" s="135"/>
      <c r="J25" s="135"/>
      <c r="K25" s="135"/>
    </row>
    <row r="26" spans="1:11">
      <c r="A26" s="122"/>
      <c r="B26" s="147"/>
      <c r="C26" s="122"/>
      <c r="D26" s="145"/>
      <c r="E26" s="128"/>
      <c r="F26" s="128"/>
      <c r="H26" s="135"/>
      <c r="I26" s="135"/>
      <c r="J26" s="135"/>
      <c r="K26" s="135"/>
    </row>
    <row r="27" spans="1:11">
      <c r="A27" s="122"/>
      <c r="B27" s="147"/>
      <c r="C27" s="122"/>
      <c r="D27" s="145"/>
      <c r="E27" s="128"/>
      <c r="F27" s="128"/>
      <c r="H27" s="135"/>
      <c r="I27" s="135"/>
      <c r="J27" s="135"/>
      <c r="K27" s="135"/>
    </row>
    <row r="28" spans="1:11">
      <c r="A28" s="122"/>
      <c r="B28" s="147"/>
      <c r="C28" s="122"/>
      <c r="D28" s="145"/>
      <c r="E28" s="128"/>
      <c r="F28" s="128"/>
      <c r="H28" s="135"/>
      <c r="I28" s="135"/>
      <c r="J28" s="135"/>
      <c r="K28" s="135"/>
    </row>
    <row r="29" spans="1:11">
      <c r="A29" s="122"/>
      <c r="B29" s="147"/>
      <c r="C29" s="122"/>
      <c r="D29" s="145"/>
      <c r="E29" s="128"/>
      <c r="F29" s="128"/>
      <c r="H29" s="135"/>
      <c r="I29" s="135"/>
      <c r="J29" s="135"/>
      <c r="K29" s="135"/>
    </row>
    <row r="30" spans="1:11">
      <c r="A30" s="122"/>
      <c r="B30" s="147"/>
      <c r="C30" s="122"/>
      <c r="D30" s="145"/>
      <c r="E30" s="128"/>
      <c r="F30" s="128"/>
      <c r="H30" s="135"/>
      <c r="I30" s="135"/>
      <c r="J30" s="135"/>
      <c r="K30" s="135"/>
    </row>
    <row r="31" spans="1:11">
      <c r="A31" s="122"/>
      <c r="B31" s="147"/>
      <c r="C31" s="122"/>
      <c r="D31" s="145"/>
      <c r="E31" s="128"/>
      <c r="F31" s="128"/>
      <c r="H31" s="135"/>
      <c r="I31" s="135"/>
      <c r="J31" s="135"/>
      <c r="K31" s="135"/>
    </row>
    <row r="32" spans="1:11">
      <c r="A32" s="122"/>
      <c r="B32" s="147"/>
      <c r="C32" s="122"/>
      <c r="D32" s="145"/>
      <c r="E32" s="128"/>
      <c r="F32" s="128"/>
      <c r="H32" s="135"/>
      <c r="I32" s="135"/>
      <c r="J32" s="135"/>
      <c r="K32" s="135"/>
    </row>
    <row r="33" spans="1:11">
      <c r="A33" s="122"/>
      <c r="B33" s="147"/>
      <c r="C33" s="122"/>
      <c r="D33" s="145"/>
      <c r="E33" s="128"/>
      <c r="F33" s="128"/>
      <c r="H33" s="135"/>
      <c r="I33" s="135"/>
      <c r="J33" s="135"/>
      <c r="K33" s="135"/>
    </row>
    <row r="34" spans="1:11">
      <c r="A34" s="122"/>
      <c r="B34" s="147"/>
      <c r="C34" s="122"/>
      <c r="D34" s="145"/>
      <c r="E34" s="128"/>
      <c r="F34" s="128"/>
      <c r="H34" s="135"/>
      <c r="I34" s="135"/>
      <c r="J34" s="135"/>
      <c r="K34" s="135"/>
    </row>
    <row r="35" spans="1:11">
      <c r="A35" s="122"/>
      <c r="B35" s="147"/>
      <c r="C35" s="122"/>
      <c r="D35" s="145"/>
      <c r="E35" s="128"/>
      <c r="F35" s="128"/>
    </row>
    <row r="36" spans="1:11">
      <c r="A36" s="122"/>
      <c r="B36" s="147"/>
      <c r="C36" s="122"/>
      <c r="D36" s="145"/>
      <c r="E36" s="128"/>
      <c r="F36" s="128"/>
    </row>
    <row r="37" spans="1:11">
      <c r="A37" s="122"/>
      <c r="B37" s="147"/>
      <c r="C37" s="122"/>
      <c r="D37" s="145"/>
      <c r="E37" s="128"/>
      <c r="F37" s="128"/>
    </row>
    <row r="38" spans="1:11">
      <c r="A38" s="122"/>
      <c r="B38" s="147"/>
      <c r="C38" s="122"/>
      <c r="D38" s="145"/>
      <c r="E38" s="128"/>
      <c r="F38" s="128"/>
    </row>
    <row r="39" spans="1:11" ht="25.5">
      <c r="A39" s="122"/>
      <c r="B39" s="153" t="s">
        <v>120</v>
      </c>
      <c r="C39" s="122"/>
      <c r="D39" s="145"/>
      <c r="E39" s="128"/>
      <c r="F39" s="134"/>
    </row>
    <row r="40" spans="1:11">
      <c r="A40" s="122"/>
      <c r="B40" s="123"/>
      <c r="C40" s="123"/>
      <c r="D40" s="154"/>
      <c r="E40" s="128"/>
      <c r="F40" s="128"/>
    </row>
    <row r="41" spans="1:11">
      <c r="A41" s="136"/>
      <c r="B41" s="137"/>
      <c r="C41" s="137"/>
      <c r="D41" s="155"/>
      <c r="E41" s="140"/>
      <c r="F41" s="140"/>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O54"/>
  <sheetViews>
    <sheetView view="pageBreakPreview" topLeftCell="A22" zoomScaleNormal="115" workbookViewId="0">
      <selection activeCell="F53" sqref="F53"/>
    </sheetView>
  </sheetViews>
  <sheetFormatPr defaultColWidth="9.140625" defaultRowHeight="12.75"/>
  <cols>
    <col min="1" max="1" width="5.7109375" style="91" customWidth="1"/>
    <col min="2" max="2" width="43.42578125" style="180" customWidth="1"/>
    <col min="3" max="3" width="6" style="91" customWidth="1"/>
    <col min="4" max="4" width="7.7109375" style="86" customWidth="1"/>
    <col min="5" max="5" width="11.28515625" style="86" customWidth="1"/>
    <col min="6" max="6" width="13.7109375" style="86" customWidth="1"/>
    <col min="7" max="16384" width="9.140625" style="91"/>
  </cols>
  <sheetData>
    <row r="1" spans="1:6" s="158" customFormat="1">
      <c r="A1" s="93" t="s">
        <v>44</v>
      </c>
      <c r="B1" s="157" t="s">
        <v>45</v>
      </c>
      <c r="C1" s="93" t="s">
        <v>46</v>
      </c>
      <c r="D1" s="95" t="s">
        <v>47</v>
      </c>
      <c r="E1" s="95" t="s">
        <v>48</v>
      </c>
      <c r="F1" s="95" t="s">
        <v>49</v>
      </c>
    </row>
    <row r="2" spans="1:6">
      <c r="A2" s="67"/>
      <c r="B2" s="159"/>
      <c r="C2" s="67"/>
      <c r="D2" s="65"/>
      <c r="E2" s="65"/>
      <c r="F2" s="65"/>
    </row>
    <row r="3" spans="1:6">
      <c r="A3" s="67" t="s">
        <v>13</v>
      </c>
      <c r="B3" s="160" t="s">
        <v>121</v>
      </c>
      <c r="C3" s="67"/>
      <c r="D3" s="65"/>
      <c r="E3" s="65"/>
      <c r="F3" s="65"/>
    </row>
    <row r="4" spans="1:6">
      <c r="A4" s="67"/>
      <c r="B4" s="102"/>
      <c r="C4" s="67"/>
      <c r="D4" s="65"/>
      <c r="E4" s="65"/>
      <c r="F4" s="65"/>
    </row>
    <row r="5" spans="1:6" ht="56.25" customHeight="1">
      <c r="A5" s="67"/>
      <c r="B5" s="102" t="s">
        <v>122</v>
      </c>
      <c r="C5" s="67" t="s">
        <v>63</v>
      </c>
      <c r="D5" s="65"/>
      <c r="E5" s="65"/>
      <c r="F5" s="65"/>
    </row>
    <row r="6" spans="1:6">
      <c r="A6" s="67"/>
      <c r="B6" s="102"/>
      <c r="C6" s="67"/>
      <c r="D6" s="65"/>
      <c r="E6" s="65"/>
      <c r="F6" s="65"/>
    </row>
    <row r="7" spans="1:6" ht="44.25" customHeight="1">
      <c r="A7" s="67"/>
      <c r="B7" s="102" t="s">
        <v>123</v>
      </c>
      <c r="C7" s="67" t="s">
        <v>63</v>
      </c>
      <c r="D7" s="65"/>
      <c r="E7" s="65"/>
      <c r="F7" s="65"/>
    </row>
    <row r="8" spans="1:6">
      <c r="A8" s="67"/>
      <c r="B8" s="102"/>
      <c r="C8" s="67"/>
      <c r="D8" s="65"/>
      <c r="E8" s="65"/>
      <c r="F8" s="65"/>
    </row>
    <row r="9" spans="1:6" ht="40.5" customHeight="1">
      <c r="A9" s="67"/>
      <c r="B9" s="102" t="s">
        <v>124</v>
      </c>
      <c r="C9" s="67" t="s">
        <v>63</v>
      </c>
      <c r="D9" s="65"/>
      <c r="E9" s="65"/>
      <c r="F9" s="65"/>
    </row>
    <row r="10" spans="1:6">
      <c r="A10" s="67"/>
      <c r="B10" s="102"/>
      <c r="C10" s="67"/>
      <c r="D10" s="65"/>
      <c r="E10" s="65"/>
      <c r="F10" s="65"/>
    </row>
    <row r="11" spans="1:6" ht="38.25" customHeight="1">
      <c r="A11" s="67"/>
      <c r="B11" s="102" t="s">
        <v>125</v>
      </c>
      <c r="C11" s="67" t="s">
        <v>63</v>
      </c>
      <c r="D11" s="65"/>
      <c r="E11" s="65"/>
      <c r="F11" s="65"/>
    </row>
    <row r="12" spans="1:6">
      <c r="A12" s="67"/>
      <c r="B12" s="102"/>
      <c r="C12" s="67"/>
      <c r="D12" s="65"/>
      <c r="E12" s="65"/>
      <c r="F12" s="65"/>
    </row>
    <row r="13" spans="1:6" ht="89.25">
      <c r="A13" s="67"/>
      <c r="B13" s="102" t="s">
        <v>126</v>
      </c>
      <c r="C13" s="67" t="s">
        <v>63</v>
      </c>
      <c r="D13" s="65"/>
      <c r="E13" s="65"/>
      <c r="F13" s="65"/>
    </row>
    <row r="14" spans="1:6">
      <c r="A14" s="67"/>
      <c r="B14" s="102"/>
      <c r="C14" s="67"/>
      <c r="D14" s="65"/>
      <c r="E14" s="65"/>
      <c r="F14" s="65"/>
    </row>
    <row r="15" spans="1:6" ht="42" customHeight="1">
      <c r="A15" s="67"/>
      <c r="B15" s="102" t="s">
        <v>127</v>
      </c>
      <c r="C15" s="67" t="s">
        <v>63</v>
      </c>
      <c r="D15" s="65"/>
      <c r="E15" s="65"/>
      <c r="F15" s="65"/>
    </row>
    <row r="16" spans="1:6">
      <c r="A16" s="67"/>
      <c r="B16" s="102"/>
      <c r="C16" s="67"/>
      <c r="D16" s="65"/>
      <c r="E16" s="65"/>
      <c r="F16" s="65"/>
    </row>
    <row r="17" spans="1:15" ht="76.5">
      <c r="A17" s="67"/>
      <c r="B17" s="102" t="s">
        <v>128</v>
      </c>
      <c r="C17" s="67" t="s">
        <v>63</v>
      </c>
      <c r="D17" s="65"/>
      <c r="E17" s="65"/>
      <c r="F17" s="65"/>
    </row>
    <row r="18" spans="1:15" ht="13.15" customHeight="1">
      <c r="A18" s="67"/>
      <c r="B18" s="102"/>
      <c r="C18" s="67"/>
      <c r="D18" s="65"/>
      <c r="E18" s="65"/>
      <c r="F18" s="65"/>
    </row>
    <row r="19" spans="1:15" ht="140.25">
      <c r="A19" s="67"/>
      <c r="B19" s="161" t="s">
        <v>129</v>
      </c>
      <c r="C19" s="67" t="s">
        <v>63</v>
      </c>
      <c r="D19" s="162"/>
      <c r="E19" s="163"/>
      <c r="F19" s="163"/>
    </row>
    <row r="20" spans="1:15" ht="13.15" customHeight="1">
      <c r="A20" s="67"/>
      <c r="B20" s="161"/>
      <c r="C20" s="67"/>
      <c r="D20" s="162"/>
      <c r="E20" s="163"/>
      <c r="F20" s="163"/>
    </row>
    <row r="21" spans="1:15" ht="63.75">
      <c r="A21" s="67"/>
      <c r="B21" s="161" t="s">
        <v>130</v>
      </c>
      <c r="C21" s="67" t="s">
        <v>63</v>
      </c>
      <c r="D21" s="162"/>
      <c r="E21" s="163"/>
      <c r="F21" s="163"/>
    </row>
    <row r="22" spans="1:15" ht="13.15" customHeight="1">
      <c r="A22" s="67"/>
      <c r="B22" s="161"/>
      <c r="C22" s="67"/>
      <c r="D22" s="162"/>
      <c r="E22" s="163"/>
      <c r="F22" s="163"/>
    </row>
    <row r="23" spans="1:15" ht="52.9" customHeight="1">
      <c r="A23" s="67"/>
      <c r="B23" s="164" t="s">
        <v>131</v>
      </c>
      <c r="C23" s="67" t="s">
        <v>63</v>
      </c>
      <c r="D23" s="165"/>
      <c r="E23" s="163"/>
      <c r="F23" s="163"/>
    </row>
    <row r="24" spans="1:15" ht="13.15" customHeight="1">
      <c r="A24" s="108"/>
      <c r="B24" s="166"/>
      <c r="C24" s="108"/>
      <c r="D24" s="79"/>
      <c r="E24" s="65"/>
      <c r="F24" s="79"/>
    </row>
    <row r="25" spans="1:15" s="90" customFormat="1" ht="51">
      <c r="A25" s="167" t="s">
        <v>393</v>
      </c>
      <c r="B25" s="168" t="s">
        <v>254</v>
      </c>
      <c r="C25" s="167" t="s">
        <v>132</v>
      </c>
      <c r="D25" s="169">
        <v>3</v>
      </c>
      <c r="E25" s="65"/>
      <c r="F25" s="169"/>
      <c r="I25" s="84"/>
      <c r="J25" s="84"/>
      <c r="K25" s="170"/>
      <c r="L25" s="170"/>
      <c r="M25" s="84"/>
      <c r="N25" s="170"/>
      <c r="O25" s="170"/>
    </row>
    <row r="26" spans="1:15" s="90" customFormat="1" ht="9" customHeight="1">
      <c r="A26" s="67"/>
      <c r="B26" s="102"/>
      <c r="C26" s="67"/>
      <c r="D26" s="65"/>
      <c r="E26" s="65"/>
      <c r="F26" s="65"/>
      <c r="I26" s="84"/>
      <c r="J26" s="84"/>
      <c r="K26" s="170"/>
      <c r="L26" s="170"/>
      <c r="M26" s="84"/>
      <c r="N26" s="170"/>
      <c r="O26" s="170"/>
    </row>
    <row r="27" spans="1:15" s="90" customFormat="1" ht="25.5">
      <c r="A27" s="67" t="s">
        <v>394</v>
      </c>
      <c r="B27" s="112" t="s">
        <v>345</v>
      </c>
      <c r="C27" s="67" t="s">
        <v>132</v>
      </c>
      <c r="D27" s="65">
        <v>2</v>
      </c>
      <c r="E27" s="65"/>
      <c r="F27" s="65"/>
      <c r="I27" s="84"/>
      <c r="J27" s="84"/>
      <c r="K27" s="170"/>
      <c r="L27" s="170"/>
      <c r="M27" s="84"/>
      <c r="N27" s="170"/>
      <c r="O27" s="170"/>
    </row>
    <row r="28" spans="1:15" s="90" customFormat="1" ht="7.9" customHeight="1">
      <c r="A28" s="67"/>
      <c r="B28" s="102"/>
      <c r="C28" s="67"/>
      <c r="D28" s="65"/>
      <c r="E28" s="65"/>
      <c r="F28" s="65"/>
      <c r="I28" s="84"/>
      <c r="J28" s="84"/>
      <c r="K28" s="170"/>
      <c r="L28" s="170"/>
      <c r="M28" s="84"/>
      <c r="N28" s="170"/>
      <c r="O28" s="170"/>
    </row>
    <row r="29" spans="1:15" s="90" customFormat="1" ht="25.5">
      <c r="A29" s="67" t="s">
        <v>395</v>
      </c>
      <c r="B29" s="112" t="s">
        <v>346</v>
      </c>
      <c r="C29" s="67" t="s">
        <v>132</v>
      </c>
      <c r="D29" s="65">
        <v>1</v>
      </c>
      <c r="E29" s="65"/>
      <c r="F29" s="65"/>
      <c r="I29" s="84"/>
      <c r="J29" s="84"/>
      <c r="K29" s="170"/>
      <c r="L29" s="170"/>
      <c r="M29" s="84"/>
      <c r="N29" s="170"/>
      <c r="O29" s="170"/>
    </row>
    <row r="30" spans="1:15" s="90" customFormat="1" ht="7.9" customHeight="1">
      <c r="A30" s="67"/>
      <c r="B30" s="171"/>
      <c r="C30" s="67"/>
      <c r="D30" s="65"/>
      <c r="E30" s="65"/>
      <c r="F30" s="65"/>
      <c r="I30" s="84"/>
      <c r="J30" s="84"/>
      <c r="K30" s="170"/>
      <c r="L30" s="170"/>
      <c r="M30" s="84"/>
      <c r="N30" s="170"/>
      <c r="O30" s="170"/>
    </row>
    <row r="31" spans="1:15" s="90" customFormat="1" ht="25.5">
      <c r="A31" s="67" t="s">
        <v>396</v>
      </c>
      <c r="B31" s="112" t="s">
        <v>347</v>
      </c>
      <c r="C31" s="172" t="s">
        <v>132</v>
      </c>
      <c r="D31" s="173">
        <v>2</v>
      </c>
      <c r="E31" s="65"/>
      <c r="F31" s="65"/>
      <c r="I31" s="84"/>
      <c r="J31" s="84"/>
      <c r="K31" s="170"/>
      <c r="L31" s="170"/>
      <c r="M31" s="84"/>
      <c r="N31" s="170"/>
      <c r="O31" s="170"/>
    </row>
    <row r="32" spans="1:15" s="90" customFormat="1" ht="7.9" customHeight="1">
      <c r="A32" s="67"/>
      <c r="B32" s="171"/>
      <c r="C32" s="67"/>
      <c r="D32" s="65"/>
      <c r="E32" s="65"/>
      <c r="F32" s="65"/>
      <c r="I32" s="84"/>
      <c r="J32" s="84"/>
      <c r="K32" s="170"/>
      <c r="L32" s="170"/>
      <c r="M32" s="84"/>
      <c r="N32" s="170"/>
      <c r="O32" s="170"/>
    </row>
    <row r="33" spans="1:15" s="90" customFormat="1" ht="51">
      <c r="A33" s="67" t="s">
        <v>397</v>
      </c>
      <c r="B33" s="102" t="s">
        <v>257</v>
      </c>
      <c r="C33" s="172" t="s">
        <v>132</v>
      </c>
      <c r="D33" s="173">
        <v>3</v>
      </c>
      <c r="E33" s="65"/>
      <c r="F33" s="65"/>
      <c r="I33" s="84"/>
      <c r="J33" s="84"/>
      <c r="K33" s="170"/>
      <c r="L33" s="170"/>
      <c r="M33" s="84"/>
      <c r="N33" s="170"/>
      <c r="O33" s="170"/>
    </row>
    <row r="34" spans="1:15" s="90" customFormat="1" ht="7.9" customHeight="1">
      <c r="A34" s="67"/>
      <c r="B34" s="171"/>
      <c r="C34" s="67"/>
      <c r="D34" s="65"/>
      <c r="E34" s="65"/>
      <c r="F34" s="65"/>
      <c r="I34" s="84"/>
      <c r="J34" s="84"/>
      <c r="K34" s="170"/>
      <c r="L34" s="170"/>
      <c r="M34" s="84"/>
      <c r="N34" s="170"/>
      <c r="O34" s="170"/>
    </row>
    <row r="35" spans="1:15" s="90" customFormat="1" ht="25.5">
      <c r="A35" s="67" t="s">
        <v>398</v>
      </c>
      <c r="B35" s="112" t="s">
        <v>348</v>
      </c>
      <c r="C35" s="172" t="s">
        <v>132</v>
      </c>
      <c r="D35" s="173">
        <v>12</v>
      </c>
      <c r="E35" s="65"/>
      <c r="F35" s="65"/>
      <c r="I35" s="84"/>
      <c r="J35" s="84"/>
      <c r="K35" s="170"/>
      <c r="L35" s="170"/>
      <c r="M35" s="84"/>
      <c r="N35" s="170"/>
      <c r="O35" s="170"/>
    </row>
    <row r="36" spans="1:15" s="90" customFormat="1" ht="7.9" customHeight="1">
      <c r="A36" s="67"/>
      <c r="B36" s="171"/>
      <c r="C36" s="67"/>
      <c r="D36" s="65"/>
      <c r="E36" s="65"/>
      <c r="F36" s="65"/>
      <c r="I36" s="84"/>
      <c r="J36" s="84"/>
      <c r="K36" s="170"/>
      <c r="L36" s="170"/>
      <c r="M36" s="84"/>
      <c r="N36" s="170"/>
      <c r="O36" s="170"/>
    </row>
    <row r="37" spans="1:15" s="90" customFormat="1" ht="25.5">
      <c r="A37" s="67" t="s">
        <v>399</v>
      </c>
      <c r="B37" s="112" t="s">
        <v>431</v>
      </c>
      <c r="C37" s="172" t="s">
        <v>132</v>
      </c>
      <c r="D37" s="173">
        <v>1</v>
      </c>
      <c r="E37" s="65"/>
      <c r="F37" s="65"/>
      <c r="I37" s="84"/>
      <c r="J37" s="84"/>
      <c r="K37" s="170"/>
      <c r="L37" s="170"/>
      <c r="M37" s="84"/>
      <c r="N37" s="170"/>
      <c r="O37" s="170"/>
    </row>
    <row r="38" spans="1:15" s="90" customFormat="1" ht="7.9" customHeight="1">
      <c r="A38" s="67"/>
      <c r="B38" s="171"/>
      <c r="C38" s="67"/>
      <c r="D38" s="65"/>
      <c r="E38" s="65"/>
      <c r="F38" s="65"/>
      <c r="I38" s="84"/>
      <c r="J38" s="84"/>
      <c r="K38" s="170"/>
      <c r="L38" s="170"/>
      <c r="M38" s="84"/>
      <c r="N38" s="170"/>
      <c r="O38" s="170"/>
    </row>
    <row r="39" spans="1:15" s="90" customFormat="1" ht="42.6" customHeight="1">
      <c r="A39" s="67" t="s">
        <v>400</v>
      </c>
      <c r="B39" s="174" t="s">
        <v>349</v>
      </c>
      <c r="C39" s="67" t="s">
        <v>133</v>
      </c>
      <c r="D39" s="175">
        <v>8</v>
      </c>
      <c r="E39" s="65"/>
      <c r="F39" s="163"/>
      <c r="I39" s="84"/>
      <c r="J39" s="84"/>
      <c r="K39" s="170"/>
      <c r="L39" s="170"/>
      <c r="M39" s="84"/>
      <c r="N39" s="170"/>
      <c r="O39" s="170"/>
    </row>
    <row r="40" spans="1:15" s="90" customFormat="1" ht="7.15" customHeight="1">
      <c r="A40" s="67"/>
      <c r="B40" s="171"/>
      <c r="C40" s="67"/>
      <c r="D40" s="176"/>
      <c r="E40" s="65"/>
      <c r="F40" s="65"/>
      <c r="I40" s="84"/>
      <c r="J40" s="84"/>
      <c r="K40" s="170"/>
      <c r="L40" s="170"/>
      <c r="M40" s="84"/>
      <c r="N40" s="170"/>
      <c r="O40" s="170"/>
    </row>
    <row r="41" spans="1:15" s="90" customFormat="1" ht="51">
      <c r="A41" s="67" t="s">
        <v>401</v>
      </c>
      <c r="B41" s="174" t="s">
        <v>350</v>
      </c>
      <c r="C41" s="67" t="s">
        <v>133</v>
      </c>
      <c r="D41" s="175">
        <v>5</v>
      </c>
      <c r="E41" s="65"/>
      <c r="F41" s="163"/>
      <c r="I41" s="84"/>
      <c r="J41" s="84"/>
      <c r="K41" s="170"/>
      <c r="L41" s="170"/>
      <c r="M41" s="84"/>
      <c r="N41" s="170"/>
      <c r="O41" s="170"/>
    </row>
    <row r="42" spans="1:15" s="90" customFormat="1" ht="9.6" customHeight="1">
      <c r="A42" s="67"/>
      <c r="B42" s="171"/>
      <c r="C42" s="67"/>
      <c r="D42" s="176"/>
      <c r="E42" s="65"/>
      <c r="F42" s="65"/>
      <c r="I42" s="84"/>
      <c r="J42" s="84"/>
      <c r="K42" s="170"/>
      <c r="L42" s="170"/>
      <c r="M42" s="84"/>
      <c r="N42" s="170"/>
      <c r="O42" s="170"/>
    </row>
    <row r="43" spans="1:15" s="90" customFormat="1" ht="76.5">
      <c r="A43" s="67" t="s">
        <v>402</v>
      </c>
      <c r="B43" s="174" t="s">
        <v>432</v>
      </c>
      <c r="C43" s="67" t="s">
        <v>133</v>
      </c>
      <c r="D43" s="175">
        <v>2</v>
      </c>
      <c r="E43" s="65"/>
      <c r="F43" s="163"/>
      <c r="I43" s="84"/>
      <c r="J43" s="84"/>
      <c r="K43" s="170"/>
      <c r="L43" s="170"/>
      <c r="M43" s="84"/>
      <c r="N43" s="170"/>
      <c r="O43" s="170"/>
    </row>
    <row r="44" spans="1:15" s="90" customFormat="1" ht="13.15" customHeight="1">
      <c r="A44" s="67"/>
      <c r="B44" s="171"/>
      <c r="C44" s="67"/>
      <c r="D44" s="176"/>
      <c r="E44" s="65"/>
      <c r="F44" s="65"/>
      <c r="I44" s="84"/>
      <c r="J44" s="84"/>
      <c r="K44" s="170"/>
      <c r="L44" s="170"/>
      <c r="M44" s="84"/>
      <c r="N44" s="170"/>
      <c r="O44" s="170"/>
    </row>
    <row r="45" spans="1:15" s="90" customFormat="1" ht="13.15" customHeight="1">
      <c r="A45" s="67"/>
      <c r="B45" s="171"/>
      <c r="C45" s="67"/>
      <c r="D45" s="176"/>
      <c r="E45" s="65"/>
      <c r="F45" s="65"/>
      <c r="I45" s="84"/>
      <c r="J45" s="84"/>
      <c r="K45" s="170"/>
      <c r="L45" s="170"/>
      <c r="M45" s="84"/>
      <c r="N45" s="170"/>
      <c r="O45" s="170"/>
    </row>
    <row r="46" spans="1:15" s="90" customFormat="1" ht="13.15" customHeight="1">
      <c r="A46" s="67"/>
      <c r="B46" s="171"/>
      <c r="C46" s="67"/>
      <c r="D46" s="176"/>
      <c r="E46" s="65"/>
      <c r="F46" s="65"/>
      <c r="I46" s="84"/>
      <c r="J46" s="84"/>
      <c r="K46" s="170"/>
      <c r="L46" s="170"/>
      <c r="M46" s="84"/>
      <c r="N46" s="170"/>
      <c r="O46" s="170"/>
    </row>
    <row r="47" spans="1:15" s="90" customFormat="1" ht="13.15" customHeight="1">
      <c r="A47" s="67"/>
      <c r="B47" s="171"/>
      <c r="C47" s="67"/>
      <c r="D47" s="176"/>
      <c r="E47" s="65"/>
      <c r="F47" s="65"/>
      <c r="I47" s="84"/>
      <c r="J47" s="84"/>
      <c r="K47" s="170"/>
      <c r="L47" s="170"/>
      <c r="M47" s="84"/>
      <c r="N47" s="170"/>
      <c r="O47" s="170"/>
    </row>
    <row r="48" spans="1:15" s="90" customFormat="1" ht="13.15" customHeight="1">
      <c r="A48" s="67"/>
      <c r="B48" s="171"/>
      <c r="C48" s="67"/>
      <c r="D48" s="176"/>
      <c r="E48" s="65"/>
      <c r="F48" s="65"/>
      <c r="I48" s="84"/>
      <c r="J48" s="84"/>
      <c r="K48" s="170"/>
      <c r="L48" s="170"/>
      <c r="M48" s="84"/>
      <c r="N48" s="170"/>
      <c r="O48" s="170"/>
    </row>
    <row r="49" spans="1:15" s="90" customFormat="1" ht="13.15" customHeight="1">
      <c r="A49" s="67"/>
      <c r="B49" s="171"/>
      <c r="C49" s="67"/>
      <c r="D49" s="176"/>
      <c r="E49" s="65"/>
      <c r="F49" s="65"/>
      <c r="I49" s="84"/>
      <c r="J49" s="84"/>
      <c r="K49" s="170"/>
      <c r="L49" s="170"/>
      <c r="M49" s="84"/>
      <c r="N49" s="170"/>
      <c r="O49" s="170"/>
    </row>
    <row r="50" spans="1:15" s="90" customFormat="1" ht="13.15" customHeight="1">
      <c r="A50" s="67"/>
      <c r="B50" s="171"/>
      <c r="C50" s="67"/>
      <c r="D50" s="176"/>
      <c r="E50" s="65"/>
      <c r="F50" s="65"/>
      <c r="I50" s="84"/>
      <c r="J50" s="84"/>
      <c r="K50" s="170"/>
      <c r="L50" s="170"/>
      <c r="M50" s="84"/>
      <c r="N50" s="170"/>
      <c r="O50" s="170"/>
    </row>
    <row r="51" spans="1:15" s="90" customFormat="1" ht="13.15" customHeight="1">
      <c r="A51" s="67"/>
      <c r="B51" s="171"/>
      <c r="C51" s="67"/>
      <c r="D51" s="176"/>
      <c r="E51" s="65"/>
      <c r="F51" s="65"/>
      <c r="I51" s="84"/>
      <c r="J51" s="84"/>
      <c r="K51" s="170"/>
      <c r="L51" s="170"/>
      <c r="M51" s="84"/>
      <c r="N51" s="170"/>
      <c r="O51" s="170"/>
    </row>
    <row r="52" spans="1:15" s="90" customFormat="1" ht="13.15" customHeight="1">
      <c r="A52" s="67"/>
      <c r="B52" s="177"/>
      <c r="C52" s="67"/>
      <c r="D52" s="165"/>
      <c r="E52" s="163"/>
      <c r="F52" s="163"/>
      <c r="I52" s="84"/>
      <c r="J52" s="84"/>
      <c r="K52" s="170"/>
      <c r="L52" s="170"/>
      <c r="M52" s="84"/>
      <c r="N52" s="170"/>
      <c r="O52" s="170"/>
    </row>
    <row r="53" spans="1:15" ht="25.5">
      <c r="A53" s="67"/>
      <c r="B53" s="178" t="s">
        <v>134</v>
      </c>
      <c r="C53" s="67"/>
      <c r="D53" s="65"/>
      <c r="E53" s="65"/>
      <c r="F53" s="81"/>
    </row>
    <row r="54" spans="1:15" s="179" customFormat="1">
      <c r="A54" s="108"/>
      <c r="B54" s="166"/>
      <c r="C54" s="108"/>
      <c r="D54" s="79"/>
      <c r="E54" s="79"/>
      <c r="F54" s="79"/>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34</vt:i4>
      </vt:variant>
    </vt:vector>
  </HeadingPairs>
  <TitlesOfParts>
    <vt:vector size="55"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Sheet2</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PAINT!Print_Area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2022-01-24T11:07:51Z</cp:lastPrinted>
  <dcterms:created xsi:type="dcterms:W3CDTF">2004-10-16T14:57:00Z</dcterms:created>
  <dcterms:modified xsi:type="dcterms:W3CDTF">2022-06-19T08:23:18Z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