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autoCompressPictures="0" defaultThemeVersion="124226"/>
  <bookViews>
    <workbookView xWindow="120" yWindow="240" windowWidth="17400" windowHeight="11640"/>
  </bookViews>
  <sheets>
    <sheet name="Bills" sheetId="1" r:id="rId1"/>
    <sheet name="Summary" sheetId="2" r:id="rId2"/>
    <sheet name="Sheet1" sheetId="3" r:id="rId3"/>
    <sheet name="Sheet2" sheetId="4" r:id="rId4"/>
  </sheets>
  <calcPr calcId="144525"/>
</workbook>
</file>

<file path=xl/calcChain.xml><?xml version="1.0" encoding="utf-8"?>
<calcChain xmlns="http://schemas.openxmlformats.org/spreadsheetml/2006/main">
  <c r="D95" i="1" l="1"/>
  <c r="D97" i="1"/>
  <c r="D81" i="1" l="1"/>
  <c r="A10" i="4" l="1"/>
  <c r="A1" i="4"/>
  <c r="A5" i="4" s="1"/>
  <c r="D6" i="4" s="1"/>
  <c r="E22" i="3" l="1"/>
  <c r="B18" i="3"/>
  <c r="B19" i="3" s="1"/>
  <c r="B14" i="3"/>
  <c r="B16" i="3" s="1"/>
  <c r="B11" i="3"/>
  <c r="B10" i="3"/>
  <c r="B9" i="3"/>
  <c r="B8" i="3"/>
  <c r="B12" i="3" s="1"/>
  <c r="B23" i="3" s="1"/>
  <c r="B4" i="3"/>
  <c r="I20" i="2"/>
</calcChain>
</file>

<file path=xl/sharedStrings.xml><?xml version="1.0" encoding="utf-8"?>
<sst xmlns="http://schemas.openxmlformats.org/spreadsheetml/2006/main" count="179" uniqueCount="111">
  <si>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</si>
  <si>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</si>
  <si>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</si>
  <si>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</si>
  <si>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</si>
  <si>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</si>
  <si>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</si>
  <si>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</si>
  <si>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</si>
  <si>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</si>
  <si>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</si>
  <si>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</si>
  <si>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</si>
  <si>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</si>
  <si>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</si>
  <si>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</si>
  <si>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</si>
  <si>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</si>
  <si>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</si>
  <si>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3.2.1</t>
  </si>
  <si>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</si>
  <si>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</si>
  <si>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</si>
  <si>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</si>
  <si>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</si>
  <si>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</si>
  <si>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</si>
  <si>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</si>
  <si>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</si>
  <si>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</si>
  <si>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</si>
  <si>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</si>
  <si>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</si>
  <si>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</si>
  <si>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</si>
  <si>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</si>
  <si>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</si>
  <si>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</si>
  <si>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</si>
  <si>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</si>
  <si>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</si>
  <si>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</si>
  <si>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</si>
  <si>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</si>
  <si>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</si>
  <si>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</si>
  <si>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</si>
  <si>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</si>
  <si>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</si>
  <si>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</si>
  <si>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</si>
  <si>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BILL NO. 3 - BREAKWATER AND REVETMENTS</t>
  </si>
  <si>
    <t>3.1 Breakwaters</t>
  </si>
  <si>
    <t xml:space="preserve">3.2 Revetment </t>
  </si>
  <si>
    <t>3.3 Beacons, Supply and Installing</t>
  </si>
  <si>
    <t>3.3.1</t>
  </si>
  <si>
    <t>Cast in-situ concrete coping in quaywall to grades, levels, as indicated in the drawing</t>
  </si>
  <si>
    <t>m2</t>
  </si>
  <si>
    <t>Supply and placement of Interlocking blocks in the area given in the harbour layout drawing</t>
  </si>
  <si>
    <t>1.3.3</t>
  </si>
  <si>
    <t>Provide detailed in-survey prior to commencement of physical works</t>
  </si>
  <si>
    <t xml:space="preserve">Provide detailed out-survey upon completion prior to hand over. </t>
  </si>
  <si>
    <t>Surveying, compacting and levelling the harbour area grounds as specified in the drawing</t>
  </si>
  <si>
    <t>BILL NO. 5 - Harbour Pavement</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</si>
  <si>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</si>
  <si>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</si>
  <si>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</si>
  <si>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</si>
  <si>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</si>
  <si>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</si>
  <si>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</si>
  <si>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Total of bill No.6 (Carried to summary of Bills)</t>
  </si>
  <si>
    <t>Basin</t>
  </si>
  <si>
    <t>Entrance Channel</t>
  </si>
  <si>
    <t>Depth</t>
  </si>
  <si>
    <t>New Basin 1</t>
  </si>
  <si>
    <t>New Basin 2</t>
  </si>
  <si>
    <t>Environmental control</t>
  </si>
  <si>
    <t>Provision of insurance ( Contractor to specify).</t>
  </si>
  <si>
    <t>Provision of performance security.</t>
  </si>
  <si>
    <t>Goods and Services Tax</t>
  </si>
  <si>
    <t>Dredging / Excavation of any material for the new harbour basin, Maximum specified depth -3m MSL</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</si>
  <si>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</si>
  <si>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</si>
  <si>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</si>
  <si>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</si>
  <si>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</si>
  <si>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</si>
  <si>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</si>
  <si>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</si>
  <si>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</si>
  <si>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</si>
  <si>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</si>
  <si>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</si>
  <si>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</si>
  <si>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</si>
  <si>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</si>
  <si>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 xml:space="preserve">4.1 L-Section Quay Wall </t>
  </si>
  <si>
    <t>Supply and fix mooring hooks in 4m intervals as per the detail drawing</t>
  </si>
  <si>
    <t>5.1.3</t>
  </si>
  <si>
    <t>Installation of harbour lights</t>
  </si>
  <si>
    <t xml:space="preserve">Armour rocks laid to the slopes with backfilled material and geotextile material as defined in drawings </t>
  </si>
  <si>
    <t>Armour rocks laid to the slopes defined in drawings and to lines and levels indicated in the breakwater cross section. Rate shall include levelling and placing sand bund, filter materials, geo-textile and armour rocks</t>
  </si>
  <si>
    <t>HA. FILLADHOO HARBOUR PROJECT - BOQ</t>
  </si>
  <si>
    <t>Dredging / Excavation of any material for the entrance channel, with width 23m. Maximum specified depth -3m MSL</t>
  </si>
  <si>
    <t>3.2.2</t>
  </si>
  <si>
    <t xml:space="preserve">Sand Cement Bags laid to the slopes with backfilled material and geotextile material as defined in drawings </t>
  </si>
  <si>
    <t>BILL NO. 6 - Road works</t>
  </si>
  <si>
    <t>BILL NO. 7 - Environmental Control</t>
  </si>
  <si>
    <t>Clearing and removing vegetation along the full stretch of the  345m x 14m road as given in the layout drawing.</t>
  </si>
  <si>
    <t>Surveying, compacting and levelling the  345m x 14m road  grounds as specified in the drawing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</si>
</sst>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2"/>
      <color rgb="FFFF0000"/>
      <name val="Calibri"/>
      <family val="2"/>
      <scheme val="minor"/>
    </font>
    <font>
      <b/>
      <u/>
      <sz val="11"/>
      <color rgb="FFFF0000"/>
      <name val="Calibri"/>
      <family val="2"/>
      <scheme val="minor"/>
    </font>
    <font>
      <b/>
      <sz val="14"/>
      <name val="Arial"/>
      <family val="2"/>
    </font>
  </fonts>
  <fills count="3">
    <fill>
      <patternFill patternType="none"/>
    </fill>
    <fill>
      <patternFill patternType="gray125"/>
    </fill>
    <fill>
      <patternFill patternType="solid">
        <fgColor rgb="FFFFFF00"/>
        <bgColor indexed="64"/>
      </patternFill>
    </fill>
  </fills>
  <borders count="2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67">
    <xf numFmtId="0" fontId="0" fillId="0" borderId="0" xfId="0"/>
    <xf numFmtId="0" fontId="4" fillId="0" borderId="4" xfId="0" applyFont="1" applyBorder="1"/>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0" fontId="3" fillId="0" borderId="0" xfId="0" applyFont="1"/>
    <xf numFmtId="164" fontId="0" fillId="0" borderId="0" xfId="1" applyFont="1"/>
    <xf numFmtId="4" fontId="4" fillId="0" borderId="0" xfId="0" applyNumberFormat="1" applyFont="1"/>
    <xf numFmtId="4" fontId="3" fillId="0" borderId="0" xfId="0" applyNumberFormat="1" applyFont="1" applyAlignment="1">
      <alignment horizontal="center"/>
    </xf>
    <xf numFmtId="4" fontId="4" fillId="0" borderId="7" xfId="0" applyNumberFormat="1" applyFont="1" applyBorder="1" applyAlignment="1">
      <alignment horizontal="center"/>
    </xf>
    <xf numFmtId="165"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5" fontId="3" fillId="0" borderId="1" xfId="0" applyNumberFormat="1" applyFont="1" applyFill="1" applyBorder="1" applyAlignment="1">
      <alignment horizontal="left" vertical="top"/>
    </xf>
    <xf numFmtId="0" fontId="0" fillId="0" borderId="18" xfId="0" applyBorder="1"/>
    <xf numFmtId="0" fontId="0" fillId="0" borderId="19" xfId="0" applyBorder="1"/>
    <xf numFmtId="0" fontId="0" fillId="0" borderId="20" xfId="0" applyBorder="1"/>
    <xf numFmtId="0" fontId="0" fillId="0" borderId="21" xfId="0" applyBorder="1"/>
    <xf numFmtId="0" fontId="0" fillId="0" borderId="0" xfId="0" applyBorder="1"/>
    <xf numFmtId="0" fontId="0" fillId="0" borderId="22" xfId="0" applyBorder="1"/>
    <xf numFmtId="0" fontId="0" fillId="0" borderId="23" xfId="0" applyBorder="1"/>
    <xf numFmtId="0" fontId="0" fillId="0" borderId="24" xfId="0" applyBorder="1"/>
    <xf numFmtId="0" fontId="0" fillId="0" borderId="25" xfId="0" applyBorder="1"/>
    <xf numFmtId="0" fontId="3" fillId="0" borderId="0" xfId="2" applyFont="1" applyBorder="1"/>
    <xf numFmtId="0" fontId="2" fillId="0" borderId="0" xfId="0" applyFont="1" applyBorder="1"/>
    <xf numFmtId="4" fontId="4" fillId="0" borderId="26"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26"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5" fontId="3" fillId="0" borderId="17" xfId="0" applyNumberFormat="1" applyFont="1" applyFill="1" applyBorder="1" applyAlignment="1">
      <alignment horizontal="left" vertical="top"/>
    </xf>
    <xf numFmtId="0" fontId="9" fillId="0" borderId="0" xfId="0" applyFont="1"/>
    <xf numFmtId="0" fontId="10" fillId="2" borderId="0" xfId="0" applyFont="1" applyFill="1"/>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164" fontId="4" fillId="0" borderId="4" xfId="1" applyFont="1" applyFill="1" applyBorder="1" applyAlignment="1">
      <alignment horizontal="center" vertical="center"/>
    </xf>
    <xf numFmtId="165" fontId="4" fillId="0" borderId="8" xfId="0" applyNumberFormat="1" applyFont="1" applyFill="1" applyBorder="1" applyAlignment="1">
      <alignment horizontal="left" vertical="justify"/>
    </xf>
    <xf numFmtId="164" fontId="4" fillId="0" borderId="0" xfId="0" applyNumberFormat="1" applyFont="1"/>
    <xf numFmtId="164" fontId="4" fillId="0" borderId="0" xfId="1" applyFont="1"/>
    <xf numFmtId="164" fontId="3" fillId="0" borderId="0" xfId="1" applyFont="1" applyAlignment="1">
      <alignment horizontal="center"/>
    </xf>
    <xf numFmtId="0" fontId="4" fillId="0" borderId="0" xfId="0" applyFont="1" applyAlignment="1">
      <alignment wrapText="1"/>
    </xf>
    <xf numFmtId="1" fontId="4" fillId="0" borderId="5" xfId="1" applyNumberFormat="1" applyFont="1" applyFill="1" applyBorder="1" applyAlignment="1">
      <alignment horizontal="center" vertical="center"/>
    </xf>
    <xf numFmtId="0" fontId="4" fillId="0" borderId="5" xfId="0" applyFont="1" applyFill="1" applyBorder="1" applyAlignment="1">
      <alignment horizontal="justify"/>
    </xf>
    <xf numFmtId="0" fontId="11" fillId="0" borderId="4" xfId="0" applyFont="1" applyBorder="1" applyAlignment="1">
      <alignment horizontal="center"/>
    </xf>
    <xf numFmtId="0" fontId="11" fillId="0" borderId="0" xfId="0" applyFont="1" applyBorder="1" applyAlignment="1">
      <alignment horizontal="center"/>
    </xf>
    <xf numFmtId="0" fontId="11" fillId="0" borderId="7" xfId="0" applyFont="1" applyBorder="1" applyAlignment="1">
      <alignment horizontal="center"/>
    </xf>
    <xf numFmtId="165" fontId="3" fillId="0" borderId="17"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4"/>
  <sheetViews>
    <sheetView tabSelected="1" topLeftCell="A28" zoomScale="85" zoomScaleNormal="85" workbookViewId="0">
      <selection activeCell="K47" sqref="K47"/>
    </sheetView>
  </sheetViews>
  <sheetFormatPr defaultColWidth="8.85546875" defaultRowHeight="12.75" x14ac:dyDescent="0.2"/>
  <cols>
    <col min="1" max="1" width="5.140625" style="20" customWidth="1"/>
    <col min="2" max="2" width="41" style="1" customWidth="1"/>
    <col min="3" max="3" width="5" style="21" customWidth="1"/>
    <col min="4" max="4" width="10.28515625" style="99" bestFit="1" customWidth="1"/>
    <col min="5" max="5" width="10.42578125" style="22" customWidth="1"/>
    <col min="6" max="6" width="12.42578125" style="23" customWidth="1"/>
    <col min="7" max="7" width="8.85546875" style="2"/>
    <col min="8" max="8" width="10.140625" style="103" bestFit="1" customWidth="1"/>
    <col min="9" max="9" width="10.28515625" style="2" bestFit="1" customWidth="1"/>
    <col min="10" max="10" width="8.85546875" style="2"/>
    <col min="11" max="11" width="10.5703125" style="2" bestFit="1" customWidth="1"/>
    <col min="12" max="12" width="8.85546875" style="2"/>
    <col min="13" max="13" width="10.5703125" style="2" bestFit="1" customWidth="1"/>
    <col min="14" max="15" width="8.85546875" style="2"/>
    <col min="16" max="16" width="21.85546875" style="2" customWidth="1"/>
    <col min="17" max="21" width="8.85546875" style="2"/>
    <col min="22" max="22" width="12.7109375" style="2" customWidth="1"/>
    <col min="23" max="23" width="8.85546875" style="2"/>
    <col min="24" max="24" width="14.28515625" style="151" bestFit="1" customWidth="1"/>
    <col min="25" max="16384" width="8.85546875" style="2"/>
  </cols>
  <sheetData>
    <row r="1" spans="1:7" ht="15" customHeight="1" x14ac:dyDescent="0.25">
      <c r="A1" s="156" t="s">
        <v>103</v>
      </c>
      <c r="B1" s="157"/>
      <c r="C1" s="157"/>
      <c r="D1" s="157"/>
      <c r="E1" s="157"/>
      <c r="F1" s="158"/>
    </row>
    <row r="2" spans="1:7" x14ac:dyDescent="0.2">
      <c r="B2" s="24"/>
      <c r="C2" s="59"/>
      <c r="D2" s="98"/>
      <c r="E2" s="24"/>
    </row>
    <row r="3" spans="1:7" x14ac:dyDescent="0.2">
      <c r="A3" s="163" t="s">
        <v>0</v>
      </c>
      <c r="B3" s="160"/>
      <c r="C3" s="160"/>
      <c r="D3" s="160"/>
      <c r="E3" s="160"/>
      <c r="F3" s="162"/>
      <c r="G3" s="1"/>
    </row>
    <row r="4" spans="1:7" x14ac:dyDescent="0.2">
      <c r="A4" s="3" t="s">
        <v>1</v>
      </c>
      <c r="B4" s="4" t="s">
        <v>2</v>
      </c>
      <c r="C4" s="4" t="s">
        <v>3</v>
      </c>
      <c r="D4" s="81" t="s">
        <v>4</v>
      </c>
      <c r="E4" s="5" t="s">
        <v>66</v>
      </c>
      <c r="F4" s="6" t="s">
        <v>67</v>
      </c>
    </row>
    <row r="5" spans="1:7" x14ac:dyDescent="0.2">
      <c r="A5" s="7"/>
      <c r="B5" s="8"/>
      <c r="C5" s="9"/>
      <c r="D5" s="82"/>
      <c r="E5" s="10"/>
      <c r="F5" s="11"/>
    </row>
    <row r="6" spans="1:7" x14ac:dyDescent="0.2">
      <c r="A6" s="12"/>
      <c r="B6" s="13" t="s">
        <v>5</v>
      </c>
      <c r="C6" s="14"/>
      <c r="D6" s="83"/>
      <c r="E6" s="15"/>
      <c r="F6" s="16"/>
    </row>
    <row r="7" spans="1:7" x14ac:dyDescent="0.2">
      <c r="A7" s="12"/>
      <c r="B7" s="17"/>
      <c r="C7" s="14"/>
      <c r="D7" s="83"/>
      <c r="E7" s="15"/>
      <c r="F7" s="16"/>
    </row>
    <row r="8" spans="1:7" x14ac:dyDescent="0.2">
      <c r="A8" s="12" t="s">
        <v>6</v>
      </c>
      <c r="B8" s="18" t="s">
        <v>79</v>
      </c>
      <c r="C8" s="14" t="s">
        <v>1</v>
      </c>
      <c r="D8" s="83">
        <v>1</v>
      </c>
      <c r="E8" s="15"/>
      <c r="F8" s="16"/>
    </row>
    <row r="9" spans="1:7" x14ac:dyDescent="0.2">
      <c r="A9" s="12"/>
      <c r="B9" s="18"/>
      <c r="C9" s="14"/>
      <c r="D9" s="83"/>
      <c r="E9" s="15"/>
      <c r="F9" s="16"/>
    </row>
    <row r="10" spans="1:7" x14ac:dyDescent="0.2">
      <c r="A10" s="12" t="s">
        <v>7</v>
      </c>
      <c r="B10" s="18" t="s">
        <v>78</v>
      </c>
      <c r="C10" s="14" t="s">
        <v>1</v>
      </c>
      <c r="D10" s="83">
        <v>1</v>
      </c>
      <c r="E10" s="15"/>
      <c r="F10" s="16"/>
    </row>
    <row r="11" spans="1:7" x14ac:dyDescent="0.2">
      <c r="A11" s="12"/>
      <c r="B11" s="18"/>
      <c r="C11" s="14"/>
      <c r="D11" s="83"/>
      <c r="E11" s="15"/>
      <c r="F11" s="16"/>
    </row>
    <row r="12" spans="1:7" x14ac:dyDescent="0.2">
      <c r="A12" s="12" t="s">
        <v>8</v>
      </c>
      <c r="B12" s="18" t="s">
        <v>9</v>
      </c>
      <c r="C12" s="14" t="s">
        <v>1</v>
      </c>
      <c r="D12" s="83">
        <v>1</v>
      </c>
      <c r="E12" s="15"/>
      <c r="F12" s="16"/>
    </row>
    <row r="13" spans="1:7" x14ac:dyDescent="0.2">
      <c r="A13" s="12"/>
      <c r="B13" s="18"/>
      <c r="C13" s="14"/>
      <c r="D13" s="83"/>
      <c r="E13" s="15"/>
      <c r="F13" s="16"/>
    </row>
    <row r="14" spans="1:7" ht="25.5" x14ac:dyDescent="0.2">
      <c r="A14" s="12"/>
      <c r="B14" s="13" t="s">
        <v>41</v>
      </c>
      <c r="C14" s="14"/>
      <c r="D14" s="83"/>
      <c r="E14" s="15"/>
      <c r="F14" s="16"/>
    </row>
    <row r="15" spans="1:7" x14ac:dyDescent="0.2">
      <c r="A15" s="12"/>
      <c r="B15" s="29"/>
      <c r="C15" s="30"/>
      <c r="D15" s="84"/>
      <c r="E15" s="16"/>
      <c r="F15" s="16"/>
    </row>
    <row r="16" spans="1:7" ht="25.5" x14ac:dyDescent="0.2">
      <c r="A16" s="25" t="s">
        <v>10</v>
      </c>
      <c r="B16" s="28" t="s">
        <v>65</v>
      </c>
      <c r="C16" s="14" t="s">
        <v>1</v>
      </c>
      <c r="D16" s="83">
        <v>1</v>
      </c>
      <c r="E16" s="15"/>
      <c r="F16" s="16"/>
    </row>
    <row r="17" spans="1:6" x14ac:dyDescent="0.2">
      <c r="A17" s="2"/>
      <c r="B17" s="13"/>
      <c r="C17" s="14"/>
      <c r="D17" s="83"/>
      <c r="E17" s="15"/>
      <c r="F17" s="16"/>
    </row>
    <row r="18" spans="1:6" ht="25.5" x14ac:dyDescent="0.2">
      <c r="A18" s="25" t="s">
        <v>11</v>
      </c>
      <c r="B18" s="28" t="s">
        <v>38</v>
      </c>
      <c r="C18" s="14" t="s">
        <v>1</v>
      </c>
      <c r="D18" s="83">
        <v>1</v>
      </c>
      <c r="E18" s="15"/>
      <c r="F18" s="16"/>
    </row>
    <row r="19" spans="1:6" x14ac:dyDescent="0.2">
      <c r="A19" s="2"/>
      <c r="B19" s="28"/>
      <c r="C19" s="14"/>
      <c r="D19" s="83"/>
      <c r="E19" s="15"/>
      <c r="F19" s="16"/>
    </row>
    <row r="20" spans="1:6" ht="25.5" x14ac:dyDescent="0.2">
      <c r="A20" s="32" t="s">
        <v>42</v>
      </c>
      <c r="B20" s="28" t="s">
        <v>39</v>
      </c>
      <c r="C20" s="14" t="s">
        <v>15</v>
      </c>
      <c r="D20" s="83"/>
      <c r="E20" s="15"/>
      <c r="F20" s="16"/>
    </row>
    <row r="21" spans="1:6" x14ac:dyDescent="0.2">
      <c r="A21" s="12"/>
      <c r="B21" s="13"/>
      <c r="C21" s="14"/>
      <c r="D21" s="83"/>
      <c r="E21" s="15"/>
      <c r="F21" s="16"/>
    </row>
    <row r="22" spans="1:6" ht="25.5" x14ac:dyDescent="0.2">
      <c r="A22" s="32" t="s">
        <v>43</v>
      </c>
      <c r="B22" s="17" t="s">
        <v>35</v>
      </c>
      <c r="C22" s="14" t="s">
        <v>1</v>
      </c>
      <c r="D22" s="83">
        <v>1</v>
      </c>
      <c r="E22" s="15"/>
      <c r="F22" s="16"/>
    </row>
    <row r="23" spans="1:6" x14ac:dyDescent="0.2">
      <c r="A23" s="31"/>
      <c r="B23" s="17"/>
      <c r="C23" s="14"/>
      <c r="D23" s="83"/>
      <c r="E23" s="15"/>
      <c r="F23" s="16"/>
    </row>
    <row r="24" spans="1:6" ht="25.5" x14ac:dyDescent="0.2">
      <c r="A24" s="32" t="s">
        <v>44</v>
      </c>
      <c r="B24" s="17" t="s">
        <v>36</v>
      </c>
      <c r="C24" s="14" t="s">
        <v>15</v>
      </c>
      <c r="D24" s="83"/>
      <c r="E24" s="15"/>
      <c r="F24" s="16"/>
    </row>
    <row r="25" spans="1:6" x14ac:dyDescent="0.2">
      <c r="A25" s="32"/>
      <c r="B25" s="17"/>
      <c r="C25" s="14"/>
      <c r="D25" s="83"/>
      <c r="E25" s="15"/>
      <c r="F25" s="16"/>
    </row>
    <row r="26" spans="1:6" x14ac:dyDescent="0.2">
      <c r="A26" s="12"/>
      <c r="B26" s="19" t="s">
        <v>45</v>
      </c>
      <c r="C26" s="14"/>
      <c r="D26" s="83"/>
      <c r="E26" s="15"/>
      <c r="F26" s="16"/>
    </row>
    <row r="27" spans="1:6" x14ac:dyDescent="0.2">
      <c r="A27" s="12"/>
      <c r="B27" s="66"/>
      <c r="C27" s="14"/>
      <c r="D27" s="83"/>
      <c r="E27" s="15"/>
      <c r="F27" s="16"/>
    </row>
    <row r="28" spans="1:6" ht="38.25" x14ac:dyDescent="0.2">
      <c r="A28" s="12" t="s">
        <v>12</v>
      </c>
      <c r="B28" s="17" t="s">
        <v>40</v>
      </c>
      <c r="C28" s="14" t="s">
        <v>1</v>
      </c>
      <c r="D28" s="83">
        <v>1</v>
      </c>
      <c r="E28" s="15"/>
      <c r="F28" s="16"/>
    </row>
    <row r="29" spans="1:6" x14ac:dyDescent="0.2">
      <c r="A29" s="12"/>
      <c r="B29" s="17"/>
      <c r="C29" s="14"/>
      <c r="D29" s="83"/>
      <c r="E29" s="15"/>
      <c r="F29" s="16"/>
    </row>
    <row r="30" spans="1:6" ht="25.5" x14ac:dyDescent="0.2">
      <c r="A30" s="25" t="s">
        <v>13</v>
      </c>
      <c r="B30" s="17" t="s">
        <v>60</v>
      </c>
      <c r="C30" s="26" t="s">
        <v>1</v>
      </c>
      <c r="D30" s="85">
        <v>1</v>
      </c>
      <c r="E30" s="15"/>
      <c r="F30" s="16"/>
    </row>
    <row r="31" spans="1:6" x14ac:dyDescent="0.2">
      <c r="A31" s="25"/>
      <c r="B31" s="17"/>
      <c r="C31" s="26"/>
      <c r="D31" s="85"/>
      <c r="E31" s="15"/>
      <c r="F31" s="16"/>
    </row>
    <row r="32" spans="1:6" ht="25.5" x14ac:dyDescent="0.2">
      <c r="A32" s="25" t="s">
        <v>59</v>
      </c>
      <c r="B32" s="17" t="s">
        <v>61</v>
      </c>
      <c r="C32" s="26" t="s">
        <v>1</v>
      </c>
      <c r="D32" s="85">
        <v>1</v>
      </c>
      <c r="E32" s="15"/>
      <c r="F32" s="16"/>
    </row>
    <row r="33" spans="1:13" x14ac:dyDescent="0.2">
      <c r="A33" s="25"/>
      <c r="B33" s="17"/>
      <c r="C33" s="26"/>
      <c r="D33" s="85"/>
      <c r="E33" s="15"/>
      <c r="F33" s="16"/>
    </row>
    <row r="34" spans="1:13" x14ac:dyDescent="0.2">
      <c r="A34" s="33" t="s">
        <v>16</v>
      </c>
      <c r="B34" s="34"/>
      <c r="C34" s="35"/>
      <c r="D34" s="86"/>
      <c r="E34" s="36"/>
      <c r="F34" s="37"/>
    </row>
    <row r="35" spans="1:13" x14ac:dyDescent="0.2">
      <c r="A35" s="40"/>
      <c r="B35" s="41"/>
      <c r="C35" s="30"/>
      <c r="D35" s="90"/>
      <c r="E35" s="42"/>
      <c r="F35" s="42"/>
    </row>
    <row r="36" spans="1:13" x14ac:dyDescent="0.2">
      <c r="A36" s="40"/>
      <c r="B36" s="41"/>
      <c r="C36" s="30"/>
      <c r="D36" s="90"/>
      <c r="E36" s="42"/>
      <c r="F36" s="42"/>
    </row>
    <row r="37" spans="1:13" x14ac:dyDescent="0.2">
      <c r="A37" s="163" t="s">
        <v>37</v>
      </c>
      <c r="B37" s="160"/>
      <c r="C37" s="160"/>
      <c r="D37" s="160"/>
      <c r="E37" s="160"/>
      <c r="F37" s="162"/>
    </row>
    <row r="38" spans="1:13" x14ac:dyDescent="0.2">
      <c r="A38" s="110" t="s">
        <v>1</v>
      </c>
      <c r="B38" s="4" t="s">
        <v>2</v>
      </c>
      <c r="C38" s="4" t="s">
        <v>3</v>
      </c>
      <c r="D38" s="81" t="s">
        <v>4</v>
      </c>
      <c r="E38" s="5" t="s">
        <v>66</v>
      </c>
      <c r="F38" s="6" t="s">
        <v>67</v>
      </c>
    </row>
    <row r="39" spans="1:13" x14ac:dyDescent="0.2">
      <c r="A39" s="46"/>
      <c r="B39" s="9"/>
      <c r="C39" s="9"/>
      <c r="D39" s="82"/>
      <c r="E39" s="10"/>
      <c r="F39" s="11"/>
    </row>
    <row r="40" spans="1:13" x14ac:dyDescent="0.2">
      <c r="A40" s="31"/>
      <c r="B40" s="13" t="s">
        <v>49</v>
      </c>
      <c r="C40" s="14"/>
      <c r="D40" s="83"/>
      <c r="E40" s="15"/>
      <c r="F40" s="16"/>
    </row>
    <row r="41" spans="1:13" x14ac:dyDescent="0.2">
      <c r="A41" s="31"/>
      <c r="B41" s="47"/>
      <c r="C41" s="14"/>
      <c r="D41" s="83"/>
      <c r="E41" s="15"/>
      <c r="F41" s="16"/>
    </row>
    <row r="42" spans="1:13" ht="38.25" x14ac:dyDescent="0.2">
      <c r="A42" s="31" t="s">
        <v>88</v>
      </c>
      <c r="B42" s="48" t="s">
        <v>81</v>
      </c>
      <c r="C42" s="26" t="s">
        <v>18</v>
      </c>
      <c r="D42" s="148">
        <v>37620</v>
      </c>
      <c r="E42" s="15"/>
      <c r="F42" s="16"/>
      <c r="I42" s="150"/>
      <c r="K42" s="150"/>
      <c r="M42" s="150"/>
    </row>
    <row r="43" spans="1:13" x14ac:dyDescent="0.2">
      <c r="A43" s="31"/>
      <c r="B43" s="17"/>
      <c r="C43" s="26"/>
      <c r="D43" s="85"/>
      <c r="E43" s="15"/>
      <c r="F43" s="16"/>
    </row>
    <row r="44" spans="1:13" ht="38.25" x14ac:dyDescent="0.2">
      <c r="A44" s="32" t="s">
        <v>50</v>
      </c>
      <c r="B44" s="48" t="s">
        <v>104</v>
      </c>
      <c r="C44" s="26" t="s">
        <v>18</v>
      </c>
      <c r="D44" s="148">
        <v>20642.5</v>
      </c>
      <c r="E44" s="15"/>
      <c r="F44" s="16"/>
      <c r="M44" s="151"/>
    </row>
    <row r="45" spans="1:13" x14ac:dyDescent="0.2">
      <c r="A45" s="32"/>
      <c r="B45" s="48"/>
      <c r="C45" s="26"/>
      <c r="D45" s="148"/>
      <c r="E45" s="15"/>
      <c r="F45" s="16"/>
    </row>
    <row r="46" spans="1:13" x14ac:dyDescent="0.2">
      <c r="A46" s="12"/>
      <c r="B46" s="18"/>
      <c r="C46" s="26"/>
      <c r="D46" s="85"/>
      <c r="E46" s="15"/>
      <c r="F46" s="16"/>
    </row>
    <row r="47" spans="1:13" x14ac:dyDescent="0.2">
      <c r="A47" s="33" t="s">
        <v>64</v>
      </c>
      <c r="B47" s="50"/>
      <c r="C47" s="51"/>
      <c r="D47" s="89"/>
      <c r="E47" s="37"/>
      <c r="F47" s="37"/>
    </row>
    <row r="48" spans="1:13" x14ac:dyDescent="0.2">
      <c r="A48" s="40"/>
      <c r="B48" s="41"/>
      <c r="C48" s="30"/>
      <c r="D48" s="90"/>
      <c r="E48" s="42"/>
      <c r="F48" s="42"/>
    </row>
    <row r="49" spans="1:6" x14ac:dyDescent="0.2">
      <c r="A49" s="40"/>
      <c r="B49" s="41"/>
      <c r="C49" s="30"/>
      <c r="D49" s="90"/>
      <c r="E49" s="42"/>
      <c r="F49" s="42"/>
    </row>
    <row r="50" spans="1:6" x14ac:dyDescent="0.2">
      <c r="A50" s="163" t="s">
        <v>51</v>
      </c>
      <c r="B50" s="160"/>
      <c r="C50" s="160"/>
      <c r="D50" s="160"/>
      <c r="E50" s="160"/>
      <c r="F50" s="162"/>
    </row>
    <row r="51" spans="1:6" x14ac:dyDescent="0.2">
      <c r="A51" s="3" t="s">
        <v>1</v>
      </c>
      <c r="B51" s="4" t="s">
        <v>2</v>
      </c>
      <c r="C51" s="4" t="s">
        <v>3</v>
      </c>
      <c r="D51" s="81" t="s">
        <v>4</v>
      </c>
      <c r="E51" s="5" t="s">
        <v>66</v>
      </c>
      <c r="F51" s="6" t="s">
        <v>67</v>
      </c>
    </row>
    <row r="52" spans="1:6" x14ac:dyDescent="0.2">
      <c r="A52" s="31"/>
      <c r="B52" s="13" t="s">
        <v>52</v>
      </c>
      <c r="C52" s="14"/>
      <c r="D52" s="83"/>
      <c r="E52" s="15"/>
      <c r="F52" s="16"/>
    </row>
    <row r="53" spans="1:6" x14ac:dyDescent="0.2">
      <c r="A53" s="31"/>
      <c r="B53" s="17"/>
      <c r="C53" s="14"/>
      <c r="D53" s="83"/>
      <c r="E53" s="15"/>
      <c r="F53" s="16"/>
    </row>
    <row r="54" spans="1:6" ht="63.75" x14ac:dyDescent="0.2">
      <c r="A54" s="31" t="s">
        <v>17</v>
      </c>
      <c r="B54" s="67" t="s">
        <v>102</v>
      </c>
      <c r="C54" s="14" t="s">
        <v>27</v>
      </c>
      <c r="D54" s="83">
        <v>334</v>
      </c>
      <c r="E54" s="15"/>
      <c r="F54" s="16"/>
    </row>
    <row r="55" spans="1:6" x14ac:dyDescent="0.2">
      <c r="A55" s="31"/>
      <c r="B55" s="67"/>
      <c r="C55" s="14"/>
      <c r="D55" s="83"/>
      <c r="E55" s="15"/>
      <c r="F55" s="16"/>
    </row>
    <row r="56" spans="1:6" x14ac:dyDescent="0.2">
      <c r="A56" s="12"/>
      <c r="B56" s="13" t="s">
        <v>53</v>
      </c>
      <c r="C56" s="14"/>
      <c r="D56" s="83"/>
      <c r="E56" s="15"/>
      <c r="F56" s="16"/>
    </row>
    <row r="57" spans="1:6" x14ac:dyDescent="0.2">
      <c r="A57" s="12"/>
      <c r="B57" s="18"/>
      <c r="C57" s="14"/>
      <c r="D57" s="83"/>
      <c r="E57" s="15"/>
      <c r="F57" s="16"/>
    </row>
    <row r="58" spans="1:6" ht="38.25" x14ac:dyDescent="0.2">
      <c r="A58" s="12" t="s">
        <v>19</v>
      </c>
      <c r="B58" s="67" t="s">
        <v>101</v>
      </c>
      <c r="C58" s="14" t="s">
        <v>27</v>
      </c>
      <c r="D58" s="83">
        <v>42</v>
      </c>
      <c r="E58" s="15"/>
      <c r="F58" s="16"/>
    </row>
    <row r="59" spans="1:6" x14ac:dyDescent="0.2">
      <c r="A59" s="12"/>
      <c r="B59" s="67"/>
      <c r="C59" s="14"/>
      <c r="D59" s="83"/>
      <c r="E59" s="15"/>
      <c r="F59" s="16"/>
    </row>
    <row r="60" spans="1:6" ht="38.25" x14ac:dyDescent="0.2">
      <c r="A60" s="12" t="s">
        <v>105</v>
      </c>
      <c r="B60" s="67" t="s">
        <v>106</v>
      </c>
      <c r="C60" s="14" t="s">
        <v>27</v>
      </c>
      <c r="D60" s="83">
        <v>214</v>
      </c>
      <c r="E60" s="15"/>
      <c r="F60" s="16"/>
    </row>
    <row r="61" spans="1:6" x14ac:dyDescent="0.2">
      <c r="A61" s="12"/>
      <c r="B61" s="18"/>
      <c r="C61" s="14"/>
      <c r="D61" s="83"/>
      <c r="E61" s="15"/>
      <c r="F61" s="16"/>
    </row>
    <row r="62" spans="1:6" x14ac:dyDescent="0.2">
      <c r="A62" s="31"/>
      <c r="B62" s="19" t="s">
        <v>54</v>
      </c>
      <c r="C62" s="14"/>
      <c r="D62" s="83"/>
      <c r="E62" s="15"/>
      <c r="F62" s="16"/>
    </row>
    <row r="63" spans="1:6" x14ac:dyDescent="0.2">
      <c r="A63" s="31"/>
      <c r="B63" s="18"/>
      <c r="C63" s="14"/>
      <c r="D63" s="83"/>
      <c r="E63" s="15"/>
      <c r="F63" s="16"/>
    </row>
    <row r="64" spans="1:6" ht="38.25" x14ac:dyDescent="0.2">
      <c r="A64" s="31" t="s">
        <v>55</v>
      </c>
      <c r="B64" s="67" t="s">
        <v>68</v>
      </c>
      <c r="C64" s="14" t="s">
        <v>14</v>
      </c>
      <c r="D64" s="83">
        <v>4</v>
      </c>
      <c r="E64" s="15"/>
      <c r="F64" s="16"/>
    </row>
    <row r="65" spans="1:24" x14ac:dyDescent="0.2">
      <c r="A65" s="31"/>
      <c r="B65" s="18"/>
      <c r="C65" s="14"/>
      <c r="D65" s="83"/>
      <c r="E65" s="15"/>
      <c r="F65" s="16"/>
    </row>
    <row r="66" spans="1:24" x14ac:dyDescent="0.2">
      <c r="A66" s="12"/>
      <c r="B66" s="13"/>
      <c r="C66" s="14"/>
      <c r="D66" s="83"/>
      <c r="E66" s="15"/>
      <c r="F66" s="16"/>
    </row>
    <row r="67" spans="1:24" x14ac:dyDescent="0.2">
      <c r="A67" s="33" t="s">
        <v>20</v>
      </c>
      <c r="B67" s="52"/>
      <c r="C67" s="35"/>
      <c r="D67" s="86"/>
      <c r="E67" s="36"/>
      <c r="F67" s="37"/>
    </row>
    <row r="68" spans="1:24" x14ac:dyDescent="0.2">
      <c r="A68" s="100"/>
      <c r="B68" s="123"/>
      <c r="C68" s="38"/>
      <c r="D68" s="87"/>
      <c r="E68" s="39"/>
      <c r="F68" s="122"/>
    </row>
    <row r="69" spans="1:24" x14ac:dyDescent="0.2">
      <c r="A69" s="100"/>
      <c r="B69" s="123"/>
      <c r="C69" s="38"/>
      <c r="D69" s="87"/>
      <c r="E69" s="39"/>
      <c r="F69" s="122"/>
    </row>
    <row r="70" spans="1:24" x14ac:dyDescent="0.2">
      <c r="A70" s="163" t="s">
        <v>84</v>
      </c>
      <c r="B70" s="160"/>
      <c r="C70" s="160"/>
      <c r="D70" s="160"/>
      <c r="E70" s="160"/>
      <c r="F70" s="162"/>
    </row>
    <row r="71" spans="1:24" s="55" customFormat="1" x14ac:dyDescent="0.2">
      <c r="A71" s="53" t="s">
        <v>1</v>
      </c>
      <c r="B71" s="54" t="s">
        <v>2</v>
      </c>
      <c r="C71" s="5" t="s">
        <v>3</v>
      </c>
      <c r="D71" s="91" t="s">
        <v>14</v>
      </c>
      <c r="E71" s="5" t="s">
        <v>66</v>
      </c>
      <c r="F71" s="6" t="s">
        <v>67</v>
      </c>
      <c r="H71" s="104"/>
      <c r="X71" s="152"/>
    </row>
    <row r="72" spans="1:24" x14ac:dyDescent="0.2">
      <c r="A72" s="12"/>
      <c r="B72" s="18"/>
      <c r="C72" s="14"/>
      <c r="D72" s="92"/>
      <c r="E72" s="16"/>
      <c r="F72" s="16"/>
    </row>
    <row r="73" spans="1:24" x14ac:dyDescent="0.2">
      <c r="A73" s="12"/>
      <c r="B73" s="13" t="s">
        <v>97</v>
      </c>
      <c r="C73" s="14"/>
      <c r="D73" s="84"/>
      <c r="E73" s="16"/>
      <c r="F73" s="16"/>
    </row>
    <row r="74" spans="1:24" x14ac:dyDescent="0.2">
      <c r="A74" s="12"/>
      <c r="B74" s="18"/>
      <c r="C74" s="14"/>
      <c r="D74" s="84"/>
      <c r="E74" s="16"/>
      <c r="F74" s="16"/>
    </row>
    <row r="75" spans="1:24" ht="25.5" x14ac:dyDescent="0.2">
      <c r="A75" s="25" t="s">
        <v>21</v>
      </c>
      <c r="B75" s="56" t="s">
        <v>46</v>
      </c>
      <c r="C75" s="26" t="s">
        <v>27</v>
      </c>
      <c r="D75" s="84">
        <v>312</v>
      </c>
      <c r="E75" s="16"/>
      <c r="F75" s="16"/>
      <c r="K75" s="101"/>
      <c r="L75" s="103"/>
    </row>
    <row r="76" spans="1:24" x14ac:dyDescent="0.2">
      <c r="A76" s="25"/>
      <c r="B76" s="56"/>
      <c r="C76" s="26"/>
      <c r="D76" s="84"/>
      <c r="E76" s="16"/>
      <c r="F76" s="16"/>
      <c r="K76" s="101"/>
    </row>
    <row r="77" spans="1:24" ht="25.5" x14ac:dyDescent="0.2">
      <c r="A77" s="12" t="s">
        <v>22</v>
      </c>
      <c r="B77" s="56" t="s">
        <v>47</v>
      </c>
      <c r="C77" s="26" t="s">
        <v>27</v>
      </c>
      <c r="D77" s="84">
        <v>312</v>
      </c>
      <c r="E77" s="16"/>
      <c r="F77" s="16"/>
    </row>
    <row r="78" spans="1:24" x14ac:dyDescent="0.2">
      <c r="A78" s="12"/>
      <c r="B78" s="13"/>
      <c r="C78" s="14"/>
      <c r="D78" s="84"/>
      <c r="E78" s="16"/>
      <c r="F78" s="16"/>
    </row>
    <row r="79" spans="1:24" ht="25.5" x14ac:dyDescent="0.2">
      <c r="A79" s="12" t="s">
        <v>23</v>
      </c>
      <c r="B79" s="17" t="s">
        <v>56</v>
      </c>
      <c r="C79" s="14" t="s">
        <v>27</v>
      </c>
      <c r="D79" s="84">
        <v>312</v>
      </c>
      <c r="E79" s="16"/>
      <c r="F79" s="16"/>
    </row>
    <row r="80" spans="1:24" x14ac:dyDescent="0.2">
      <c r="A80" s="12"/>
      <c r="B80" s="13"/>
      <c r="C80" s="14"/>
      <c r="D80" s="84"/>
      <c r="E80" s="16"/>
      <c r="F80" s="16"/>
    </row>
    <row r="81" spans="1:7" ht="25.5" x14ac:dyDescent="0.2">
      <c r="A81" s="12" t="s">
        <v>24</v>
      </c>
      <c r="B81" s="17" t="s">
        <v>98</v>
      </c>
      <c r="C81" s="14" t="s">
        <v>14</v>
      </c>
      <c r="D81" s="147">
        <f>D79/4</f>
        <v>78</v>
      </c>
      <c r="E81" s="16"/>
      <c r="F81" s="16"/>
    </row>
    <row r="82" spans="1:7" x14ac:dyDescent="0.2">
      <c r="D82" s="95"/>
      <c r="E82" s="23"/>
      <c r="F82" s="16"/>
    </row>
    <row r="83" spans="1:7" ht="51" x14ac:dyDescent="0.2">
      <c r="A83" s="20" t="s">
        <v>25</v>
      </c>
      <c r="B83" s="67" t="s">
        <v>69</v>
      </c>
      <c r="C83" s="21" t="s">
        <v>27</v>
      </c>
      <c r="D83" s="84">
        <v>312</v>
      </c>
      <c r="E83" s="105"/>
      <c r="F83" s="16"/>
    </row>
    <row r="84" spans="1:7" x14ac:dyDescent="0.2">
      <c r="D84" s="95"/>
      <c r="E84" s="23"/>
    </row>
    <row r="85" spans="1:7" x14ac:dyDescent="0.2">
      <c r="B85" s="67"/>
      <c r="D85" s="95"/>
      <c r="E85" s="105"/>
      <c r="F85" s="105"/>
    </row>
    <row r="86" spans="1:7" x14ac:dyDescent="0.2">
      <c r="A86" s="33" t="s">
        <v>26</v>
      </c>
      <c r="B86" s="52"/>
      <c r="C86" s="35"/>
      <c r="D86" s="108"/>
      <c r="E86" s="37"/>
      <c r="F86" s="37"/>
    </row>
    <row r="87" spans="1:7" x14ac:dyDescent="0.2">
      <c r="A87" s="100"/>
      <c r="B87" s="123"/>
      <c r="C87" s="38"/>
      <c r="D87" s="87"/>
      <c r="E87" s="39"/>
      <c r="F87" s="39"/>
      <c r="G87" s="24"/>
    </row>
    <row r="88" spans="1:7" x14ac:dyDescent="0.2">
      <c r="A88" s="31"/>
      <c r="B88" s="124"/>
      <c r="C88" s="30"/>
      <c r="D88" s="90"/>
      <c r="E88" s="42"/>
      <c r="F88" s="42"/>
      <c r="G88" s="24"/>
    </row>
    <row r="89" spans="1:7" x14ac:dyDescent="0.2">
      <c r="A89" s="31"/>
      <c r="B89" s="124"/>
      <c r="C89" s="30"/>
      <c r="D89" s="90"/>
      <c r="E89" s="42"/>
      <c r="F89" s="42"/>
      <c r="G89" s="24"/>
    </row>
    <row r="90" spans="1:7" x14ac:dyDescent="0.2">
      <c r="A90" s="159" t="s">
        <v>63</v>
      </c>
      <c r="B90" s="160"/>
      <c r="C90" s="161"/>
      <c r="D90" s="161"/>
      <c r="E90" s="161"/>
      <c r="F90" s="162"/>
    </row>
    <row r="91" spans="1:7" x14ac:dyDescent="0.2">
      <c r="A91" s="53" t="s">
        <v>1</v>
      </c>
      <c r="B91" s="54" t="s">
        <v>2</v>
      </c>
      <c r="C91" s="5" t="s">
        <v>3</v>
      </c>
      <c r="D91" s="91" t="s">
        <v>14</v>
      </c>
      <c r="E91" s="5" t="s">
        <v>66</v>
      </c>
      <c r="F91" s="6" t="s">
        <v>67</v>
      </c>
    </row>
    <row r="92" spans="1:7" x14ac:dyDescent="0.2">
      <c r="A92" s="43"/>
      <c r="B92" s="13" t="s">
        <v>85</v>
      </c>
      <c r="C92" s="76"/>
      <c r="D92" s="96"/>
      <c r="E92" s="43"/>
      <c r="F92" s="75"/>
    </row>
    <row r="93" spans="1:7" ht="38.25" x14ac:dyDescent="0.2">
      <c r="A93" s="78" t="s">
        <v>86</v>
      </c>
      <c r="B93" s="77" t="s">
        <v>62</v>
      </c>
      <c r="C93" s="80" t="s">
        <v>1</v>
      </c>
      <c r="D93" s="97">
        <v>1</v>
      </c>
      <c r="E93" s="15"/>
      <c r="F93" s="16"/>
    </row>
    <row r="94" spans="1:7" x14ac:dyDescent="0.2">
      <c r="A94" s="44"/>
      <c r="B94" s="41"/>
      <c r="C94" s="14"/>
      <c r="D94" s="88"/>
      <c r="E94" s="15"/>
      <c r="F94" s="16"/>
    </row>
    <row r="95" spans="1:7" ht="25.5" x14ac:dyDescent="0.2">
      <c r="A95" s="57" t="s">
        <v>87</v>
      </c>
      <c r="B95" s="41" t="s">
        <v>58</v>
      </c>
      <c r="C95" s="14" t="s">
        <v>57</v>
      </c>
      <c r="D95" s="88">
        <f>198*5</f>
        <v>990</v>
      </c>
      <c r="E95" s="15"/>
      <c r="F95" s="16"/>
    </row>
    <row r="96" spans="1:7" x14ac:dyDescent="0.2">
      <c r="A96" s="45"/>
      <c r="B96" s="41"/>
      <c r="C96" s="14"/>
      <c r="D96" s="88"/>
      <c r="E96" s="15"/>
      <c r="F96" s="16"/>
    </row>
    <row r="97" spans="1:6" x14ac:dyDescent="0.2">
      <c r="A97" s="149" t="s">
        <v>99</v>
      </c>
      <c r="B97" s="155" t="s">
        <v>100</v>
      </c>
      <c r="C97" s="107" t="s">
        <v>1</v>
      </c>
      <c r="D97" s="154">
        <f>D79/20</f>
        <v>15.6</v>
      </c>
      <c r="E97" s="36"/>
      <c r="F97" s="16"/>
    </row>
    <row r="98" spans="1:6" x14ac:dyDescent="0.2">
      <c r="A98" s="149"/>
      <c r="B98" s="41"/>
      <c r="C98" s="49"/>
      <c r="D98" s="93"/>
      <c r="E98" s="27"/>
      <c r="F98" s="16"/>
    </row>
    <row r="99" spans="1:6" x14ac:dyDescent="0.2">
      <c r="A99" s="79" t="s">
        <v>28</v>
      </c>
      <c r="B99" s="52"/>
      <c r="C99" s="49"/>
      <c r="D99" s="94"/>
      <c r="E99" s="27"/>
      <c r="F99" s="37"/>
    </row>
    <row r="100" spans="1:6" x14ac:dyDescent="0.2">
      <c r="A100" s="40"/>
      <c r="B100" s="123"/>
      <c r="C100" s="30"/>
      <c r="D100" s="90"/>
      <c r="E100" s="42"/>
      <c r="F100" s="39"/>
    </row>
    <row r="101" spans="1:6" x14ac:dyDescent="0.2">
      <c r="A101" s="159" t="s">
        <v>107</v>
      </c>
      <c r="B101" s="160"/>
      <c r="C101" s="161"/>
      <c r="D101" s="161"/>
      <c r="E101" s="161"/>
      <c r="F101" s="162"/>
    </row>
    <row r="102" spans="1:6" x14ac:dyDescent="0.2">
      <c r="A102" s="53" t="s">
        <v>1</v>
      </c>
      <c r="B102" s="54" t="s">
        <v>2</v>
      </c>
      <c r="C102" s="5" t="s">
        <v>3</v>
      </c>
      <c r="D102" s="91" t="s">
        <v>14</v>
      </c>
      <c r="E102" s="5" t="s">
        <v>66</v>
      </c>
      <c r="F102" s="6" t="s">
        <v>67</v>
      </c>
    </row>
    <row r="103" spans="1:6" ht="38.25" x14ac:dyDescent="0.2">
      <c r="A103" s="78">
        <v>6.1</v>
      </c>
      <c r="B103" s="153" t="s">
        <v>109</v>
      </c>
      <c r="C103" s="14" t="s">
        <v>57</v>
      </c>
      <c r="D103" s="97">
        <v>4956</v>
      </c>
      <c r="E103" s="15"/>
      <c r="F103" s="16"/>
    </row>
    <row r="104" spans="1:6" x14ac:dyDescent="0.2">
      <c r="A104" s="44"/>
      <c r="B104" s="41"/>
      <c r="C104" s="14"/>
      <c r="D104" s="88"/>
      <c r="E104" s="15"/>
      <c r="F104" s="16"/>
    </row>
    <row r="105" spans="1:6" ht="38.25" x14ac:dyDescent="0.2">
      <c r="A105" s="57">
        <v>6.2</v>
      </c>
      <c r="B105" s="77" t="s">
        <v>110</v>
      </c>
      <c r="C105" s="14" t="s">
        <v>57</v>
      </c>
      <c r="D105" s="97">
        <v>4956</v>
      </c>
      <c r="E105" s="15"/>
      <c r="F105" s="16"/>
    </row>
    <row r="106" spans="1:6" x14ac:dyDescent="0.2">
      <c r="A106" s="45"/>
      <c r="B106" s="41"/>
      <c r="C106" s="49"/>
      <c r="D106" s="93"/>
      <c r="E106" s="27"/>
      <c r="F106" s="16"/>
    </row>
    <row r="107" spans="1:6" x14ac:dyDescent="0.2">
      <c r="A107" s="79" t="s">
        <v>28</v>
      </c>
      <c r="B107" s="52"/>
      <c r="C107" s="49"/>
      <c r="D107" s="94"/>
      <c r="E107" s="27"/>
      <c r="F107" s="37"/>
    </row>
    <row r="108" spans="1:6" x14ac:dyDescent="0.2">
      <c r="A108" s="40"/>
      <c r="B108" s="124"/>
      <c r="C108" s="30"/>
      <c r="D108" s="90"/>
      <c r="E108" s="42"/>
      <c r="F108" s="42"/>
    </row>
    <row r="109" spans="1:6" x14ac:dyDescent="0.2">
      <c r="A109" s="58"/>
      <c r="B109" s="24"/>
      <c r="C109" s="59"/>
      <c r="D109" s="98"/>
      <c r="E109" s="24"/>
      <c r="F109" s="24"/>
    </row>
    <row r="110" spans="1:6" x14ac:dyDescent="0.2">
      <c r="A110" s="163" t="s">
        <v>108</v>
      </c>
      <c r="B110" s="160"/>
      <c r="C110" s="160"/>
      <c r="D110" s="160"/>
      <c r="E110" s="160"/>
      <c r="F110" s="162"/>
    </row>
    <row r="111" spans="1:6" x14ac:dyDescent="0.2">
      <c r="A111" s="53" t="s">
        <v>1</v>
      </c>
      <c r="B111" s="54" t="s">
        <v>2</v>
      </c>
      <c r="C111" s="5" t="s">
        <v>3</v>
      </c>
      <c r="D111" s="91" t="s">
        <v>14</v>
      </c>
      <c r="E111" s="5" t="s">
        <v>66</v>
      </c>
      <c r="F111" s="6" t="s">
        <v>67</v>
      </c>
    </row>
    <row r="112" spans="1:6" x14ac:dyDescent="0.2">
      <c r="A112" s="43"/>
      <c r="B112" s="74"/>
      <c r="C112" s="106"/>
      <c r="D112" s="96"/>
      <c r="E112" s="43"/>
      <c r="F112" s="75"/>
    </row>
    <row r="113" spans="1:7" ht="25.5" x14ac:dyDescent="0.2">
      <c r="A113" s="78">
        <v>7.1</v>
      </c>
      <c r="B113" s="77" t="s">
        <v>82</v>
      </c>
      <c r="C113" s="80" t="s">
        <v>1</v>
      </c>
      <c r="D113" s="97">
        <v>1</v>
      </c>
      <c r="E113" s="15"/>
      <c r="F113" s="16"/>
    </row>
    <row r="114" spans="1:7" x14ac:dyDescent="0.2">
      <c r="A114" s="44"/>
      <c r="B114" s="41"/>
      <c r="C114" s="14"/>
      <c r="D114" s="88"/>
      <c r="E114" s="15"/>
      <c r="F114" s="16"/>
    </row>
    <row r="115" spans="1:7" x14ac:dyDescent="0.2">
      <c r="A115" s="33" t="s">
        <v>71</v>
      </c>
      <c r="B115" s="109"/>
      <c r="C115" s="107"/>
      <c r="D115" s="108"/>
      <c r="E115" s="36"/>
      <c r="F115" s="37"/>
    </row>
    <row r="116" spans="1:7" x14ac:dyDescent="0.2">
      <c r="A116" s="58"/>
      <c r="B116" s="24"/>
      <c r="C116" s="59"/>
      <c r="D116" s="98"/>
      <c r="E116" s="24"/>
      <c r="F116" s="24"/>
    </row>
    <row r="117" spans="1:7" x14ac:dyDescent="0.2">
      <c r="A117" s="58"/>
      <c r="B117" s="24"/>
      <c r="C117" s="59"/>
      <c r="D117" s="98"/>
      <c r="E117" s="24"/>
      <c r="F117" s="24"/>
    </row>
    <row r="118" spans="1:7" x14ac:dyDescent="0.2">
      <c r="A118" s="58"/>
      <c r="B118" s="24"/>
      <c r="C118" s="59"/>
      <c r="D118" s="98"/>
      <c r="E118" s="24"/>
      <c r="F118" s="24"/>
    </row>
    <row r="119" spans="1:7" x14ac:dyDescent="0.2">
      <c r="A119" s="58"/>
      <c r="B119" s="24"/>
      <c r="C119" s="59"/>
      <c r="D119" s="98"/>
      <c r="E119" s="24"/>
      <c r="F119" s="24"/>
    </row>
    <row r="120" spans="1:7" x14ac:dyDescent="0.2">
      <c r="A120" s="58"/>
      <c r="B120" s="24"/>
      <c r="C120" s="59"/>
      <c r="D120" s="98"/>
      <c r="E120" s="24"/>
      <c r="F120" s="24"/>
    </row>
    <row r="121" spans="1:7" x14ac:dyDescent="0.2">
      <c r="A121" s="159" t="s">
        <v>90</v>
      </c>
      <c r="B121" s="160"/>
      <c r="C121" s="161"/>
      <c r="D121" s="161"/>
      <c r="E121" s="161"/>
      <c r="F121" s="162"/>
    </row>
    <row r="122" spans="1:7" x14ac:dyDescent="0.2">
      <c r="A122" s="53" t="s">
        <v>1</v>
      </c>
      <c r="B122" s="54" t="s">
        <v>2</v>
      </c>
      <c r="C122" s="5" t="s">
        <v>3</v>
      </c>
      <c r="D122" s="91" t="s">
        <v>14</v>
      </c>
      <c r="E122" s="5" t="s">
        <v>66</v>
      </c>
      <c r="F122" s="6" t="s">
        <v>67</v>
      </c>
    </row>
    <row r="123" spans="1:7" x14ac:dyDescent="0.2">
      <c r="A123" s="43"/>
      <c r="B123" s="74"/>
      <c r="C123" s="141"/>
      <c r="D123" s="96"/>
      <c r="E123" s="43"/>
      <c r="F123" s="75"/>
      <c r="G123" s="24"/>
    </row>
    <row r="124" spans="1:7" ht="51" x14ac:dyDescent="0.2">
      <c r="A124" s="78" t="s">
        <v>91</v>
      </c>
      <c r="B124" s="77" t="s">
        <v>92</v>
      </c>
      <c r="C124" s="80"/>
      <c r="D124" s="97"/>
      <c r="E124" s="15"/>
      <c r="F124" s="16"/>
      <c r="G124" s="24"/>
    </row>
    <row r="125" spans="1:7" x14ac:dyDescent="0.2">
      <c r="A125" s="78"/>
      <c r="B125" s="77"/>
      <c r="C125" s="80"/>
      <c r="D125" s="97"/>
      <c r="E125" s="15"/>
      <c r="F125" s="16"/>
      <c r="G125" s="24"/>
    </row>
    <row r="126" spans="1:7" ht="63.75" x14ac:dyDescent="0.2">
      <c r="A126" s="78" t="s">
        <v>93</v>
      </c>
      <c r="B126" s="77" t="s">
        <v>94</v>
      </c>
      <c r="C126" s="80"/>
      <c r="D126" s="97"/>
      <c r="E126" s="15"/>
      <c r="F126" s="16"/>
      <c r="G126" s="24"/>
    </row>
    <row r="127" spans="1:7" x14ac:dyDescent="0.2">
      <c r="A127" s="78"/>
      <c r="B127" s="77"/>
      <c r="C127" s="80"/>
      <c r="D127" s="97"/>
      <c r="E127" s="15"/>
      <c r="F127" s="16"/>
      <c r="G127" s="24"/>
    </row>
    <row r="128" spans="1:7" x14ac:dyDescent="0.2">
      <c r="A128" s="78"/>
      <c r="B128" s="77" t="s">
        <v>95</v>
      </c>
      <c r="C128" s="80"/>
      <c r="D128" s="97"/>
      <c r="E128" s="15"/>
      <c r="F128" s="16"/>
      <c r="G128" s="24"/>
    </row>
    <row r="129" spans="1:7" x14ac:dyDescent="0.2">
      <c r="A129" s="78">
        <v>1</v>
      </c>
      <c r="B129" s="77"/>
      <c r="C129" s="80"/>
      <c r="D129" s="97"/>
      <c r="E129" s="15"/>
      <c r="F129" s="16"/>
      <c r="G129" s="24"/>
    </row>
    <row r="130" spans="1:7" x14ac:dyDescent="0.2">
      <c r="A130" s="78">
        <v>2</v>
      </c>
      <c r="B130" s="77"/>
      <c r="C130" s="80"/>
      <c r="D130" s="97"/>
      <c r="E130" s="15"/>
      <c r="F130" s="16"/>
      <c r="G130" s="24"/>
    </row>
    <row r="131" spans="1:7" x14ac:dyDescent="0.2">
      <c r="A131" s="78">
        <v>3</v>
      </c>
      <c r="B131" s="77"/>
      <c r="C131" s="80"/>
      <c r="D131" s="97"/>
      <c r="E131" s="15"/>
      <c r="F131" s="16"/>
      <c r="G131" s="24"/>
    </row>
    <row r="132" spans="1:7" x14ac:dyDescent="0.2">
      <c r="A132" s="78">
        <v>4</v>
      </c>
      <c r="B132" s="77"/>
      <c r="C132" s="80"/>
      <c r="D132" s="97"/>
      <c r="E132" s="15"/>
      <c r="F132" s="16"/>
      <c r="G132" s="24"/>
    </row>
    <row r="133" spans="1:7" x14ac:dyDescent="0.2">
      <c r="A133" s="78">
        <v>5</v>
      </c>
      <c r="B133" s="77"/>
      <c r="C133" s="80"/>
      <c r="D133" s="97"/>
      <c r="E133" s="15"/>
      <c r="F133" s="16"/>
      <c r="G133" s="24"/>
    </row>
    <row r="134" spans="1:7" x14ac:dyDescent="0.2">
      <c r="A134" s="78"/>
      <c r="B134" s="77"/>
      <c r="C134" s="80"/>
      <c r="D134" s="97"/>
      <c r="E134" s="15"/>
      <c r="F134" s="16"/>
      <c r="G134" s="24"/>
    </row>
    <row r="135" spans="1:7" x14ac:dyDescent="0.2">
      <c r="A135" s="78"/>
      <c r="B135" s="77"/>
      <c r="C135" s="80"/>
      <c r="D135" s="97"/>
      <c r="E135" s="15"/>
      <c r="F135" s="16"/>
      <c r="G135" s="24"/>
    </row>
    <row r="136" spans="1:7" x14ac:dyDescent="0.2">
      <c r="A136" s="78"/>
      <c r="B136" s="77"/>
      <c r="C136" s="80"/>
      <c r="D136" s="97"/>
      <c r="E136" s="15"/>
      <c r="F136" s="16"/>
      <c r="G136" s="24"/>
    </row>
    <row r="137" spans="1:7" x14ac:dyDescent="0.2">
      <c r="A137" s="78"/>
      <c r="B137" s="77" t="s">
        <v>96</v>
      </c>
      <c r="C137" s="80"/>
      <c r="D137" s="97"/>
      <c r="E137" s="15"/>
      <c r="F137" s="16"/>
      <c r="G137" s="24"/>
    </row>
    <row r="138" spans="1:7" x14ac:dyDescent="0.2">
      <c r="A138" s="78">
        <v>1</v>
      </c>
      <c r="B138" s="77"/>
      <c r="C138" s="80"/>
      <c r="D138" s="97"/>
      <c r="E138" s="15"/>
      <c r="F138" s="16"/>
      <c r="G138" s="24"/>
    </row>
    <row r="139" spans="1:7" x14ac:dyDescent="0.2">
      <c r="A139" s="78">
        <v>2</v>
      </c>
      <c r="B139" s="77"/>
      <c r="C139" s="80"/>
      <c r="D139" s="97"/>
      <c r="E139" s="15"/>
      <c r="F139" s="16"/>
      <c r="G139" s="24"/>
    </row>
    <row r="140" spans="1:7" x14ac:dyDescent="0.2">
      <c r="A140" s="78">
        <v>3</v>
      </c>
      <c r="B140" s="41"/>
      <c r="C140" s="14"/>
      <c r="D140" s="88"/>
      <c r="E140" s="15"/>
      <c r="F140" s="16"/>
      <c r="G140" s="24"/>
    </row>
    <row r="141" spans="1:7" x14ac:dyDescent="0.2">
      <c r="A141" s="78">
        <v>4</v>
      </c>
      <c r="B141" s="41"/>
      <c r="C141" s="14"/>
      <c r="D141" s="88"/>
      <c r="E141" s="15"/>
      <c r="F141" s="16"/>
      <c r="G141" s="24"/>
    </row>
    <row r="142" spans="1:7" x14ac:dyDescent="0.2">
      <c r="A142" s="78">
        <v>5</v>
      </c>
      <c r="B142" s="41"/>
      <c r="C142" s="14"/>
      <c r="D142" s="88"/>
      <c r="E142" s="15"/>
      <c r="F142" s="16"/>
      <c r="G142" s="24"/>
    </row>
    <row r="143" spans="1:7" x14ac:dyDescent="0.2">
      <c r="A143" s="78"/>
      <c r="B143" s="41"/>
      <c r="C143" s="14"/>
      <c r="D143" s="88"/>
      <c r="E143" s="15"/>
      <c r="F143" s="16"/>
      <c r="G143" s="24"/>
    </row>
    <row r="144" spans="1:7" x14ac:dyDescent="0.2">
      <c r="A144" s="78"/>
      <c r="B144" s="41"/>
      <c r="C144" s="14"/>
      <c r="D144" s="88"/>
      <c r="E144" s="15"/>
      <c r="F144" s="16"/>
      <c r="G144" s="24"/>
    </row>
    <row r="145" spans="1:7" x14ac:dyDescent="0.2">
      <c r="A145" s="145"/>
      <c r="B145" s="41"/>
      <c r="C145" s="14"/>
      <c r="D145" s="88"/>
      <c r="E145" s="15"/>
      <c r="F145" s="16"/>
      <c r="G145" s="24"/>
    </row>
    <row r="146" spans="1:7" x14ac:dyDescent="0.2">
      <c r="A146" s="33" t="s">
        <v>71</v>
      </c>
      <c r="B146" s="109"/>
      <c r="C146" s="107"/>
      <c r="D146" s="108"/>
      <c r="E146" s="36"/>
      <c r="F146" s="37"/>
      <c r="G146" s="24"/>
    </row>
    <row r="147" spans="1:7" x14ac:dyDescent="0.2">
      <c r="A147" s="58"/>
      <c r="B147" s="24"/>
      <c r="C147" s="59"/>
      <c r="D147" s="98"/>
      <c r="E147" s="24"/>
      <c r="F147" s="24"/>
      <c r="G147" s="24"/>
    </row>
    <row r="148" spans="1:7" x14ac:dyDescent="0.2">
      <c r="A148" s="58"/>
      <c r="B148" s="24"/>
      <c r="C148" s="59"/>
      <c r="D148" s="98"/>
      <c r="E148" s="24"/>
      <c r="F148" s="24"/>
      <c r="G148" s="24"/>
    </row>
    <row r="149" spans="1:7" x14ac:dyDescent="0.2">
      <c r="A149" s="58"/>
      <c r="B149" s="24"/>
      <c r="C149" s="59"/>
      <c r="D149" s="98"/>
      <c r="E149" s="24"/>
      <c r="F149" s="24"/>
      <c r="G149" s="24"/>
    </row>
    <row r="150" spans="1:7" x14ac:dyDescent="0.2">
      <c r="A150" s="58"/>
      <c r="B150" s="24"/>
      <c r="C150" s="59"/>
      <c r="D150" s="98"/>
      <c r="E150" s="24"/>
      <c r="F150" s="24"/>
      <c r="G150" s="24"/>
    </row>
    <row r="151" spans="1:7" x14ac:dyDescent="0.2">
      <c r="A151" s="58"/>
      <c r="B151" s="24"/>
      <c r="C151" s="59"/>
      <c r="D151" s="98"/>
      <c r="E151" s="24"/>
      <c r="F151" s="24"/>
      <c r="G151" s="24"/>
    </row>
    <row r="152" spans="1:7" x14ac:dyDescent="0.2">
      <c r="A152" s="58"/>
      <c r="B152" s="24"/>
      <c r="C152" s="59"/>
      <c r="D152" s="98"/>
      <c r="E152" s="24"/>
      <c r="F152" s="24"/>
      <c r="G152" s="24"/>
    </row>
    <row r="153" spans="1:7" x14ac:dyDescent="0.2">
      <c r="A153" s="58"/>
      <c r="B153" s="24"/>
      <c r="C153" s="59"/>
      <c r="D153" s="98"/>
      <c r="E153" s="24"/>
      <c r="F153" s="24"/>
      <c r="G153" s="24"/>
    </row>
    <row r="154" spans="1:7" x14ac:dyDescent="0.2">
      <c r="A154" s="58"/>
      <c r="B154" s="24"/>
      <c r="C154" s="59"/>
      <c r="D154" s="98"/>
      <c r="E154" s="24"/>
      <c r="F154" s="24"/>
      <c r="G154" s="24"/>
    </row>
    <row r="155" spans="1:7" x14ac:dyDescent="0.2">
      <c r="A155" s="58"/>
      <c r="B155" s="24"/>
      <c r="C155" s="59"/>
      <c r="D155" s="98"/>
      <c r="E155" s="24"/>
      <c r="F155" s="24"/>
      <c r="G155" s="24"/>
    </row>
    <row r="156" spans="1:7" x14ac:dyDescent="0.2">
      <c r="A156" s="58"/>
      <c r="B156" s="24"/>
      <c r="C156" s="59"/>
      <c r="D156" s="98"/>
      <c r="E156" s="24"/>
      <c r="F156" s="24"/>
      <c r="G156" s="24"/>
    </row>
    <row r="157" spans="1:7" x14ac:dyDescent="0.2">
      <c r="A157" s="58"/>
      <c r="B157" s="24"/>
      <c r="C157" s="59"/>
      <c r="D157" s="98"/>
      <c r="E157" s="24"/>
      <c r="F157" s="24"/>
      <c r="G157" s="24"/>
    </row>
    <row r="158" spans="1:7" x14ac:dyDescent="0.2">
      <c r="A158" s="58"/>
      <c r="B158" s="24"/>
      <c r="C158" s="59"/>
      <c r="D158" s="98"/>
      <c r="E158" s="24"/>
      <c r="F158" s="24"/>
      <c r="G158" s="24"/>
    </row>
    <row r="159" spans="1:7" x14ac:dyDescent="0.2">
      <c r="A159" s="58"/>
      <c r="B159" s="24"/>
      <c r="C159" s="59"/>
      <c r="D159" s="98"/>
      <c r="E159" s="24"/>
      <c r="F159" s="24"/>
      <c r="G159" s="24"/>
    </row>
    <row r="160" spans="1:7" x14ac:dyDescent="0.2">
      <c r="A160" s="58"/>
      <c r="B160" s="24"/>
      <c r="C160" s="59"/>
      <c r="D160" s="98"/>
      <c r="E160" s="24"/>
      <c r="F160" s="24"/>
      <c r="G160" s="24"/>
    </row>
    <row r="161" spans="1:7" x14ac:dyDescent="0.2">
      <c r="A161" s="58"/>
      <c r="B161" s="24"/>
      <c r="C161" s="59"/>
      <c r="D161" s="98"/>
      <c r="E161" s="24"/>
      <c r="F161" s="24"/>
      <c r="G161" s="24"/>
    </row>
    <row r="162" spans="1:7" x14ac:dyDescent="0.2">
      <c r="A162" s="58"/>
      <c r="B162" s="24"/>
      <c r="C162" s="59"/>
      <c r="D162" s="98"/>
      <c r="E162" s="24"/>
      <c r="F162" s="24"/>
      <c r="G162" s="24"/>
    </row>
    <row r="163" spans="1:7" x14ac:dyDescent="0.2">
      <c r="A163" s="58"/>
      <c r="B163" s="24"/>
      <c r="C163" s="59"/>
      <c r="D163" s="98"/>
      <c r="E163" s="24"/>
      <c r="F163" s="24"/>
      <c r="G163" s="24"/>
    </row>
    <row r="164" spans="1:7" x14ac:dyDescent="0.2">
      <c r="A164" s="58"/>
      <c r="B164" s="24"/>
      <c r="C164" s="59"/>
      <c r="D164" s="98"/>
      <c r="E164" s="24"/>
      <c r="F164" s="24"/>
      <c r="G164" s="24"/>
    </row>
    <row r="165" spans="1:7" x14ac:dyDescent="0.2">
      <c r="A165" s="58"/>
      <c r="B165" s="24"/>
      <c r="C165" s="59"/>
      <c r="D165" s="98"/>
      <c r="E165" s="24"/>
      <c r="F165" s="24"/>
      <c r="G165" s="24"/>
    </row>
    <row r="166" spans="1:7" x14ac:dyDescent="0.2">
      <c r="A166" s="58"/>
      <c r="B166" s="24"/>
      <c r="C166" s="59"/>
      <c r="D166" s="98"/>
      <c r="E166" s="24"/>
      <c r="F166" s="24"/>
      <c r="G166" s="24"/>
    </row>
    <row r="167" spans="1:7" x14ac:dyDescent="0.2">
      <c r="A167" s="58"/>
      <c r="B167" s="24"/>
      <c r="C167" s="59"/>
      <c r="D167" s="98"/>
      <c r="E167" s="24"/>
      <c r="F167" s="24"/>
      <c r="G167" s="24"/>
    </row>
    <row r="168" spans="1:7" x14ac:dyDescent="0.2">
      <c r="A168" s="58"/>
      <c r="B168" s="24"/>
      <c r="C168" s="59"/>
      <c r="D168" s="98"/>
      <c r="E168" s="24"/>
      <c r="F168" s="24"/>
      <c r="G168" s="24"/>
    </row>
    <row r="169" spans="1:7" x14ac:dyDescent="0.2">
      <c r="A169" s="58"/>
      <c r="B169" s="24"/>
      <c r="C169" s="59"/>
      <c r="D169" s="98"/>
      <c r="E169" s="24"/>
      <c r="F169" s="24"/>
      <c r="G169" s="24"/>
    </row>
    <row r="170" spans="1:7" x14ac:dyDescent="0.2">
      <c r="A170" s="58"/>
      <c r="B170" s="24"/>
      <c r="C170" s="59"/>
      <c r="D170" s="98"/>
      <c r="E170" s="24"/>
      <c r="F170" s="24"/>
      <c r="G170" s="24"/>
    </row>
    <row r="171" spans="1:7" x14ac:dyDescent="0.2">
      <c r="A171" s="58"/>
      <c r="B171" s="24"/>
      <c r="C171" s="59"/>
      <c r="D171" s="98"/>
      <c r="E171" s="24"/>
      <c r="F171" s="24"/>
      <c r="G171" s="24"/>
    </row>
    <row r="172" spans="1:7" x14ac:dyDescent="0.2">
      <c r="A172" s="58"/>
      <c r="B172" s="24"/>
      <c r="C172" s="59"/>
      <c r="D172" s="98"/>
      <c r="E172" s="24"/>
      <c r="F172" s="24"/>
      <c r="G172" s="24"/>
    </row>
    <row r="173" spans="1:7" x14ac:dyDescent="0.2">
      <c r="A173" s="58"/>
      <c r="B173" s="24"/>
      <c r="C173" s="59"/>
      <c r="D173" s="98"/>
      <c r="E173" s="24"/>
      <c r="F173" s="24"/>
      <c r="G173" s="24"/>
    </row>
    <row r="174" spans="1:7" x14ac:dyDescent="0.2">
      <c r="A174" s="58"/>
      <c r="B174" s="24"/>
      <c r="C174" s="59"/>
      <c r="D174" s="98"/>
      <c r="E174" s="24"/>
      <c r="F174" s="24"/>
      <c r="G174" s="24"/>
    </row>
    <row r="175" spans="1:7" x14ac:dyDescent="0.2">
      <c r="A175" s="58"/>
      <c r="B175" s="24"/>
      <c r="C175" s="59"/>
      <c r="D175" s="98"/>
      <c r="E175" s="24"/>
      <c r="F175" s="24"/>
      <c r="G175" s="24"/>
    </row>
    <row r="176" spans="1:7" x14ac:dyDescent="0.2">
      <c r="A176" s="58"/>
      <c r="B176" s="24"/>
      <c r="C176" s="59"/>
      <c r="D176" s="98"/>
      <c r="E176" s="24"/>
      <c r="F176" s="24"/>
      <c r="G176" s="24"/>
    </row>
    <row r="177" spans="1:7" x14ac:dyDescent="0.2">
      <c r="A177" s="58"/>
      <c r="B177" s="24"/>
      <c r="C177" s="59"/>
      <c r="D177" s="98"/>
      <c r="E177" s="24"/>
      <c r="F177" s="24"/>
      <c r="G177" s="24"/>
    </row>
    <row r="178" spans="1:7" x14ac:dyDescent="0.2">
      <c r="A178" s="58"/>
      <c r="B178" s="24"/>
      <c r="C178" s="59"/>
      <c r="D178" s="98"/>
      <c r="E178" s="24"/>
      <c r="F178" s="24"/>
      <c r="G178" s="24"/>
    </row>
    <row r="179" spans="1:7" x14ac:dyDescent="0.2">
      <c r="A179" s="58"/>
      <c r="B179" s="24"/>
      <c r="C179" s="59"/>
      <c r="D179" s="98"/>
      <c r="E179" s="24"/>
      <c r="F179" s="24"/>
      <c r="G179" s="24"/>
    </row>
    <row r="180" spans="1:7" x14ac:dyDescent="0.2">
      <c r="A180" s="58"/>
      <c r="B180" s="24"/>
      <c r="C180" s="59"/>
      <c r="D180" s="98"/>
      <c r="E180" s="24"/>
      <c r="F180" s="24"/>
      <c r="G180" s="24"/>
    </row>
    <row r="181" spans="1:7" x14ac:dyDescent="0.2">
      <c r="A181" s="58"/>
      <c r="B181" s="24"/>
      <c r="C181" s="59"/>
      <c r="D181" s="98"/>
      <c r="E181" s="24"/>
      <c r="F181" s="24"/>
      <c r="G181" s="24"/>
    </row>
    <row r="182" spans="1:7" x14ac:dyDescent="0.2">
      <c r="A182" s="58"/>
      <c r="B182" s="24"/>
      <c r="C182" s="59"/>
      <c r="D182" s="98"/>
      <c r="E182" s="24"/>
      <c r="F182" s="24"/>
      <c r="G182" s="24"/>
    </row>
    <row r="183" spans="1:7" x14ac:dyDescent="0.2">
      <c r="A183" s="58"/>
      <c r="B183" s="24"/>
      <c r="C183" s="59"/>
      <c r="D183" s="98"/>
      <c r="E183" s="24"/>
      <c r="F183" s="24"/>
      <c r="G183" s="24"/>
    </row>
    <row r="184" spans="1:7" x14ac:dyDescent="0.2">
      <c r="A184" s="58"/>
      <c r="B184" s="24"/>
      <c r="C184" s="59"/>
      <c r="D184" s="98"/>
      <c r="E184" s="24"/>
      <c r="F184" s="24"/>
      <c r="G184" s="24"/>
    </row>
  </sheetData>
  <mergeCells count="9">
    <mergeCell ref="A1:F1"/>
    <mergeCell ref="A121:F121"/>
    <mergeCell ref="A110:F110"/>
    <mergeCell ref="A3:F3"/>
    <mergeCell ref="A70:F70"/>
    <mergeCell ref="A90:F90"/>
    <mergeCell ref="A37:F37"/>
    <mergeCell ref="A50:F50"/>
    <mergeCell ref="A101:F10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O5" sqref="O5"/>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64" t="s">
        <v>29</v>
      </c>
      <c r="B2" s="165"/>
      <c r="C2" s="165"/>
      <c r="D2" s="165"/>
      <c r="E2" s="165"/>
      <c r="F2" s="165"/>
      <c r="G2" s="166"/>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37" t="s">
        <v>30</v>
      </c>
      <c r="B5" s="138" t="s">
        <v>2</v>
      </c>
      <c r="C5" s="139"/>
      <c r="D5" s="139"/>
      <c r="E5" s="139"/>
      <c r="F5" s="139"/>
      <c r="G5" s="140" t="s">
        <v>70</v>
      </c>
      <c r="H5" s="63"/>
    </row>
    <row r="6" spans="1:8" x14ac:dyDescent="0.25">
      <c r="A6" s="60"/>
      <c r="B6" s="60"/>
      <c r="C6" s="60"/>
      <c r="D6" s="60"/>
      <c r="E6" s="60"/>
      <c r="F6" s="60"/>
      <c r="G6" s="60"/>
      <c r="H6" s="63"/>
    </row>
    <row r="7" spans="1:8" ht="15.75" x14ac:dyDescent="0.25">
      <c r="A7" s="125">
        <v>1</v>
      </c>
      <c r="B7" s="64" t="s">
        <v>31</v>
      </c>
      <c r="C7" s="64"/>
      <c r="D7" s="64"/>
      <c r="E7" s="64"/>
      <c r="F7" s="126"/>
      <c r="G7" s="130"/>
      <c r="H7" s="63"/>
    </row>
    <row r="8" spans="1:8" ht="15.75" x14ac:dyDescent="0.25">
      <c r="A8" s="127"/>
      <c r="B8" s="63"/>
      <c r="C8" s="63"/>
      <c r="D8" s="63"/>
      <c r="E8" s="63"/>
      <c r="F8" s="128"/>
      <c r="G8" s="131"/>
      <c r="H8" s="63"/>
    </row>
    <row r="9" spans="1:8" ht="15.75" x14ac:dyDescent="0.25">
      <c r="A9" s="127">
        <v>2</v>
      </c>
      <c r="B9" s="63" t="s">
        <v>32</v>
      </c>
      <c r="C9" s="63"/>
      <c r="D9" s="63"/>
      <c r="E9" s="63"/>
      <c r="F9" s="128"/>
      <c r="G9" s="132"/>
      <c r="H9" s="63"/>
    </row>
    <row r="10" spans="1:8" ht="15.75" x14ac:dyDescent="0.25">
      <c r="A10" s="127"/>
      <c r="B10" s="63"/>
      <c r="C10" s="63"/>
      <c r="D10" s="63"/>
      <c r="E10" s="63"/>
      <c r="F10" s="128"/>
      <c r="G10" s="131"/>
      <c r="H10" s="63"/>
    </row>
    <row r="11" spans="1:8" ht="15.75" x14ac:dyDescent="0.25">
      <c r="A11" s="127">
        <v>3</v>
      </c>
      <c r="B11" s="63" t="s">
        <v>33</v>
      </c>
      <c r="C11" s="63"/>
      <c r="D11" s="63"/>
      <c r="E11" s="63"/>
      <c r="F11" s="128"/>
      <c r="G11" s="132"/>
      <c r="H11" s="63"/>
    </row>
    <row r="12" spans="1:8" ht="15.75" x14ac:dyDescent="0.25">
      <c r="A12" s="127"/>
      <c r="B12" s="63"/>
      <c r="C12" s="63"/>
      <c r="D12" s="63"/>
      <c r="E12" s="63"/>
      <c r="F12" s="128"/>
      <c r="G12" s="131"/>
      <c r="H12" s="63"/>
    </row>
    <row r="13" spans="1:8" ht="15.75" x14ac:dyDescent="0.25">
      <c r="A13" s="127">
        <v>4</v>
      </c>
      <c r="B13" s="63" t="s">
        <v>83</v>
      </c>
      <c r="C13" s="63"/>
      <c r="D13" s="63"/>
      <c r="E13" s="63"/>
      <c r="F13" s="128"/>
      <c r="G13" s="132"/>
      <c r="H13" s="63"/>
    </row>
    <row r="14" spans="1:8" ht="15.75" x14ac:dyDescent="0.25">
      <c r="A14" s="127"/>
      <c r="B14" s="63"/>
      <c r="C14" s="63"/>
      <c r="D14" s="63"/>
      <c r="E14" s="63"/>
      <c r="F14" s="128"/>
      <c r="G14" s="131"/>
      <c r="H14" s="63"/>
    </row>
    <row r="15" spans="1:8" ht="15.75" x14ac:dyDescent="0.25">
      <c r="A15" s="127">
        <v>5</v>
      </c>
      <c r="B15" s="63" t="s">
        <v>48</v>
      </c>
      <c r="C15" s="63"/>
      <c r="D15" s="63"/>
      <c r="E15" s="63"/>
      <c r="F15" s="128"/>
      <c r="G15" s="131"/>
      <c r="H15" s="63"/>
    </row>
    <row r="16" spans="1:8" ht="15.75" x14ac:dyDescent="0.25">
      <c r="A16" s="127"/>
      <c r="B16" s="63"/>
      <c r="C16" s="63"/>
      <c r="D16" s="63"/>
      <c r="E16" s="63"/>
      <c r="F16" s="128"/>
      <c r="G16" s="131"/>
      <c r="H16" s="63"/>
    </row>
    <row r="17" spans="1:9" ht="15.75" x14ac:dyDescent="0.25">
      <c r="A17" s="127">
        <v>6</v>
      </c>
      <c r="B17" s="63" t="s">
        <v>77</v>
      </c>
      <c r="C17" s="63"/>
      <c r="D17" s="63"/>
      <c r="E17" s="63"/>
      <c r="F17" s="144"/>
      <c r="G17" s="132"/>
      <c r="H17" s="63"/>
    </row>
    <row r="18" spans="1:9" x14ac:dyDescent="0.25">
      <c r="A18" s="146"/>
      <c r="B18" s="63"/>
      <c r="C18" s="63"/>
      <c r="D18" s="63"/>
      <c r="E18" s="63"/>
      <c r="F18" s="128"/>
      <c r="G18" s="132"/>
      <c r="H18" s="63"/>
    </row>
    <row r="19" spans="1:9" ht="15.75" x14ac:dyDescent="0.25">
      <c r="A19" s="127">
        <v>7</v>
      </c>
      <c r="B19" s="63" t="s">
        <v>89</v>
      </c>
      <c r="C19" s="63"/>
      <c r="D19" s="63"/>
      <c r="E19" s="63"/>
      <c r="F19" s="128"/>
      <c r="G19" s="132"/>
      <c r="H19" s="63"/>
    </row>
    <row r="20" spans="1:9" x14ac:dyDescent="0.25">
      <c r="A20" s="133"/>
      <c r="B20" s="64"/>
      <c r="C20" s="64"/>
      <c r="D20" s="64"/>
      <c r="E20" s="64"/>
      <c r="F20" s="126"/>
      <c r="G20" s="130"/>
      <c r="H20" s="63"/>
      <c r="I20" s="102">
        <f>G20*15.42</f>
        <v>0</v>
      </c>
    </row>
    <row r="21" spans="1:9" ht="15.75" x14ac:dyDescent="0.25">
      <c r="A21" s="134"/>
      <c r="B21" s="62" t="s">
        <v>80</v>
      </c>
      <c r="C21" s="62"/>
      <c r="D21" s="62"/>
      <c r="E21" s="135"/>
      <c r="F21" s="129"/>
      <c r="G21" s="136"/>
      <c r="H21" s="63"/>
    </row>
    <row r="22" spans="1:9" ht="15.75" x14ac:dyDescent="0.25">
      <c r="A22" s="65"/>
      <c r="B22" s="63"/>
      <c r="C22" s="63"/>
      <c r="D22" s="63"/>
      <c r="E22" s="63"/>
      <c r="F22" s="63"/>
      <c r="G22" s="63"/>
      <c r="H22" s="63"/>
    </row>
    <row r="23" spans="1:9" ht="16.5" thickBot="1" x14ac:dyDescent="0.3">
      <c r="A23" s="65"/>
      <c r="B23" s="63"/>
      <c r="C23" s="63"/>
      <c r="D23" s="63"/>
      <c r="E23" s="63"/>
      <c r="F23" s="63"/>
      <c r="G23" s="63"/>
      <c r="H23" s="63"/>
    </row>
    <row r="24" spans="1:9" ht="16.5" thickBot="1" x14ac:dyDescent="0.3">
      <c r="A24" s="69" t="s">
        <v>34</v>
      </c>
      <c r="B24" s="70"/>
      <c r="C24" s="71"/>
      <c r="D24" s="71"/>
      <c r="E24" s="71"/>
      <c r="F24" s="71"/>
      <c r="G24" s="72"/>
      <c r="H24" s="63"/>
    </row>
    <row r="25" spans="1:9" ht="15.75" x14ac:dyDescent="0.25">
      <c r="A25" s="65"/>
      <c r="B25" s="63"/>
      <c r="C25" s="63"/>
      <c r="D25" s="63"/>
      <c r="E25" s="63"/>
      <c r="F25" s="63"/>
      <c r="G25" s="63"/>
      <c r="H25" s="63"/>
    </row>
    <row r="26" spans="1:9" ht="15.75" x14ac:dyDescent="0.25">
      <c r="A26" s="63"/>
      <c r="B26" s="65"/>
      <c r="C26" s="63"/>
      <c r="D26" s="63"/>
      <c r="E26" s="63"/>
      <c r="F26" s="63"/>
      <c r="G26" s="63"/>
      <c r="H26" s="63"/>
    </row>
    <row r="27" spans="1:9" ht="15.75" x14ac:dyDescent="0.25">
      <c r="A27" s="65"/>
      <c r="B27" s="63"/>
      <c r="C27" s="63"/>
      <c r="D27" s="63"/>
      <c r="E27" s="63"/>
      <c r="F27" s="63"/>
      <c r="G27" s="63"/>
      <c r="H27" s="63"/>
      <c r="I27" s="115"/>
    </row>
    <row r="28" spans="1:9" s="73" customFormat="1" x14ac:dyDescent="0.25">
      <c r="H28" s="120"/>
      <c r="I28" s="121"/>
    </row>
    <row r="29" spans="1:9" x14ac:dyDescent="0.25">
      <c r="H29" s="115"/>
      <c r="I29" s="115"/>
    </row>
  </sheetData>
  <mergeCells count="1">
    <mergeCell ref="A2:G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23"/>
  <sheetViews>
    <sheetView workbookViewId="0">
      <selection activeCell="F10" sqref="F10"/>
    </sheetView>
  </sheetViews>
  <sheetFormatPr defaultRowHeight="15" x14ac:dyDescent="0.25"/>
  <cols>
    <col min="1" max="1" width="16.85546875" bestFit="1" customWidth="1"/>
  </cols>
  <sheetData>
    <row r="3" spans="1:4" ht="15.75" thickBot="1" x14ac:dyDescent="0.3"/>
    <row r="4" spans="1:4" x14ac:dyDescent="0.25">
      <c r="A4" s="111" t="s">
        <v>73</v>
      </c>
      <c r="B4" s="112">
        <f>274*25</f>
        <v>6850</v>
      </c>
      <c r="C4" s="112"/>
      <c r="D4" s="113"/>
    </row>
    <row r="5" spans="1:4" x14ac:dyDescent="0.25">
      <c r="A5" s="114" t="s">
        <v>74</v>
      </c>
      <c r="B5" s="115">
        <v>1</v>
      </c>
      <c r="C5" s="115"/>
      <c r="D5" s="116"/>
    </row>
    <row r="6" spans="1:4" ht="15.75" thickBot="1" x14ac:dyDescent="0.3">
      <c r="A6" s="117"/>
      <c r="B6" s="118">
        <v>6850</v>
      </c>
      <c r="C6" s="118"/>
      <c r="D6" s="119"/>
    </row>
    <row r="7" spans="1:4" ht="15.75" thickBot="1" x14ac:dyDescent="0.3"/>
    <row r="8" spans="1:4" x14ac:dyDescent="0.25">
      <c r="A8" s="111" t="s">
        <v>72</v>
      </c>
      <c r="B8" s="112">
        <f>5*92</f>
        <v>460</v>
      </c>
      <c r="C8" s="112"/>
      <c r="D8" s="113"/>
    </row>
    <row r="9" spans="1:4" x14ac:dyDescent="0.25">
      <c r="A9" s="114"/>
      <c r="B9" s="115">
        <f>5*92</f>
        <v>460</v>
      </c>
      <c r="C9" s="115"/>
      <c r="D9" s="116"/>
    </row>
    <row r="10" spans="1:4" x14ac:dyDescent="0.25">
      <c r="A10" s="114"/>
      <c r="B10" s="115">
        <f>62*5</f>
        <v>310</v>
      </c>
      <c r="C10" s="115"/>
      <c r="D10" s="116"/>
    </row>
    <row r="11" spans="1:4" x14ac:dyDescent="0.25">
      <c r="A11" s="114"/>
      <c r="B11" s="115">
        <f>62*5</f>
        <v>310</v>
      </c>
      <c r="C11" s="115"/>
      <c r="D11" s="116"/>
    </row>
    <row r="12" spans="1:4" ht="15.75" thickBot="1" x14ac:dyDescent="0.3">
      <c r="A12" s="117"/>
      <c r="B12" s="118">
        <f>SUM(B8:B11)</f>
        <v>1540</v>
      </c>
      <c r="C12" s="118"/>
      <c r="D12" s="119"/>
    </row>
    <row r="13" spans="1:4" ht="15.75" thickBot="1" x14ac:dyDescent="0.3"/>
    <row r="14" spans="1:4" x14ac:dyDescent="0.25">
      <c r="A14" s="111" t="s">
        <v>75</v>
      </c>
      <c r="B14" s="112">
        <f>92*75</f>
        <v>6900</v>
      </c>
      <c r="C14" s="112"/>
      <c r="D14" s="113"/>
    </row>
    <row r="15" spans="1:4" x14ac:dyDescent="0.25">
      <c r="A15" s="114"/>
      <c r="B15" s="115">
        <v>2</v>
      </c>
      <c r="C15" s="115"/>
      <c r="D15" s="116"/>
    </row>
    <row r="16" spans="1:4" ht="15.75" thickBot="1" x14ac:dyDescent="0.3">
      <c r="A16" s="117"/>
      <c r="B16" s="118">
        <f>B14*B15</f>
        <v>13800</v>
      </c>
      <c r="C16" s="118"/>
      <c r="D16" s="119"/>
    </row>
    <row r="17" spans="1:5" ht="15.75" thickBot="1" x14ac:dyDescent="0.3"/>
    <row r="18" spans="1:5" x14ac:dyDescent="0.25">
      <c r="A18" s="111" t="s">
        <v>76</v>
      </c>
      <c r="B18" s="112">
        <f>92*75</f>
        <v>6900</v>
      </c>
      <c r="C18" s="112"/>
      <c r="D18" s="113"/>
    </row>
    <row r="19" spans="1:5" x14ac:dyDescent="0.25">
      <c r="A19" s="114"/>
      <c r="B19" s="115">
        <f>B18*2</f>
        <v>13800</v>
      </c>
      <c r="C19" s="115"/>
      <c r="D19" s="116"/>
    </row>
    <row r="20" spans="1:5" x14ac:dyDescent="0.25">
      <c r="A20" s="114"/>
      <c r="B20" s="115"/>
      <c r="C20" s="115"/>
      <c r="D20" s="116"/>
    </row>
    <row r="21" spans="1:5" x14ac:dyDescent="0.25">
      <c r="A21" s="114"/>
      <c r="B21" s="115">
        <v>28000</v>
      </c>
      <c r="C21" s="115"/>
      <c r="D21" s="116"/>
    </row>
    <row r="22" spans="1:5" x14ac:dyDescent="0.25">
      <c r="A22" s="114"/>
      <c r="B22" s="115"/>
      <c r="C22" s="115"/>
      <c r="D22" s="116">
        <v>28000</v>
      </c>
      <c r="E22">
        <f>D22-B21</f>
        <v>0</v>
      </c>
    </row>
    <row r="23" spans="1:5" ht="15.75" thickBot="1" x14ac:dyDescent="0.3">
      <c r="A23" s="117"/>
      <c r="B23" s="118">
        <f>B6+B12+B21</f>
        <v>36390</v>
      </c>
      <c r="C23" s="118"/>
      <c r="D23" s="11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D6" sqref="D6"/>
    </sheetView>
  </sheetViews>
  <sheetFormatPr defaultRowHeight="15" x14ac:dyDescent="0.25"/>
  <sheetData>
    <row r="1" spans="1:4" x14ac:dyDescent="0.25">
      <c r="A1">
        <f>37+5</f>
        <v>42</v>
      </c>
    </row>
    <row r="2" spans="1:4" x14ac:dyDescent="0.25">
      <c r="A2">
        <v>230</v>
      </c>
    </row>
    <row r="3" spans="1:4" x14ac:dyDescent="0.25">
      <c r="A3">
        <v>29</v>
      </c>
    </row>
    <row r="4" spans="1:4" x14ac:dyDescent="0.25">
      <c r="A4">
        <v>95</v>
      </c>
    </row>
    <row r="5" spans="1:4" ht="15.75" x14ac:dyDescent="0.25">
      <c r="A5" s="142">
        <f>SUM(A1:A4)</f>
        <v>396</v>
      </c>
    </row>
    <row r="6" spans="1:4" x14ac:dyDescent="0.25">
      <c r="D6" s="143">
        <f>A5+A10</f>
        <v>748</v>
      </c>
    </row>
    <row r="7" spans="1:4" x14ac:dyDescent="0.25">
      <c r="A7">
        <v>68</v>
      </c>
    </row>
    <row r="8" spans="1:4" x14ac:dyDescent="0.25">
      <c r="A8">
        <v>236</v>
      </c>
    </row>
    <row r="9" spans="1:4" x14ac:dyDescent="0.25">
      <c r="A9">
        <v>48</v>
      </c>
    </row>
    <row r="10" spans="1:4" ht="15.75" x14ac:dyDescent="0.25">
      <c r="A10" s="142">
        <f>SUM(A7:A9)</f>
        <v>352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Bills</vt:lpstr>
      <vt:lpstr>Summary</vt:lpstr>
      <vt:lpstr>Sheet1</vt:lpstr>
      <vt:lpstr>Sheet2</vt:lpstr>
    </vt:vector>
  </TitlesOfParts>
  <Company>MAX-COM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AISHATH HUSSAIN</cp:lastModifiedBy>
  <cp:lastPrinted>2013-02-10T10:13:09Z</cp:lastPrinted>
  <dcterms:created xsi:type="dcterms:W3CDTF">2012-06-18T03:11:10Z</dcterms:created>
  <dcterms:modified xsi:type="dcterms:W3CDTF">2016-08-07T05:39:41Z</dcterms:modified>
</cp:coreProperties>
</file>