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defaultThemeVersion="124226"/>
  <mc:AlternateContent xmlns:mc="http://schemas.openxmlformats.org/markup-compatibility/2006">
    <mc:Choice Requires="x15">
      <x15ac:absPath xmlns:x15ac="http://schemas.microsoft.com/office/spreadsheetml/2010/11/ac" url="Z:\Tender\1. Projects\Local\2019\2.Works\TES2019W-175- Construction of Medical Service Center at B. Dharavndhoo Health Center\4.Addendum and Clarification\"/>
    </mc:Choice>
  </mc:AlternateContent>
  <xr:revisionPtr revIDLastSave="0" documentId="8_{BE29E80B-2CC8-4A14-A357-F9F3C25798D9}" xr6:coauthVersionLast="36" xr6:coauthVersionMax="36" xr10:uidLastSave="{00000000-0000-0000-0000-000000000000}"/>
  <bookViews>
    <workbookView xWindow="0" yWindow="0" windowWidth="21570" windowHeight="9330" tabRatio="551" xr2:uid="{00000000-000D-0000-FFFF-FFFF00000000}"/>
  </bookViews>
  <sheets>
    <sheet name="BOQ" sheetId="2" r:id="rId1"/>
    <sheet name="SUMMARY" sheetId="3" r:id="rId2"/>
    <sheet name="Cover" sheetId="1" r:id="rId3"/>
  </sheets>
  <definedNames>
    <definedName name="_xlnm.Print_Area" localSheetId="0">BOQ!$A$1:$F$501</definedName>
    <definedName name="_xlnm.Print_Area" localSheetId="2">Cover!$A$1:$G$46</definedName>
    <definedName name="_xlnm.Print_Titles" localSheetId="0">BOQ!$1:$1</definedName>
    <definedName name="Z_7415B89D_CE29_4FBF_B4A0_9A15044B3DAA_.wvu.PrintArea" localSheetId="2" hidden="1">Cover!$A$1:$G$46</definedName>
    <definedName name="Z_7415B89D_CE29_4FBF_B4A0_9A15044B3DAA_.wvu.PrintTitles" localSheetId="0" hidden="1">BOQ!$1:$1</definedName>
  </definedNames>
  <calcPr calcId="191029"/>
  <customWorkbookViews>
    <customWorkbookView name="maan_hya - Personal View" guid="{7415B89D-CE29-4FBF-B4A0-9A15044B3DAA}" mergeInterval="0" personalView="1" maximized="1" windowWidth="1020" windowHeight="552" tabRatio="551"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5" i="2" l="1"/>
  <c r="F104" i="2"/>
  <c r="F103" i="2"/>
  <c r="F102" i="2"/>
  <c r="F21" i="2" l="1"/>
  <c r="D21" i="3" l="1"/>
  <c r="D20" i="3"/>
  <c r="D19" i="3"/>
  <c r="C378" i="2" l="1"/>
  <c r="C315" i="2" l="1"/>
  <c r="C194" i="2"/>
  <c r="C91" i="2"/>
  <c r="C52" i="2"/>
  <c r="C59" i="2"/>
  <c r="C63" i="2" s="1"/>
  <c r="C215" i="2" s="1"/>
  <c r="C58" i="2"/>
  <c r="C142" i="2"/>
  <c r="B19" i="3"/>
  <c r="B20" i="3"/>
  <c r="F9" i="1"/>
  <c r="C143" i="2"/>
  <c r="C97" i="2"/>
  <c r="D8" i="3"/>
  <c r="B21" i="3"/>
  <c r="B7" i="3"/>
  <c r="B15" i="3"/>
  <c r="B18" i="3"/>
  <c r="B17" i="3"/>
  <c r="B16" i="3"/>
  <c r="B14" i="3"/>
  <c r="B13" i="3"/>
  <c r="B12" i="3"/>
  <c r="B11" i="3"/>
  <c r="B10" i="3"/>
  <c r="B9" i="3"/>
  <c r="B8" i="3"/>
  <c r="D14" i="3"/>
  <c r="D13" i="3"/>
  <c r="D11" i="3"/>
  <c r="D15" i="3"/>
  <c r="D7" i="3"/>
  <c r="D9" i="3"/>
  <c r="D12" i="3"/>
  <c r="D16" i="3"/>
  <c r="D17" i="3"/>
  <c r="D10" i="3"/>
  <c r="D18" i="3"/>
  <c r="D22" i="3" l="1"/>
  <c r="C313" i="2"/>
  <c r="C314" i="2" s="1"/>
  <c r="C270" i="2"/>
  <c r="C271" i="2" s="1"/>
  <c r="C216" i="2"/>
  <c r="C149" i="2"/>
  <c r="C150" i="2" s="1"/>
</calcChain>
</file>

<file path=xl/sharedStrings.xml><?xml version="1.0" encoding="utf-8"?>
<sst xmlns="http://schemas.openxmlformats.org/spreadsheetml/2006/main" count="604" uniqueCount="334">
  <si>
    <t>SL.NO</t>
  </si>
  <si>
    <t>DESCRIPTION</t>
  </si>
  <si>
    <t>UNIT</t>
  </si>
  <si>
    <t>QTY</t>
  </si>
  <si>
    <t>Bill No: 01</t>
  </si>
  <si>
    <t>PRELIMINARIES</t>
  </si>
  <si>
    <t>General Notes</t>
  </si>
  <si>
    <t>1 )</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</si>
  <si>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</si>
  <si>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</si>
  <si>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</si>
  <si>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</si>
  <si>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</si>
  <si>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</si>
  <si>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</si>
  <si>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</si>
  <si>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</si>
  <si>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</si>
  <si>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</si>
  <si>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</si>
  <si>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</si>
  <si>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item</t>
  </si>
  <si>
    <t>Sign Board</t>
  </si>
  <si>
    <t>Allow for sign board</t>
  </si>
  <si>
    <t>no</t>
  </si>
  <si>
    <t>Clean - up</t>
  </si>
  <si>
    <t>Allow for clean - up of completed works and site upon completion.</t>
  </si>
  <si>
    <t>(CARRIED OVER TO THE GENERAL SUMMARY)</t>
  </si>
  <si>
    <t>Bill No: 02</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</si>
  <si>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</si>
  <si>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</si>
  <si>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</si>
  <si>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2 )</t>
  </si>
  <si>
    <t>3 )</t>
  </si>
  <si>
    <t>4 )</t>
  </si>
  <si>
    <t>5 )</t>
  </si>
  <si>
    <t>6 )</t>
  </si>
  <si>
    <t>7 )</t>
  </si>
  <si>
    <t>8 )</t>
  </si>
  <si>
    <t>9 )</t>
  </si>
  <si>
    <t>10 )</t>
  </si>
  <si>
    <t>11 )</t>
  </si>
  <si>
    <t>12 )</t>
  </si>
  <si>
    <t>14 )</t>
  </si>
  <si>
    <t>TOTAL OF BILL NO. 01 (PRELIMINARIES)</t>
  </si>
  <si>
    <t>CONCRETE WORKS</t>
  </si>
  <si>
    <t>Bill No: 03</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</si>
  <si>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</si>
  <si>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</si>
  <si>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block work</t>
  </si>
  <si>
    <t>Plastering</t>
  </si>
  <si>
    <t>Cement Screed Finish</t>
  </si>
  <si>
    <t>concrete floor with 1:4 cement mortar</t>
  </si>
  <si>
    <t>Bill No: 04</t>
  </si>
  <si>
    <t>METAL WORKS</t>
  </si>
  <si>
    <t>a) Rates shall include for: all fabrication work, welding, marking, drilling for bolts incl. those securing timbers, steel plates, bolts, nuts and any type of washer, riveted work, counter sinking and tapping for bolts or machine screws.</t>
  </si>
  <si>
    <t>Bill No: 05</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</si>
  <si>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</si>
  <si>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</si>
  <si>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Bill No: 06</t>
  </si>
  <si>
    <t>CEILING</t>
  </si>
  <si>
    <t>Bill No: 07</t>
  </si>
  <si>
    <t>Bill No: 08</t>
  </si>
  <si>
    <t>DOORS AND WINDOWS</t>
  </si>
  <si>
    <t>nos</t>
  </si>
  <si>
    <t>Bill No: 09</t>
  </si>
  <si>
    <t>FINISHES</t>
  </si>
  <si>
    <t>Bill No: 10</t>
  </si>
  <si>
    <t>PAINTING</t>
  </si>
  <si>
    <t>Walls</t>
  </si>
  <si>
    <t>Ceilings</t>
  </si>
  <si>
    <t>1 coat of primer &amp; 2 coats of paints</t>
  </si>
  <si>
    <t>Bill No: 11</t>
  </si>
  <si>
    <t>HYDRAULICS &amp; DRAINAGE</t>
  </si>
  <si>
    <t>Sanitary Fixtures &amp; Accessories</t>
  </si>
  <si>
    <t>Drainage</t>
  </si>
  <si>
    <t>Discharge pipework</t>
  </si>
  <si>
    <t>Bill No: 12</t>
  </si>
  <si>
    <t>ELECTRICAL INSTALLATIONS</t>
  </si>
  <si>
    <t>a) Rates shall include for: screws, nails, bolts, nuts, standard cable fixing or supporting clips, brackets, straps, rivets, plugs and all incidental accessories.</t>
  </si>
  <si>
    <t>b) Rate shall include for electrical conduits, fittings, equipment and similar all fixings</t>
  </si>
  <si>
    <t>d) Rate shall include for supply and complete installation of all floors.</t>
  </si>
  <si>
    <t>Main Connection</t>
  </si>
  <si>
    <t>Electrical boards</t>
  </si>
  <si>
    <t>Distribution boards</t>
  </si>
  <si>
    <t>Electrical wiring</t>
  </si>
  <si>
    <t>Lighting</t>
  </si>
  <si>
    <t>Socket outlets</t>
  </si>
  <si>
    <t>Light Switches</t>
  </si>
  <si>
    <t>Bill No: 13</t>
  </si>
  <si>
    <t>BILL NAME</t>
  </si>
  <si>
    <t>AMOUNT (MRF)</t>
  </si>
  <si>
    <t>points</t>
  </si>
  <si>
    <t>GROUND WORKS</t>
  </si>
  <si>
    <t xml:space="preserve">GENERAL </t>
  </si>
  <si>
    <t>(a) Rates shall include for: leveling, grading, trimming, compacting to faces of excavation, keep sides plumb, backfilling, consolidating and disposing surplus soil.</t>
  </si>
  <si>
    <t>m²</t>
  </si>
  <si>
    <t>TOTAL OF BILL NO. 02 (GROUND WORKS)</t>
  </si>
  <si>
    <t>TOTAL OF BILL NO. 03 (CONCRETE WORKS)</t>
  </si>
  <si>
    <t>TOTAL OF BILL NO. 04 (MASONRY AND PLASTERING)</t>
  </si>
  <si>
    <t>TOTAL OF BILL NO. 05 (METAL WORKS)</t>
  </si>
  <si>
    <t>TOTAL OF BILL NO. 07 (CEILINGS)</t>
  </si>
  <si>
    <t>3 ) All piping shall be of UPVC</t>
  </si>
  <si>
    <t>4 ) All kitchen sinks shall be of SS type with chrome plated taps.</t>
  </si>
  <si>
    <t>Bill No: 14</t>
  </si>
  <si>
    <t>Ground Floor</t>
  </si>
  <si>
    <t>4.2.1</t>
  </si>
  <si>
    <t>b) Rates shall include for fabrication and erection and temporary supports and fixing into position.</t>
  </si>
  <si>
    <t>Constructing Inspection Chamber of required size with all provisions to connect pipelines as per drawing.</t>
  </si>
  <si>
    <t>WATER PROOFING</t>
  </si>
  <si>
    <t>4.3.1</t>
  </si>
  <si>
    <t>4.4.1</t>
  </si>
  <si>
    <t>Floor tiling (toilets)</t>
  </si>
  <si>
    <t>Wall tiling (toilets)</t>
  </si>
  <si>
    <t>Floor Tiling (general areas)</t>
  </si>
  <si>
    <t>Weather proof emulsion paint system with textured finish on plastered and concrete surfaces of external and normal emulsion paint on internal walls.</t>
  </si>
  <si>
    <t>Emulsion paint putty finish system on plastered and concrete surfaces of internal walls.</t>
  </si>
  <si>
    <t>13 Amps Socket Switch double</t>
  </si>
  <si>
    <t>One Way switches</t>
  </si>
  <si>
    <t>e) Provide junction box for each separate unit of telephone and cable tv system.</t>
  </si>
  <si>
    <t>SUMMARY OF BILLS OF QUANTITIES</t>
  </si>
  <si>
    <t>GRAND TOTAL</t>
  </si>
  <si>
    <t xml:space="preserve"> BILL OF QUANTITIES</t>
  </si>
  <si>
    <t>Item</t>
  </si>
  <si>
    <t>200 x 200 Non Slip Ceramic tiles:</t>
  </si>
  <si>
    <t>mix incl. trowel finish; General Areas</t>
  </si>
  <si>
    <t>TOTAL OF BILL NO. 08 (DOORS AND WINDOWS)</t>
  </si>
  <si>
    <t>Bill No: 9</t>
  </si>
  <si>
    <t>TOTAL OF BILL NO. 9 (FINISHES)</t>
  </si>
  <si>
    <t>TOTAL OF BILL NO. 10 (PAINTING)</t>
  </si>
  <si>
    <t>TOTAL OF BILL NO. 11 (HYDRAULICS AND DRAINAGE)</t>
  </si>
  <si>
    <t>TOTAL OF BILL NO. 12 (ELECTRICAL INSTALLATIONS)</t>
  </si>
  <si>
    <t>ADDITIONS</t>
  </si>
  <si>
    <t>OMISSIONS</t>
  </si>
  <si>
    <t>Emergency Light</t>
  </si>
  <si>
    <t>Sanitary Fixtures complete including  brackets flush pipes, overflows and washers etc.</t>
  </si>
  <si>
    <t>10.2.1</t>
  </si>
  <si>
    <t>10.2.2</t>
  </si>
  <si>
    <t>Cement Board Ceiling</t>
  </si>
  <si>
    <t>Door D1</t>
  </si>
  <si>
    <t>Door D2</t>
  </si>
  <si>
    <t>Door D3</t>
  </si>
  <si>
    <t>External painting 1 coat of wall sealer, &amp; 2 coats of paints</t>
  </si>
  <si>
    <t>Internal Painting 1 coat of wall sealer &amp; 2 coats of paints</t>
  </si>
  <si>
    <t>Electrical wiring with copper conductor cable in conduits in walls and slab as specified to</t>
  </si>
  <si>
    <t>Columns</t>
  </si>
  <si>
    <t>WOOD WORKS &amp; ROOFING WORKS</t>
  </si>
  <si>
    <t>TOTAL OF BILL NO. 06 (WOOD WORKS AND ROOFING WORKS)</t>
  </si>
  <si>
    <t>RATE</t>
  </si>
  <si>
    <t>AMOUNT</t>
  </si>
  <si>
    <t>Door D4</t>
  </si>
  <si>
    <t>Door D5</t>
  </si>
  <si>
    <t>15 Amp sockets</t>
  </si>
  <si>
    <t>30mm thick Cement screeding on the</t>
  </si>
  <si>
    <t>Door &amp; Window units</t>
  </si>
  <si>
    <t>Apply crystalline or equivalent type waterproofing material to the surface of toilets in accordance with the specifications and manufacturer's instructions</t>
  </si>
  <si>
    <t>EXCAVATION</t>
  </si>
  <si>
    <t>m³</t>
  </si>
  <si>
    <t xml:space="preserve">Earth Filling </t>
  </si>
  <si>
    <t>50 mm thick sand blinding layer to receive damp proof membrane</t>
  </si>
  <si>
    <t>DAMP PROOF MEMBRANE</t>
  </si>
  <si>
    <t>(a) Rates shall include for: dressing around and sealing to all penetrations, laps and turnups</t>
  </si>
  <si>
    <t>Polythene damp proof membrane (500 gauge) laid on blinding layer under foundation beams and ground floor slab</t>
  </si>
  <si>
    <t>DEWATERING</t>
  </si>
  <si>
    <t>This item shall include for all the piping, pumps, etc. Water needs to be pumped to an assigned area as per local regulation.</t>
  </si>
  <si>
    <t>BACK FILLING</t>
  </si>
  <si>
    <t>(a) Rates shall include for: levelling, grading, trimming, compacting and similar.</t>
  </si>
  <si>
    <t>(b) Ground need to be compacted to the required density by the consultant.</t>
  </si>
  <si>
    <t>3.2.1</t>
  </si>
  <si>
    <t>Foundation</t>
  </si>
  <si>
    <t>3.2.2</t>
  </si>
  <si>
    <t>Lean Concrete</t>
  </si>
  <si>
    <t>Lean Concrete for foundation</t>
  </si>
  <si>
    <t>Other Concrete works</t>
  </si>
  <si>
    <t>Foundation  pads and beam</t>
  </si>
  <si>
    <t>Attached beams and slab</t>
  </si>
  <si>
    <t>3.2.3</t>
  </si>
  <si>
    <t>First Floor</t>
  </si>
  <si>
    <t>Apply crystalline or equivalent type waterproofing material to the surface of Foundations below ground level in accordance with the specifications and manufacturer's instructions</t>
  </si>
  <si>
    <t>3)</t>
  </si>
  <si>
    <t>RCC Ground Slab 150 mm thick, (Rate shall include for reinforcement and form required)</t>
  </si>
  <si>
    <t>c) Rates shall include for formworks : all necessary boarding, supports, erecting, framing, temporary cambering, cutting, perforations for reinforcing bars, bolts, straps, ties, hangers, pipes, removal of formwork and normal practices used.</t>
  </si>
  <si>
    <t>d) Rates shall include for reinforcing bars: cleaning, fabrication, placing, the provision for all necessary temporary fixings and supports including tie wire and chair supports, laps, and wastages.</t>
  </si>
  <si>
    <t>Apply crystalline or equivalent type waterproofing material to the surface of walkway 2nd Floor in accordance with the specifications and manufacturer's instructions</t>
  </si>
  <si>
    <t>Apply drinking water quality waterproofing material to the surface of interior under ground tank  in accordance with the specifications and manufacturer's instructions</t>
  </si>
  <si>
    <t>Apply crystalline or equivalent type waterproofing material to the surface of exterior of under ground tank  in accordance with the specifications and manufacturer's instructions</t>
  </si>
  <si>
    <t>Staircase</t>
  </si>
  <si>
    <t>Steel Roof Trusses to Detail Drawings</t>
  </si>
  <si>
    <t>Stainless Steel Stair Handrails to Detail</t>
  </si>
  <si>
    <t>Stainless Steel Safety Handrails to Detail</t>
  </si>
  <si>
    <t>Roofing</t>
  </si>
  <si>
    <t>6.1.1</t>
  </si>
  <si>
    <t>Roofing Work as per the drawings, including Supply and Install Lysaght Roofing Sheet, with standard gutters and down pipes</t>
  </si>
  <si>
    <t>Exterior of building below the roof</t>
  </si>
  <si>
    <t>8.1.1</t>
  </si>
  <si>
    <t>Emulsion paint putty finish on concrete slab and beams,  of all internal surfaces.</t>
  </si>
  <si>
    <t>1 ) All toilet fittings shall be white ceramic and chrome plated</t>
  </si>
  <si>
    <t>2 ) All toilet fixtures shall be to a brand accepted by client.</t>
  </si>
  <si>
    <t>5 ) All water pumps shall be of a brand  approved by client.</t>
  </si>
  <si>
    <t>Complete Discharge pipe work : Contractor to provide Shop Drawings of the pump systems design as per manufacturer approved by client</t>
  </si>
  <si>
    <t>Exhaust Fan</t>
  </si>
  <si>
    <t>Bill No: 15</t>
  </si>
  <si>
    <t>15 )</t>
  </si>
  <si>
    <t>FIRE STOPPING</t>
  </si>
  <si>
    <t>Attached Roof Beams</t>
  </si>
  <si>
    <t>4)</t>
  </si>
  <si>
    <t>1st Floor</t>
  </si>
  <si>
    <t>6)</t>
  </si>
  <si>
    <t>TOTAL OF BILL NO. 13 (FIRE STOPPING)</t>
  </si>
  <si>
    <t>TOTAL OF BILL NO. 14 (ADDITIONS)</t>
  </si>
  <si>
    <t>TOTAL OF BILL NO. 15 (OMISSIONS)</t>
  </si>
  <si>
    <t>13)</t>
  </si>
  <si>
    <t>CONSTRUCTION OF 02 STOREY BUILDING</t>
  </si>
  <si>
    <t>PROPOSED TWO-STOREY BUILDING</t>
  </si>
  <si>
    <t>PROJECT: Baa Atoll Dharavandhoo Health Center ER</t>
  </si>
  <si>
    <t>Ministry of Health</t>
  </si>
  <si>
    <t>Transport of all Construction Waste to nearest waste Facility Island - R Atoll Vandhoo or Kaafu Atoll Thilafushi</t>
  </si>
  <si>
    <t xml:space="preserve">Ground Beams </t>
  </si>
  <si>
    <t>Lintel Beams above all windows &amp; free standing masonry, where there is no concrete beam above.</t>
  </si>
  <si>
    <t>GRD Floor</t>
  </si>
  <si>
    <t>Window V2</t>
  </si>
  <si>
    <t>Window W1</t>
  </si>
  <si>
    <t>area</t>
  </si>
  <si>
    <t>Wall tiling (general areas) 3.4m high</t>
  </si>
  <si>
    <t>Grd Floor</t>
  </si>
  <si>
    <t>Ground Floor - Interior Ceiling</t>
  </si>
  <si>
    <t>First Floor - Interior Ceiling</t>
  </si>
  <si>
    <t>Roof External Ceiling</t>
  </si>
  <si>
    <t>Two Way switches</t>
  </si>
  <si>
    <t>21 December 2019</t>
  </si>
  <si>
    <r>
      <t>Reg: SP-4215/2015</t>
    </r>
    <r>
      <rPr>
        <sz val="10"/>
        <rFont val="Garamond"/>
        <family val="1"/>
      </rPr>
      <t xml:space="preserve">   m: +9607777413 </t>
    </r>
  </si>
  <si>
    <t>Address PO Box 3013 Malé  MALDIVES</t>
  </si>
  <si>
    <t>e: fayaz.mv@outlook.com</t>
  </si>
  <si>
    <t xml:space="preserve">Novea Engineering </t>
  </si>
  <si>
    <t>Inspection Trips</t>
  </si>
  <si>
    <t xml:space="preserve">Arrange inspection trip to Project Manager, each inspection trip takes 2 days, contractor has to arrange 2 air ticket from  Male'/Dharavandhoo/Male' by air (normal fair), and accommodations  ( 2 Air condition room) per trip to be include. </t>
  </si>
  <si>
    <t>SITE CLEARING</t>
  </si>
  <si>
    <t>Excavation quantities are measured to the faces of concrete members. Rates shall include for all additional excavation required to place the formwork, back fill, dewatering and others</t>
  </si>
  <si>
    <t>Excavation for footings and Foundation beams</t>
  </si>
  <si>
    <t>Backfill &amp; Compaction 200mm layer with fine graded sand</t>
  </si>
  <si>
    <t>e)Add water proofing compound / admixture to concrete mix for walls GL and Roof Slabs</t>
  </si>
  <si>
    <t>Interior ceiling consist of  GI frame with 10mm thick Gypsum board suspended ceiling, including framing beading nails and screws as per manufactures instruction. smoothed and painted including framing and screws.</t>
  </si>
  <si>
    <t>Exterior ceiling consist of  GI frame with 6mm thick Shera board suspended ceiling, including framing beading nails and screws as per manufactures instruction. smoothed and painted including framing and screws.</t>
  </si>
  <si>
    <t>Facia board, 18mm thick SHERA board 18 X 250mm</t>
  </si>
  <si>
    <t>a) Aluminum Doors and windows,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</si>
  <si>
    <t>(b) All glazing shall be 6mm  Tinted.</t>
  </si>
  <si>
    <t>e) All Door &amp; Windows to be Aluminum sections and shall be as per the drawings and client's approval</t>
  </si>
  <si>
    <t>c) All glazing shall be 6mm  silver reflected glass</t>
  </si>
  <si>
    <t>b) All Door &amp; Windows to be Aluminum sections and shall be as per the drawings and client's approval</t>
  </si>
  <si>
    <t>(Profiles to be chosen by client).</t>
  </si>
  <si>
    <t>Window Curtains</t>
  </si>
  <si>
    <t>Supply and installation of Curtains for following windows, quality of Curtains should be sun protected high quality, Rates should be complete installation of curtain with railing and ect..</t>
  </si>
  <si>
    <t>Bed side Curtains</t>
  </si>
  <si>
    <t>Supply and complete installation of high quality Hospital grade bed side curtains, including railing/Track. Length of rail/track is 6870mm, and height of curtain would be 2.4 meter.</t>
  </si>
  <si>
    <t>Emergency room ( 6bed)</t>
  </si>
  <si>
    <t>Treatmemnt room</t>
  </si>
  <si>
    <t>Procedure rom</t>
  </si>
  <si>
    <t>Resuscitation bay</t>
  </si>
  <si>
    <t>Nurse station counter</t>
  </si>
  <si>
    <t>Design and Fabrication of Registration counter as per Floor plan, Fabrication of counter to be timber and appropriate thick plywood with PVC  fomica on all surface.</t>
  </si>
  <si>
    <t>a) 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t>
  </si>
  <si>
    <t>b) Rates shall include for: fixing, bedding, grouting, and pointing materials; making good around pipes, sanitary fixtures, and similar; cleaning down and polishing any other similar works to ensure the required finish.</t>
  </si>
  <si>
    <t>c) All tiles shall be Full body homogeneous tiles or equivalent.</t>
  </si>
  <si>
    <t xml:space="preserve">a) Exterior wall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</si>
  <si>
    <t>b) Interior wall shall be of 2-3 coats over 1 coat of water based sealer. Rates includes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</si>
  <si>
    <t xml:space="preserve">c) Exterior &amp; Exterior Ceiling  (interior and exterior) shall be of 2 coats of (wood paint over 1 coat of wood primer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</si>
  <si>
    <t>d) All painting work shall be carried in accordance with the specifications.</t>
  </si>
  <si>
    <t>(a)  Rates shall include for excavation, laying pipes and backfilling trenches, maintaining faces of drainpipe trenches and pits, backfilling, disposal of surplus soil, bends, junctions, reducers, expansion joints brackets, joints, straps, hangers, screws, nails and fixing complete, and all joints and other incidental material, All Pipes and fittings area high pressure uPVC  pipes fixing complete, including cutting and forming holes; excavating, laying pipes and backfilling trenches.</t>
  </si>
  <si>
    <t>Fresh water &amp; Ground water supply pipework</t>
  </si>
  <si>
    <t>Completion of pipe works and Connect =Ground water supply pipe work to Ground water network installed at Health center. ( for toilet flush tanks only).</t>
  </si>
  <si>
    <t>Water closet (Cotto) or equivalent, (dual top flush)</t>
  </si>
  <si>
    <t>Wash basin with pedestal (Cotto) or equivalent</t>
  </si>
  <si>
    <t>Wash basin tap (Cotto) or equivalent</t>
  </si>
  <si>
    <t>Muslim Shower (Cotto) or equivalent</t>
  </si>
  <si>
    <t>Floor waste with gully trap (Cotto) or equivalent</t>
  </si>
  <si>
    <t>Mirror with accessories (Cotto) or equivalent</t>
  </si>
  <si>
    <t>Water Taps / Faucet (Cotto) or equivalent</t>
  </si>
  <si>
    <t>Valves (Cotto) or equivalent</t>
  </si>
  <si>
    <t xml:space="preserv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t>
  </si>
  <si>
    <t>Three phase electrical distribution board (wall embedded) with one Meter:  Supply and installation of   D-Board .  Rates Shall include all required Brackets and other electrical appliance as per drawings and Maldivian Regulations ( wall embedded ) Meter to be cover with whether proof box. All the light circuit should be one DB Sockets to be one DB.</t>
  </si>
  <si>
    <r>
      <t>2.5mm</t>
    </r>
    <r>
      <rPr>
        <vertAlign val="superscript"/>
        <sz val="10"/>
        <rFont val="Cambria"/>
        <family val="1"/>
        <scheme val="major"/>
      </rPr>
      <t>2</t>
    </r>
    <r>
      <rPr>
        <sz val="10"/>
        <rFont val="Cambria"/>
        <family val="1"/>
        <scheme val="major"/>
      </rPr>
      <t xml:space="preserve"> Wiring to light fixtures, 13amp power sockets and its switches, 6mm</t>
    </r>
    <r>
      <rPr>
        <vertAlign val="superscript"/>
        <sz val="10"/>
        <rFont val="Cambria"/>
        <family val="1"/>
        <scheme val="major"/>
      </rPr>
      <t>2</t>
    </r>
    <r>
      <rPr>
        <sz val="10"/>
        <rFont val="Cambria"/>
        <family val="1"/>
        <scheme val="major"/>
      </rPr>
      <t xml:space="preserve"> Wiring to use AC sockets and 15amp sockets.</t>
    </r>
  </si>
  <si>
    <t>Ceiling diffusing embedded down light 150mm dia with 19W LED  bulb,  (Philips) E27, Cool day light, (not crystal light or not Stellar bright) Total lumen 2300. or equivalent,</t>
  </si>
  <si>
    <t>Indoor Wall Light with 19W LED  bulb,  (Philips) E27, Cool day light, (not crystal light or not Stellar bright) Total lumen 2300. or equivalent,</t>
  </si>
  <si>
    <t>Whether proof out door light with  13W LED  bulb,  (Philips) E27, Cool day light, Total lumen 1400, for Portico area</t>
  </si>
  <si>
    <t>(a) All light switches shall be "T&amp;J" or equivalent. Each light should be control by one switch.</t>
  </si>
  <si>
    <t>(a) All socket outlets shall be "T&amp;J" or equivalent.</t>
  </si>
  <si>
    <t>Lightening Protection System</t>
  </si>
  <si>
    <t>Design, supply and Complete installation of Erco, Eritech or equivalent lightening Protection System to cover the whole building as per local regulations (Rate shall include for all fixing of system and down conductor to earthing)</t>
  </si>
  <si>
    <t>Computer Network</t>
  </si>
  <si>
    <t>Design, Supply and Complete Installation of computer networking, including CAT6 Cabling, Sockets and double layer switches,  Allow for the provision of a completed and detailed set of shop drawings</t>
  </si>
  <si>
    <t>Data Network points</t>
  </si>
  <si>
    <t>Telephone Network</t>
  </si>
  <si>
    <t>Design and supply and complete installation of Telephone network (Including cabling and sockets) and connect to existing PABX. Cat6 cable to be used for laying telephone network.</t>
  </si>
  <si>
    <t>Telephone points</t>
  </si>
  <si>
    <t>AIR CONDITIONING SYSTEM</t>
  </si>
  <si>
    <t>(a) Rates shall include for detail design, supply and complete installation of Split type A/C units pipework, insulation, fixings, electrical wiring, stands for outdoor units, drain pipes etc.</t>
  </si>
  <si>
    <t>(b) The Contractor shall provide detailed and complete set of shop drawings</t>
  </si>
  <si>
    <t>Air Condition</t>
  </si>
  <si>
    <r>
      <t>Design, supply and complete installation of indoor and out door unit, with 40</t>
    </r>
    <r>
      <rPr>
        <sz val="12"/>
        <rFont val="Cambria"/>
        <family val="1"/>
        <scheme val="major"/>
      </rPr>
      <t>ø</t>
    </r>
    <r>
      <rPr>
        <sz val="10"/>
        <rFont val="Cambria"/>
        <family val="1"/>
        <scheme val="major"/>
      </rPr>
      <t xml:space="preserve"> drop in water (type) 25ø extended as Cd drop in 32 flex conduit 18ø Cd drain (typ0 run above FC insulated, CU1/3 48,000 BTU/HR, all AC unit is DAIKIN</t>
    </r>
    <r>
      <rPr>
        <i/>
        <sz val="10"/>
        <rFont val="Cambria"/>
        <family val="1"/>
        <scheme val="major"/>
      </rPr>
      <t xml:space="preserve"> VRV 4</t>
    </r>
    <r>
      <rPr>
        <sz val="10"/>
        <rFont val="Cambria"/>
        <family val="1"/>
        <scheme val="major"/>
      </rPr>
      <t xml:space="preserve"> digital wired thermostat or equivalent (INVERTER TYPE). </t>
    </r>
  </si>
  <si>
    <t>Ground floor</t>
  </si>
  <si>
    <t>12.1.1</t>
  </si>
  <si>
    <t>12.1.2</t>
  </si>
  <si>
    <t>12.1.3</t>
  </si>
  <si>
    <t>12.1.4</t>
  </si>
  <si>
    <t>12.1.5</t>
  </si>
  <si>
    <t>12.1.6</t>
  </si>
  <si>
    <t>12.1.7</t>
  </si>
  <si>
    <t>12.1.8</t>
  </si>
  <si>
    <t>12.1.9</t>
  </si>
  <si>
    <t>12.1.10</t>
  </si>
  <si>
    <t>12.2.1</t>
  </si>
  <si>
    <t>12.2.2</t>
  </si>
  <si>
    <t>SOLAR PV SYSTEM</t>
  </si>
  <si>
    <t>Allow for all on and off site management cost including costs of foreman and assistants, temporary services, insurance, Bonds, Guarantees , Warranties, telephone, fax, hoardings and similar.</t>
  </si>
  <si>
    <t>Clear the area of site from rubbish and vegetable matters, stumps, roots. Demolition and cleaning of existing single story structure and Boundary wall shall be included.</t>
  </si>
  <si>
    <t>Columns up to GFFL</t>
  </si>
  <si>
    <t xml:space="preserve">Fabrication of Concrete sink cupboard at Nurse station,  2.1 Meter length and 600mm width as per floor plan, Rates includes, concrete works  tiling of  all surfaces, installation of ceramic laboratory sink 620x480x255mm, (Cotto or equivalent) with an wall mount elbow operated faucet. And Rates shall also include to connect fresh water, waster water related to this item. Also rates shall include fixing of timber door panel and shelves with PVC role fomica on all surface. </t>
  </si>
  <si>
    <t xml:space="preserve">Fabrication of Concrete sink cupboard at Tea room,  3 Meter length and 600mm width as per floor plan, Rates includes, concrete works  tiling of  all surfaces, installation of double ball SS sink, (Cotto or equivalent) with an wall mount elbow operated faucet. And Rates shall also include to connect fresh water, waster water related to this item. Also rates shall include fixing of timber door panel and shelves with PVC role fomica on all surface. </t>
  </si>
  <si>
    <t xml:space="preserve">Fabrication of Concrete sink cupboard at pantry at 1st floor,  3 Meter length and 600mm width as per floor plan, Rates includes, concrete works  tiling of  all surfaces, installation of double ball SS sink, (Cotto or equivalent) with an wall mount elbow operated faucet. And Rates shall also include to connect fresh water, waster water related to this item. Also rates shall include fixing of timber door panel and shelves with PVC role fomica on all surface. </t>
  </si>
  <si>
    <t>Rate shall include for: dressing around and sealing to all penetrations</t>
  </si>
  <si>
    <t>125 mm wide solid blocks, laid on and incl. 1:5 Cement Mortar, tie rods, compression gap filler, nylon / plastic mesh as specified.</t>
  </si>
  <si>
    <t xml:space="preserve">a) 25 mm cement plastering on walls and concrete surfaces with 1:4 Cement mortar mix as specified incl. wire mesh at joints of concrete surfaces and walls </t>
  </si>
  <si>
    <t>Glass Fiber Standard Insulation below the roof, with fixing accessories, 50mm thick and both side foil.</t>
  </si>
  <si>
    <t>d) Roller Shutter - All Aluminum with aluminum slats and frame to be of all stainless steel, including channel guides</t>
  </si>
  <si>
    <t>600 X 600 mm Homogeneous  tiles with 150 mm skirting</t>
  </si>
  <si>
    <t>600 x 600 Polished Ceramic Tiles up to Ceiling height height</t>
  </si>
  <si>
    <t xml:space="preserve">200 x 200 Polished Ceramic Tiles up to Ceiling height </t>
  </si>
  <si>
    <t xml:space="preserve">Completion of pipe works and Connect Fresh water supply pipe work to Fresh water network installed at Health center. </t>
  </si>
  <si>
    <t>c) Each light / light fixture and its switches shall measure as one  point: similarly each sockets or each fans shall measured as one point.</t>
  </si>
  <si>
    <t>Exhaust Fan to be with openable grill and completely closed when not in use with insect proof screen out side, exhaust fan should be Usha or equivalent.</t>
  </si>
  <si>
    <t>Ceiling cassette,  18KBTU</t>
  </si>
  <si>
    <t>Ceiling cassette,  32KBTU</t>
  </si>
  <si>
    <t>Design supply and complete installation on 20KW Solar PV system. Rates includes to complete the system and connect to the grid with net metering as per specification. ( junction box specs, Solar AC&amp;DC cable specs, solar bracket specs, inverter specs &amp; solar panel specs).</t>
  </si>
  <si>
    <t>Construct and Complete the Fire Stopping Installations  as per the drawings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</si>
</sst>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mmmm\ d\,\ yyyy"/>
    <numFmt numFmtId="165" formatCode="_(* #,##0.000_);_(* \(#,##0.000\);_(* &quot;-&quot;???_);_(@_)"/>
    <numFmt numFmtId="166" formatCode="_(* #,##0.0_);_(* \(#,##0.0\);_(* &quot;-&quot;?_);_(@_)"/>
    <numFmt numFmtId="167" formatCode="0.0"/>
    <numFmt numFmtId="168" formatCode="\(0\)"/>
  </numFmts>
  <fonts count="24" x14ac:knownFonts="1">
    <font>
      <sz val="10"/>
      <name val="Arial"/>
    </font>
    <font>
      <sz val="10"/>
      <name val="Arial"/>
    </font>
    <font>
      <sz val="8"/>
      <name val="Arial"/>
      <family val="2"/>
    </font>
    <font>
      <b/>
      <sz val="10"/>
      <name val="Arial"/>
      <family val="2"/>
    </font>
    <font>
      <sz val="10"/>
      <name val="Arial"/>
      <family val="2"/>
    </font>
    <font>
      <b/>
      <sz val="14"/>
      <name val="Arial"/>
      <family val="2"/>
    </font>
    <font>
      <b/>
      <u/>
      <sz val="12"/>
      <name val="Times New Roman"/>
      <family val="1"/>
    </font>
    <font>
      <sz val="12"/>
      <name val="Arial"/>
      <family val="2"/>
    </font>
    <font>
      <b/>
      <sz val="20"/>
      <name val="Arial"/>
      <family val="2"/>
    </font>
    <font>
      <b/>
      <sz val="16"/>
      <name val="Arial"/>
      <family val="2"/>
    </font>
    <font>
      <b/>
      <u/>
      <sz val="16"/>
      <name val="Times New Roman"/>
      <family val="1"/>
    </font>
    <font>
      <sz val="10"/>
      <color rgb="FFFF0000"/>
      <name val="Arial"/>
      <family val="2"/>
    </font>
    <font>
      <b/>
      <sz val="10"/>
      <name val="Garamond"/>
      <family val="1"/>
    </font>
    <font>
      <sz val="10"/>
      <name val="Garamond"/>
      <family val="1"/>
    </font>
    <font>
      <sz val="10"/>
      <name val="Cambria"/>
      <family val="1"/>
      <scheme val="major"/>
    </font>
    <font>
      <b/>
      <u/>
      <sz val="10"/>
      <name val="Cambria"/>
      <family val="1"/>
      <scheme val="major"/>
    </font>
    <font>
      <i/>
      <u/>
      <sz val="10"/>
      <name val="Cambria"/>
      <family val="1"/>
      <scheme val="major"/>
    </font>
    <font>
      <b/>
      <sz val="10"/>
      <name val="Cambria"/>
      <family val="1"/>
      <scheme val="major"/>
    </font>
    <font>
      <i/>
      <sz val="10"/>
      <name val="Cambria"/>
      <family val="1"/>
      <scheme val="major"/>
    </font>
    <font>
      <u/>
      <sz val="10"/>
      <name val="Cambria"/>
      <family val="1"/>
      <scheme val="major"/>
    </font>
    <font>
      <vertAlign val="superscript"/>
      <sz val="10"/>
      <name val="Cambria"/>
      <family val="1"/>
      <scheme val="major"/>
    </font>
    <font>
      <sz val="12"/>
      <name val="Cambria"/>
      <family val="1"/>
      <scheme val="major"/>
    </font>
    <font>
      <sz val="10"/>
      <color rgb="FFFF0000"/>
      <name val="Cambria"/>
      <family val="1"/>
      <scheme val="major"/>
    </font>
    <font>
      <b/>
      <sz val="10"/>
      <color rgb="FFFF0000"/>
      <name val="Cambria"/>
      <family val="1"/>
      <scheme val="maj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s>
  <cellStyleXfs count="2">
    <xf numFmtId="0" fontId="0" fillId="0" borderId="0"/>
    <xf numFmtId="43" fontId="1" fillId="0" borderId="0" applyFont="0" applyFill="0" applyBorder="0" applyAlignment="0" applyProtection="0"/>
  </cellStyleXfs>
  <cellXfs count="140">
    <xf numFmtId="0" fontId="0" fillId="0" borderId="0" xfId="0"/>
    <xf numFmtId="0" fontId="3" fillId="0" borderId="1" xfId="0" applyFont="1" applyBorder="1" applyAlignment="1">
      <alignment horizontal="center" vertical="center"/>
    </xf>
    <xf numFmtId="0" fontId="4" fillId="0" borderId="3" xfId="0" applyFont="1" applyBorder="1" applyAlignment="1">
      <alignment horizontal="center" vertical="center"/>
    </xf>
    <xf numFmtId="43" fontId="5" fillId="0" borderId="1" xfId="0" applyNumberFormat="1" applyFont="1" applyBorder="1" applyAlignment="1">
      <alignment vertical="center"/>
    </xf>
    <xf numFmtId="43" fontId="0" fillId="0" borderId="0" xfId="0" applyNumberFormat="1"/>
    <xf numFmtId="0" fontId="3" fillId="0" borderId="0" xfId="0" applyFont="1"/>
    <xf numFmtId="0" fontId="0" fillId="0" borderId="0" xfId="0" applyAlignment="1">
      <alignment horizontal="right"/>
    </xf>
    <xf numFmtId="0" fontId="3" fillId="0" borderId="0" xfId="0" applyFont="1" applyAlignment="1">
      <alignment horizontal="right"/>
    </xf>
    <xf numFmtId="0" fontId="0" fillId="0" borderId="2" xfId="0" applyBorder="1" applyAlignment="1">
      <alignment horizontal="center" vertical="center"/>
    </xf>
    <xf numFmtId="43" fontId="0" fillId="0" borderId="2" xfId="0" applyNumberFormat="1" applyBorder="1" applyAlignment="1">
      <alignment vertical="center"/>
    </xf>
    <xf numFmtId="0" fontId="0" fillId="0" borderId="3" xfId="0" applyBorder="1" applyAlignment="1">
      <alignment horizontal="center" vertical="center"/>
    </xf>
    <xf numFmtId="43" fontId="0" fillId="0" borderId="3" xfId="0" applyNumberFormat="1" applyBorder="1" applyAlignment="1">
      <alignment vertical="center"/>
    </xf>
    <xf numFmtId="0" fontId="3" fillId="2" borderId="0" xfId="0" applyFont="1" applyFill="1" applyBorder="1"/>
    <xf numFmtId="164" fontId="3" fillId="2" borderId="0" xfId="0" quotePrefix="1" applyNumberFormat="1" applyFont="1" applyFill="1" applyBorder="1"/>
    <xf numFmtId="49" fontId="4" fillId="2" borderId="6" xfId="0" applyNumberFormat="1" applyFont="1" applyFill="1" applyBorder="1" applyAlignment="1">
      <alignment horizontal="right"/>
    </xf>
    <xf numFmtId="49" fontId="4" fillId="2" borderId="0" xfId="0" applyNumberFormat="1" applyFont="1" applyFill="1" applyBorder="1" applyAlignment="1">
      <alignment horizontal="right"/>
    </xf>
    <xf numFmtId="0" fontId="4" fillId="2" borderId="7" xfId="0" applyFont="1" applyFill="1" applyBorder="1"/>
    <xf numFmtId="0" fontId="4" fillId="2" borderId="8" xfId="0" applyFont="1" applyFill="1" applyBorder="1"/>
    <xf numFmtId="0" fontId="4" fillId="2" borderId="9" xfId="0" applyFont="1" applyFill="1" applyBorder="1"/>
    <xf numFmtId="0" fontId="4" fillId="2" borderId="0" xfId="0" applyFont="1" applyFill="1"/>
    <xf numFmtId="0" fontId="4" fillId="2" borderId="10" xfId="0" applyFont="1" applyFill="1" applyBorder="1"/>
    <xf numFmtId="0" fontId="4" fillId="2" borderId="0" xfId="0" applyFont="1" applyFill="1" applyBorder="1"/>
    <xf numFmtId="0" fontId="4" fillId="2" borderId="6" xfId="0" applyFont="1" applyFill="1" applyBorder="1"/>
    <xf numFmtId="0" fontId="7" fillId="2" borderId="0" xfId="0" applyFont="1" applyFill="1" applyBorder="1"/>
    <xf numFmtId="0" fontId="5" fillId="2" borderId="6" xfId="0" applyFont="1" applyFill="1" applyBorder="1" applyAlignment="1">
      <alignment horizontal="right" vertical="center"/>
    </xf>
    <xf numFmtId="0" fontId="8" fillId="2" borderId="0" xfId="0" applyFont="1" applyFill="1" applyBorder="1" applyAlignment="1">
      <alignment horizontal="right" vertical="center"/>
    </xf>
    <xf numFmtId="0" fontId="3" fillId="2" borderId="6" xfId="0" applyFont="1" applyFill="1" applyBorder="1" applyAlignment="1">
      <alignment horizontal="right" vertical="center"/>
    </xf>
    <xf numFmtId="0" fontId="9" fillId="2" borderId="0" xfId="0" applyFont="1" applyFill="1" applyBorder="1" applyAlignment="1">
      <alignment horizontal="right" vertical="center"/>
    </xf>
    <xf numFmtId="0" fontId="5" fillId="2" borderId="0" xfId="0" applyFont="1" applyFill="1" applyBorder="1" applyAlignment="1">
      <alignment horizontal="right" vertical="center"/>
    </xf>
    <xf numFmtId="0" fontId="3" fillId="2" borderId="0" xfId="0" applyFont="1" applyFill="1" applyBorder="1" applyAlignment="1">
      <alignment horizontal="right" vertical="center"/>
    </xf>
    <xf numFmtId="0" fontId="4" fillId="2" borderId="0" xfId="0" applyFont="1" applyFill="1" applyAlignment="1">
      <alignment horizontal="right"/>
    </xf>
    <xf numFmtId="0" fontId="4" fillId="2" borderId="11" xfId="0" applyFont="1" applyFill="1" applyBorder="1"/>
    <xf numFmtId="0" fontId="4" fillId="2" borderId="12" xfId="0" applyFont="1" applyFill="1" applyBorder="1"/>
    <xf numFmtId="0" fontId="4" fillId="2" borderId="13" xfId="0" applyFont="1" applyFill="1" applyBorder="1"/>
    <xf numFmtId="49" fontId="7" fillId="2" borderId="0" xfId="0" applyNumberFormat="1" applyFont="1" applyFill="1" applyBorder="1" applyAlignment="1">
      <alignment horizontal="right" vertical="center"/>
    </xf>
    <xf numFmtId="0" fontId="11" fillId="2" borderId="0" xfId="0" applyFont="1" applyFill="1" applyBorder="1"/>
    <xf numFmtId="0" fontId="12" fillId="0" borderId="0" xfId="0" applyFont="1"/>
    <xf numFmtId="0" fontId="13" fillId="0" borderId="0" xfId="0" applyFont="1"/>
    <xf numFmtId="0" fontId="17" fillId="3" borderId="1" xfId="0" applyFont="1" applyFill="1" applyBorder="1" applyAlignment="1">
      <alignment horizontal="center" vertical="center" wrapText="1"/>
    </xf>
    <xf numFmtId="43" fontId="17" fillId="3" borderId="1" xfId="0" applyNumberFormat="1" applyFont="1" applyFill="1" applyBorder="1" applyAlignment="1">
      <alignment horizontal="center" vertical="center" wrapText="1"/>
    </xf>
    <xf numFmtId="43" fontId="17" fillId="3" borderId="1" xfId="1" applyFont="1" applyFill="1" applyBorder="1" applyAlignment="1" applyProtection="1">
      <alignment horizontal="center" vertical="center" wrapText="1"/>
      <protection locked="0"/>
    </xf>
    <xf numFmtId="0" fontId="14" fillId="3" borderId="0"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2" xfId="0" applyFont="1" applyFill="1" applyBorder="1" applyAlignment="1">
      <alignment vertical="center" wrapText="1"/>
    </xf>
    <xf numFmtId="43" fontId="14" fillId="3" borderId="2" xfId="0" applyNumberFormat="1" applyFont="1" applyFill="1" applyBorder="1" applyAlignment="1">
      <alignment horizontal="center" vertical="center"/>
    </xf>
    <xf numFmtId="43" fontId="14" fillId="3" borderId="2" xfId="1" applyFont="1" applyFill="1" applyBorder="1" applyAlignment="1" applyProtection="1">
      <alignment horizontal="center" vertical="center"/>
      <protection locked="0"/>
    </xf>
    <xf numFmtId="0" fontId="14" fillId="3" borderId="0" xfId="0" applyFont="1" applyFill="1" applyBorder="1"/>
    <xf numFmtId="0" fontId="14" fillId="3" borderId="3" xfId="0" applyFont="1" applyFill="1" applyBorder="1" applyAlignment="1">
      <alignment horizontal="center" vertical="center"/>
    </xf>
    <xf numFmtId="0" fontId="15" fillId="3" borderId="3" xfId="0" applyFont="1" applyFill="1" applyBorder="1" applyAlignment="1">
      <alignment vertical="center" wrapText="1"/>
    </xf>
    <xf numFmtId="43" fontId="14" fillId="3" borderId="3" xfId="0" applyNumberFormat="1" applyFont="1" applyFill="1" applyBorder="1" applyAlignment="1">
      <alignment horizontal="center" vertical="center"/>
    </xf>
    <xf numFmtId="43" fontId="14" fillId="3" borderId="3" xfId="1" applyFont="1" applyFill="1" applyBorder="1" applyAlignment="1" applyProtection="1">
      <alignment horizontal="center" vertical="center"/>
      <protection locked="0"/>
    </xf>
    <xf numFmtId="0" fontId="14" fillId="3" borderId="3" xfId="0" applyFont="1" applyFill="1" applyBorder="1" applyAlignment="1">
      <alignment vertical="center" wrapText="1"/>
    </xf>
    <xf numFmtId="0" fontId="16" fillId="3" borderId="3" xfId="0" applyFont="1" applyFill="1" applyBorder="1" applyAlignment="1">
      <alignment vertical="center" wrapText="1"/>
    </xf>
    <xf numFmtId="0" fontId="17" fillId="3" borderId="3" xfId="0" applyFont="1" applyFill="1" applyBorder="1" applyAlignment="1">
      <alignment horizontal="center" vertical="center"/>
    </xf>
    <xf numFmtId="0" fontId="14" fillId="3" borderId="3" xfId="0" applyFont="1" applyFill="1" applyBorder="1" applyAlignment="1">
      <alignment horizontal="center" vertical="top"/>
    </xf>
    <xf numFmtId="0" fontId="14" fillId="3" borderId="3" xfId="0" applyFont="1" applyFill="1" applyBorder="1" applyAlignment="1">
      <alignment vertical="justify" wrapText="1"/>
    </xf>
    <xf numFmtId="0" fontId="17" fillId="3" borderId="3" xfId="0" applyFont="1" applyFill="1" applyBorder="1" applyAlignment="1">
      <alignment horizontal="center"/>
    </xf>
    <xf numFmtId="43" fontId="17" fillId="3" borderId="2" xfId="1" applyFont="1" applyFill="1" applyBorder="1" applyAlignment="1" applyProtection="1">
      <alignment horizontal="center" vertical="center"/>
      <protection locked="0"/>
    </xf>
    <xf numFmtId="43" fontId="18" fillId="3" borderId="5" xfId="1" applyFont="1" applyFill="1" applyBorder="1" applyAlignment="1" applyProtection="1">
      <alignment horizontal="center" vertical="center"/>
      <protection locked="0"/>
    </xf>
    <xf numFmtId="43" fontId="17" fillId="3" borderId="3" xfId="1" applyNumberFormat="1" applyFont="1" applyFill="1" applyBorder="1" applyAlignment="1">
      <alignment horizontal="center" vertical="center" wrapText="1"/>
    </xf>
    <xf numFmtId="43" fontId="17" fillId="3" borderId="3" xfId="1" applyFont="1" applyFill="1" applyBorder="1" applyAlignment="1">
      <alignment vertical="top" wrapText="1"/>
    </xf>
    <xf numFmtId="43" fontId="15" fillId="3" borderId="3" xfId="1" applyFont="1" applyFill="1" applyBorder="1" applyAlignment="1">
      <alignment vertical="top" wrapText="1"/>
    </xf>
    <xf numFmtId="43" fontId="17" fillId="3" borderId="14" xfId="1" applyNumberFormat="1" applyFont="1" applyFill="1" applyBorder="1" applyAlignment="1">
      <alignment horizontal="center" vertical="center" wrapText="1"/>
    </xf>
    <xf numFmtId="43" fontId="14" fillId="3" borderId="3" xfId="1" applyNumberFormat="1" applyFont="1" applyFill="1" applyBorder="1" applyAlignment="1">
      <alignment horizontal="center" vertical="center" wrapText="1"/>
    </xf>
    <xf numFmtId="43" fontId="14" fillId="3" borderId="3" xfId="1" applyFont="1" applyFill="1" applyBorder="1" applyAlignment="1">
      <alignment vertical="top" wrapText="1"/>
    </xf>
    <xf numFmtId="0" fontId="14" fillId="3" borderId="4" xfId="0" applyFont="1" applyFill="1" applyBorder="1" applyAlignment="1">
      <alignment horizontal="center" vertical="center"/>
    </xf>
    <xf numFmtId="43" fontId="15" fillId="3" borderId="15" xfId="1" applyFont="1" applyFill="1" applyBorder="1" applyAlignment="1">
      <alignment wrapText="1"/>
    </xf>
    <xf numFmtId="43" fontId="14" fillId="3" borderId="14" xfId="1" applyFont="1" applyFill="1" applyBorder="1" applyAlignment="1">
      <alignment horizontal="center" vertical="center" wrapText="1"/>
    </xf>
    <xf numFmtId="2" fontId="14" fillId="3" borderId="0" xfId="0" applyNumberFormat="1" applyFont="1" applyFill="1" applyBorder="1"/>
    <xf numFmtId="0" fontId="14" fillId="3" borderId="0" xfId="0" applyFont="1" applyFill="1" applyBorder="1" applyAlignment="1">
      <alignment horizontal="center" vertical="center"/>
    </xf>
    <xf numFmtId="43" fontId="14" fillId="3" borderId="0" xfId="1" applyFont="1" applyFill="1" applyBorder="1" applyAlignment="1">
      <alignment horizontal="center" vertical="center" wrapText="1"/>
    </xf>
    <xf numFmtId="0" fontId="22" fillId="3" borderId="0" xfId="0" applyFont="1" applyFill="1" applyBorder="1"/>
    <xf numFmtId="43" fontId="14" fillId="3" borderId="14" xfId="1" applyNumberFormat="1" applyFont="1" applyFill="1" applyBorder="1" applyAlignment="1">
      <alignment horizontal="center" vertical="center" wrapText="1"/>
    </xf>
    <xf numFmtId="43" fontId="14" fillId="3" borderId="0" xfId="1" applyNumberFormat="1" applyFont="1" applyFill="1" applyBorder="1" applyAlignment="1">
      <alignment horizontal="center" vertical="center" wrapText="1"/>
    </xf>
    <xf numFmtId="0" fontId="14" fillId="3" borderId="5" xfId="0" applyFont="1" applyFill="1" applyBorder="1" applyAlignment="1">
      <alignment vertical="center" wrapText="1"/>
    </xf>
    <xf numFmtId="43" fontId="14" fillId="3" borderId="4" xfId="0" applyNumberFormat="1" applyFont="1" applyFill="1" applyBorder="1" applyAlignment="1">
      <alignment horizontal="center" vertical="center"/>
    </xf>
    <xf numFmtId="165" fontId="14" fillId="3" borderId="2" xfId="0" applyNumberFormat="1" applyFont="1" applyFill="1" applyBorder="1" applyAlignment="1">
      <alignment horizontal="center" vertical="center"/>
    </xf>
    <xf numFmtId="165" fontId="14" fillId="3" borderId="3" xfId="0" applyNumberFormat="1" applyFont="1" applyFill="1" applyBorder="1" applyAlignment="1">
      <alignment horizontal="center" vertical="center"/>
    </xf>
    <xf numFmtId="43" fontId="14" fillId="3" borderId="3" xfId="1" applyFont="1" applyFill="1" applyBorder="1" applyAlignment="1">
      <alignment horizontal="center" vertical="center" wrapText="1"/>
    </xf>
    <xf numFmtId="0" fontId="22" fillId="3" borderId="0" xfId="0" applyFont="1" applyFill="1" applyBorder="1" applyAlignment="1">
      <alignment horizontal="center" vertical="center"/>
    </xf>
    <xf numFmtId="0" fontId="23" fillId="3" borderId="0" xfId="0" applyFont="1" applyFill="1" applyBorder="1"/>
    <xf numFmtId="43" fontId="14" fillId="3" borderId="0" xfId="0" applyNumberFormat="1" applyFont="1" applyFill="1" applyBorder="1"/>
    <xf numFmtId="0" fontId="17" fillId="3" borderId="3" xfId="0" applyFont="1" applyFill="1" applyBorder="1" applyAlignment="1">
      <alignment vertical="center" wrapText="1"/>
    </xf>
    <xf numFmtId="166" fontId="14" fillId="3" borderId="3" xfId="0" applyNumberFormat="1" applyFont="1" applyFill="1" applyBorder="1" applyAlignment="1">
      <alignment horizontal="center" vertical="center"/>
    </xf>
    <xf numFmtId="0" fontId="14" fillId="3" borderId="5" xfId="0" applyFont="1" applyFill="1" applyBorder="1" applyAlignment="1">
      <alignment horizontal="center" vertical="top"/>
    </xf>
    <xf numFmtId="0" fontId="14" fillId="3" borderId="5" xfId="0" applyFont="1" applyFill="1" applyBorder="1" applyAlignment="1">
      <alignment vertical="justify" wrapText="1"/>
    </xf>
    <xf numFmtId="166" fontId="14" fillId="3" borderId="5" xfId="0" applyNumberFormat="1" applyFont="1" applyFill="1" applyBorder="1" applyAlignment="1">
      <alignment horizontal="center" vertical="center"/>
    </xf>
    <xf numFmtId="0" fontId="14" fillId="3" borderId="5" xfId="0" applyFont="1" applyFill="1" applyBorder="1" applyAlignment="1">
      <alignment horizontal="center" vertical="center"/>
    </xf>
    <xf numFmtId="43" fontId="14" fillId="3" borderId="5" xfId="1" applyFont="1" applyFill="1" applyBorder="1" applyAlignment="1" applyProtection="1">
      <alignment horizontal="center" vertical="center"/>
      <protection locked="0"/>
    </xf>
    <xf numFmtId="43" fontId="14" fillId="3" borderId="5" xfId="0" applyNumberFormat="1" applyFont="1" applyFill="1" applyBorder="1" applyAlignment="1">
      <alignment horizontal="center" vertical="center"/>
    </xf>
    <xf numFmtId="0" fontId="19" fillId="3" borderId="3" xfId="0" applyFont="1" applyFill="1" applyBorder="1" applyAlignment="1">
      <alignment vertical="justify" wrapText="1"/>
    </xf>
    <xf numFmtId="43" fontId="14" fillId="3" borderId="5" xfId="1" applyFont="1" applyFill="1" applyBorder="1" applyAlignment="1">
      <alignment horizontal="center" vertical="center" wrapText="1"/>
    </xf>
    <xf numFmtId="0" fontId="15" fillId="3" borderId="3" xfId="0" applyFont="1" applyFill="1" applyBorder="1" applyAlignment="1">
      <alignment vertical="justify" wrapText="1"/>
    </xf>
    <xf numFmtId="0" fontId="17" fillId="3" borderId="3" xfId="0" applyFont="1" applyFill="1" applyBorder="1" applyAlignment="1">
      <alignment vertical="justify" wrapText="1"/>
    </xf>
    <xf numFmtId="0" fontId="14" fillId="3" borderId="15" xfId="0" applyFont="1" applyFill="1" applyBorder="1"/>
    <xf numFmtId="0" fontId="15" fillId="3" borderId="0" xfId="0" applyFont="1" applyFill="1" applyBorder="1" applyAlignment="1">
      <alignment vertical="center" wrapText="1"/>
    </xf>
    <xf numFmtId="0" fontId="14" fillId="3" borderId="0" xfId="0" applyFont="1" applyFill="1" applyBorder="1" applyAlignment="1">
      <alignment vertical="justify" wrapText="1"/>
    </xf>
    <xf numFmtId="0" fontId="14" fillId="3" borderId="0" xfId="0" applyFont="1" applyFill="1" applyBorder="1" applyAlignment="1">
      <alignment vertical="center" wrapText="1"/>
    </xf>
    <xf numFmtId="0" fontId="14" fillId="3" borderId="25" xfId="1" applyNumberFormat="1" applyFont="1" applyFill="1" applyBorder="1" applyAlignment="1">
      <alignment horizontal="justify" vertical="center"/>
    </xf>
    <xf numFmtId="0" fontId="19" fillId="3" borderId="3" xfId="0" applyFont="1" applyFill="1" applyBorder="1" applyAlignment="1">
      <alignment vertical="center" wrapText="1"/>
    </xf>
    <xf numFmtId="0" fontId="14" fillId="3" borderId="0" xfId="1" applyNumberFormat="1" applyFont="1" applyFill="1" applyBorder="1" applyAlignment="1">
      <alignment horizontal="justify" vertical="center"/>
    </xf>
    <xf numFmtId="0" fontId="14" fillId="3" borderId="3" xfId="1" applyNumberFormat="1" applyFont="1" applyFill="1" applyBorder="1" applyAlignment="1">
      <alignment horizontal="justify" vertical="center"/>
    </xf>
    <xf numFmtId="0" fontId="14" fillId="3" borderId="3" xfId="0" applyFont="1" applyFill="1" applyBorder="1" applyAlignment="1">
      <alignment horizontal="center" vertical="justify" wrapText="1"/>
    </xf>
    <xf numFmtId="43" fontId="14" fillId="3" borderId="3" xfId="1" applyFont="1" applyFill="1" applyBorder="1" applyAlignment="1">
      <alignment vertical="justify" wrapText="1"/>
    </xf>
    <xf numFmtId="0" fontId="15" fillId="3" borderId="15" xfId="0" applyFont="1" applyFill="1" applyBorder="1" applyAlignment="1">
      <alignment wrapText="1"/>
    </xf>
    <xf numFmtId="0" fontId="14" fillId="3" borderId="3" xfId="0" applyFont="1" applyFill="1" applyBorder="1" applyAlignment="1">
      <alignment horizontal="center"/>
    </xf>
    <xf numFmtId="0" fontId="14" fillId="3" borderId="15" xfId="0" applyFont="1" applyFill="1" applyBorder="1" applyAlignment="1">
      <alignment wrapText="1"/>
    </xf>
    <xf numFmtId="0" fontId="14" fillId="3" borderId="0" xfId="0" applyFont="1" applyFill="1" applyBorder="1" applyAlignment="1">
      <alignment wrapText="1"/>
    </xf>
    <xf numFmtId="0" fontId="15" fillId="3" borderId="15" xfId="1" applyNumberFormat="1" applyFont="1" applyFill="1" applyBorder="1" applyAlignment="1">
      <alignment horizontal="justify"/>
    </xf>
    <xf numFmtId="167" fontId="17" fillId="3" borderId="3" xfId="1" applyNumberFormat="1" applyFont="1" applyFill="1" applyBorder="1" applyAlignment="1">
      <alignment horizontal="right"/>
    </xf>
    <xf numFmtId="0" fontId="14" fillId="3" borderId="15" xfId="1" applyNumberFormat="1" applyFont="1" applyFill="1" applyBorder="1" applyAlignment="1">
      <alignment horizontal="justify"/>
    </xf>
    <xf numFmtId="168" fontId="14" fillId="3" borderId="3" xfId="1" applyNumberFormat="1" applyFont="1" applyFill="1" applyBorder="1" applyAlignment="1">
      <alignment horizontal="right"/>
    </xf>
    <xf numFmtId="0" fontId="14" fillId="3" borderId="0" xfId="1" applyNumberFormat="1" applyFont="1" applyFill="1" applyBorder="1" applyAlignment="1">
      <alignment horizontal="justify"/>
    </xf>
    <xf numFmtId="0" fontId="15" fillId="3" borderId="15" xfId="1" applyNumberFormat="1" applyFont="1" applyFill="1" applyBorder="1" applyAlignment="1">
      <alignment horizontal="justify" wrapText="1"/>
    </xf>
    <xf numFmtId="0" fontId="14" fillId="3" borderId="15" xfId="1" applyNumberFormat="1" applyFont="1" applyFill="1" applyBorder="1" applyAlignment="1">
      <alignment horizontal="justify" wrapText="1"/>
    </xf>
    <xf numFmtId="168" fontId="14" fillId="3" borderId="3" xfId="1" applyNumberFormat="1" applyFont="1" applyFill="1" applyBorder="1" applyAlignment="1">
      <alignment horizontal="center"/>
    </xf>
    <xf numFmtId="43" fontId="14" fillId="3" borderId="0" xfId="0" applyNumberFormat="1" applyFont="1" applyFill="1" applyBorder="1" applyAlignment="1">
      <alignment horizontal="center" vertical="center"/>
    </xf>
    <xf numFmtId="43" fontId="14" fillId="3" borderId="0" xfId="1" applyFont="1" applyFill="1" applyBorder="1" applyAlignment="1" applyProtection="1">
      <alignment horizontal="center" vertical="center"/>
      <protection locked="0"/>
    </xf>
    <xf numFmtId="167" fontId="14" fillId="3" borderId="3" xfId="1" applyNumberFormat="1" applyFont="1" applyFill="1" applyBorder="1" applyAlignment="1">
      <alignment horizontal="center"/>
    </xf>
    <xf numFmtId="0" fontId="18" fillId="3" borderId="19" xfId="0" applyFont="1" applyFill="1" applyBorder="1" applyAlignment="1">
      <alignment horizontal="center" vertical="center"/>
    </xf>
    <xf numFmtId="0" fontId="18" fillId="3" borderId="20" xfId="0" applyFont="1" applyFill="1" applyBorder="1" applyAlignment="1">
      <alignment horizontal="center" vertical="center"/>
    </xf>
    <xf numFmtId="0" fontId="18" fillId="3" borderId="21" xfId="0" applyFont="1" applyFill="1" applyBorder="1" applyAlignment="1">
      <alignment horizontal="center" vertical="center"/>
    </xf>
    <xf numFmtId="0" fontId="14" fillId="3" borderId="20" xfId="0" applyFont="1" applyFill="1" applyBorder="1"/>
    <xf numFmtId="0" fontId="14" fillId="3" borderId="21" xfId="0" applyFont="1" applyFill="1" applyBorder="1"/>
    <xf numFmtId="0" fontId="17" fillId="3" borderId="16" xfId="0" applyFont="1" applyFill="1" applyBorder="1" applyAlignment="1">
      <alignment horizontal="center" vertical="center"/>
    </xf>
    <xf numFmtId="0" fontId="14" fillId="3" borderId="17" xfId="0" applyFont="1" applyFill="1" applyBorder="1"/>
    <xf numFmtId="0" fontId="14" fillId="3" borderId="18" xfId="0" applyFont="1" applyFill="1" applyBorder="1"/>
    <xf numFmtId="43" fontId="17" fillId="3" borderId="1" xfId="1" applyFont="1" applyFill="1" applyBorder="1" applyAlignment="1" applyProtection="1">
      <alignment horizontal="center" vertical="center"/>
      <protection locked="0"/>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43" fontId="17" fillId="3" borderId="2" xfId="1" applyFont="1" applyFill="1" applyBorder="1" applyAlignment="1" applyProtection="1">
      <alignment horizontal="center" vertical="center"/>
      <protection locked="0"/>
    </xf>
    <xf numFmtId="43" fontId="17" fillId="3" borderId="5" xfId="1" applyFont="1" applyFill="1" applyBorder="1" applyAlignment="1" applyProtection="1">
      <alignment horizontal="center" vertical="center"/>
      <protection locked="0"/>
    </xf>
    <xf numFmtId="0" fontId="10" fillId="0" borderId="0" xfId="0" applyFont="1" applyAlignment="1">
      <alignment horizontal="center"/>
    </xf>
    <xf numFmtId="0" fontId="6" fillId="0" borderId="0" xfId="0" applyFont="1" applyAlignment="1">
      <alignment horizontal="center"/>
    </xf>
    <xf numFmtId="0" fontId="0" fillId="0" borderId="3" xfId="0" applyNumberFormat="1" applyBorder="1" applyAlignment="1">
      <alignment horizontal="left" vertical="center"/>
    </xf>
    <xf numFmtId="0" fontId="3" fillId="0" borderId="1" xfId="0" applyFont="1" applyBorder="1" applyAlignment="1">
      <alignment horizontal="center" vertical="center"/>
    </xf>
    <xf numFmtId="0" fontId="0" fillId="0" borderId="2" xfId="0" applyNumberFormat="1"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01"/>
  <sheetViews>
    <sheetView showGridLines="0" tabSelected="1" zoomScale="175" zoomScaleNormal="175" zoomScaleSheetLayoutView="70" workbookViewId="0">
      <pane ySplit="1" topLeftCell="A416" activePane="bottomLeft" state="frozen"/>
      <selection activeCell="B409" sqref="B409"/>
      <selection pane="bottomLeft" activeCell="E430" sqref="E430"/>
    </sheetView>
  </sheetViews>
  <sheetFormatPr defaultRowHeight="12.75" x14ac:dyDescent="0.2"/>
  <cols>
    <col min="1" max="1" width="9.5703125" style="69" bestFit="1" customWidth="1"/>
    <col min="2" max="2" width="45" style="97" customWidth="1"/>
    <col min="3" max="3" width="9.28515625" style="116" bestFit="1" customWidth="1"/>
    <col min="4" max="4" width="6" style="69" bestFit="1" customWidth="1"/>
    <col min="5" max="5" width="11.28515625" style="117" bestFit="1" customWidth="1"/>
    <col min="6" max="6" width="12.85546875" style="117" bestFit="1" customWidth="1"/>
    <col min="7" max="7" width="7" style="46" bestFit="1" customWidth="1"/>
    <col min="8" max="8" width="8.7109375" style="46" customWidth="1"/>
    <col min="9" max="9" width="8.85546875" style="46" customWidth="1"/>
    <col min="10" max="10" width="5.85546875" style="46" customWidth="1"/>
    <col min="11" max="11" width="5.42578125" style="46" customWidth="1"/>
    <col min="12" max="12" width="9.140625" style="46" customWidth="1"/>
    <col min="13" max="13" width="12" style="46" bestFit="1" customWidth="1"/>
    <col min="14" max="14" width="4.5703125" style="46" bestFit="1" customWidth="1"/>
    <col min="15" max="15" width="8" style="46" customWidth="1"/>
    <col min="16" max="16" width="3" style="46" bestFit="1" customWidth="1"/>
    <col min="17" max="16384" width="9.140625" style="46"/>
  </cols>
  <sheetData>
    <row r="1" spans="1:6" s="41" customFormat="1" x14ac:dyDescent="0.2">
      <c r="A1" s="38" t="s">
        <v>0</v>
      </c>
      <c r="B1" s="38" t="s">
        <v>1</v>
      </c>
      <c r="C1" s="39" t="s">
        <v>3</v>
      </c>
      <c r="D1" s="38" t="s">
        <v>2</v>
      </c>
      <c r="E1" s="40" t="s">
        <v>148</v>
      </c>
      <c r="F1" s="40" t="s">
        <v>149</v>
      </c>
    </row>
    <row r="2" spans="1:6" x14ac:dyDescent="0.2">
      <c r="A2" s="42"/>
      <c r="B2" s="43"/>
      <c r="C2" s="44"/>
      <c r="D2" s="42"/>
      <c r="E2" s="45"/>
      <c r="F2" s="45"/>
    </row>
    <row r="3" spans="1:6" x14ac:dyDescent="0.2">
      <c r="A3" s="47"/>
      <c r="B3" s="48" t="s">
        <v>4</v>
      </c>
      <c r="C3" s="49"/>
      <c r="D3" s="47"/>
      <c r="E3" s="50"/>
      <c r="F3" s="50"/>
    </row>
    <row r="4" spans="1:6" x14ac:dyDescent="0.2">
      <c r="A4" s="47"/>
      <c r="B4" s="48" t="s">
        <v>5</v>
      </c>
      <c r="C4" s="49"/>
      <c r="D4" s="47"/>
      <c r="E4" s="50"/>
      <c r="F4" s="50"/>
    </row>
    <row r="5" spans="1:6" x14ac:dyDescent="0.2">
      <c r="A5" s="47"/>
      <c r="B5" s="51"/>
      <c r="C5" s="49"/>
      <c r="D5" s="47"/>
      <c r="E5" s="50"/>
      <c r="F5" s="50"/>
    </row>
    <row r="6" spans="1:6" x14ac:dyDescent="0.2">
      <c r="A6" s="47">
        <v>1.1000000000000001</v>
      </c>
      <c r="B6" s="48" t="s">
        <v>6</v>
      </c>
      <c r="C6" s="49"/>
      <c r="D6" s="47"/>
      <c r="E6" s="50"/>
      <c r="F6" s="50"/>
    </row>
    <row r="7" spans="1:6" x14ac:dyDescent="0.2">
      <c r="A7" s="47" t="s">
        <v>7</v>
      </c>
      <c r="B7" s="52" t="s">
        <v>8</v>
      </c>
      <c r="C7" s="49"/>
      <c r="D7" s="47"/>
      <c r="E7" s="50"/>
      <c r="F7" s="50"/>
    </row>
    <row r="8" spans="1:6" x14ac:dyDescent="0.2">
      <c r="A8" s="47"/>
      <c r="B8" s="51" t="s">
        <v>9</v>
      </c>
      <c r="C8" s="49"/>
      <c r="D8" s="47"/>
      <c r="E8" s="50"/>
      <c r="F8" s="50"/>
    </row>
    <row r="9" spans="1:6" x14ac:dyDescent="0.2">
      <c r="A9" s="47"/>
      <c r="B9" s="51" t="s">
        <v>10</v>
      </c>
      <c r="C9" s="49"/>
      <c r="D9" s="47"/>
      <c r="E9" s="50"/>
      <c r="F9" s="50"/>
    </row>
    <row r="10" spans="1:6" x14ac:dyDescent="0.2">
      <c r="A10" s="47"/>
      <c r="B10" s="51" t="s">
        <v>11</v>
      </c>
      <c r="C10" s="49"/>
      <c r="D10" s="47"/>
      <c r="E10" s="50"/>
      <c r="F10" s="50"/>
    </row>
    <row r="11" spans="1:6" x14ac:dyDescent="0.2">
      <c r="A11" s="47"/>
      <c r="B11" s="51" t="s">
        <v>12</v>
      </c>
      <c r="C11" s="49"/>
      <c r="D11" s="47"/>
      <c r="E11" s="50"/>
      <c r="F11" s="50"/>
    </row>
    <row r="12" spans="1:6" x14ac:dyDescent="0.2">
      <c r="A12" s="47"/>
      <c r="B12" s="51" t="s">
        <v>13</v>
      </c>
      <c r="C12" s="49"/>
      <c r="D12" s="47"/>
      <c r="E12" s="50"/>
      <c r="F12" s="50"/>
    </row>
    <row r="13" spans="1:6" x14ac:dyDescent="0.2">
      <c r="A13" s="47"/>
      <c r="B13" s="51" t="s">
        <v>14</v>
      </c>
      <c r="C13" s="49"/>
      <c r="D13" s="47"/>
      <c r="E13" s="50"/>
      <c r="F13" s="50"/>
    </row>
    <row r="14" spans="1:6" x14ac:dyDescent="0.2">
      <c r="A14" s="47"/>
      <c r="B14" s="51" t="s">
        <v>15</v>
      </c>
      <c r="C14" s="49"/>
      <c r="D14" s="47"/>
      <c r="E14" s="50"/>
      <c r="F14" s="50"/>
    </row>
    <row r="15" spans="1:6" x14ac:dyDescent="0.2">
      <c r="A15" s="47"/>
      <c r="B15" s="51" t="s">
        <v>16</v>
      </c>
      <c r="C15" s="49"/>
      <c r="D15" s="47"/>
      <c r="E15" s="50"/>
      <c r="F15" s="50"/>
    </row>
    <row r="16" spans="1:6" x14ac:dyDescent="0.2">
      <c r="A16" s="47"/>
      <c r="B16" s="51" t="s">
        <v>17</v>
      </c>
      <c r="C16" s="49"/>
      <c r="D16" s="47"/>
      <c r="E16" s="50"/>
      <c r="F16" s="50"/>
    </row>
    <row r="17" spans="1:6" x14ac:dyDescent="0.2">
      <c r="A17" s="47"/>
      <c r="B17" s="51" t="s">
        <v>18</v>
      </c>
      <c r="C17" s="49"/>
      <c r="D17" s="47"/>
      <c r="E17" s="50"/>
      <c r="F17" s="50"/>
    </row>
    <row r="18" spans="1:6" x14ac:dyDescent="0.2">
      <c r="A18" s="47"/>
      <c r="B18" s="51" t="s">
        <v>19</v>
      </c>
      <c r="C18" s="49"/>
      <c r="D18" s="47"/>
      <c r="E18" s="50"/>
      <c r="F18" s="50"/>
    </row>
    <row r="19" spans="1:6" x14ac:dyDescent="0.2">
      <c r="A19" s="47"/>
      <c r="B19" s="51"/>
      <c r="C19" s="49"/>
      <c r="D19" s="47"/>
      <c r="E19" s="50"/>
      <c r="F19" s="50"/>
    </row>
    <row r="20" spans="1:6" x14ac:dyDescent="0.2">
      <c r="A20" s="53">
        <v>1.2</v>
      </c>
      <c r="B20" s="48" t="s">
        <v>20</v>
      </c>
      <c r="C20" s="49"/>
      <c r="D20" s="47"/>
      <c r="E20" s="50"/>
      <c r="F20" s="50"/>
    </row>
    <row r="21" spans="1:6" ht="51" x14ac:dyDescent="0.2">
      <c r="A21" s="54" t="s">
        <v>7</v>
      </c>
      <c r="B21" s="98" t="s">
        <v>313</v>
      </c>
      <c r="C21" s="49">
        <v>1</v>
      </c>
      <c r="D21" s="47" t="s">
        <v>21</v>
      </c>
      <c r="E21" s="50"/>
      <c r="F21" s="50">
        <f>E21*C21</f>
        <v>0</v>
      </c>
    </row>
    <row r="22" spans="1:6" x14ac:dyDescent="0.2">
      <c r="A22" s="54"/>
      <c r="B22" s="55"/>
      <c r="C22" s="49"/>
      <c r="D22" s="47"/>
      <c r="E22" s="50"/>
      <c r="F22" s="50"/>
    </row>
    <row r="23" spans="1:6" x14ac:dyDescent="0.2">
      <c r="A23" s="47"/>
      <c r="B23" s="51"/>
      <c r="C23" s="49"/>
      <c r="D23" s="47"/>
      <c r="E23" s="50"/>
      <c r="F23" s="50"/>
    </row>
    <row r="24" spans="1:6" x14ac:dyDescent="0.2">
      <c r="A24" s="53">
        <v>1.3</v>
      </c>
      <c r="B24" s="48" t="s">
        <v>22</v>
      </c>
      <c r="C24" s="49"/>
      <c r="D24" s="47"/>
      <c r="E24" s="50"/>
      <c r="F24" s="50"/>
    </row>
    <row r="25" spans="1:6" x14ac:dyDescent="0.2">
      <c r="A25" s="47" t="s">
        <v>7</v>
      </c>
      <c r="B25" s="51" t="s">
        <v>23</v>
      </c>
      <c r="C25" s="49">
        <v>1</v>
      </c>
      <c r="D25" s="47" t="s">
        <v>24</v>
      </c>
      <c r="E25" s="50"/>
      <c r="F25" s="50"/>
    </row>
    <row r="26" spans="1:6" x14ac:dyDescent="0.2">
      <c r="A26" s="47"/>
      <c r="B26" s="51"/>
      <c r="C26" s="49"/>
      <c r="D26" s="47"/>
      <c r="E26" s="50"/>
      <c r="F26" s="50"/>
    </row>
    <row r="27" spans="1:6" x14ac:dyDescent="0.2">
      <c r="A27" s="53">
        <v>1.4</v>
      </c>
      <c r="B27" s="48" t="s">
        <v>25</v>
      </c>
      <c r="C27" s="49"/>
      <c r="D27" s="47"/>
      <c r="E27" s="50"/>
      <c r="F27" s="50"/>
    </row>
    <row r="28" spans="1:6" ht="25.5" x14ac:dyDescent="0.2">
      <c r="A28" s="54" t="s">
        <v>7</v>
      </c>
      <c r="B28" s="98" t="s">
        <v>26</v>
      </c>
      <c r="C28" s="49">
        <v>1</v>
      </c>
      <c r="D28" s="47" t="s">
        <v>21</v>
      </c>
      <c r="E28" s="50"/>
      <c r="F28" s="50"/>
    </row>
    <row r="29" spans="1:6" ht="38.25" x14ac:dyDescent="0.2">
      <c r="A29" s="54" t="s">
        <v>32</v>
      </c>
      <c r="B29" s="98" t="s">
        <v>216</v>
      </c>
      <c r="C29" s="49">
        <v>1</v>
      </c>
      <c r="D29" s="47" t="s">
        <v>21</v>
      </c>
      <c r="E29" s="50"/>
      <c r="F29" s="50"/>
    </row>
    <row r="30" spans="1:6" x14ac:dyDescent="0.2">
      <c r="A30" s="47"/>
      <c r="B30" s="51"/>
      <c r="C30" s="49"/>
      <c r="D30" s="47"/>
      <c r="E30" s="50"/>
      <c r="F30" s="50"/>
    </row>
    <row r="31" spans="1:6" x14ac:dyDescent="0.2">
      <c r="A31" s="56">
        <v>1.5</v>
      </c>
      <c r="B31" s="48" t="s">
        <v>234</v>
      </c>
      <c r="C31" s="49"/>
      <c r="D31" s="47"/>
      <c r="E31" s="50"/>
      <c r="F31" s="50"/>
    </row>
    <row r="32" spans="1:6" ht="63.75" x14ac:dyDescent="0.2">
      <c r="A32" s="54" t="s">
        <v>7</v>
      </c>
      <c r="B32" s="98" t="s">
        <v>235</v>
      </c>
      <c r="C32" s="49">
        <v>6</v>
      </c>
      <c r="D32" s="47" t="s">
        <v>21</v>
      </c>
      <c r="E32" s="50"/>
      <c r="F32" s="50"/>
    </row>
    <row r="33" spans="1:6" x14ac:dyDescent="0.2">
      <c r="A33" s="47"/>
      <c r="B33" s="51"/>
      <c r="C33" s="49"/>
      <c r="D33" s="47"/>
      <c r="E33" s="50"/>
      <c r="F33" s="50"/>
    </row>
    <row r="34" spans="1:6" x14ac:dyDescent="0.2">
      <c r="A34" s="47"/>
      <c r="B34" s="51"/>
      <c r="C34" s="49"/>
      <c r="D34" s="47"/>
      <c r="E34" s="50"/>
      <c r="F34" s="50"/>
    </row>
    <row r="35" spans="1:6" x14ac:dyDescent="0.2">
      <c r="A35" s="47"/>
      <c r="B35" s="51"/>
      <c r="C35" s="49"/>
      <c r="D35" s="47"/>
      <c r="E35" s="50"/>
      <c r="F35" s="50"/>
    </row>
    <row r="36" spans="1:6" x14ac:dyDescent="0.2">
      <c r="A36" s="47"/>
      <c r="B36" s="51"/>
      <c r="C36" s="49"/>
      <c r="D36" s="47"/>
      <c r="E36" s="50"/>
      <c r="F36" s="50"/>
    </row>
    <row r="37" spans="1:6" x14ac:dyDescent="0.2">
      <c r="A37" s="47"/>
      <c r="B37" s="51"/>
      <c r="C37" s="49"/>
      <c r="D37" s="47"/>
      <c r="E37" s="50"/>
      <c r="F37" s="50"/>
    </row>
    <row r="38" spans="1:6" x14ac:dyDescent="0.2">
      <c r="A38" s="124" t="s">
        <v>44</v>
      </c>
      <c r="B38" s="128"/>
      <c r="C38" s="128"/>
      <c r="D38" s="128"/>
      <c r="E38" s="57"/>
      <c r="F38" s="127"/>
    </row>
    <row r="39" spans="1:6" x14ac:dyDescent="0.2">
      <c r="A39" s="119" t="s">
        <v>27</v>
      </c>
      <c r="B39" s="120"/>
      <c r="C39" s="120"/>
      <c r="D39" s="120"/>
      <c r="E39" s="58"/>
      <c r="F39" s="127"/>
    </row>
    <row r="40" spans="1:6" x14ac:dyDescent="0.2">
      <c r="A40" s="42"/>
      <c r="B40" s="43"/>
      <c r="C40" s="44"/>
      <c r="D40" s="42"/>
      <c r="E40" s="45"/>
      <c r="F40" s="45"/>
    </row>
    <row r="41" spans="1:6" x14ac:dyDescent="0.2">
      <c r="A41" s="47"/>
      <c r="B41" s="48" t="s">
        <v>28</v>
      </c>
      <c r="C41" s="49"/>
      <c r="D41" s="47"/>
      <c r="E41" s="50"/>
      <c r="F41" s="50"/>
    </row>
    <row r="42" spans="1:6" x14ac:dyDescent="0.2">
      <c r="A42" s="47"/>
      <c r="B42" s="48" t="s">
        <v>93</v>
      </c>
      <c r="C42" s="59"/>
      <c r="D42" s="47"/>
      <c r="E42" s="50"/>
      <c r="F42" s="50"/>
    </row>
    <row r="43" spans="1:6" x14ac:dyDescent="0.2">
      <c r="A43" s="47"/>
      <c r="B43" s="60"/>
      <c r="C43" s="59"/>
      <c r="D43" s="47"/>
      <c r="E43" s="50"/>
      <c r="F43" s="50"/>
    </row>
    <row r="44" spans="1:6" x14ac:dyDescent="0.2">
      <c r="A44" s="47">
        <v>2.1</v>
      </c>
      <c r="B44" s="61" t="s">
        <v>94</v>
      </c>
      <c r="C44" s="62"/>
      <c r="D44" s="47"/>
      <c r="E44" s="50"/>
      <c r="F44" s="50"/>
    </row>
    <row r="45" spans="1:6" ht="38.25" x14ac:dyDescent="0.2">
      <c r="A45" s="47"/>
      <c r="B45" s="98" t="s">
        <v>95</v>
      </c>
      <c r="C45" s="63"/>
      <c r="D45" s="47"/>
      <c r="E45" s="50"/>
      <c r="F45" s="50"/>
    </row>
    <row r="46" spans="1:6" x14ac:dyDescent="0.2">
      <c r="A46" s="47"/>
      <c r="B46" s="64"/>
      <c r="C46" s="63"/>
      <c r="D46" s="65"/>
      <c r="E46" s="50"/>
      <c r="F46" s="50"/>
    </row>
    <row r="47" spans="1:6" x14ac:dyDescent="0.2">
      <c r="A47" s="47">
        <v>2.2000000000000002</v>
      </c>
      <c r="B47" s="66" t="s">
        <v>236</v>
      </c>
      <c r="C47" s="63"/>
      <c r="D47" s="65"/>
      <c r="E47" s="50"/>
      <c r="F47" s="50"/>
    </row>
    <row r="48" spans="1:6" ht="51" x14ac:dyDescent="0.2">
      <c r="A48" s="47"/>
      <c r="B48" s="98" t="s">
        <v>314</v>
      </c>
      <c r="C48" s="49">
        <v>1</v>
      </c>
      <c r="D48" s="67" t="s">
        <v>123</v>
      </c>
      <c r="E48" s="50"/>
      <c r="F48" s="50"/>
    </row>
    <row r="49" spans="1:13" x14ac:dyDescent="0.2">
      <c r="A49" s="47"/>
      <c r="B49" s="61"/>
      <c r="C49" s="63"/>
      <c r="D49" s="65"/>
      <c r="E49" s="50"/>
      <c r="F49" s="50"/>
    </row>
    <row r="50" spans="1:13" x14ac:dyDescent="0.2">
      <c r="A50" s="47">
        <v>2.2999999999999998</v>
      </c>
      <c r="B50" s="60" t="s">
        <v>156</v>
      </c>
      <c r="C50" s="63"/>
      <c r="D50" s="65"/>
      <c r="E50" s="50"/>
      <c r="F50" s="50"/>
      <c r="K50" s="68"/>
    </row>
    <row r="51" spans="1:13" ht="51" x14ac:dyDescent="0.2">
      <c r="A51" s="47"/>
      <c r="B51" s="98" t="s">
        <v>237</v>
      </c>
      <c r="C51" s="63"/>
      <c r="E51" s="50"/>
      <c r="F51" s="50"/>
      <c r="K51" s="68"/>
    </row>
    <row r="52" spans="1:13" x14ac:dyDescent="0.2">
      <c r="A52" s="47" t="s">
        <v>7</v>
      </c>
      <c r="B52" s="98" t="s">
        <v>238</v>
      </c>
      <c r="C52" s="63">
        <f>50.42*1.2</f>
        <v>60.503999999999998</v>
      </c>
      <c r="D52" s="67" t="s">
        <v>157</v>
      </c>
      <c r="E52" s="50"/>
      <c r="F52" s="50"/>
    </row>
    <row r="53" spans="1:13" x14ac:dyDescent="0.2">
      <c r="A53" s="47"/>
      <c r="B53" s="64"/>
      <c r="C53" s="63"/>
      <c r="D53" s="70"/>
      <c r="E53" s="50"/>
      <c r="F53" s="50"/>
    </row>
    <row r="54" spans="1:13" x14ac:dyDescent="0.2">
      <c r="A54" s="47">
        <v>2.4</v>
      </c>
      <c r="B54" s="61" t="s">
        <v>165</v>
      </c>
      <c r="C54" s="63"/>
      <c r="D54" s="65"/>
      <c r="E54" s="50"/>
      <c r="F54" s="50"/>
    </row>
    <row r="55" spans="1:13" ht="25.5" x14ac:dyDescent="0.2">
      <c r="A55" s="47"/>
      <c r="B55" s="98" t="s">
        <v>166</v>
      </c>
      <c r="C55" s="63"/>
      <c r="D55" s="65"/>
      <c r="E55" s="50"/>
      <c r="F55" s="50"/>
      <c r="M55" s="71"/>
    </row>
    <row r="56" spans="1:13" ht="25.5" x14ac:dyDescent="0.2">
      <c r="A56" s="47"/>
      <c r="B56" s="98" t="s">
        <v>167</v>
      </c>
      <c r="C56" s="63"/>
      <c r="D56" s="65"/>
      <c r="E56" s="50"/>
      <c r="F56" s="50"/>
    </row>
    <row r="57" spans="1:13" x14ac:dyDescent="0.2">
      <c r="A57" s="54" t="s">
        <v>7</v>
      </c>
      <c r="B57" s="64" t="s">
        <v>158</v>
      </c>
      <c r="C57" s="49">
        <v>10.1</v>
      </c>
      <c r="D57" s="67" t="s">
        <v>157</v>
      </c>
      <c r="E57" s="50"/>
      <c r="F57" s="50"/>
      <c r="M57" s="71"/>
    </row>
    <row r="58" spans="1:13" ht="25.5" x14ac:dyDescent="0.2">
      <c r="A58" s="54" t="s">
        <v>32</v>
      </c>
      <c r="B58" s="64" t="s">
        <v>239</v>
      </c>
      <c r="C58" s="49">
        <f>308.28*0.2</f>
        <v>61.655999999999999</v>
      </c>
      <c r="D58" s="67" t="s">
        <v>157</v>
      </c>
      <c r="E58" s="50"/>
      <c r="F58" s="50"/>
      <c r="M58" s="71"/>
    </row>
    <row r="59" spans="1:13" ht="25.5" x14ac:dyDescent="0.2">
      <c r="A59" s="54" t="s">
        <v>32</v>
      </c>
      <c r="B59" s="64" t="s">
        <v>159</v>
      </c>
      <c r="C59" s="49">
        <f>308.28</f>
        <v>308.27999999999997</v>
      </c>
      <c r="D59" s="67" t="s">
        <v>96</v>
      </c>
      <c r="E59" s="50"/>
      <c r="F59" s="50"/>
    </row>
    <row r="60" spans="1:13" x14ac:dyDescent="0.2">
      <c r="A60" s="47"/>
      <c r="B60" s="64"/>
      <c r="C60" s="49"/>
      <c r="D60" s="65"/>
      <c r="E60" s="50"/>
      <c r="F60" s="50"/>
    </row>
    <row r="61" spans="1:13" x14ac:dyDescent="0.2">
      <c r="A61" s="47">
        <v>2.5</v>
      </c>
      <c r="B61" s="61" t="s">
        <v>160</v>
      </c>
      <c r="C61" s="49"/>
      <c r="D61" s="47"/>
      <c r="E61" s="50"/>
      <c r="F61" s="50"/>
    </row>
    <row r="62" spans="1:13" ht="25.5" x14ac:dyDescent="0.2">
      <c r="A62" s="47"/>
      <c r="B62" s="98" t="s">
        <v>161</v>
      </c>
      <c r="C62" s="49"/>
      <c r="D62" s="47"/>
      <c r="E62" s="50"/>
      <c r="F62" s="50"/>
    </row>
    <row r="63" spans="1:13" ht="38.25" x14ac:dyDescent="0.2">
      <c r="A63" s="54" t="s">
        <v>7</v>
      </c>
      <c r="B63" s="98" t="s">
        <v>162</v>
      </c>
      <c r="C63" s="49">
        <f>C59</f>
        <v>308.27999999999997</v>
      </c>
      <c r="D63" s="67" t="s">
        <v>96</v>
      </c>
      <c r="E63" s="50"/>
      <c r="F63" s="50"/>
    </row>
    <row r="64" spans="1:13" x14ac:dyDescent="0.2">
      <c r="A64" s="54"/>
      <c r="B64" s="64"/>
      <c r="C64" s="72"/>
      <c r="D64" s="47"/>
      <c r="E64" s="50"/>
      <c r="F64" s="50"/>
    </row>
    <row r="65" spans="1:6" x14ac:dyDescent="0.2">
      <c r="A65" s="47">
        <v>2.6</v>
      </c>
      <c r="B65" s="61" t="s">
        <v>163</v>
      </c>
      <c r="C65" s="72"/>
      <c r="D65" s="47"/>
      <c r="E65" s="50"/>
      <c r="F65" s="50"/>
    </row>
    <row r="66" spans="1:6" ht="38.25" x14ac:dyDescent="0.2">
      <c r="A66" s="47"/>
      <c r="B66" s="98" t="s">
        <v>164</v>
      </c>
      <c r="C66" s="72">
        <v>1</v>
      </c>
      <c r="D66" s="47" t="s">
        <v>123</v>
      </c>
      <c r="E66" s="50"/>
      <c r="F66" s="50"/>
    </row>
    <row r="67" spans="1:6" x14ac:dyDescent="0.2">
      <c r="A67" s="47"/>
      <c r="B67" s="64"/>
      <c r="C67" s="73"/>
      <c r="D67" s="47"/>
      <c r="E67" s="50"/>
      <c r="F67" s="50"/>
    </row>
    <row r="68" spans="1:6" x14ac:dyDescent="0.2">
      <c r="A68" s="47"/>
      <c r="B68" s="64"/>
      <c r="C68" s="73"/>
      <c r="D68" s="47"/>
      <c r="E68" s="50"/>
      <c r="F68" s="50"/>
    </row>
    <row r="69" spans="1:6" x14ac:dyDescent="0.2">
      <c r="A69" s="47"/>
      <c r="B69" s="64"/>
      <c r="C69" s="73"/>
      <c r="D69" s="47"/>
      <c r="E69" s="50"/>
      <c r="F69" s="50"/>
    </row>
    <row r="70" spans="1:6" x14ac:dyDescent="0.2">
      <c r="A70" s="47"/>
      <c r="B70" s="74"/>
      <c r="C70" s="75"/>
      <c r="D70" s="47"/>
      <c r="E70" s="50"/>
      <c r="F70" s="50"/>
    </row>
    <row r="71" spans="1:6" x14ac:dyDescent="0.2">
      <c r="A71" s="124" t="s">
        <v>97</v>
      </c>
      <c r="B71" s="128"/>
      <c r="C71" s="128"/>
      <c r="D71" s="128"/>
      <c r="E71" s="57"/>
      <c r="F71" s="127"/>
    </row>
    <row r="72" spans="1:6" x14ac:dyDescent="0.2">
      <c r="A72" s="119" t="s">
        <v>27</v>
      </c>
      <c r="B72" s="120"/>
      <c r="C72" s="120"/>
      <c r="D72" s="120"/>
      <c r="E72" s="58"/>
      <c r="F72" s="127"/>
    </row>
    <row r="73" spans="1:6" x14ac:dyDescent="0.2">
      <c r="A73" s="42"/>
      <c r="B73" s="43"/>
      <c r="C73" s="76"/>
      <c r="D73" s="42"/>
      <c r="E73" s="45"/>
      <c r="F73" s="45"/>
    </row>
    <row r="74" spans="1:6" x14ac:dyDescent="0.2">
      <c r="A74" s="47"/>
      <c r="B74" s="48" t="s">
        <v>46</v>
      </c>
      <c r="C74" s="77"/>
      <c r="D74" s="47"/>
      <c r="E74" s="50"/>
      <c r="F74" s="50"/>
    </row>
    <row r="75" spans="1:6" x14ac:dyDescent="0.2">
      <c r="A75" s="47"/>
      <c r="B75" s="48" t="s">
        <v>45</v>
      </c>
      <c r="C75" s="77"/>
      <c r="D75" s="47"/>
      <c r="E75" s="50"/>
      <c r="F75" s="50"/>
    </row>
    <row r="76" spans="1:6" x14ac:dyDescent="0.2">
      <c r="A76" s="47"/>
      <c r="B76" s="48" t="s">
        <v>29</v>
      </c>
      <c r="C76" s="77"/>
      <c r="D76" s="47"/>
      <c r="E76" s="50"/>
      <c r="F76" s="50"/>
    </row>
    <row r="77" spans="1:6" ht="51" x14ac:dyDescent="0.2">
      <c r="A77" s="47"/>
      <c r="B77" s="98" t="s">
        <v>30</v>
      </c>
      <c r="C77" s="77"/>
      <c r="D77" s="47"/>
      <c r="E77" s="50"/>
      <c r="F77" s="50"/>
    </row>
    <row r="78" spans="1:6" x14ac:dyDescent="0.2">
      <c r="A78" s="47"/>
      <c r="B78" s="55" t="s">
        <v>31</v>
      </c>
      <c r="C78" s="49"/>
      <c r="D78" s="47"/>
      <c r="E78" s="50"/>
      <c r="F78" s="50"/>
    </row>
    <row r="79" spans="1:6" ht="63.75" x14ac:dyDescent="0.2">
      <c r="A79" s="47"/>
      <c r="B79" s="98" t="s">
        <v>181</v>
      </c>
      <c r="C79" s="49"/>
      <c r="D79" s="47"/>
      <c r="E79" s="50"/>
      <c r="F79" s="50"/>
    </row>
    <row r="80" spans="1:6" ht="51" x14ac:dyDescent="0.2">
      <c r="A80" s="47"/>
      <c r="B80" s="98" t="s">
        <v>182</v>
      </c>
      <c r="C80" s="49"/>
      <c r="D80" s="47"/>
      <c r="E80" s="50"/>
      <c r="F80" s="50"/>
    </row>
    <row r="81" spans="1:15" ht="25.5" x14ac:dyDescent="0.2">
      <c r="A81" s="47"/>
      <c r="B81" s="98" t="s">
        <v>240</v>
      </c>
      <c r="C81" s="49"/>
      <c r="D81" s="47"/>
      <c r="E81" s="50"/>
      <c r="F81" s="50"/>
    </row>
    <row r="82" spans="1:15" x14ac:dyDescent="0.2">
      <c r="A82" s="47"/>
      <c r="B82" s="55"/>
      <c r="C82" s="49"/>
      <c r="D82" s="47"/>
      <c r="E82" s="50"/>
      <c r="F82" s="50"/>
    </row>
    <row r="83" spans="1:15" x14ac:dyDescent="0.2">
      <c r="A83" s="47">
        <v>3.1</v>
      </c>
      <c r="B83" s="48" t="s">
        <v>171</v>
      </c>
      <c r="C83" s="49"/>
      <c r="D83" s="47"/>
      <c r="E83" s="50"/>
      <c r="F83" s="50"/>
      <c r="G83" s="69"/>
      <c r="H83" s="69"/>
      <c r="I83" s="69"/>
      <c r="J83" s="69"/>
      <c r="K83" s="69"/>
      <c r="L83" s="69"/>
      <c r="M83" s="69"/>
    </row>
    <row r="84" spans="1:15" x14ac:dyDescent="0.2">
      <c r="A84" s="47" t="s">
        <v>7</v>
      </c>
      <c r="B84" s="51" t="s">
        <v>172</v>
      </c>
      <c r="C84" s="49">
        <v>2.0099999999999998</v>
      </c>
      <c r="D84" s="78" t="s">
        <v>157</v>
      </c>
      <c r="E84" s="50"/>
      <c r="F84" s="50"/>
      <c r="G84" s="69"/>
      <c r="H84" s="69"/>
      <c r="I84" s="69"/>
      <c r="J84" s="69"/>
      <c r="K84" s="69"/>
      <c r="L84" s="69"/>
      <c r="M84" s="79"/>
    </row>
    <row r="85" spans="1:15" x14ac:dyDescent="0.2">
      <c r="A85" s="47"/>
      <c r="B85" s="51"/>
      <c r="C85" s="49"/>
      <c r="D85" s="78"/>
      <c r="E85" s="50"/>
      <c r="F85" s="50"/>
      <c r="G85" s="69"/>
      <c r="H85" s="69"/>
      <c r="I85" s="69"/>
      <c r="J85" s="69"/>
      <c r="K85" s="69"/>
      <c r="L85" s="69"/>
      <c r="M85" s="79"/>
    </row>
    <row r="86" spans="1:15" x14ac:dyDescent="0.2">
      <c r="A86" s="53" t="s">
        <v>168</v>
      </c>
      <c r="B86" s="48" t="s">
        <v>169</v>
      </c>
      <c r="C86" s="49"/>
      <c r="D86" s="47"/>
      <c r="E86" s="50"/>
      <c r="F86" s="50"/>
      <c r="G86" s="69"/>
      <c r="H86" s="69"/>
      <c r="I86" s="69"/>
      <c r="J86" s="69"/>
      <c r="K86" s="69"/>
      <c r="L86" s="69"/>
      <c r="M86" s="69"/>
    </row>
    <row r="87" spans="1:15" x14ac:dyDescent="0.2">
      <c r="A87" s="47" t="s">
        <v>7</v>
      </c>
      <c r="B87" s="51" t="s">
        <v>174</v>
      </c>
      <c r="C87" s="49">
        <v>50.42</v>
      </c>
      <c r="D87" s="78" t="s">
        <v>157</v>
      </c>
      <c r="E87" s="50"/>
      <c r="F87" s="50"/>
      <c r="M87" s="71"/>
    </row>
    <row r="88" spans="1:15" x14ac:dyDescent="0.2">
      <c r="A88" s="47" t="s">
        <v>32</v>
      </c>
      <c r="B88" s="51" t="s">
        <v>315</v>
      </c>
      <c r="C88" s="49">
        <v>1.74</v>
      </c>
      <c r="D88" s="78" t="s">
        <v>157</v>
      </c>
      <c r="E88" s="50"/>
      <c r="F88" s="50"/>
      <c r="J88" s="71"/>
    </row>
    <row r="89" spans="1:15" x14ac:dyDescent="0.2">
      <c r="A89" s="47"/>
      <c r="B89" s="51"/>
      <c r="C89" s="49"/>
      <c r="D89" s="78"/>
      <c r="E89" s="50"/>
      <c r="F89" s="50"/>
    </row>
    <row r="90" spans="1:15" x14ac:dyDescent="0.2">
      <c r="A90" s="53" t="s">
        <v>170</v>
      </c>
      <c r="B90" s="48" t="s">
        <v>105</v>
      </c>
      <c r="C90" s="49"/>
      <c r="D90" s="78"/>
      <c r="E90" s="50"/>
      <c r="F90" s="50"/>
      <c r="H90" s="71"/>
    </row>
    <row r="91" spans="1:15" ht="25.5" x14ac:dyDescent="0.2">
      <c r="A91" s="47" t="s">
        <v>7</v>
      </c>
      <c r="B91" s="98" t="s">
        <v>180</v>
      </c>
      <c r="C91" s="49">
        <f>308.28*0.15</f>
        <v>46.241999999999997</v>
      </c>
      <c r="D91" s="78" t="s">
        <v>157</v>
      </c>
      <c r="E91" s="50"/>
      <c r="F91" s="50"/>
      <c r="J91" s="71"/>
    </row>
    <row r="92" spans="1:15" x14ac:dyDescent="0.2">
      <c r="A92" s="47" t="s">
        <v>32</v>
      </c>
      <c r="B92" s="51" t="s">
        <v>145</v>
      </c>
      <c r="C92" s="49">
        <v>9.6</v>
      </c>
      <c r="D92" s="78" t="s">
        <v>157</v>
      </c>
      <c r="E92" s="50"/>
      <c r="F92" s="50"/>
      <c r="L92" s="71"/>
    </row>
    <row r="93" spans="1:15" x14ac:dyDescent="0.2">
      <c r="A93" s="47" t="s">
        <v>33</v>
      </c>
      <c r="B93" s="51" t="s">
        <v>217</v>
      </c>
      <c r="C93" s="49">
        <v>12.1</v>
      </c>
      <c r="D93" s="78" t="s">
        <v>157</v>
      </c>
      <c r="E93" s="50"/>
      <c r="F93" s="50"/>
      <c r="L93" s="71"/>
      <c r="M93" s="80"/>
      <c r="O93" s="81"/>
    </row>
    <row r="94" spans="1:15" x14ac:dyDescent="0.2">
      <c r="A94" s="47" t="s">
        <v>34</v>
      </c>
      <c r="B94" s="51" t="s">
        <v>186</v>
      </c>
      <c r="C94" s="49">
        <v>2.34</v>
      </c>
      <c r="D94" s="78" t="s">
        <v>157</v>
      </c>
      <c r="E94" s="50"/>
      <c r="F94" s="50"/>
      <c r="L94" s="71"/>
    </row>
    <row r="95" spans="1:15" x14ac:dyDescent="0.2">
      <c r="A95" s="47"/>
      <c r="B95" s="51"/>
      <c r="C95" s="49"/>
      <c r="D95" s="78"/>
      <c r="E95" s="50"/>
      <c r="F95" s="50"/>
    </row>
    <row r="96" spans="1:15" x14ac:dyDescent="0.2">
      <c r="A96" s="53" t="s">
        <v>176</v>
      </c>
      <c r="B96" s="48" t="s">
        <v>177</v>
      </c>
      <c r="C96" s="49"/>
      <c r="D96" s="78"/>
      <c r="E96" s="50"/>
      <c r="F96" s="50"/>
    </row>
    <row r="97" spans="1:12" x14ac:dyDescent="0.2">
      <c r="A97" s="47" t="s">
        <v>7</v>
      </c>
      <c r="B97" s="51" t="s">
        <v>145</v>
      </c>
      <c r="C97" s="49">
        <f>C92</f>
        <v>9.6</v>
      </c>
      <c r="D97" s="78" t="s">
        <v>157</v>
      </c>
      <c r="E97" s="50"/>
      <c r="F97" s="50"/>
    </row>
    <row r="98" spans="1:12" x14ac:dyDescent="0.2">
      <c r="A98" s="47" t="s">
        <v>32</v>
      </c>
      <c r="B98" s="51" t="s">
        <v>175</v>
      </c>
      <c r="C98" s="49">
        <v>58.74</v>
      </c>
      <c r="D98" s="78" t="s">
        <v>157</v>
      </c>
      <c r="E98" s="50"/>
      <c r="F98" s="50"/>
    </row>
    <row r="99" spans="1:12" x14ac:dyDescent="0.2">
      <c r="A99" s="47" t="s">
        <v>179</v>
      </c>
      <c r="B99" s="51" t="s">
        <v>204</v>
      </c>
      <c r="C99" s="49">
        <v>16.670000000000002</v>
      </c>
      <c r="D99" s="78" t="s">
        <v>157</v>
      </c>
      <c r="E99" s="50"/>
      <c r="F99" s="50"/>
      <c r="K99" s="71"/>
      <c r="L99" s="80"/>
    </row>
    <row r="100" spans="1:12" x14ac:dyDescent="0.2">
      <c r="A100" s="47"/>
      <c r="B100" s="51"/>
      <c r="C100" s="49"/>
      <c r="D100" s="78"/>
      <c r="E100" s="50"/>
      <c r="F100" s="50"/>
    </row>
    <row r="101" spans="1:12" x14ac:dyDescent="0.2">
      <c r="A101" s="53">
        <v>3.3</v>
      </c>
      <c r="B101" s="82" t="s">
        <v>173</v>
      </c>
      <c r="C101" s="83"/>
      <c r="D101" s="78"/>
      <c r="E101" s="50"/>
      <c r="F101" s="50"/>
    </row>
    <row r="102" spans="1:12" ht="25.5" x14ac:dyDescent="0.2">
      <c r="A102" s="54" t="s">
        <v>7</v>
      </c>
      <c r="B102" s="98" t="s">
        <v>218</v>
      </c>
      <c r="C102" s="83">
        <v>1</v>
      </c>
      <c r="D102" s="47" t="s">
        <v>123</v>
      </c>
      <c r="E102" s="50"/>
      <c r="F102" s="50">
        <f>E102*C102</f>
        <v>0</v>
      </c>
    </row>
    <row r="103" spans="1:12" ht="114.75" x14ac:dyDescent="0.2">
      <c r="A103" s="54" t="s">
        <v>32</v>
      </c>
      <c r="B103" s="98" t="s">
        <v>316</v>
      </c>
      <c r="C103" s="83">
        <v>1</v>
      </c>
      <c r="D103" s="47" t="s">
        <v>123</v>
      </c>
      <c r="E103" s="50"/>
      <c r="F103" s="50">
        <f>E103*C103</f>
        <v>0</v>
      </c>
    </row>
    <row r="104" spans="1:12" ht="114.75" x14ac:dyDescent="0.2">
      <c r="A104" s="54" t="s">
        <v>33</v>
      </c>
      <c r="B104" s="98" t="s">
        <v>317</v>
      </c>
      <c r="C104" s="83">
        <v>1</v>
      </c>
      <c r="D104" s="47" t="s">
        <v>123</v>
      </c>
      <c r="E104" s="50"/>
      <c r="F104" s="50">
        <f>E104*C104</f>
        <v>0</v>
      </c>
    </row>
    <row r="105" spans="1:12" ht="114.75" x14ac:dyDescent="0.2">
      <c r="A105" s="54" t="s">
        <v>34</v>
      </c>
      <c r="B105" s="98" t="s">
        <v>318</v>
      </c>
      <c r="C105" s="83">
        <v>1</v>
      </c>
      <c r="D105" s="47" t="s">
        <v>123</v>
      </c>
      <c r="E105" s="50"/>
      <c r="F105" s="50">
        <f>E105*C105</f>
        <v>0</v>
      </c>
    </row>
    <row r="106" spans="1:12" x14ac:dyDescent="0.2">
      <c r="A106" s="84"/>
      <c r="B106" s="85"/>
      <c r="C106" s="86"/>
      <c r="D106" s="87"/>
      <c r="E106" s="88"/>
      <c r="F106" s="88"/>
    </row>
    <row r="107" spans="1:12" x14ac:dyDescent="0.2">
      <c r="A107" s="53">
        <v>3.4</v>
      </c>
      <c r="B107" s="48" t="s">
        <v>109</v>
      </c>
      <c r="C107" s="83"/>
      <c r="D107" s="47"/>
      <c r="E107" s="50"/>
      <c r="F107" s="50"/>
    </row>
    <row r="108" spans="1:12" ht="25.5" x14ac:dyDescent="0.2">
      <c r="A108" s="47"/>
      <c r="B108" s="98" t="s">
        <v>319</v>
      </c>
      <c r="C108" s="83"/>
      <c r="D108" s="47"/>
      <c r="E108" s="50"/>
      <c r="F108" s="50"/>
    </row>
    <row r="109" spans="1:12" ht="38.25" x14ac:dyDescent="0.2">
      <c r="A109" s="54" t="s">
        <v>7</v>
      </c>
      <c r="B109" s="98" t="s">
        <v>155</v>
      </c>
      <c r="C109" s="83">
        <v>1</v>
      </c>
      <c r="D109" s="47" t="s">
        <v>21</v>
      </c>
      <c r="E109" s="50"/>
      <c r="F109" s="50"/>
    </row>
    <row r="110" spans="1:12" ht="25.5" x14ac:dyDescent="0.2">
      <c r="A110" s="47"/>
      <c r="B110" s="98" t="s">
        <v>319</v>
      </c>
      <c r="C110" s="83"/>
      <c r="D110" s="47"/>
      <c r="E110" s="50"/>
      <c r="F110" s="50"/>
    </row>
    <row r="111" spans="1:12" x14ac:dyDescent="0.2">
      <c r="A111" s="47"/>
      <c r="B111" s="55"/>
      <c r="C111" s="83"/>
      <c r="D111" s="47"/>
      <c r="E111" s="50"/>
      <c r="F111" s="50"/>
    </row>
    <row r="112" spans="1:12" ht="51" x14ac:dyDescent="0.2">
      <c r="A112" s="54" t="s">
        <v>32</v>
      </c>
      <c r="B112" s="98" t="s">
        <v>178</v>
      </c>
      <c r="C112" s="83">
        <v>1</v>
      </c>
      <c r="D112" s="47" t="s">
        <v>21</v>
      </c>
      <c r="E112" s="50"/>
      <c r="F112" s="50"/>
    </row>
    <row r="113" spans="1:8" ht="25.5" x14ac:dyDescent="0.2">
      <c r="A113" s="47"/>
      <c r="B113" s="98" t="s">
        <v>319</v>
      </c>
      <c r="C113" s="83"/>
      <c r="D113" s="47"/>
      <c r="E113" s="50"/>
      <c r="F113" s="50"/>
    </row>
    <row r="114" spans="1:8" x14ac:dyDescent="0.2">
      <c r="A114" s="47"/>
      <c r="B114" s="51"/>
      <c r="C114" s="49"/>
      <c r="D114" s="47"/>
      <c r="E114" s="50"/>
      <c r="F114" s="50"/>
    </row>
    <row r="115" spans="1:8" ht="51" x14ac:dyDescent="0.2">
      <c r="A115" s="54" t="s">
        <v>33</v>
      </c>
      <c r="B115" s="98" t="s">
        <v>183</v>
      </c>
      <c r="C115" s="83">
        <v>1</v>
      </c>
      <c r="D115" s="47" t="s">
        <v>21</v>
      </c>
      <c r="E115" s="50"/>
      <c r="F115" s="50"/>
    </row>
    <row r="116" spans="1:8" ht="25.5" x14ac:dyDescent="0.2">
      <c r="A116" s="47"/>
      <c r="B116" s="98" t="s">
        <v>319</v>
      </c>
      <c r="C116" s="83"/>
      <c r="D116" s="47"/>
      <c r="E116" s="50"/>
      <c r="F116" s="50"/>
    </row>
    <row r="117" spans="1:8" x14ac:dyDescent="0.2">
      <c r="A117" s="47"/>
      <c r="B117" s="51"/>
      <c r="C117" s="49"/>
      <c r="D117" s="47"/>
      <c r="E117" s="50"/>
      <c r="F117" s="50"/>
    </row>
    <row r="118" spans="1:8" ht="51" x14ac:dyDescent="0.2">
      <c r="A118" s="54" t="s">
        <v>34</v>
      </c>
      <c r="B118" s="98" t="s">
        <v>185</v>
      </c>
      <c r="C118" s="83">
        <v>1</v>
      </c>
      <c r="D118" s="47" t="s">
        <v>21</v>
      </c>
      <c r="E118" s="50"/>
      <c r="F118" s="50"/>
    </row>
    <row r="119" spans="1:8" ht="25.5" x14ac:dyDescent="0.2">
      <c r="A119" s="47"/>
      <c r="B119" s="98" t="s">
        <v>319</v>
      </c>
      <c r="C119" s="83"/>
      <c r="D119" s="47"/>
      <c r="E119" s="50"/>
      <c r="F119" s="50"/>
    </row>
    <row r="120" spans="1:8" x14ac:dyDescent="0.2">
      <c r="A120" s="47"/>
      <c r="B120" s="51"/>
      <c r="C120" s="49"/>
      <c r="D120" s="47"/>
      <c r="E120" s="50"/>
      <c r="F120" s="50"/>
    </row>
    <row r="121" spans="1:8" ht="38.25" x14ac:dyDescent="0.2">
      <c r="A121" s="54" t="s">
        <v>35</v>
      </c>
      <c r="B121" s="98" t="s">
        <v>184</v>
      </c>
      <c r="C121" s="83">
        <v>1</v>
      </c>
      <c r="D121" s="47" t="s">
        <v>21</v>
      </c>
      <c r="E121" s="50"/>
      <c r="F121" s="50"/>
    </row>
    <row r="122" spans="1:8" ht="25.5" x14ac:dyDescent="0.2">
      <c r="A122" s="47"/>
      <c r="B122" s="98" t="s">
        <v>319</v>
      </c>
      <c r="C122" s="83"/>
      <c r="D122" s="47"/>
      <c r="E122" s="50"/>
      <c r="F122" s="50"/>
    </row>
    <row r="123" spans="1:8" x14ac:dyDescent="0.2">
      <c r="A123" s="47"/>
      <c r="B123" s="51"/>
      <c r="C123" s="49"/>
      <c r="D123" s="47"/>
      <c r="E123" s="50"/>
      <c r="F123" s="50"/>
    </row>
    <row r="124" spans="1:8" x14ac:dyDescent="0.2">
      <c r="A124" s="47"/>
      <c r="B124" s="51"/>
      <c r="C124" s="49"/>
      <c r="D124" s="47"/>
      <c r="E124" s="50"/>
      <c r="F124" s="50"/>
    </row>
    <row r="125" spans="1:8" x14ac:dyDescent="0.2">
      <c r="A125" s="87"/>
      <c r="B125" s="74"/>
      <c r="C125" s="89"/>
      <c r="D125" s="87"/>
      <c r="E125" s="88"/>
      <c r="F125" s="88"/>
    </row>
    <row r="126" spans="1:8" x14ac:dyDescent="0.2">
      <c r="A126" s="124" t="s">
        <v>98</v>
      </c>
      <c r="B126" s="128"/>
      <c r="C126" s="128"/>
      <c r="D126" s="129"/>
      <c r="E126" s="57"/>
      <c r="F126" s="127"/>
    </row>
    <row r="127" spans="1:8" x14ac:dyDescent="0.2">
      <c r="A127" s="119" t="s">
        <v>27</v>
      </c>
      <c r="B127" s="120"/>
      <c r="C127" s="120"/>
      <c r="D127" s="121"/>
      <c r="E127" s="58"/>
      <c r="F127" s="127"/>
      <c r="H127" s="81"/>
    </row>
    <row r="128" spans="1:8" x14ac:dyDescent="0.2">
      <c r="A128" s="42"/>
      <c r="B128" s="43"/>
      <c r="C128" s="44"/>
      <c r="D128" s="42"/>
      <c r="E128" s="45"/>
      <c r="F128" s="45"/>
    </row>
    <row r="129" spans="1:15" x14ac:dyDescent="0.2">
      <c r="A129" s="47"/>
      <c r="B129" s="48" t="s">
        <v>53</v>
      </c>
      <c r="C129" s="49"/>
      <c r="D129" s="47"/>
      <c r="E129" s="50"/>
      <c r="F129" s="50"/>
    </row>
    <row r="130" spans="1:15" x14ac:dyDescent="0.2">
      <c r="A130" s="47"/>
      <c r="B130" s="48" t="s">
        <v>47</v>
      </c>
      <c r="C130" s="49"/>
      <c r="D130" s="47"/>
      <c r="E130" s="50"/>
      <c r="F130" s="50"/>
    </row>
    <row r="131" spans="1:15" x14ac:dyDescent="0.2">
      <c r="A131" s="47">
        <v>4.0999999999999996</v>
      </c>
      <c r="B131" s="48" t="s">
        <v>29</v>
      </c>
      <c r="C131" s="49"/>
      <c r="D131" s="47"/>
      <c r="E131" s="50"/>
      <c r="F131" s="50"/>
    </row>
    <row r="132" spans="1:15" ht="153" x14ac:dyDescent="0.2">
      <c r="A132" s="47"/>
      <c r="B132" s="98" t="s">
        <v>48</v>
      </c>
      <c r="C132" s="49"/>
      <c r="D132" s="47"/>
      <c r="E132" s="50"/>
      <c r="F132" s="50"/>
    </row>
    <row r="133" spans="1:15" x14ac:dyDescent="0.2">
      <c r="A133" s="47"/>
      <c r="B133" s="55"/>
      <c r="C133" s="49"/>
      <c r="D133" s="47"/>
      <c r="E133" s="50"/>
      <c r="F133" s="50"/>
    </row>
    <row r="134" spans="1:15" x14ac:dyDescent="0.2">
      <c r="A134" s="47">
        <v>4.2</v>
      </c>
      <c r="B134" s="48" t="s">
        <v>49</v>
      </c>
      <c r="C134" s="49"/>
      <c r="D134" s="47"/>
      <c r="E134" s="50"/>
      <c r="F134" s="50"/>
    </row>
    <row r="135" spans="1:15" ht="38.25" x14ac:dyDescent="0.2">
      <c r="A135" s="54" t="s">
        <v>106</v>
      </c>
      <c r="B135" s="55" t="s">
        <v>320</v>
      </c>
      <c r="C135" s="49"/>
      <c r="D135" s="47"/>
      <c r="E135" s="50"/>
      <c r="F135" s="50"/>
      <c r="N135" s="68"/>
      <c r="O135" s="71"/>
    </row>
    <row r="136" spans="1:15" x14ac:dyDescent="0.2">
      <c r="A136" s="47"/>
      <c r="B136" s="90"/>
      <c r="C136" s="49"/>
      <c r="D136" s="47"/>
      <c r="E136" s="50"/>
      <c r="F136" s="50"/>
    </row>
    <row r="137" spans="1:15" x14ac:dyDescent="0.2">
      <c r="A137" s="47" t="s">
        <v>7</v>
      </c>
      <c r="B137" s="55" t="s">
        <v>105</v>
      </c>
      <c r="C137" s="49">
        <v>382.3</v>
      </c>
      <c r="D137" s="78" t="s">
        <v>96</v>
      </c>
      <c r="E137" s="50"/>
      <c r="F137" s="50"/>
      <c r="N137" s="68"/>
      <c r="O137" s="71"/>
    </row>
    <row r="138" spans="1:15" x14ac:dyDescent="0.2">
      <c r="A138" s="47" t="s">
        <v>32</v>
      </c>
      <c r="B138" s="51" t="s">
        <v>177</v>
      </c>
      <c r="C138" s="49">
        <v>403.1</v>
      </c>
      <c r="D138" s="47" t="s">
        <v>96</v>
      </c>
      <c r="E138" s="50"/>
      <c r="F138" s="50"/>
      <c r="N138" s="68"/>
      <c r="O138" s="71"/>
    </row>
    <row r="139" spans="1:15" x14ac:dyDescent="0.2">
      <c r="A139" s="47"/>
      <c r="B139" s="51"/>
      <c r="C139" s="49"/>
      <c r="D139" s="47"/>
      <c r="E139" s="50"/>
      <c r="F139" s="50"/>
    </row>
    <row r="140" spans="1:15" x14ac:dyDescent="0.2">
      <c r="A140" s="47">
        <v>4.3</v>
      </c>
      <c r="B140" s="48" t="s">
        <v>50</v>
      </c>
      <c r="C140" s="49"/>
      <c r="D140" s="47"/>
      <c r="E140" s="50"/>
      <c r="F140" s="50"/>
    </row>
    <row r="141" spans="1:15" ht="38.25" x14ac:dyDescent="0.2">
      <c r="A141" s="54" t="s">
        <v>110</v>
      </c>
      <c r="B141" s="98" t="s">
        <v>321</v>
      </c>
      <c r="C141" s="49"/>
      <c r="D141" s="47"/>
      <c r="E141" s="50"/>
      <c r="F141" s="50"/>
    </row>
    <row r="142" spans="1:15" x14ac:dyDescent="0.2">
      <c r="A142" s="47" t="s">
        <v>7</v>
      </c>
      <c r="B142" s="55" t="s">
        <v>105</v>
      </c>
      <c r="C142" s="49">
        <f>C137*2</f>
        <v>764.6</v>
      </c>
      <c r="D142" s="78" t="s">
        <v>96</v>
      </c>
      <c r="E142" s="50"/>
      <c r="F142" s="50"/>
    </row>
    <row r="143" spans="1:15" x14ac:dyDescent="0.2">
      <c r="A143" s="47" t="s">
        <v>32</v>
      </c>
      <c r="B143" s="51" t="s">
        <v>177</v>
      </c>
      <c r="C143" s="49">
        <f>C138*2</f>
        <v>806.2</v>
      </c>
      <c r="D143" s="47" t="s">
        <v>96</v>
      </c>
      <c r="E143" s="50"/>
      <c r="F143" s="50"/>
    </row>
    <row r="144" spans="1:15" x14ac:dyDescent="0.2">
      <c r="A144" s="47"/>
      <c r="B144" s="51"/>
      <c r="C144" s="49"/>
      <c r="D144" s="47"/>
      <c r="E144" s="50"/>
      <c r="F144" s="50"/>
    </row>
    <row r="145" spans="1:6" x14ac:dyDescent="0.2">
      <c r="A145" s="47">
        <v>4.4000000000000004</v>
      </c>
      <c r="B145" s="48" t="s">
        <v>51</v>
      </c>
      <c r="C145" s="49"/>
      <c r="D145" s="47"/>
      <c r="E145" s="50"/>
      <c r="F145" s="50"/>
    </row>
    <row r="146" spans="1:6" x14ac:dyDescent="0.2">
      <c r="A146" s="47" t="s">
        <v>111</v>
      </c>
      <c r="B146" s="51" t="s">
        <v>153</v>
      </c>
      <c r="C146" s="49"/>
      <c r="D146" s="47"/>
      <c r="E146" s="50"/>
      <c r="F146" s="50"/>
    </row>
    <row r="147" spans="1:6" x14ac:dyDescent="0.2">
      <c r="A147" s="47"/>
      <c r="B147" s="98" t="s">
        <v>52</v>
      </c>
      <c r="C147" s="49"/>
      <c r="D147" s="47"/>
      <c r="E147" s="50"/>
      <c r="F147" s="50"/>
    </row>
    <row r="148" spans="1:6" x14ac:dyDescent="0.2">
      <c r="A148" s="47"/>
      <c r="B148" s="51" t="s">
        <v>125</v>
      </c>
      <c r="C148" s="49"/>
      <c r="D148" s="47"/>
      <c r="E148" s="50"/>
      <c r="F148" s="50"/>
    </row>
    <row r="149" spans="1:6" x14ac:dyDescent="0.2">
      <c r="A149" s="47" t="s">
        <v>7</v>
      </c>
      <c r="B149" s="55" t="s">
        <v>105</v>
      </c>
      <c r="C149" s="49">
        <f>C59</f>
        <v>308.27999999999997</v>
      </c>
      <c r="D149" s="78" t="s">
        <v>96</v>
      </c>
      <c r="E149" s="50"/>
      <c r="F149" s="50"/>
    </row>
    <row r="150" spans="1:6" x14ac:dyDescent="0.2">
      <c r="A150" s="47" t="s">
        <v>34</v>
      </c>
      <c r="B150" s="51" t="s">
        <v>177</v>
      </c>
      <c r="C150" s="49">
        <f>C149</f>
        <v>308.27999999999997</v>
      </c>
      <c r="D150" s="47" t="s">
        <v>96</v>
      </c>
      <c r="E150" s="50"/>
      <c r="F150" s="50"/>
    </row>
    <row r="151" spans="1:6" x14ac:dyDescent="0.2">
      <c r="A151" s="47"/>
      <c r="B151" s="51"/>
      <c r="C151" s="49"/>
      <c r="D151" s="47"/>
      <c r="E151" s="50"/>
      <c r="F151" s="50"/>
    </row>
    <row r="152" spans="1:6" x14ac:dyDescent="0.2">
      <c r="A152" s="47"/>
      <c r="B152" s="51"/>
      <c r="C152" s="49"/>
      <c r="D152" s="47"/>
      <c r="E152" s="50"/>
      <c r="F152" s="50"/>
    </row>
    <row r="153" spans="1:6" x14ac:dyDescent="0.2">
      <c r="A153" s="47"/>
      <c r="B153" s="51"/>
      <c r="C153" s="49"/>
      <c r="D153" s="47"/>
      <c r="E153" s="50"/>
      <c r="F153" s="50"/>
    </row>
    <row r="154" spans="1:6" x14ac:dyDescent="0.2">
      <c r="A154" s="47"/>
      <c r="B154" s="51"/>
      <c r="C154" s="49"/>
      <c r="D154" s="47"/>
      <c r="E154" s="50"/>
      <c r="F154" s="50"/>
    </row>
    <row r="155" spans="1:6" x14ac:dyDescent="0.2">
      <c r="A155" s="47"/>
      <c r="B155" s="51"/>
      <c r="C155" s="49"/>
      <c r="D155" s="78"/>
      <c r="E155" s="50"/>
      <c r="F155" s="50"/>
    </row>
    <row r="156" spans="1:6" x14ac:dyDescent="0.2">
      <c r="A156" s="47"/>
      <c r="B156" s="51"/>
      <c r="C156" s="49"/>
      <c r="D156" s="78"/>
      <c r="E156" s="50"/>
      <c r="F156" s="50"/>
    </row>
    <row r="157" spans="1:6" x14ac:dyDescent="0.2">
      <c r="A157" s="87"/>
      <c r="B157" s="74"/>
      <c r="C157" s="89"/>
      <c r="D157" s="91"/>
      <c r="E157" s="88"/>
      <c r="F157" s="88"/>
    </row>
    <row r="158" spans="1:6" x14ac:dyDescent="0.2">
      <c r="A158" s="124" t="s">
        <v>99</v>
      </c>
      <c r="B158" s="128"/>
      <c r="C158" s="128"/>
      <c r="D158" s="129"/>
      <c r="E158" s="57"/>
      <c r="F158" s="127"/>
    </row>
    <row r="159" spans="1:6" x14ac:dyDescent="0.2">
      <c r="A159" s="119" t="s">
        <v>27</v>
      </c>
      <c r="B159" s="120"/>
      <c r="C159" s="120"/>
      <c r="D159" s="121"/>
      <c r="E159" s="58"/>
      <c r="F159" s="127"/>
    </row>
    <row r="160" spans="1:6" x14ac:dyDescent="0.2">
      <c r="A160" s="42"/>
      <c r="B160" s="43"/>
      <c r="C160" s="44"/>
      <c r="D160" s="42"/>
      <c r="E160" s="45"/>
      <c r="F160" s="45"/>
    </row>
    <row r="161" spans="1:6" x14ac:dyDescent="0.2">
      <c r="A161" s="47"/>
      <c r="B161" s="48" t="s">
        <v>56</v>
      </c>
      <c r="C161" s="49"/>
      <c r="D161" s="47"/>
      <c r="E161" s="50"/>
      <c r="F161" s="50"/>
    </row>
    <row r="162" spans="1:6" x14ac:dyDescent="0.2">
      <c r="A162" s="47"/>
      <c r="B162" s="48" t="s">
        <v>54</v>
      </c>
      <c r="C162" s="49"/>
      <c r="D162" s="47"/>
      <c r="E162" s="50"/>
      <c r="F162" s="50"/>
    </row>
    <row r="163" spans="1:6" x14ac:dyDescent="0.2">
      <c r="A163" s="47">
        <v>5.0999999999999996</v>
      </c>
      <c r="B163" s="48" t="s">
        <v>29</v>
      </c>
      <c r="C163" s="49"/>
      <c r="D163" s="47"/>
      <c r="E163" s="50"/>
      <c r="F163" s="50"/>
    </row>
    <row r="164" spans="1:6" ht="63.75" x14ac:dyDescent="0.2">
      <c r="A164" s="47"/>
      <c r="B164" s="98" t="s">
        <v>55</v>
      </c>
      <c r="C164" s="49"/>
      <c r="D164" s="47"/>
      <c r="E164" s="50"/>
      <c r="F164" s="50"/>
    </row>
    <row r="165" spans="1:6" ht="25.5" x14ac:dyDescent="0.2">
      <c r="A165" s="47"/>
      <c r="B165" s="98" t="s">
        <v>107</v>
      </c>
      <c r="C165" s="49"/>
      <c r="D165" s="47"/>
      <c r="E165" s="50"/>
      <c r="F165" s="50"/>
    </row>
    <row r="166" spans="1:6" x14ac:dyDescent="0.2">
      <c r="A166" s="47"/>
      <c r="B166" s="48"/>
      <c r="C166" s="49"/>
      <c r="D166" s="47"/>
      <c r="E166" s="50"/>
      <c r="F166" s="50"/>
    </row>
    <row r="167" spans="1:6" x14ac:dyDescent="0.2">
      <c r="A167" s="47" t="s">
        <v>7</v>
      </c>
      <c r="B167" s="55" t="s">
        <v>187</v>
      </c>
      <c r="C167" s="83">
        <v>1</v>
      </c>
      <c r="D167" s="47" t="s">
        <v>21</v>
      </c>
      <c r="E167" s="50"/>
      <c r="F167" s="50"/>
    </row>
    <row r="168" spans="1:6" x14ac:dyDescent="0.2">
      <c r="A168" s="47" t="s">
        <v>32</v>
      </c>
      <c r="B168" s="55" t="s">
        <v>188</v>
      </c>
      <c r="C168" s="83">
        <v>1</v>
      </c>
      <c r="D168" s="47" t="s">
        <v>21</v>
      </c>
      <c r="E168" s="50"/>
      <c r="F168" s="50"/>
    </row>
    <row r="169" spans="1:6" x14ac:dyDescent="0.2">
      <c r="A169" s="47" t="s">
        <v>33</v>
      </c>
      <c r="B169" s="55" t="s">
        <v>189</v>
      </c>
      <c r="C169" s="83">
        <v>1</v>
      </c>
      <c r="D169" s="47" t="s">
        <v>21</v>
      </c>
      <c r="E169" s="50"/>
      <c r="F169" s="50"/>
    </row>
    <row r="170" spans="1:6" x14ac:dyDescent="0.2">
      <c r="A170" s="47" t="s">
        <v>205</v>
      </c>
      <c r="B170" s="51" t="s">
        <v>243</v>
      </c>
      <c r="C170" s="83">
        <v>1</v>
      </c>
      <c r="D170" s="47" t="s">
        <v>21</v>
      </c>
      <c r="E170" s="50"/>
      <c r="F170" s="50"/>
    </row>
    <row r="171" spans="1:6" x14ac:dyDescent="0.2">
      <c r="A171" s="47"/>
      <c r="B171" s="51"/>
      <c r="C171" s="83"/>
      <c r="D171" s="47"/>
      <c r="E171" s="50"/>
      <c r="F171" s="50"/>
    </row>
    <row r="172" spans="1:6" x14ac:dyDescent="0.2">
      <c r="A172" s="47"/>
      <c r="B172" s="51"/>
      <c r="C172" s="83"/>
      <c r="D172" s="47"/>
      <c r="E172" s="50"/>
      <c r="F172" s="50"/>
    </row>
    <row r="173" spans="1:6" x14ac:dyDescent="0.2">
      <c r="A173" s="47"/>
      <c r="B173" s="51"/>
      <c r="C173" s="49"/>
      <c r="D173" s="67"/>
      <c r="E173" s="50"/>
      <c r="F173" s="50"/>
    </row>
    <row r="174" spans="1:6" x14ac:dyDescent="0.2">
      <c r="A174" s="47"/>
      <c r="B174" s="51"/>
      <c r="C174" s="49"/>
      <c r="D174" s="67"/>
      <c r="E174" s="50"/>
      <c r="F174" s="50"/>
    </row>
    <row r="175" spans="1:6" x14ac:dyDescent="0.2">
      <c r="A175" s="47"/>
      <c r="B175" s="51"/>
      <c r="C175" s="49"/>
      <c r="D175" s="67"/>
      <c r="E175" s="50"/>
      <c r="F175" s="50"/>
    </row>
    <row r="176" spans="1:6" x14ac:dyDescent="0.2">
      <c r="A176" s="47"/>
      <c r="B176" s="51"/>
      <c r="C176" s="49"/>
      <c r="D176" s="67"/>
      <c r="E176" s="50"/>
      <c r="F176" s="50"/>
    </row>
    <row r="177" spans="1:6" x14ac:dyDescent="0.2">
      <c r="A177" s="47"/>
      <c r="B177" s="51"/>
      <c r="C177" s="49"/>
      <c r="D177" s="67"/>
      <c r="E177" s="50"/>
      <c r="F177" s="50"/>
    </row>
    <row r="178" spans="1:6" x14ac:dyDescent="0.2">
      <c r="A178" s="47"/>
      <c r="B178" s="51"/>
      <c r="C178" s="49"/>
      <c r="D178" s="67"/>
      <c r="E178" s="50"/>
      <c r="F178" s="50"/>
    </row>
    <row r="179" spans="1:6" x14ac:dyDescent="0.2">
      <c r="A179" s="47"/>
      <c r="B179" s="51"/>
      <c r="C179" s="49"/>
      <c r="D179" s="70"/>
      <c r="E179" s="50"/>
      <c r="F179" s="50"/>
    </row>
    <row r="180" spans="1:6" x14ac:dyDescent="0.2">
      <c r="A180" s="54"/>
      <c r="B180" s="55"/>
      <c r="C180" s="63"/>
      <c r="D180" s="70"/>
      <c r="E180" s="50"/>
      <c r="F180" s="50"/>
    </row>
    <row r="181" spans="1:6" x14ac:dyDescent="0.2">
      <c r="A181" s="47"/>
      <c r="B181" s="51"/>
      <c r="C181" s="49"/>
      <c r="D181" s="47"/>
      <c r="E181" s="50"/>
      <c r="F181" s="50"/>
    </row>
    <row r="182" spans="1:6" x14ac:dyDescent="0.2">
      <c r="A182" s="124" t="s">
        <v>100</v>
      </c>
      <c r="B182" s="128"/>
      <c r="C182" s="128"/>
      <c r="D182" s="129"/>
      <c r="E182" s="57"/>
      <c r="F182" s="127"/>
    </row>
    <row r="183" spans="1:6" x14ac:dyDescent="0.2">
      <c r="A183" s="119" t="s">
        <v>27</v>
      </c>
      <c r="B183" s="120"/>
      <c r="C183" s="120"/>
      <c r="D183" s="121"/>
      <c r="E183" s="58"/>
      <c r="F183" s="127"/>
    </row>
    <row r="184" spans="1:6" x14ac:dyDescent="0.2">
      <c r="A184" s="42"/>
      <c r="B184" s="43"/>
      <c r="C184" s="44"/>
      <c r="D184" s="42"/>
      <c r="E184" s="45"/>
      <c r="F184" s="45"/>
    </row>
    <row r="185" spans="1:6" x14ac:dyDescent="0.2">
      <c r="A185" s="47"/>
      <c r="B185" s="48" t="s">
        <v>59</v>
      </c>
      <c r="C185" s="49"/>
      <c r="D185" s="47"/>
      <c r="E185" s="50"/>
      <c r="F185" s="50"/>
    </row>
    <row r="186" spans="1:6" x14ac:dyDescent="0.2">
      <c r="A186" s="47"/>
      <c r="B186" s="48" t="s">
        <v>146</v>
      </c>
      <c r="C186" s="49"/>
      <c r="D186" s="47"/>
      <c r="E186" s="50"/>
      <c r="F186" s="50"/>
    </row>
    <row r="187" spans="1:6" x14ac:dyDescent="0.2">
      <c r="A187" s="47"/>
      <c r="B187" s="51"/>
      <c r="C187" s="49"/>
      <c r="D187" s="47"/>
      <c r="E187" s="50"/>
      <c r="F187" s="50"/>
    </row>
    <row r="188" spans="1:6" x14ac:dyDescent="0.2">
      <c r="A188" s="47">
        <v>6.1</v>
      </c>
      <c r="B188" s="48" t="s">
        <v>29</v>
      </c>
      <c r="C188" s="49"/>
      <c r="D188" s="47"/>
      <c r="E188" s="50"/>
      <c r="F188" s="50"/>
    </row>
    <row r="189" spans="1:6" ht="63.75" x14ac:dyDescent="0.2">
      <c r="A189" s="47"/>
      <c r="B189" s="98" t="s">
        <v>57</v>
      </c>
      <c r="C189" s="49"/>
      <c r="D189" s="47"/>
      <c r="E189" s="50"/>
      <c r="F189" s="50"/>
    </row>
    <row r="190" spans="1:6" ht="25.5" x14ac:dyDescent="0.2">
      <c r="A190" s="47"/>
      <c r="B190" s="98" t="s">
        <v>58</v>
      </c>
      <c r="C190" s="49"/>
      <c r="D190" s="47"/>
      <c r="E190" s="50"/>
      <c r="F190" s="50"/>
    </row>
    <row r="191" spans="1:6" x14ac:dyDescent="0.2">
      <c r="A191" s="47"/>
      <c r="B191" s="55"/>
      <c r="C191" s="49"/>
      <c r="D191" s="47"/>
      <c r="E191" s="50"/>
      <c r="F191" s="50"/>
    </row>
    <row r="192" spans="1:6" x14ac:dyDescent="0.2">
      <c r="A192" s="47" t="s">
        <v>191</v>
      </c>
      <c r="B192" s="92" t="s">
        <v>190</v>
      </c>
      <c r="C192" s="49"/>
      <c r="D192" s="47"/>
      <c r="E192" s="50"/>
      <c r="F192" s="50"/>
    </row>
    <row r="193" spans="1:6" ht="38.25" x14ac:dyDescent="0.2">
      <c r="A193" s="47" t="s">
        <v>7</v>
      </c>
      <c r="B193" s="98" t="s">
        <v>192</v>
      </c>
      <c r="C193" s="49">
        <v>371.13</v>
      </c>
      <c r="D193" s="47" t="s">
        <v>96</v>
      </c>
      <c r="E193" s="50"/>
      <c r="F193" s="50"/>
    </row>
    <row r="194" spans="1:6" ht="25.5" x14ac:dyDescent="0.2">
      <c r="A194" s="47" t="s">
        <v>32</v>
      </c>
      <c r="B194" s="98" t="s">
        <v>322</v>
      </c>
      <c r="C194" s="49">
        <f>C193</f>
        <v>371.13</v>
      </c>
      <c r="D194" s="47" t="s">
        <v>96</v>
      </c>
      <c r="E194" s="50"/>
      <c r="F194" s="50"/>
    </row>
    <row r="195" spans="1:6" x14ac:dyDescent="0.2">
      <c r="A195" s="47"/>
      <c r="B195" s="48"/>
      <c r="C195" s="49"/>
      <c r="D195" s="67"/>
      <c r="E195" s="50"/>
      <c r="F195" s="50"/>
    </row>
    <row r="196" spans="1:6" x14ac:dyDescent="0.2">
      <c r="A196" s="47">
        <v>6.2</v>
      </c>
      <c r="B196" s="48" t="s">
        <v>258</v>
      </c>
      <c r="C196" s="49"/>
      <c r="D196" s="70"/>
      <c r="E196" s="50"/>
      <c r="F196" s="50"/>
    </row>
    <row r="197" spans="1:6" ht="51" x14ac:dyDescent="0.2">
      <c r="A197" s="47" t="s">
        <v>7</v>
      </c>
      <c r="B197" s="98" t="s">
        <v>259</v>
      </c>
      <c r="C197" s="49">
        <v>1</v>
      </c>
      <c r="D197" s="70" t="s">
        <v>123</v>
      </c>
      <c r="E197" s="50"/>
      <c r="F197" s="50"/>
    </row>
    <row r="198" spans="1:6" x14ac:dyDescent="0.2">
      <c r="A198" s="47"/>
      <c r="B198" s="51"/>
      <c r="C198" s="49"/>
      <c r="D198" s="47"/>
      <c r="E198" s="50"/>
      <c r="F198" s="50"/>
    </row>
    <row r="199" spans="1:6" x14ac:dyDescent="0.2">
      <c r="A199" s="47"/>
      <c r="B199" s="51"/>
      <c r="C199" s="49"/>
      <c r="D199" s="47"/>
      <c r="E199" s="50"/>
      <c r="F199" s="50"/>
    </row>
    <row r="200" spans="1:6" x14ac:dyDescent="0.2">
      <c r="A200" s="47"/>
      <c r="B200" s="51"/>
      <c r="C200" s="49"/>
      <c r="D200" s="47"/>
      <c r="E200" s="50"/>
      <c r="F200" s="50"/>
    </row>
    <row r="201" spans="1:6" x14ac:dyDescent="0.2">
      <c r="A201" s="47"/>
      <c r="B201" s="51"/>
      <c r="C201" s="49"/>
      <c r="D201" s="47"/>
      <c r="E201" s="50"/>
      <c r="F201" s="50"/>
    </row>
    <row r="202" spans="1:6" x14ac:dyDescent="0.2">
      <c r="A202" s="124" t="s">
        <v>147</v>
      </c>
      <c r="B202" s="128"/>
      <c r="C202" s="128"/>
      <c r="D202" s="129"/>
      <c r="E202" s="57"/>
      <c r="F202" s="127"/>
    </row>
    <row r="203" spans="1:6" x14ac:dyDescent="0.2">
      <c r="A203" s="119" t="s">
        <v>27</v>
      </c>
      <c r="B203" s="120"/>
      <c r="C203" s="120"/>
      <c r="D203" s="121"/>
      <c r="E203" s="58"/>
      <c r="F203" s="127"/>
    </row>
    <row r="204" spans="1:6" x14ac:dyDescent="0.2">
      <c r="A204" s="42"/>
      <c r="B204" s="43"/>
      <c r="C204" s="44"/>
      <c r="D204" s="42"/>
      <c r="E204" s="45"/>
      <c r="F204" s="45"/>
    </row>
    <row r="205" spans="1:6" x14ac:dyDescent="0.2">
      <c r="A205" s="47"/>
      <c r="B205" s="48" t="s">
        <v>61</v>
      </c>
      <c r="C205" s="49"/>
      <c r="D205" s="47"/>
      <c r="E205" s="50"/>
      <c r="F205" s="50"/>
    </row>
    <row r="206" spans="1:6" x14ac:dyDescent="0.2">
      <c r="A206" s="47"/>
      <c r="B206" s="48" t="s">
        <v>60</v>
      </c>
      <c r="C206" s="49"/>
      <c r="D206" s="47"/>
      <c r="E206" s="50"/>
      <c r="F206" s="50"/>
    </row>
    <row r="207" spans="1:6" x14ac:dyDescent="0.2">
      <c r="A207" s="47"/>
      <c r="B207" s="51"/>
      <c r="C207" s="49"/>
      <c r="D207" s="47"/>
      <c r="E207" s="50"/>
      <c r="F207" s="50"/>
    </row>
    <row r="208" spans="1:6" x14ac:dyDescent="0.2">
      <c r="A208" s="47">
        <v>7.1</v>
      </c>
      <c r="B208" s="48" t="s">
        <v>29</v>
      </c>
      <c r="C208" s="49"/>
      <c r="D208" s="47"/>
      <c r="E208" s="50"/>
      <c r="F208" s="50"/>
    </row>
    <row r="209" spans="1:8" ht="63.75" x14ac:dyDescent="0.2">
      <c r="A209" s="47"/>
      <c r="B209" s="98" t="s">
        <v>57</v>
      </c>
      <c r="C209" s="49"/>
      <c r="D209" s="47"/>
      <c r="E209" s="50"/>
      <c r="F209" s="50"/>
    </row>
    <row r="210" spans="1:8" ht="25.5" x14ac:dyDescent="0.2">
      <c r="A210" s="47"/>
      <c r="B210" s="98" t="s">
        <v>58</v>
      </c>
      <c r="C210" s="49"/>
      <c r="D210" s="47"/>
      <c r="E210" s="50"/>
      <c r="F210" s="50"/>
    </row>
    <row r="211" spans="1:8" x14ac:dyDescent="0.2">
      <c r="A211" s="47"/>
      <c r="B211" s="55"/>
      <c r="C211" s="49"/>
      <c r="D211" s="47"/>
      <c r="E211" s="50"/>
      <c r="F211" s="50"/>
    </row>
    <row r="212" spans="1:8" x14ac:dyDescent="0.2">
      <c r="A212" s="47">
        <v>7.2</v>
      </c>
      <c r="B212" s="92" t="s">
        <v>138</v>
      </c>
      <c r="C212" s="49"/>
      <c r="D212" s="47"/>
      <c r="E212" s="50"/>
      <c r="F212" s="50"/>
    </row>
    <row r="213" spans="1:8" ht="63.75" x14ac:dyDescent="0.2">
      <c r="A213" s="47"/>
      <c r="B213" s="98" t="s">
        <v>241</v>
      </c>
      <c r="C213" s="49"/>
      <c r="D213" s="47"/>
      <c r="E213" s="50"/>
      <c r="F213" s="50"/>
    </row>
    <row r="214" spans="1:8" ht="63.75" x14ac:dyDescent="0.2">
      <c r="A214" s="47"/>
      <c r="B214" s="98" t="s">
        <v>242</v>
      </c>
      <c r="C214" s="49"/>
      <c r="D214" s="47"/>
      <c r="E214" s="50"/>
      <c r="F214" s="50"/>
    </row>
    <row r="215" spans="1:8" x14ac:dyDescent="0.2">
      <c r="A215" s="47" t="s">
        <v>7</v>
      </c>
      <c r="B215" s="55" t="s">
        <v>299</v>
      </c>
      <c r="C215" s="49">
        <f>C63</f>
        <v>308.27999999999997</v>
      </c>
      <c r="D215" s="67" t="s">
        <v>96</v>
      </c>
      <c r="E215" s="50"/>
      <c r="F215" s="50"/>
    </row>
    <row r="216" spans="1:8" x14ac:dyDescent="0.2">
      <c r="A216" s="47" t="s">
        <v>32</v>
      </c>
      <c r="B216" s="55" t="s">
        <v>206</v>
      </c>
      <c r="C216" s="49">
        <f>C215</f>
        <v>308.27999999999997</v>
      </c>
      <c r="D216" s="67" t="s">
        <v>96</v>
      </c>
      <c r="E216" s="50"/>
      <c r="F216" s="50"/>
    </row>
    <row r="217" spans="1:8" x14ac:dyDescent="0.2">
      <c r="A217" s="47" t="s">
        <v>33</v>
      </c>
      <c r="B217" s="55" t="s">
        <v>193</v>
      </c>
      <c r="C217" s="49">
        <v>62.85</v>
      </c>
      <c r="D217" s="67" t="s">
        <v>96</v>
      </c>
      <c r="E217" s="50"/>
      <c r="F217" s="50"/>
      <c r="H217" s="81"/>
    </row>
    <row r="218" spans="1:8" x14ac:dyDescent="0.2">
      <c r="A218" s="47"/>
      <c r="B218" s="51"/>
      <c r="C218" s="49"/>
      <c r="D218" s="67"/>
      <c r="E218" s="50"/>
      <c r="F218" s="50"/>
    </row>
    <row r="219" spans="1:8" x14ac:dyDescent="0.2">
      <c r="A219" s="47"/>
      <c r="B219" s="51"/>
      <c r="C219" s="49"/>
      <c r="D219" s="47"/>
      <c r="E219" s="50"/>
      <c r="F219" s="50"/>
    </row>
    <row r="220" spans="1:8" x14ac:dyDescent="0.2">
      <c r="A220" s="124" t="s">
        <v>101</v>
      </c>
      <c r="B220" s="128"/>
      <c r="C220" s="128"/>
      <c r="D220" s="129"/>
      <c r="E220" s="57"/>
      <c r="F220" s="127"/>
    </row>
    <row r="221" spans="1:8" x14ac:dyDescent="0.2">
      <c r="A221" s="119" t="s">
        <v>27</v>
      </c>
      <c r="B221" s="120"/>
      <c r="C221" s="120"/>
      <c r="D221" s="121"/>
      <c r="E221" s="58"/>
      <c r="F221" s="127"/>
    </row>
    <row r="222" spans="1:8" x14ac:dyDescent="0.2">
      <c r="A222" s="42"/>
      <c r="B222" s="43"/>
      <c r="C222" s="44"/>
      <c r="D222" s="42"/>
      <c r="E222" s="45"/>
      <c r="F222" s="45"/>
    </row>
    <row r="223" spans="1:8" x14ac:dyDescent="0.2">
      <c r="A223" s="47"/>
      <c r="B223" s="48" t="s">
        <v>62</v>
      </c>
      <c r="C223" s="49"/>
      <c r="D223" s="47"/>
      <c r="E223" s="50"/>
      <c r="F223" s="50"/>
    </row>
    <row r="224" spans="1:8" x14ac:dyDescent="0.2">
      <c r="A224" s="47"/>
      <c r="B224" s="48" t="s">
        <v>63</v>
      </c>
      <c r="C224" s="49"/>
      <c r="D224" s="47"/>
      <c r="E224" s="50"/>
      <c r="F224" s="50"/>
    </row>
    <row r="225" spans="1:6" x14ac:dyDescent="0.2">
      <c r="A225" s="47">
        <v>8.1</v>
      </c>
      <c r="B225" s="48" t="s">
        <v>29</v>
      </c>
      <c r="C225" s="49"/>
      <c r="D225" s="47"/>
      <c r="E225" s="50"/>
      <c r="F225" s="50"/>
    </row>
    <row r="226" spans="1:6" x14ac:dyDescent="0.2">
      <c r="A226" s="47"/>
      <c r="B226" s="55"/>
      <c r="C226" s="49"/>
      <c r="D226" s="47"/>
      <c r="E226" s="50"/>
      <c r="F226" s="50"/>
    </row>
    <row r="227" spans="1:6" ht="153" x14ac:dyDescent="0.2">
      <c r="A227" s="47"/>
      <c r="B227" s="98" t="s">
        <v>244</v>
      </c>
      <c r="C227" s="49"/>
      <c r="D227" s="47"/>
      <c r="E227" s="50"/>
      <c r="F227" s="50"/>
    </row>
    <row r="228" spans="1:6" ht="25.5" x14ac:dyDescent="0.2">
      <c r="A228" s="47"/>
      <c r="B228" s="98" t="s">
        <v>248</v>
      </c>
      <c r="C228" s="49"/>
      <c r="D228" s="47"/>
      <c r="E228" s="50"/>
      <c r="F228" s="50"/>
    </row>
    <row r="229" spans="1:6" x14ac:dyDescent="0.2">
      <c r="A229" s="47"/>
      <c r="B229" s="98" t="s">
        <v>247</v>
      </c>
      <c r="C229" s="49"/>
      <c r="D229" s="47"/>
      <c r="E229" s="50"/>
      <c r="F229" s="50"/>
    </row>
    <row r="230" spans="1:6" ht="38.25" x14ac:dyDescent="0.2">
      <c r="A230" s="47"/>
      <c r="B230" s="98" t="s">
        <v>323</v>
      </c>
      <c r="C230" s="49"/>
      <c r="D230" s="47"/>
      <c r="E230" s="50"/>
      <c r="F230" s="50"/>
    </row>
    <row r="231" spans="1:6" ht="25.5" x14ac:dyDescent="0.2">
      <c r="A231" s="47"/>
      <c r="B231" s="98" t="s">
        <v>246</v>
      </c>
      <c r="C231" s="49"/>
      <c r="D231" s="47"/>
      <c r="E231" s="50"/>
      <c r="F231" s="50"/>
    </row>
    <row r="232" spans="1:6" x14ac:dyDescent="0.2">
      <c r="A232" s="47"/>
      <c r="B232" s="55" t="s">
        <v>245</v>
      </c>
      <c r="C232" s="49"/>
      <c r="D232" s="47"/>
      <c r="E232" s="50"/>
      <c r="F232" s="50"/>
    </row>
    <row r="233" spans="1:6" x14ac:dyDescent="0.2">
      <c r="A233" s="47"/>
      <c r="B233" s="93" t="s">
        <v>249</v>
      </c>
      <c r="C233" s="49"/>
      <c r="D233" s="47"/>
      <c r="E233" s="50"/>
      <c r="F233" s="50"/>
    </row>
    <row r="234" spans="1:6" x14ac:dyDescent="0.2">
      <c r="A234" s="47"/>
      <c r="B234" s="93"/>
      <c r="C234" s="49"/>
      <c r="D234" s="47"/>
      <c r="E234" s="50"/>
      <c r="F234" s="50"/>
    </row>
    <row r="235" spans="1:6" x14ac:dyDescent="0.2">
      <c r="A235" s="47" t="s">
        <v>194</v>
      </c>
      <c r="B235" s="92" t="s">
        <v>154</v>
      </c>
      <c r="C235" s="49"/>
      <c r="D235" s="47"/>
      <c r="E235" s="50"/>
      <c r="F235" s="50"/>
    </row>
    <row r="236" spans="1:6" x14ac:dyDescent="0.2">
      <c r="A236" s="47" t="s">
        <v>7</v>
      </c>
      <c r="B236" s="55" t="s">
        <v>139</v>
      </c>
      <c r="C236" s="49">
        <v>1</v>
      </c>
      <c r="D236" s="47" t="s">
        <v>21</v>
      </c>
      <c r="E236" s="50"/>
      <c r="F236" s="50"/>
    </row>
    <row r="237" spans="1:6" x14ac:dyDescent="0.2">
      <c r="A237" s="47" t="s">
        <v>32</v>
      </c>
      <c r="B237" s="55" t="s">
        <v>140</v>
      </c>
      <c r="C237" s="49">
        <v>7</v>
      </c>
      <c r="D237" s="47" t="s">
        <v>21</v>
      </c>
      <c r="E237" s="50"/>
      <c r="F237" s="50"/>
    </row>
    <row r="238" spans="1:6" x14ac:dyDescent="0.2">
      <c r="A238" s="47" t="s">
        <v>33</v>
      </c>
      <c r="B238" s="55" t="s">
        <v>141</v>
      </c>
      <c r="C238" s="49">
        <v>2</v>
      </c>
      <c r="D238" s="47" t="s">
        <v>21</v>
      </c>
      <c r="E238" s="50"/>
      <c r="F238" s="50"/>
    </row>
    <row r="239" spans="1:6" x14ac:dyDescent="0.2">
      <c r="A239" s="47" t="s">
        <v>34</v>
      </c>
      <c r="B239" s="55" t="s">
        <v>150</v>
      </c>
      <c r="C239" s="49">
        <v>4</v>
      </c>
      <c r="D239" s="47" t="s">
        <v>21</v>
      </c>
      <c r="E239" s="50"/>
      <c r="F239" s="50"/>
    </row>
    <row r="240" spans="1:6" x14ac:dyDescent="0.2">
      <c r="A240" s="47" t="s">
        <v>35</v>
      </c>
      <c r="B240" s="55" t="s">
        <v>151</v>
      </c>
      <c r="C240" s="49">
        <v>7</v>
      </c>
      <c r="D240" s="47" t="s">
        <v>21</v>
      </c>
      <c r="E240" s="50"/>
      <c r="F240" s="50"/>
    </row>
    <row r="241" spans="1:6" x14ac:dyDescent="0.2">
      <c r="A241" s="47" t="s">
        <v>207</v>
      </c>
      <c r="B241" s="55" t="s">
        <v>221</v>
      </c>
      <c r="C241" s="49">
        <v>24</v>
      </c>
      <c r="D241" s="47" t="s">
        <v>21</v>
      </c>
      <c r="E241" s="50"/>
      <c r="F241" s="50"/>
    </row>
    <row r="242" spans="1:6" x14ac:dyDescent="0.2">
      <c r="A242" s="47" t="s">
        <v>37</v>
      </c>
      <c r="B242" s="55" t="s">
        <v>220</v>
      </c>
      <c r="C242" s="49">
        <v>12</v>
      </c>
      <c r="D242" s="47" t="s">
        <v>21</v>
      </c>
      <c r="E242" s="50"/>
      <c r="F242" s="50"/>
    </row>
    <row r="243" spans="1:6" x14ac:dyDescent="0.2">
      <c r="A243" s="47"/>
      <c r="B243" s="55"/>
      <c r="C243" s="49"/>
      <c r="D243" s="47"/>
      <c r="E243" s="50"/>
      <c r="F243" s="50"/>
    </row>
    <row r="244" spans="1:6" x14ac:dyDescent="0.2">
      <c r="A244" s="47">
        <v>8.1999999999999993</v>
      </c>
      <c r="B244" s="92" t="s">
        <v>250</v>
      </c>
      <c r="C244" s="49"/>
      <c r="D244" s="47"/>
      <c r="E244" s="50"/>
      <c r="F244" s="50"/>
    </row>
    <row r="245" spans="1:6" ht="51" x14ac:dyDescent="0.2">
      <c r="A245" s="47"/>
      <c r="B245" s="98" t="s">
        <v>251</v>
      </c>
      <c r="C245" s="49"/>
      <c r="D245" s="47"/>
      <c r="E245" s="50"/>
      <c r="F245" s="50"/>
    </row>
    <row r="246" spans="1:6" x14ac:dyDescent="0.2">
      <c r="B246" s="55" t="s">
        <v>221</v>
      </c>
      <c r="C246" s="49">
        <v>24</v>
      </c>
      <c r="D246" s="47" t="s">
        <v>21</v>
      </c>
      <c r="E246" s="50"/>
      <c r="F246" s="50"/>
    </row>
    <row r="247" spans="1:6" x14ac:dyDescent="0.2">
      <c r="A247" s="47"/>
      <c r="B247" s="55"/>
      <c r="C247" s="49"/>
      <c r="D247" s="47"/>
      <c r="E247" s="50"/>
      <c r="F247" s="50"/>
    </row>
    <row r="248" spans="1:6" x14ac:dyDescent="0.2">
      <c r="A248" s="47"/>
      <c r="B248" s="55"/>
      <c r="C248" s="49"/>
      <c r="D248" s="47"/>
      <c r="E248" s="50"/>
      <c r="F248" s="50"/>
    </row>
    <row r="249" spans="1:6" x14ac:dyDescent="0.2">
      <c r="A249" s="47">
        <v>8.3000000000000007</v>
      </c>
      <c r="B249" s="92" t="s">
        <v>252</v>
      </c>
      <c r="C249" s="49"/>
      <c r="D249" s="47"/>
      <c r="E249" s="50"/>
      <c r="F249" s="50"/>
    </row>
    <row r="250" spans="1:6" ht="51" x14ac:dyDescent="0.2">
      <c r="A250" s="47"/>
      <c r="B250" s="98" t="s">
        <v>253</v>
      </c>
      <c r="C250" s="49"/>
      <c r="D250" s="47"/>
      <c r="E250" s="50"/>
      <c r="F250" s="50"/>
    </row>
    <row r="251" spans="1:6" x14ac:dyDescent="0.2">
      <c r="A251" s="47" t="s">
        <v>7</v>
      </c>
      <c r="B251" s="55" t="s">
        <v>254</v>
      </c>
      <c r="C251" s="49">
        <v>6</v>
      </c>
      <c r="D251" s="47" t="s">
        <v>123</v>
      </c>
      <c r="E251" s="50"/>
      <c r="F251" s="50"/>
    </row>
    <row r="252" spans="1:6" x14ac:dyDescent="0.2">
      <c r="A252" s="47" t="s">
        <v>32</v>
      </c>
      <c r="B252" s="55" t="s">
        <v>255</v>
      </c>
      <c r="C252" s="49">
        <v>1</v>
      </c>
      <c r="D252" s="47" t="s">
        <v>123</v>
      </c>
      <c r="E252" s="50"/>
      <c r="F252" s="50"/>
    </row>
    <row r="253" spans="1:6" x14ac:dyDescent="0.2">
      <c r="A253" s="47" t="s">
        <v>33</v>
      </c>
      <c r="B253" s="55" t="s">
        <v>256</v>
      </c>
      <c r="C253" s="49">
        <v>1</v>
      </c>
      <c r="D253" s="47" t="s">
        <v>123</v>
      </c>
      <c r="E253" s="50"/>
      <c r="F253" s="50"/>
    </row>
    <row r="254" spans="1:6" x14ac:dyDescent="0.2">
      <c r="A254" s="47" t="s">
        <v>34</v>
      </c>
      <c r="B254" s="55" t="s">
        <v>257</v>
      </c>
      <c r="C254" s="49">
        <v>1</v>
      </c>
      <c r="D254" s="47" t="s">
        <v>123</v>
      </c>
      <c r="E254" s="50"/>
      <c r="F254" s="50"/>
    </row>
    <row r="255" spans="1:6" x14ac:dyDescent="0.2">
      <c r="A255" s="47"/>
      <c r="B255" s="55"/>
      <c r="C255" s="49"/>
      <c r="D255" s="47"/>
      <c r="E255" s="50"/>
      <c r="F255" s="50"/>
    </row>
    <row r="256" spans="1:6" x14ac:dyDescent="0.2">
      <c r="A256" s="47"/>
      <c r="B256" s="46"/>
      <c r="C256" s="49"/>
      <c r="D256" s="47"/>
      <c r="E256" s="50"/>
      <c r="F256" s="50"/>
    </row>
    <row r="257" spans="1:6" x14ac:dyDescent="0.2">
      <c r="A257" s="124" t="s">
        <v>126</v>
      </c>
      <c r="B257" s="128"/>
      <c r="C257" s="128"/>
      <c r="D257" s="129"/>
      <c r="E257" s="57"/>
      <c r="F257" s="127"/>
    </row>
    <row r="258" spans="1:6" x14ac:dyDescent="0.2">
      <c r="A258" s="119" t="s">
        <v>27</v>
      </c>
      <c r="B258" s="120"/>
      <c r="C258" s="120"/>
      <c r="D258" s="121"/>
      <c r="E258" s="58"/>
      <c r="F258" s="127"/>
    </row>
    <row r="259" spans="1:6" x14ac:dyDescent="0.2">
      <c r="A259" s="42"/>
      <c r="B259" s="43"/>
      <c r="C259" s="44"/>
      <c r="D259" s="42"/>
      <c r="E259" s="45"/>
      <c r="F259" s="45"/>
    </row>
    <row r="260" spans="1:6" x14ac:dyDescent="0.2">
      <c r="A260" s="47"/>
      <c r="B260" s="48" t="s">
        <v>127</v>
      </c>
      <c r="C260" s="49"/>
      <c r="D260" s="47"/>
      <c r="E260" s="50"/>
      <c r="F260" s="50"/>
    </row>
    <row r="261" spans="1:6" x14ac:dyDescent="0.2">
      <c r="A261" s="47"/>
      <c r="B261" s="48" t="s">
        <v>66</v>
      </c>
      <c r="C261" s="49"/>
      <c r="D261" s="47"/>
      <c r="E261" s="50"/>
      <c r="F261" s="50"/>
    </row>
    <row r="262" spans="1:6" x14ac:dyDescent="0.2">
      <c r="A262" s="47"/>
      <c r="B262" s="51"/>
      <c r="C262" s="49"/>
      <c r="D262" s="47"/>
      <c r="E262" s="50"/>
      <c r="F262" s="50"/>
    </row>
    <row r="263" spans="1:6" x14ac:dyDescent="0.2">
      <c r="A263" s="47">
        <v>9.1</v>
      </c>
      <c r="B263" s="48" t="s">
        <v>29</v>
      </c>
      <c r="C263" s="49"/>
      <c r="D263" s="47"/>
      <c r="E263" s="50"/>
      <c r="F263" s="50"/>
    </row>
    <row r="264" spans="1:6" ht="89.25" x14ac:dyDescent="0.2">
      <c r="A264" s="47"/>
      <c r="B264" s="98" t="s">
        <v>260</v>
      </c>
      <c r="C264" s="49"/>
      <c r="D264" s="47"/>
      <c r="E264" s="50"/>
      <c r="F264" s="50"/>
    </row>
    <row r="265" spans="1:6" ht="51" x14ac:dyDescent="0.2">
      <c r="A265" s="47"/>
      <c r="B265" s="98" t="s">
        <v>261</v>
      </c>
      <c r="C265" s="49"/>
      <c r="D265" s="47"/>
      <c r="E265" s="50"/>
      <c r="F265" s="50"/>
    </row>
    <row r="266" spans="1:6" ht="25.5" x14ac:dyDescent="0.2">
      <c r="A266" s="47"/>
      <c r="B266" s="98" t="s">
        <v>262</v>
      </c>
      <c r="C266" s="49"/>
      <c r="D266" s="47"/>
      <c r="E266" s="50"/>
      <c r="F266" s="50"/>
    </row>
    <row r="267" spans="1:6" x14ac:dyDescent="0.2">
      <c r="A267" s="47"/>
      <c r="B267" s="55"/>
      <c r="C267" s="49"/>
      <c r="D267" s="47"/>
      <c r="E267" s="50"/>
      <c r="F267" s="50"/>
    </row>
    <row r="268" spans="1:6" x14ac:dyDescent="0.2">
      <c r="A268" s="47">
        <v>9.1999999999999993</v>
      </c>
      <c r="B268" s="48" t="s">
        <v>114</v>
      </c>
      <c r="C268" s="49"/>
      <c r="D268" s="47"/>
      <c r="E268" s="50"/>
      <c r="F268" s="50"/>
    </row>
    <row r="269" spans="1:6" ht="25.5" x14ac:dyDescent="0.2">
      <c r="A269" s="47"/>
      <c r="B269" s="55" t="s">
        <v>324</v>
      </c>
      <c r="C269" s="49"/>
      <c r="D269" s="47"/>
      <c r="E269" s="50"/>
      <c r="F269" s="50"/>
    </row>
    <row r="270" spans="1:6" x14ac:dyDescent="0.2">
      <c r="A270" s="47" t="s">
        <v>7</v>
      </c>
      <c r="B270" s="51" t="s">
        <v>105</v>
      </c>
      <c r="C270" s="49">
        <f>C215</f>
        <v>308.27999999999997</v>
      </c>
      <c r="D270" s="67" t="s">
        <v>96</v>
      </c>
      <c r="E270" s="50"/>
      <c r="F270" s="50" t="s">
        <v>222</v>
      </c>
    </row>
    <row r="271" spans="1:6" x14ac:dyDescent="0.2">
      <c r="A271" s="47" t="s">
        <v>32</v>
      </c>
      <c r="B271" s="51" t="s">
        <v>177</v>
      </c>
      <c r="C271" s="49">
        <f>C270</f>
        <v>308.27999999999997</v>
      </c>
      <c r="D271" s="47" t="s">
        <v>96</v>
      </c>
      <c r="E271" s="50"/>
      <c r="F271" s="50"/>
    </row>
    <row r="272" spans="1:6" x14ac:dyDescent="0.2">
      <c r="A272" s="47">
        <v>9.3000000000000007</v>
      </c>
      <c r="B272" s="92" t="s">
        <v>112</v>
      </c>
      <c r="C272" s="49"/>
      <c r="D272" s="47"/>
      <c r="E272" s="50"/>
      <c r="F272" s="50"/>
    </row>
    <row r="273" spans="1:11" x14ac:dyDescent="0.2">
      <c r="A273" s="47"/>
      <c r="B273" s="55" t="s">
        <v>124</v>
      </c>
      <c r="C273" s="49"/>
      <c r="D273" s="47"/>
      <c r="E273" s="50"/>
      <c r="F273" s="50"/>
    </row>
    <row r="274" spans="1:11" x14ac:dyDescent="0.2">
      <c r="A274" s="47" t="s">
        <v>7</v>
      </c>
      <c r="B274" s="55" t="s">
        <v>177</v>
      </c>
      <c r="C274" s="49">
        <v>25</v>
      </c>
      <c r="D274" s="67" t="s">
        <v>96</v>
      </c>
      <c r="E274" s="50"/>
      <c r="F274" s="50"/>
      <c r="K274" s="71"/>
    </row>
    <row r="275" spans="1:11" x14ac:dyDescent="0.2">
      <c r="A275" s="47" t="s">
        <v>7</v>
      </c>
      <c r="B275" s="55" t="s">
        <v>177</v>
      </c>
      <c r="C275" s="49">
        <v>25</v>
      </c>
      <c r="D275" s="67" t="s">
        <v>96</v>
      </c>
      <c r="E275" s="50"/>
      <c r="F275" s="50"/>
      <c r="G275" s="94"/>
    </row>
    <row r="276" spans="1:11" x14ac:dyDescent="0.2">
      <c r="A276" s="47"/>
      <c r="B276" s="51"/>
      <c r="C276" s="49"/>
      <c r="D276" s="47"/>
      <c r="E276" s="50"/>
      <c r="F276" s="50"/>
      <c r="G276" s="94"/>
    </row>
    <row r="277" spans="1:11" x14ac:dyDescent="0.2">
      <c r="A277" s="47">
        <v>9.4</v>
      </c>
      <c r="B277" s="48" t="s">
        <v>223</v>
      </c>
      <c r="C277" s="49"/>
      <c r="D277" s="47"/>
      <c r="E277" s="50"/>
      <c r="F277" s="50"/>
      <c r="G277" s="94"/>
    </row>
    <row r="278" spans="1:11" ht="25.5" x14ac:dyDescent="0.2">
      <c r="A278" s="47"/>
      <c r="B278" s="55" t="s">
        <v>325</v>
      </c>
      <c r="C278" s="49"/>
      <c r="D278" s="47"/>
      <c r="E278" s="50"/>
      <c r="F278" s="50"/>
      <c r="G278" s="94"/>
      <c r="H278" s="95"/>
    </row>
    <row r="279" spans="1:11" x14ac:dyDescent="0.2">
      <c r="A279" s="47" t="s">
        <v>7</v>
      </c>
      <c r="B279" s="55" t="s">
        <v>219</v>
      </c>
      <c r="C279" s="49">
        <v>496.01</v>
      </c>
      <c r="D279" s="67" t="s">
        <v>96</v>
      </c>
      <c r="E279" s="50"/>
      <c r="F279" s="50"/>
      <c r="G279" s="94"/>
      <c r="H279" s="96"/>
    </row>
    <row r="280" spans="1:11" x14ac:dyDescent="0.2">
      <c r="A280" s="47" t="s">
        <v>32</v>
      </c>
      <c r="B280" s="55" t="s">
        <v>177</v>
      </c>
      <c r="C280" s="49">
        <v>537.6</v>
      </c>
      <c r="D280" s="67" t="s">
        <v>96</v>
      </c>
      <c r="E280" s="50"/>
      <c r="F280" s="50"/>
      <c r="G280" s="94"/>
      <c r="H280" s="97"/>
    </row>
    <row r="281" spans="1:11" x14ac:dyDescent="0.2">
      <c r="A281" s="47"/>
      <c r="B281" s="48"/>
      <c r="C281" s="49"/>
      <c r="D281" s="70"/>
      <c r="E281" s="50"/>
      <c r="F281" s="50"/>
    </row>
    <row r="282" spans="1:11" x14ac:dyDescent="0.2">
      <c r="A282" s="47">
        <v>9.5</v>
      </c>
      <c r="B282" s="48" t="s">
        <v>113</v>
      </c>
      <c r="C282" s="49"/>
      <c r="D282" s="47"/>
      <c r="E282" s="50"/>
      <c r="F282" s="50"/>
    </row>
    <row r="283" spans="1:11" x14ac:dyDescent="0.2">
      <c r="A283" s="47"/>
      <c r="B283" s="55" t="s">
        <v>326</v>
      </c>
      <c r="C283" s="49"/>
      <c r="D283" s="47"/>
      <c r="E283" s="50"/>
      <c r="F283" s="50"/>
    </row>
    <row r="284" spans="1:11" x14ac:dyDescent="0.2">
      <c r="A284" s="47" t="s">
        <v>7</v>
      </c>
      <c r="B284" s="55" t="s">
        <v>224</v>
      </c>
      <c r="C284" s="49">
        <v>45</v>
      </c>
      <c r="D284" s="67" t="s">
        <v>96</v>
      </c>
      <c r="E284" s="50"/>
      <c r="F284" s="50"/>
    </row>
    <row r="285" spans="1:11" x14ac:dyDescent="0.2">
      <c r="A285" s="47" t="s">
        <v>32</v>
      </c>
      <c r="B285" s="55" t="s">
        <v>177</v>
      </c>
      <c r="C285" s="49">
        <v>36</v>
      </c>
      <c r="D285" s="67" t="s">
        <v>96</v>
      </c>
      <c r="E285" s="50"/>
      <c r="F285" s="50"/>
    </row>
    <row r="286" spans="1:11" x14ac:dyDescent="0.2">
      <c r="A286" s="47"/>
      <c r="B286" s="51"/>
      <c r="C286" s="49"/>
      <c r="D286" s="70"/>
      <c r="E286" s="50"/>
      <c r="F286" s="50"/>
    </row>
    <row r="287" spans="1:11" x14ac:dyDescent="0.2">
      <c r="A287" s="47"/>
      <c r="B287" s="51"/>
      <c r="C287" s="49"/>
      <c r="D287" s="47"/>
      <c r="E287" s="50"/>
      <c r="F287" s="50"/>
    </row>
    <row r="288" spans="1:11" x14ac:dyDescent="0.2">
      <c r="A288" s="124" t="s">
        <v>128</v>
      </c>
      <c r="B288" s="128"/>
      <c r="C288" s="128"/>
      <c r="D288" s="129"/>
      <c r="E288" s="57"/>
      <c r="F288" s="127"/>
    </row>
    <row r="289" spans="1:6" x14ac:dyDescent="0.2">
      <c r="A289" s="119" t="s">
        <v>27</v>
      </c>
      <c r="B289" s="120"/>
      <c r="C289" s="120"/>
      <c r="D289" s="121"/>
      <c r="E289" s="58"/>
      <c r="F289" s="127"/>
    </row>
    <row r="290" spans="1:6" x14ac:dyDescent="0.2">
      <c r="A290" s="42"/>
      <c r="B290" s="43"/>
      <c r="C290" s="44"/>
      <c r="D290" s="42"/>
      <c r="E290" s="45"/>
      <c r="F290" s="45"/>
    </row>
    <row r="291" spans="1:6" x14ac:dyDescent="0.2">
      <c r="A291" s="47"/>
      <c r="B291" s="48" t="s">
        <v>67</v>
      </c>
      <c r="C291" s="49"/>
      <c r="D291" s="47"/>
      <c r="E291" s="50"/>
      <c r="F291" s="50"/>
    </row>
    <row r="292" spans="1:6" x14ac:dyDescent="0.2">
      <c r="A292" s="47"/>
      <c r="B292" s="48" t="s">
        <v>68</v>
      </c>
      <c r="C292" s="49"/>
      <c r="D292" s="47"/>
      <c r="E292" s="50"/>
      <c r="F292" s="50"/>
    </row>
    <row r="293" spans="1:6" x14ac:dyDescent="0.2">
      <c r="A293" s="47"/>
      <c r="B293" s="51"/>
      <c r="C293" s="49"/>
      <c r="D293" s="47"/>
      <c r="E293" s="50"/>
      <c r="F293" s="50"/>
    </row>
    <row r="294" spans="1:6" x14ac:dyDescent="0.2">
      <c r="A294" s="47">
        <v>10.1</v>
      </c>
      <c r="B294" s="48" t="s">
        <v>29</v>
      </c>
      <c r="C294" s="49"/>
      <c r="D294" s="47"/>
      <c r="E294" s="50"/>
      <c r="F294" s="50"/>
    </row>
    <row r="295" spans="1:6" ht="178.5" x14ac:dyDescent="0.2">
      <c r="A295" s="47"/>
      <c r="B295" s="98" t="s">
        <v>263</v>
      </c>
      <c r="C295" s="49"/>
      <c r="D295" s="47"/>
      <c r="E295" s="50"/>
      <c r="F295" s="50"/>
    </row>
    <row r="296" spans="1:6" ht="140.25" x14ac:dyDescent="0.2">
      <c r="A296" s="47"/>
      <c r="B296" s="98" t="s">
        <v>264</v>
      </c>
      <c r="C296" s="49"/>
      <c r="D296" s="47"/>
      <c r="E296" s="50"/>
      <c r="F296" s="50"/>
    </row>
    <row r="297" spans="1:6" ht="140.25" x14ac:dyDescent="0.2">
      <c r="A297" s="47"/>
      <c r="B297" s="98" t="s">
        <v>265</v>
      </c>
      <c r="C297" s="49"/>
      <c r="D297" s="47"/>
      <c r="E297" s="50"/>
      <c r="F297" s="50"/>
    </row>
    <row r="298" spans="1:6" ht="25.5" x14ac:dyDescent="0.2">
      <c r="A298" s="47"/>
      <c r="B298" s="98" t="s">
        <v>266</v>
      </c>
      <c r="C298" s="49"/>
      <c r="D298" s="47"/>
      <c r="E298" s="50"/>
      <c r="F298" s="50"/>
    </row>
    <row r="299" spans="1:6" x14ac:dyDescent="0.2">
      <c r="A299" s="47"/>
      <c r="B299" s="55"/>
      <c r="C299" s="49"/>
      <c r="D299" s="47"/>
      <c r="E299" s="50"/>
      <c r="F299" s="50"/>
    </row>
    <row r="300" spans="1:6" x14ac:dyDescent="0.2">
      <c r="A300" s="47"/>
      <c r="B300" s="55"/>
      <c r="C300" s="49"/>
      <c r="D300" s="47"/>
      <c r="E300" s="50"/>
      <c r="F300" s="50"/>
    </row>
    <row r="301" spans="1:6" x14ac:dyDescent="0.2">
      <c r="A301" s="47">
        <v>10.199999999999999</v>
      </c>
      <c r="B301" s="92" t="s">
        <v>69</v>
      </c>
      <c r="C301" s="49"/>
      <c r="D301" s="47"/>
      <c r="E301" s="50"/>
      <c r="F301" s="50"/>
    </row>
    <row r="302" spans="1:6" ht="38.25" x14ac:dyDescent="0.2">
      <c r="A302" s="47"/>
      <c r="B302" s="98" t="s">
        <v>115</v>
      </c>
      <c r="C302" s="49"/>
      <c r="D302" s="47"/>
      <c r="E302" s="50"/>
      <c r="F302" s="50"/>
    </row>
    <row r="303" spans="1:6" ht="25.5" x14ac:dyDescent="0.2">
      <c r="A303" s="47" t="s">
        <v>136</v>
      </c>
      <c r="B303" s="90" t="s">
        <v>142</v>
      </c>
      <c r="C303" s="49"/>
      <c r="D303" s="47"/>
      <c r="E303" s="50"/>
      <c r="F303" s="50"/>
    </row>
    <row r="304" spans="1:6" x14ac:dyDescent="0.2">
      <c r="A304" s="47" t="s">
        <v>7</v>
      </c>
      <c r="B304" s="55" t="s">
        <v>105</v>
      </c>
      <c r="C304" s="49">
        <v>268.60000000000002</v>
      </c>
      <c r="D304" s="78" t="s">
        <v>96</v>
      </c>
      <c r="E304" s="50"/>
      <c r="F304" s="50"/>
    </row>
    <row r="305" spans="1:9" x14ac:dyDescent="0.2">
      <c r="A305" s="47" t="s">
        <v>32</v>
      </c>
      <c r="B305" s="55" t="s">
        <v>177</v>
      </c>
      <c r="C305" s="49">
        <v>268.60000000000002</v>
      </c>
      <c r="D305" s="78" t="s">
        <v>96</v>
      </c>
      <c r="E305" s="50"/>
      <c r="F305" s="50"/>
    </row>
    <row r="306" spans="1:9" ht="25.5" x14ac:dyDescent="0.2">
      <c r="A306" s="47" t="s">
        <v>137</v>
      </c>
      <c r="B306" s="55" t="s">
        <v>116</v>
      </c>
      <c r="C306" s="49"/>
      <c r="D306" s="47"/>
      <c r="E306" s="50"/>
      <c r="F306" s="50"/>
    </row>
    <row r="307" spans="1:9" ht="25.5" x14ac:dyDescent="0.2">
      <c r="A307" s="47"/>
      <c r="B307" s="99" t="s">
        <v>143</v>
      </c>
      <c r="C307" s="49"/>
      <c r="D307" s="47"/>
      <c r="E307" s="50"/>
      <c r="F307" s="50"/>
    </row>
    <row r="308" spans="1:9" x14ac:dyDescent="0.2">
      <c r="A308" s="47" t="s">
        <v>7</v>
      </c>
      <c r="B308" s="55" t="s">
        <v>105</v>
      </c>
      <c r="C308" s="49">
        <v>156</v>
      </c>
      <c r="D308" s="78" t="s">
        <v>96</v>
      </c>
      <c r="E308" s="50"/>
      <c r="F308" s="50"/>
      <c r="H308" s="81"/>
      <c r="I308" s="81"/>
    </row>
    <row r="309" spans="1:9" x14ac:dyDescent="0.2">
      <c r="A309" s="47" t="s">
        <v>32</v>
      </c>
      <c r="B309" s="55" t="s">
        <v>177</v>
      </c>
      <c r="C309" s="49">
        <v>156</v>
      </c>
      <c r="D309" s="78" t="s">
        <v>96</v>
      </c>
      <c r="E309" s="50"/>
      <c r="F309" s="50"/>
      <c r="H309" s="81"/>
      <c r="I309" s="81"/>
    </row>
    <row r="310" spans="1:9" x14ac:dyDescent="0.2">
      <c r="A310" s="47">
        <v>10.3</v>
      </c>
      <c r="B310" s="48" t="s">
        <v>70</v>
      </c>
      <c r="C310" s="49"/>
      <c r="D310" s="47"/>
      <c r="E310" s="50"/>
      <c r="F310" s="50"/>
    </row>
    <row r="311" spans="1:9" ht="25.5" x14ac:dyDescent="0.2">
      <c r="A311" s="47"/>
      <c r="B311" s="55" t="s">
        <v>195</v>
      </c>
      <c r="C311" s="49"/>
      <c r="D311" s="47"/>
      <c r="E311" s="50"/>
      <c r="F311" s="50"/>
    </row>
    <row r="312" spans="1:9" x14ac:dyDescent="0.2">
      <c r="A312" s="47"/>
      <c r="B312" s="99" t="s">
        <v>71</v>
      </c>
      <c r="C312" s="49"/>
      <c r="D312" s="47"/>
      <c r="E312" s="50"/>
      <c r="F312" s="50"/>
    </row>
    <row r="313" spans="1:9" x14ac:dyDescent="0.2">
      <c r="A313" s="47" t="s">
        <v>7</v>
      </c>
      <c r="B313" s="51" t="s">
        <v>225</v>
      </c>
      <c r="C313" s="49">
        <f>C215</f>
        <v>308.27999999999997</v>
      </c>
      <c r="D313" s="78" t="s">
        <v>96</v>
      </c>
      <c r="E313" s="50"/>
      <c r="F313" s="50"/>
    </row>
    <row r="314" spans="1:9" x14ac:dyDescent="0.2">
      <c r="A314" s="47" t="s">
        <v>32</v>
      </c>
      <c r="B314" s="51" t="s">
        <v>226</v>
      </c>
      <c r="C314" s="49">
        <f>C313</f>
        <v>308.27999999999997</v>
      </c>
      <c r="D314" s="78" t="s">
        <v>96</v>
      </c>
      <c r="E314" s="50"/>
      <c r="F314" s="50"/>
    </row>
    <row r="315" spans="1:9" x14ac:dyDescent="0.2">
      <c r="A315" s="47" t="s">
        <v>33</v>
      </c>
      <c r="B315" s="51" t="s">
        <v>227</v>
      </c>
      <c r="C315" s="49">
        <f>C217</f>
        <v>62.85</v>
      </c>
      <c r="D315" s="78" t="s">
        <v>96</v>
      </c>
      <c r="E315" s="50"/>
      <c r="F315" s="50"/>
    </row>
    <row r="316" spans="1:9" x14ac:dyDescent="0.2">
      <c r="A316" s="87"/>
      <c r="B316" s="74"/>
      <c r="C316" s="89"/>
      <c r="D316" s="87"/>
      <c r="E316" s="88"/>
      <c r="F316" s="88"/>
    </row>
    <row r="317" spans="1:9" x14ac:dyDescent="0.2">
      <c r="A317" s="124" t="s">
        <v>129</v>
      </c>
      <c r="B317" s="128"/>
      <c r="C317" s="128"/>
      <c r="D317" s="129"/>
      <c r="E317" s="57"/>
      <c r="F317" s="127"/>
    </row>
    <row r="318" spans="1:9" x14ac:dyDescent="0.2">
      <c r="A318" s="119" t="s">
        <v>27</v>
      </c>
      <c r="B318" s="120"/>
      <c r="C318" s="120"/>
      <c r="D318" s="121"/>
      <c r="E318" s="58"/>
      <c r="F318" s="127"/>
    </row>
    <row r="319" spans="1:9" x14ac:dyDescent="0.2">
      <c r="A319" s="42"/>
      <c r="B319" s="43"/>
      <c r="C319" s="44"/>
      <c r="D319" s="42"/>
      <c r="E319" s="45"/>
      <c r="F319" s="45"/>
    </row>
    <row r="320" spans="1:9" x14ac:dyDescent="0.2">
      <c r="A320" s="47"/>
      <c r="B320" s="48" t="s">
        <v>72</v>
      </c>
      <c r="C320" s="49"/>
      <c r="D320" s="47"/>
      <c r="E320" s="50"/>
      <c r="F320" s="50"/>
    </row>
    <row r="321" spans="1:6" x14ac:dyDescent="0.2">
      <c r="A321" s="47"/>
      <c r="B321" s="48" t="s">
        <v>73</v>
      </c>
      <c r="C321" s="49"/>
      <c r="D321" s="47"/>
      <c r="E321" s="50"/>
      <c r="F321" s="50"/>
    </row>
    <row r="322" spans="1:6" x14ac:dyDescent="0.2">
      <c r="A322" s="47"/>
      <c r="B322" s="51"/>
      <c r="C322" s="49"/>
      <c r="D322" s="47"/>
      <c r="E322" s="50"/>
      <c r="F322" s="50"/>
    </row>
    <row r="323" spans="1:6" x14ac:dyDescent="0.2">
      <c r="A323" s="47">
        <v>11.1</v>
      </c>
      <c r="B323" s="48" t="s">
        <v>29</v>
      </c>
      <c r="C323" s="49"/>
      <c r="D323" s="47"/>
      <c r="E323" s="50"/>
      <c r="F323" s="50"/>
    </row>
    <row r="324" spans="1:6" ht="114.75" x14ac:dyDescent="0.2">
      <c r="A324" s="47"/>
      <c r="B324" s="98" t="s">
        <v>267</v>
      </c>
      <c r="C324" s="49"/>
      <c r="D324" s="47"/>
      <c r="E324" s="50"/>
      <c r="F324" s="50"/>
    </row>
    <row r="325" spans="1:6" x14ac:dyDescent="0.2">
      <c r="A325" s="47"/>
      <c r="B325" s="55"/>
      <c r="C325" s="49"/>
      <c r="D325" s="47"/>
      <c r="E325" s="50"/>
      <c r="F325" s="50"/>
    </row>
    <row r="326" spans="1:6" x14ac:dyDescent="0.2">
      <c r="A326" s="47">
        <v>11.2</v>
      </c>
      <c r="B326" s="92" t="s">
        <v>268</v>
      </c>
      <c r="C326" s="49"/>
      <c r="D326" s="47"/>
      <c r="E326" s="50"/>
      <c r="F326" s="50"/>
    </row>
    <row r="327" spans="1:6" ht="38.25" x14ac:dyDescent="0.2">
      <c r="A327" s="54" t="s">
        <v>7</v>
      </c>
      <c r="B327" s="98" t="s">
        <v>269</v>
      </c>
      <c r="C327" s="49">
        <v>1</v>
      </c>
      <c r="D327" s="47" t="s">
        <v>21</v>
      </c>
      <c r="E327" s="50"/>
      <c r="F327" s="50"/>
    </row>
    <row r="328" spans="1:6" ht="38.25" x14ac:dyDescent="0.2">
      <c r="A328" s="54" t="s">
        <v>32</v>
      </c>
      <c r="B328" s="98" t="s">
        <v>327</v>
      </c>
      <c r="C328" s="49">
        <v>1</v>
      </c>
      <c r="D328" s="47" t="s">
        <v>21</v>
      </c>
      <c r="E328" s="50"/>
      <c r="F328" s="50"/>
    </row>
    <row r="329" spans="1:6" x14ac:dyDescent="0.2">
      <c r="A329" s="54"/>
      <c r="B329" s="100"/>
      <c r="C329" s="49"/>
      <c r="D329" s="47"/>
      <c r="E329" s="50"/>
      <c r="F329" s="50"/>
    </row>
    <row r="330" spans="1:6" x14ac:dyDescent="0.2">
      <c r="A330" s="54"/>
      <c r="B330" s="100"/>
      <c r="C330" s="49"/>
      <c r="D330" s="47"/>
      <c r="E330" s="50"/>
      <c r="F330" s="50"/>
    </row>
    <row r="331" spans="1:6" x14ac:dyDescent="0.2">
      <c r="A331" s="47">
        <v>11.3</v>
      </c>
      <c r="B331" s="92" t="s">
        <v>74</v>
      </c>
      <c r="C331" s="49"/>
      <c r="D331" s="47"/>
      <c r="E331" s="50"/>
      <c r="F331" s="50"/>
    </row>
    <row r="332" spans="1:6" ht="25.5" x14ac:dyDescent="0.2">
      <c r="A332" s="47"/>
      <c r="B332" s="55" t="s">
        <v>135</v>
      </c>
      <c r="C332" s="49"/>
      <c r="D332" s="47"/>
      <c r="E332" s="50"/>
      <c r="F332" s="50"/>
    </row>
    <row r="333" spans="1:6" ht="25.5" x14ac:dyDescent="0.2">
      <c r="A333" s="47"/>
      <c r="B333" s="55" t="s">
        <v>196</v>
      </c>
      <c r="C333" s="49"/>
      <c r="D333" s="47"/>
      <c r="E333" s="50"/>
      <c r="F333" s="50"/>
    </row>
    <row r="334" spans="1:6" ht="25.5" x14ac:dyDescent="0.2">
      <c r="A334" s="47"/>
      <c r="B334" s="55" t="s">
        <v>197</v>
      </c>
      <c r="C334" s="49"/>
      <c r="D334" s="47"/>
      <c r="E334" s="50"/>
      <c r="F334" s="50"/>
    </row>
    <row r="335" spans="1:6" x14ac:dyDescent="0.2">
      <c r="A335" s="47"/>
      <c r="B335" s="55" t="s">
        <v>102</v>
      </c>
      <c r="C335" s="49"/>
      <c r="D335" s="47"/>
      <c r="E335" s="50"/>
      <c r="F335" s="50"/>
    </row>
    <row r="336" spans="1:6" ht="25.5" x14ac:dyDescent="0.2">
      <c r="A336" s="47"/>
      <c r="B336" s="55" t="s">
        <v>103</v>
      </c>
      <c r="C336" s="49"/>
      <c r="D336" s="47"/>
      <c r="E336" s="50"/>
      <c r="F336" s="50"/>
    </row>
    <row r="337" spans="1:6" ht="25.5" x14ac:dyDescent="0.2">
      <c r="A337" s="47"/>
      <c r="B337" s="55" t="s">
        <v>198</v>
      </c>
      <c r="C337" s="49"/>
      <c r="D337" s="47"/>
      <c r="E337" s="50"/>
      <c r="F337" s="50"/>
    </row>
    <row r="338" spans="1:6" x14ac:dyDescent="0.2">
      <c r="A338" s="47" t="s">
        <v>7</v>
      </c>
      <c r="B338" s="55" t="s">
        <v>270</v>
      </c>
      <c r="C338" s="49">
        <v>5</v>
      </c>
      <c r="D338" s="47" t="s">
        <v>64</v>
      </c>
      <c r="E338" s="50"/>
      <c r="F338" s="50"/>
    </row>
    <row r="339" spans="1:6" x14ac:dyDescent="0.2">
      <c r="A339" s="47" t="s">
        <v>32</v>
      </c>
      <c r="B339" s="55" t="s">
        <v>271</v>
      </c>
      <c r="C339" s="49">
        <v>7</v>
      </c>
      <c r="D339" s="47" t="s">
        <v>64</v>
      </c>
      <c r="E339" s="50"/>
      <c r="F339" s="50"/>
    </row>
    <row r="340" spans="1:6" x14ac:dyDescent="0.2">
      <c r="A340" s="47" t="s">
        <v>33</v>
      </c>
      <c r="B340" s="55" t="s">
        <v>272</v>
      </c>
      <c r="C340" s="49">
        <v>7</v>
      </c>
      <c r="D340" s="47" t="s">
        <v>64</v>
      </c>
      <c r="E340" s="50"/>
      <c r="F340" s="50"/>
    </row>
    <row r="341" spans="1:6" x14ac:dyDescent="0.2">
      <c r="A341" s="47" t="s">
        <v>34</v>
      </c>
      <c r="B341" s="55" t="s">
        <v>273</v>
      </c>
      <c r="C341" s="49">
        <v>5</v>
      </c>
      <c r="D341" s="47" t="s">
        <v>64</v>
      </c>
      <c r="E341" s="50"/>
      <c r="F341" s="50"/>
    </row>
    <row r="342" spans="1:6" x14ac:dyDescent="0.2">
      <c r="A342" s="47" t="s">
        <v>35</v>
      </c>
      <c r="B342" s="55" t="s">
        <v>274</v>
      </c>
      <c r="C342" s="49">
        <v>7</v>
      </c>
      <c r="D342" s="47" t="s">
        <v>64</v>
      </c>
      <c r="E342" s="50"/>
      <c r="F342" s="50"/>
    </row>
    <row r="343" spans="1:6" x14ac:dyDescent="0.2">
      <c r="A343" s="47" t="s">
        <v>36</v>
      </c>
      <c r="B343" s="55" t="s">
        <v>275</v>
      </c>
      <c r="C343" s="49">
        <v>7</v>
      </c>
      <c r="D343" s="47" t="s">
        <v>64</v>
      </c>
      <c r="E343" s="50"/>
      <c r="F343" s="50"/>
    </row>
    <row r="344" spans="1:6" x14ac:dyDescent="0.2">
      <c r="A344" s="47" t="s">
        <v>37</v>
      </c>
      <c r="B344" s="55" t="s">
        <v>276</v>
      </c>
      <c r="C344" s="49">
        <v>10</v>
      </c>
      <c r="D344" s="47" t="s">
        <v>64</v>
      </c>
      <c r="E344" s="50"/>
      <c r="F344" s="50"/>
    </row>
    <row r="345" spans="1:6" x14ac:dyDescent="0.2">
      <c r="A345" s="47" t="s">
        <v>38</v>
      </c>
      <c r="B345" s="55" t="s">
        <v>277</v>
      </c>
      <c r="C345" s="49">
        <v>15</v>
      </c>
      <c r="D345" s="47" t="s">
        <v>64</v>
      </c>
      <c r="E345" s="50"/>
      <c r="F345" s="50"/>
    </row>
    <row r="346" spans="1:6" x14ac:dyDescent="0.2">
      <c r="A346" s="47"/>
      <c r="B346" s="55"/>
      <c r="C346" s="49"/>
      <c r="D346" s="47"/>
      <c r="E346" s="50"/>
      <c r="F346" s="50"/>
    </row>
    <row r="347" spans="1:6" x14ac:dyDescent="0.2">
      <c r="A347" s="47"/>
      <c r="B347" s="55"/>
      <c r="C347" s="49"/>
      <c r="D347" s="47"/>
      <c r="E347" s="50"/>
      <c r="F347" s="50"/>
    </row>
    <row r="348" spans="1:6" x14ac:dyDescent="0.2">
      <c r="A348" s="47">
        <v>11.4</v>
      </c>
      <c r="B348" s="48" t="s">
        <v>75</v>
      </c>
      <c r="C348" s="49"/>
      <c r="D348" s="47"/>
      <c r="E348" s="50"/>
      <c r="F348" s="50"/>
    </row>
    <row r="349" spans="1:6" x14ac:dyDescent="0.2">
      <c r="A349" s="47"/>
      <c r="B349" s="99" t="s">
        <v>76</v>
      </c>
      <c r="C349" s="49"/>
      <c r="D349" s="47"/>
      <c r="E349" s="50"/>
      <c r="F349" s="50"/>
    </row>
    <row r="350" spans="1:6" ht="38.25" x14ac:dyDescent="0.2">
      <c r="A350" s="54" t="s">
        <v>7</v>
      </c>
      <c r="B350" s="55" t="s">
        <v>199</v>
      </c>
      <c r="C350" s="49">
        <v>1</v>
      </c>
      <c r="D350" s="47" t="s">
        <v>21</v>
      </c>
      <c r="E350" s="50"/>
      <c r="F350" s="50"/>
    </row>
    <row r="351" spans="1:6" ht="25.5" x14ac:dyDescent="0.2">
      <c r="A351" s="47" t="s">
        <v>32</v>
      </c>
      <c r="B351" s="55" t="s">
        <v>108</v>
      </c>
      <c r="C351" s="49">
        <v>1</v>
      </c>
      <c r="D351" s="47" t="s">
        <v>21</v>
      </c>
      <c r="E351" s="50"/>
      <c r="F351" s="50"/>
    </row>
    <row r="352" spans="1:6" x14ac:dyDescent="0.2">
      <c r="A352" s="47"/>
      <c r="B352" s="55"/>
      <c r="C352" s="49"/>
      <c r="D352" s="47"/>
      <c r="E352" s="50"/>
      <c r="F352" s="50"/>
    </row>
    <row r="353" spans="1:6" x14ac:dyDescent="0.2">
      <c r="A353" s="54"/>
      <c r="B353" s="55"/>
      <c r="C353" s="49"/>
      <c r="D353" s="47"/>
      <c r="E353" s="50"/>
      <c r="F353" s="50"/>
    </row>
    <row r="354" spans="1:6" x14ac:dyDescent="0.2">
      <c r="A354" s="124" t="s">
        <v>130</v>
      </c>
      <c r="B354" s="128"/>
      <c r="C354" s="128"/>
      <c r="D354" s="129"/>
      <c r="E354" s="57"/>
      <c r="F354" s="127"/>
    </row>
    <row r="355" spans="1:6" x14ac:dyDescent="0.2">
      <c r="A355" s="119" t="s">
        <v>27</v>
      </c>
      <c r="B355" s="120"/>
      <c r="C355" s="120"/>
      <c r="D355" s="121"/>
      <c r="E355" s="58"/>
      <c r="F355" s="127"/>
    </row>
    <row r="356" spans="1:6" x14ac:dyDescent="0.2">
      <c r="A356" s="42"/>
      <c r="B356" s="43"/>
      <c r="C356" s="44"/>
      <c r="D356" s="42"/>
      <c r="E356" s="45"/>
      <c r="F356" s="45"/>
    </row>
    <row r="357" spans="1:6" x14ac:dyDescent="0.2">
      <c r="A357" s="47"/>
      <c r="B357" s="48" t="s">
        <v>77</v>
      </c>
      <c r="C357" s="49"/>
      <c r="D357" s="47"/>
      <c r="E357" s="50"/>
      <c r="F357" s="50"/>
    </row>
    <row r="358" spans="1:6" x14ac:dyDescent="0.2">
      <c r="A358" s="47"/>
      <c r="B358" s="48" t="s">
        <v>78</v>
      </c>
      <c r="C358" s="49"/>
      <c r="D358" s="47"/>
      <c r="E358" s="50"/>
      <c r="F358" s="50"/>
    </row>
    <row r="359" spans="1:6" x14ac:dyDescent="0.2">
      <c r="A359" s="47">
        <v>12.1</v>
      </c>
      <c r="B359" s="48" t="s">
        <v>29</v>
      </c>
      <c r="C359" s="49"/>
      <c r="D359" s="47"/>
      <c r="E359" s="50"/>
      <c r="F359" s="50"/>
    </row>
    <row r="360" spans="1:6" ht="38.25" x14ac:dyDescent="0.2">
      <c r="A360" s="47"/>
      <c r="B360" s="98" t="s">
        <v>79</v>
      </c>
      <c r="C360" s="49"/>
      <c r="D360" s="47"/>
      <c r="E360" s="50"/>
      <c r="F360" s="50"/>
    </row>
    <row r="361" spans="1:6" ht="25.5" x14ac:dyDescent="0.2">
      <c r="A361" s="47"/>
      <c r="B361" s="98" t="s">
        <v>80</v>
      </c>
      <c r="C361" s="49"/>
      <c r="D361" s="47"/>
      <c r="E361" s="50"/>
      <c r="F361" s="50"/>
    </row>
    <row r="362" spans="1:6" ht="38.25" x14ac:dyDescent="0.2">
      <c r="A362" s="47"/>
      <c r="B362" s="98" t="s">
        <v>328</v>
      </c>
      <c r="C362" s="49"/>
      <c r="D362" s="47"/>
      <c r="E362" s="50"/>
      <c r="F362" s="50"/>
    </row>
    <row r="363" spans="1:6" ht="25.5" x14ac:dyDescent="0.2">
      <c r="A363" s="47"/>
      <c r="B363" s="98" t="s">
        <v>81</v>
      </c>
      <c r="C363" s="49"/>
      <c r="D363" s="47"/>
      <c r="E363" s="50"/>
      <c r="F363" s="50"/>
    </row>
    <row r="364" spans="1:6" ht="25.5" x14ac:dyDescent="0.2">
      <c r="A364" s="47"/>
      <c r="B364" s="98" t="s">
        <v>119</v>
      </c>
      <c r="C364" s="49"/>
      <c r="D364" s="47"/>
      <c r="E364" s="50"/>
      <c r="F364" s="50"/>
    </row>
    <row r="365" spans="1:6" x14ac:dyDescent="0.2">
      <c r="A365" s="47"/>
      <c r="B365" s="100"/>
      <c r="C365" s="49"/>
      <c r="D365" s="47"/>
      <c r="E365" s="50"/>
      <c r="F365" s="50"/>
    </row>
    <row r="366" spans="1:6" x14ac:dyDescent="0.2">
      <c r="A366" s="47" t="s">
        <v>300</v>
      </c>
      <c r="B366" s="92" t="s">
        <v>82</v>
      </c>
      <c r="C366" s="49"/>
      <c r="D366" s="47"/>
      <c r="E366" s="50"/>
      <c r="F366" s="50"/>
    </row>
    <row r="367" spans="1:6" ht="178.5" x14ac:dyDescent="0.2">
      <c r="A367" s="47"/>
      <c r="B367" s="101" t="s">
        <v>278</v>
      </c>
      <c r="C367" s="101">
        <v>1</v>
      </c>
      <c r="D367" s="101" t="s">
        <v>21</v>
      </c>
      <c r="E367" s="50"/>
      <c r="F367" s="50"/>
    </row>
    <row r="368" spans="1:6" x14ac:dyDescent="0.2">
      <c r="A368" s="47"/>
      <c r="B368" s="101"/>
      <c r="C368" s="101"/>
      <c r="D368" s="101"/>
      <c r="E368" s="50"/>
      <c r="F368" s="50"/>
    </row>
    <row r="369" spans="1:8" x14ac:dyDescent="0.2">
      <c r="A369" s="47" t="s">
        <v>301</v>
      </c>
      <c r="B369" s="92" t="s">
        <v>83</v>
      </c>
      <c r="C369" s="49"/>
      <c r="D369" s="47"/>
      <c r="E369" s="50"/>
      <c r="F369" s="50"/>
    </row>
    <row r="370" spans="1:8" ht="89.25" x14ac:dyDescent="0.2">
      <c r="A370" s="47"/>
      <c r="B370" s="98" t="s">
        <v>279</v>
      </c>
      <c r="C370" s="49"/>
      <c r="D370" s="47"/>
      <c r="E370" s="50"/>
      <c r="F370" s="50"/>
    </row>
    <row r="371" spans="1:8" x14ac:dyDescent="0.2">
      <c r="A371" s="47" t="s">
        <v>7</v>
      </c>
      <c r="B371" s="55" t="s">
        <v>84</v>
      </c>
      <c r="C371" s="49">
        <v>5</v>
      </c>
      <c r="D371" s="47" t="s">
        <v>64</v>
      </c>
      <c r="E371" s="50"/>
      <c r="F371" s="50"/>
    </row>
    <row r="372" spans="1:8" x14ac:dyDescent="0.2">
      <c r="A372" s="47"/>
      <c r="B372" s="55"/>
      <c r="C372" s="49"/>
      <c r="D372" s="47"/>
      <c r="E372" s="50"/>
      <c r="F372" s="50"/>
    </row>
    <row r="373" spans="1:8" x14ac:dyDescent="0.2">
      <c r="A373" s="47" t="s">
        <v>302</v>
      </c>
      <c r="B373" s="92" t="s">
        <v>85</v>
      </c>
      <c r="C373" s="49"/>
      <c r="D373" s="47"/>
      <c r="E373" s="50"/>
      <c r="F373" s="50"/>
    </row>
    <row r="374" spans="1:8" ht="25.5" x14ac:dyDescent="0.2">
      <c r="A374" s="47"/>
      <c r="B374" s="55" t="s">
        <v>144</v>
      </c>
      <c r="C374" s="49"/>
      <c r="D374" s="47"/>
      <c r="E374" s="50"/>
      <c r="F374" s="50"/>
    </row>
    <row r="375" spans="1:8" ht="42.75" x14ac:dyDescent="0.2">
      <c r="A375" s="54" t="s">
        <v>7</v>
      </c>
      <c r="B375" s="55" t="s">
        <v>280</v>
      </c>
      <c r="C375" s="49">
        <v>372</v>
      </c>
      <c r="D375" s="47" t="s">
        <v>92</v>
      </c>
      <c r="E375" s="50"/>
      <c r="F375" s="50"/>
    </row>
    <row r="376" spans="1:8" x14ac:dyDescent="0.2">
      <c r="A376" s="55"/>
      <c r="B376" s="55"/>
      <c r="C376" s="55"/>
      <c r="D376" s="55"/>
      <c r="E376" s="55"/>
      <c r="F376" s="55"/>
    </row>
    <row r="377" spans="1:8" x14ac:dyDescent="0.2">
      <c r="A377" s="47" t="s">
        <v>303</v>
      </c>
      <c r="B377" s="93" t="s">
        <v>86</v>
      </c>
      <c r="C377" s="55"/>
      <c r="D377" s="55"/>
      <c r="E377" s="55"/>
      <c r="F377" s="55"/>
    </row>
    <row r="378" spans="1:8" ht="51" x14ac:dyDescent="0.2">
      <c r="A378" s="102" t="s">
        <v>7</v>
      </c>
      <c r="B378" s="55" t="s">
        <v>281</v>
      </c>
      <c r="C378" s="103">
        <f>50+48</f>
        <v>98</v>
      </c>
      <c r="D378" s="55" t="s">
        <v>64</v>
      </c>
      <c r="E378" s="55"/>
      <c r="F378" s="55"/>
    </row>
    <row r="379" spans="1:8" ht="38.25" x14ac:dyDescent="0.2">
      <c r="A379" s="102" t="s">
        <v>32</v>
      </c>
      <c r="B379" s="55" t="s">
        <v>282</v>
      </c>
      <c r="C379" s="103">
        <v>8</v>
      </c>
      <c r="D379" s="55" t="s">
        <v>64</v>
      </c>
      <c r="E379" s="55"/>
      <c r="F379" s="55"/>
    </row>
    <row r="380" spans="1:8" ht="38.25" x14ac:dyDescent="0.2">
      <c r="A380" s="102" t="s">
        <v>33</v>
      </c>
      <c r="B380" s="55" t="s">
        <v>283</v>
      </c>
      <c r="C380" s="103">
        <v>15</v>
      </c>
      <c r="D380" s="55" t="s">
        <v>64</v>
      </c>
      <c r="E380" s="55"/>
      <c r="F380" s="55"/>
    </row>
    <row r="381" spans="1:8" x14ac:dyDescent="0.2">
      <c r="A381" s="102" t="s">
        <v>34</v>
      </c>
      <c r="B381" s="55" t="s">
        <v>134</v>
      </c>
      <c r="C381" s="103">
        <v>25</v>
      </c>
      <c r="D381" s="55" t="s">
        <v>64</v>
      </c>
      <c r="E381" s="55"/>
      <c r="F381" s="55"/>
      <c r="H381" s="81"/>
    </row>
    <row r="382" spans="1:8" x14ac:dyDescent="0.2">
      <c r="A382" s="55"/>
      <c r="B382" s="55"/>
      <c r="C382" s="55"/>
      <c r="D382" s="55"/>
      <c r="E382" s="55"/>
      <c r="F382" s="55"/>
    </row>
    <row r="383" spans="1:8" x14ac:dyDescent="0.2">
      <c r="A383" s="47" t="s">
        <v>304</v>
      </c>
      <c r="B383" s="92" t="s">
        <v>88</v>
      </c>
      <c r="C383" s="49"/>
      <c r="D383" s="47"/>
      <c r="E383" s="50"/>
      <c r="F383" s="50"/>
    </row>
    <row r="384" spans="1:8" ht="25.5" x14ac:dyDescent="0.2">
      <c r="A384" s="47"/>
      <c r="B384" s="55" t="s">
        <v>284</v>
      </c>
      <c r="C384" s="49"/>
      <c r="D384" s="47"/>
      <c r="E384" s="50"/>
      <c r="F384" s="50"/>
    </row>
    <row r="385" spans="1:8" x14ac:dyDescent="0.2">
      <c r="A385" s="47" t="s">
        <v>7</v>
      </c>
      <c r="B385" s="55" t="s">
        <v>118</v>
      </c>
      <c r="C385" s="49">
        <v>61</v>
      </c>
      <c r="D385" s="47" t="s">
        <v>64</v>
      </c>
      <c r="E385" s="50"/>
      <c r="F385" s="50"/>
    </row>
    <row r="386" spans="1:8" x14ac:dyDescent="0.2">
      <c r="A386" s="47" t="s">
        <v>32</v>
      </c>
      <c r="B386" s="55" t="s">
        <v>228</v>
      </c>
      <c r="C386" s="49">
        <v>15</v>
      </c>
      <c r="D386" s="47" t="s">
        <v>64</v>
      </c>
      <c r="E386" s="50"/>
      <c r="F386" s="50"/>
    </row>
    <row r="387" spans="1:8" x14ac:dyDescent="0.2">
      <c r="A387" s="55"/>
      <c r="B387" s="55"/>
      <c r="C387" s="55"/>
      <c r="D387" s="55"/>
      <c r="E387" s="55"/>
      <c r="F387" s="55"/>
    </row>
    <row r="388" spans="1:8" x14ac:dyDescent="0.2">
      <c r="A388" s="47" t="s">
        <v>305</v>
      </c>
      <c r="B388" s="92" t="s">
        <v>87</v>
      </c>
      <c r="C388" s="49"/>
      <c r="D388" s="47"/>
      <c r="E388" s="50"/>
      <c r="F388" s="50"/>
    </row>
    <row r="389" spans="1:8" x14ac:dyDescent="0.2">
      <c r="A389" s="47"/>
      <c r="B389" s="55" t="s">
        <v>285</v>
      </c>
      <c r="C389" s="49"/>
      <c r="D389" s="47"/>
      <c r="E389" s="50"/>
      <c r="F389" s="50"/>
    </row>
    <row r="390" spans="1:8" x14ac:dyDescent="0.2">
      <c r="A390" s="47" t="s">
        <v>7</v>
      </c>
      <c r="B390" s="55" t="s">
        <v>117</v>
      </c>
      <c r="C390" s="49">
        <v>65</v>
      </c>
      <c r="D390" s="47" t="s">
        <v>64</v>
      </c>
      <c r="E390" s="50"/>
      <c r="F390" s="50"/>
    </row>
    <row r="391" spans="1:8" x14ac:dyDescent="0.2">
      <c r="A391" s="47" t="s">
        <v>32</v>
      </c>
      <c r="B391" s="55" t="s">
        <v>152</v>
      </c>
      <c r="C391" s="49">
        <v>40</v>
      </c>
      <c r="D391" s="47" t="s">
        <v>64</v>
      </c>
      <c r="E391" s="50"/>
      <c r="F391" s="50"/>
    </row>
    <row r="392" spans="1:8" x14ac:dyDescent="0.2">
      <c r="A392" s="54"/>
      <c r="B392" s="100"/>
      <c r="C392" s="49"/>
      <c r="D392" s="47"/>
      <c r="E392" s="50"/>
      <c r="F392" s="50"/>
    </row>
    <row r="393" spans="1:8" x14ac:dyDescent="0.2">
      <c r="A393" s="47" t="s">
        <v>306</v>
      </c>
      <c r="B393" s="92" t="s">
        <v>200</v>
      </c>
      <c r="C393" s="49"/>
      <c r="D393" s="47"/>
      <c r="E393" s="50"/>
      <c r="F393" s="50"/>
    </row>
    <row r="394" spans="1:8" ht="38.25" x14ac:dyDescent="0.2">
      <c r="A394" s="47"/>
      <c r="B394" s="55" t="s">
        <v>329</v>
      </c>
      <c r="C394" s="49"/>
      <c r="D394" s="47"/>
      <c r="E394" s="50"/>
      <c r="F394" s="50"/>
    </row>
    <row r="395" spans="1:8" x14ac:dyDescent="0.2">
      <c r="A395" s="47" t="s">
        <v>7</v>
      </c>
      <c r="B395" s="55" t="s">
        <v>200</v>
      </c>
      <c r="C395" s="49">
        <v>10</v>
      </c>
      <c r="D395" s="47" t="s">
        <v>64</v>
      </c>
      <c r="E395" s="50"/>
      <c r="F395" s="50"/>
      <c r="H395" s="81"/>
    </row>
    <row r="396" spans="1:8" x14ac:dyDescent="0.2">
      <c r="A396" s="54"/>
      <c r="B396" s="100"/>
      <c r="C396" s="49"/>
      <c r="D396" s="47"/>
      <c r="E396" s="50"/>
      <c r="F396" s="50"/>
    </row>
    <row r="397" spans="1:8" x14ac:dyDescent="0.2">
      <c r="A397" s="47" t="s">
        <v>307</v>
      </c>
      <c r="B397" s="104" t="s">
        <v>286</v>
      </c>
      <c r="C397" s="49"/>
      <c r="D397" s="47"/>
      <c r="E397" s="50"/>
      <c r="F397" s="50"/>
    </row>
    <row r="398" spans="1:8" ht="63.75" x14ac:dyDescent="0.2">
      <c r="A398" s="105" t="s">
        <v>7</v>
      </c>
      <c r="B398" s="106" t="s">
        <v>287</v>
      </c>
      <c r="C398" s="49">
        <v>1</v>
      </c>
      <c r="D398" s="47" t="s">
        <v>123</v>
      </c>
      <c r="E398" s="50"/>
      <c r="F398" s="50"/>
    </row>
    <row r="399" spans="1:8" x14ac:dyDescent="0.2">
      <c r="A399" s="105"/>
      <c r="B399" s="107"/>
      <c r="C399" s="49"/>
      <c r="D399" s="47"/>
      <c r="E399" s="50"/>
      <c r="F399" s="50"/>
    </row>
    <row r="400" spans="1:8" x14ac:dyDescent="0.2">
      <c r="A400" s="47" t="s">
        <v>308</v>
      </c>
      <c r="B400" s="108" t="s">
        <v>288</v>
      </c>
      <c r="C400" s="49"/>
      <c r="D400" s="47"/>
      <c r="E400" s="50"/>
      <c r="F400" s="50"/>
    </row>
    <row r="401" spans="1:6" ht="51" x14ac:dyDescent="0.2">
      <c r="A401" s="109"/>
      <c r="B401" s="110" t="s">
        <v>289</v>
      </c>
      <c r="C401" s="49"/>
      <c r="D401" s="47"/>
      <c r="E401" s="50"/>
      <c r="F401" s="50"/>
    </row>
    <row r="402" spans="1:6" x14ac:dyDescent="0.2">
      <c r="A402" s="111">
        <v>1</v>
      </c>
      <c r="B402" s="110" t="s">
        <v>290</v>
      </c>
      <c r="C402" s="49">
        <v>25</v>
      </c>
      <c r="D402" s="47" t="s">
        <v>64</v>
      </c>
      <c r="E402" s="50"/>
      <c r="F402" s="50"/>
    </row>
    <row r="403" spans="1:6" x14ac:dyDescent="0.2">
      <c r="A403" s="111"/>
      <c r="B403" s="112"/>
      <c r="C403" s="49"/>
      <c r="D403" s="47"/>
      <c r="E403" s="50"/>
      <c r="F403" s="50"/>
    </row>
    <row r="404" spans="1:6" x14ac:dyDescent="0.2">
      <c r="A404" s="47" t="s">
        <v>309</v>
      </c>
      <c r="B404" s="113" t="s">
        <v>291</v>
      </c>
      <c r="C404" s="49"/>
      <c r="D404" s="47"/>
      <c r="E404" s="50"/>
      <c r="F404" s="50"/>
    </row>
    <row r="405" spans="1:6" ht="51" x14ac:dyDescent="0.2">
      <c r="A405" s="111"/>
      <c r="B405" s="114" t="s">
        <v>292</v>
      </c>
      <c r="C405" s="49"/>
      <c r="D405" s="47"/>
      <c r="E405" s="50"/>
      <c r="F405" s="50"/>
    </row>
    <row r="406" spans="1:6" x14ac:dyDescent="0.2">
      <c r="A406" s="115">
        <v>1</v>
      </c>
      <c r="B406" s="110" t="s">
        <v>293</v>
      </c>
      <c r="C406" s="49">
        <v>25</v>
      </c>
      <c r="D406" s="47" t="s">
        <v>64</v>
      </c>
      <c r="E406" s="50"/>
      <c r="F406" s="50"/>
    </row>
    <row r="407" spans="1:6" x14ac:dyDescent="0.2">
      <c r="A407" s="105"/>
      <c r="B407" s="107"/>
      <c r="C407" s="49"/>
      <c r="D407" s="47"/>
      <c r="E407" s="50"/>
      <c r="F407" s="50"/>
    </row>
    <row r="408" spans="1:6" x14ac:dyDescent="0.2">
      <c r="A408" s="47">
        <v>12.2</v>
      </c>
      <c r="B408" s="104" t="s">
        <v>294</v>
      </c>
      <c r="C408" s="49"/>
      <c r="D408" s="47"/>
      <c r="E408" s="50"/>
      <c r="F408" s="50"/>
    </row>
    <row r="409" spans="1:6" x14ac:dyDescent="0.2">
      <c r="A409" s="118" t="s">
        <v>310</v>
      </c>
      <c r="B409" s="113" t="s">
        <v>29</v>
      </c>
      <c r="C409" s="49"/>
      <c r="D409" s="47"/>
      <c r="E409" s="50"/>
      <c r="F409" s="50"/>
    </row>
    <row r="410" spans="1:6" ht="51" x14ac:dyDescent="0.2">
      <c r="A410" s="109"/>
      <c r="B410" s="114" t="s">
        <v>295</v>
      </c>
      <c r="C410" s="49"/>
      <c r="D410" s="47"/>
      <c r="E410" s="50"/>
      <c r="F410" s="50"/>
    </row>
    <row r="411" spans="1:6" ht="25.5" x14ac:dyDescent="0.2">
      <c r="A411" s="109"/>
      <c r="B411" s="114" t="s">
        <v>296</v>
      </c>
      <c r="C411" s="49"/>
      <c r="D411" s="47"/>
      <c r="E411" s="50"/>
      <c r="F411" s="50"/>
    </row>
    <row r="412" spans="1:6" x14ac:dyDescent="0.2">
      <c r="A412" s="118" t="s">
        <v>311</v>
      </c>
      <c r="B412" s="113" t="s">
        <v>297</v>
      </c>
      <c r="C412" s="49"/>
      <c r="D412" s="47"/>
      <c r="E412" s="50"/>
      <c r="F412" s="50"/>
    </row>
    <row r="413" spans="1:6" ht="79.5" x14ac:dyDescent="0.2">
      <c r="A413" s="47"/>
      <c r="B413" s="114" t="s">
        <v>298</v>
      </c>
      <c r="C413" s="49"/>
      <c r="D413" s="47"/>
      <c r="E413" s="50"/>
      <c r="F413" s="50"/>
    </row>
    <row r="414" spans="1:6" x14ac:dyDescent="0.2">
      <c r="A414" s="115" t="s">
        <v>7</v>
      </c>
      <c r="B414" s="55" t="s">
        <v>330</v>
      </c>
      <c r="C414" s="49">
        <v>27</v>
      </c>
      <c r="D414" s="47" t="s">
        <v>64</v>
      </c>
      <c r="E414" s="50"/>
      <c r="F414" s="50"/>
    </row>
    <row r="415" spans="1:6" x14ac:dyDescent="0.2">
      <c r="A415" s="115" t="s">
        <v>32</v>
      </c>
      <c r="B415" s="55" t="s">
        <v>331</v>
      </c>
      <c r="C415" s="49">
        <v>8</v>
      </c>
      <c r="D415" s="47" t="s">
        <v>64</v>
      </c>
      <c r="E415" s="50"/>
      <c r="F415" s="50"/>
    </row>
    <row r="416" spans="1:6" x14ac:dyDescent="0.2">
      <c r="A416" s="47"/>
      <c r="B416" s="55"/>
      <c r="C416" s="49"/>
      <c r="D416" s="47"/>
      <c r="E416" s="50"/>
      <c r="F416" s="50"/>
    </row>
    <row r="417" spans="1:6" x14ac:dyDescent="0.2">
      <c r="A417" s="47">
        <v>12.2</v>
      </c>
      <c r="B417" s="104" t="s">
        <v>312</v>
      </c>
      <c r="C417" s="49"/>
      <c r="D417" s="47"/>
      <c r="E417" s="50"/>
      <c r="F417" s="50"/>
    </row>
    <row r="418" spans="1:6" ht="76.5" x14ac:dyDescent="0.2">
      <c r="A418" s="47"/>
      <c r="B418" s="55" t="s">
        <v>332</v>
      </c>
      <c r="C418" s="49">
        <v>1</v>
      </c>
      <c r="D418" s="47" t="s">
        <v>123</v>
      </c>
      <c r="E418" s="50"/>
      <c r="F418" s="50"/>
    </row>
    <row r="419" spans="1:6" x14ac:dyDescent="0.2">
      <c r="A419" s="47"/>
      <c r="B419" s="55"/>
      <c r="C419" s="49"/>
      <c r="D419" s="47"/>
      <c r="E419" s="50"/>
      <c r="F419" s="50"/>
    </row>
    <row r="420" spans="1:6" x14ac:dyDescent="0.2">
      <c r="A420" s="47"/>
      <c r="B420" s="55"/>
      <c r="C420" s="49"/>
      <c r="D420" s="47"/>
      <c r="E420" s="50"/>
      <c r="F420" s="50"/>
    </row>
    <row r="421" spans="1:6" x14ac:dyDescent="0.2">
      <c r="A421" s="47"/>
      <c r="B421" s="55"/>
      <c r="C421" s="49"/>
      <c r="D421" s="47"/>
      <c r="E421" s="50"/>
      <c r="F421" s="50"/>
    </row>
    <row r="422" spans="1:6" x14ac:dyDescent="0.2">
      <c r="A422" s="47"/>
      <c r="B422" s="55"/>
      <c r="C422" s="49"/>
      <c r="D422" s="47"/>
      <c r="E422" s="50"/>
      <c r="F422" s="50"/>
    </row>
    <row r="423" spans="1:6" x14ac:dyDescent="0.2">
      <c r="A423" s="47"/>
      <c r="B423" s="55"/>
      <c r="C423" s="49"/>
      <c r="D423" s="47"/>
      <c r="E423" s="50"/>
      <c r="F423" s="50"/>
    </row>
    <row r="424" spans="1:6" x14ac:dyDescent="0.2">
      <c r="A424" s="47"/>
      <c r="B424" s="55"/>
      <c r="C424" s="49"/>
      <c r="D424" s="47"/>
      <c r="E424" s="50"/>
      <c r="F424" s="50"/>
    </row>
    <row r="425" spans="1:6" x14ac:dyDescent="0.2">
      <c r="A425" s="124" t="s">
        <v>131</v>
      </c>
      <c r="B425" s="125"/>
      <c r="C425" s="125"/>
      <c r="D425" s="126"/>
      <c r="E425" s="57"/>
      <c r="F425" s="130"/>
    </row>
    <row r="426" spans="1:6" x14ac:dyDescent="0.2">
      <c r="A426" s="119" t="s">
        <v>27</v>
      </c>
      <c r="B426" s="122"/>
      <c r="C426" s="122"/>
      <c r="D426" s="123"/>
      <c r="E426" s="58"/>
      <c r="F426" s="131"/>
    </row>
    <row r="427" spans="1:6" x14ac:dyDescent="0.2">
      <c r="A427" s="42"/>
      <c r="B427" s="43"/>
      <c r="C427" s="44"/>
      <c r="D427" s="42"/>
      <c r="E427" s="45"/>
      <c r="F427" s="45"/>
    </row>
    <row r="428" spans="1:6" x14ac:dyDescent="0.2">
      <c r="A428" s="47"/>
      <c r="B428" s="48" t="s">
        <v>89</v>
      </c>
      <c r="C428" s="49"/>
      <c r="D428" s="47"/>
      <c r="E428" s="50"/>
      <c r="F428" s="50"/>
    </row>
    <row r="429" spans="1:6" x14ac:dyDescent="0.2">
      <c r="A429" s="47"/>
      <c r="B429" s="48" t="s">
        <v>203</v>
      </c>
      <c r="C429" s="49"/>
      <c r="D429" s="47"/>
      <c r="E429" s="50"/>
      <c r="F429" s="50"/>
    </row>
    <row r="430" spans="1:6" x14ac:dyDescent="0.2">
      <c r="A430" s="47">
        <v>13.1</v>
      </c>
      <c r="B430" s="48" t="s">
        <v>29</v>
      </c>
      <c r="C430" s="49"/>
      <c r="D430" s="47"/>
      <c r="E430" s="50"/>
      <c r="F430" s="50"/>
    </row>
    <row r="431" spans="1:6" ht="25.5" x14ac:dyDescent="0.2">
      <c r="A431" s="47"/>
      <c r="B431" s="55" t="s">
        <v>333</v>
      </c>
      <c r="C431" s="49">
        <v>1</v>
      </c>
      <c r="D431" s="47" t="s">
        <v>21</v>
      </c>
      <c r="E431" s="50"/>
      <c r="F431" s="50"/>
    </row>
    <row r="432" spans="1:6" x14ac:dyDescent="0.2">
      <c r="A432" s="47"/>
      <c r="B432" s="55"/>
      <c r="C432" s="49"/>
      <c r="D432" s="47"/>
      <c r="E432" s="50"/>
      <c r="F432" s="50"/>
    </row>
    <row r="433" spans="1:6" x14ac:dyDescent="0.2">
      <c r="A433" s="47"/>
      <c r="B433" s="55"/>
      <c r="C433" s="49"/>
      <c r="D433" s="47"/>
      <c r="E433" s="50"/>
      <c r="F433" s="50"/>
    </row>
    <row r="434" spans="1:6" x14ac:dyDescent="0.2">
      <c r="A434" s="47"/>
      <c r="B434" s="55"/>
      <c r="C434" s="49"/>
      <c r="D434" s="47"/>
      <c r="E434" s="50"/>
      <c r="F434" s="50"/>
    </row>
    <row r="435" spans="1:6" x14ac:dyDescent="0.2">
      <c r="A435" s="47"/>
      <c r="B435" s="55"/>
      <c r="C435" s="49"/>
      <c r="D435" s="47"/>
      <c r="E435" s="50"/>
      <c r="F435" s="50"/>
    </row>
    <row r="436" spans="1:6" x14ac:dyDescent="0.2">
      <c r="A436" s="124" t="s">
        <v>208</v>
      </c>
      <c r="B436" s="128"/>
      <c r="C436" s="128"/>
      <c r="D436" s="129"/>
      <c r="E436" s="57"/>
      <c r="F436" s="130"/>
    </row>
    <row r="437" spans="1:6" x14ac:dyDescent="0.2">
      <c r="A437" s="119" t="s">
        <v>27</v>
      </c>
      <c r="B437" s="120"/>
      <c r="C437" s="120"/>
      <c r="D437" s="121"/>
      <c r="E437" s="58"/>
      <c r="F437" s="131"/>
    </row>
    <row r="438" spans="1:6" x14ac:dyDescent="0.2">
      <c r="A438" s="42"/>
      <c r="B438" s="43"/>
      <c r="C438" s="44"/>
      <c r="D438" s="42"/>
      <c r="E438" s="45"/>
      <c r="F438" s="45"/>
    </row>
    <row r="439" spans="1:6" x14ac:dyDescent="0.2">
      <c r="A439" s="47"/>
      <c r="B439" s="48" t="s">
        <v>104</v>
      </c>
      <c r="C439" s="49"/>
      <c r="D439" s="47"/>
      <c r="E439" s="50"/>
      <c r="F439" s="50"/>
    </row>
    <row r="440" spans="1:6" x14ac:dyDescent="0.2">
      <c r="A440" s="47"/>
      <c r="B440" s="48" t="s">
        <v>132</v>
      </c>
      <c r="C440" s="49"/>
      <c r="D440" s="47"/>
      <c r="E440" s="50"/>
      <c r="F440" s="50"/>
    </row>
    <row r="441" spans="1:6" x14ac:dyDescent="0.2">
      <c r="A441" s="47" t="s">
        <v>4</v>
      </c>
      <c r="B441" s="51"/>
      <c r="C441" s="49"/>
      <c r="D441" s="47"/>
      <c r="E441" s="50"/>
      <c r="F441" s="50"/>
    </row>
    <row r="442" spans="1:6" x14ac:dyDescent="0.2">
      <c r="A442" s="47" t="s">
        <v>28</v>
      </c>
      <c r="B442" s="48"/>
      <c r="C442" s="49"/>
      <c r="D442" s="47"/>
      <c r="E442" s="50"/>
      <c r="F442" s="50"/>
    </row>
    <row r="443" spans="1:6" x14ac:dyDescent="0.2">
      <c r="A443" s="47" t="s">
        <v>46</v>
      </c>
      <c r="B443" s="55"/>
      <c r="C443" s="49"/>
      <c r="D443" s="47"/>
      <c r="E443" s="50"/>
      <c r="F443" s="50"/>
    </row>
    <row r="444" spans="1:6" x14ac:dyDescent="0.2">
      <c r="A444" s="47" t="s">
        <v>53</v>
      </c>
      <c r="B444" s="55"/>
      <c r="C444" s="49"/>
      <c r="D444" s="47"/>
      <c r="E444" s="50"/>
      <c r="F444" s="50"/>
    </row>
    <row r="445" spans="1:6" x14ac:dyDescent="0.2">
      <c r="A445" s="47" t="s">
        <v>56</v>
      </c>
      <c r="B445" s="55"/>
      <c r="C445" s="49"/>
      <c r="D445" s="47"/>
      <c r="E445" s="50"/>
      <c r="F445" s="50"/>
    </row>
    <row r="446" spans="1:6" x14ac:dyDescent="0.2">
      <c r="A446" s="47" t="s">
        <v>59</v>
      </c>
      <c r="B446" s="55"/>
      <c r="C446" s="49"/>
      <c r="D446" s="47"/>
      <c r="E446" s="50"/>
      <c r="F446" s="50"/>
    </row>
    <row r="447" spans="1:6" x14ac:dyDescent="0.2">
      <c r="A447" s="47" t="s">
        <v>61</v>
      </c>
      <c r="B447" s="55"/>
      <c r="C447" s="49"/>
      <c r="D447" s="47"/>
      <c r="E447" s="50"/>
      <c r="F447" s="50"/>
    </row>
    <row r="448" spans="1:6" x14ac:dyDescent="0.2">
      <c r="A448" s="47" t="s">
        <v>62</v>
      </c>
      <c r="B448" s="92"/>
      <c r="C448" s="49"/>
      <c r="D448" s="47"/>
      <c r="E448" s="50"/>
      <c r="F448" s="50"/>
    </row>
    <row r="449" spans="1:6" x14ac:dyDescent="0.2">
      <c r="A449" s="47" t="s">
        <v>65</v>
      </c>
      <c r="B449" s="55"/>
      <c r="C449" s="49"/>
      <c r="D449" s="47"/>
      <c r="E449" s="50"/>
      <c r="F449" s="50"/>
    </row>
    <row r="450" spans="1:6" x14ac:dyDescent="0.2">
      <c r="A450" s="47" t="s">
        <v>67</v>
      </c>
      <c r="B450" s="55"/>
      <c r="C450" s="49"/>
      <c r="D450" s="47"/>
      <c r="E450" s="50"/>
      <c r="F450" s="50"/>
    </row>
    <row r="451" spans="1:6" x14ac:dyDescent="0.2">
      <c r="A451" s="47" t="s">
        <v>72</v>
      </c>
      <c r="B451" s="92"/>
      <c r="C451" s="49"/>
      <c r="D451" s="47"/>
      <c r="E451" s="50"/>
      <c r="F451" s="50"/>
    </row>
    <row r="452" spans="1:6" x14ac:dyDescent="0.2">
      <c r="A452" s="47" t="s">
        <v>77</v>
      </c>
      <c r="B452" s="55"/>
      <c r="C452" s="49"/>
      <c r="D452" s="47"/>
      <c r="E452" s="50"/>
      <c r="F452" s="50"/>
    </row>
    <row r="453" spans="1:6" x14ac:dyDescent="0.2">
      <c r="A453" s="47" t="s">
        <v>89</v>
      </c>
      <c r="B453" s="55"/>
      <c r="C453" s="49"/>
      <c r="D453" s="47"/>
      <c r="E453" s="50"/>
      <c r="F453" s="50"/>
    </row>
    <row r="454" spans="1:6" x14ac:dyDescent="0.2">
      <c r="A454" s="47"/>
      <c r="B454" s="55"/>
      <c r="C454" s="49"/>
      <c r="D454" s="47"/>
      <c r="E454" s="50"/>
      <c r="F454" s="50"/>
    </row>
    <row r="455" spans="1:6" x14ac:dyDescent="0.2">
      <c r="A455" s="47"/>
      <c r="B455" s="55"/>
      <c r="C455" s="49"/>
      <c r="D455" s="47"/>
      <c r="E455" s="50"/>
      <c r="F455" s="50"/>
    </row>
    <row r="456" spans="1:6" x14ac:dyDescent="0.2">
      <c r="A456" s="47"/>
      <c r="B456" s="55"/>
      <c r="C456" s="49"/>
      <c r="D456" s="47"/>
      <c r="E456" s="50"/>
      <c r="F456" s="50"/>
    </row>
    <row r="457" spans="1:6" x14ac:dyDescent="0.2">
      <c r="A457" s="47"/>
      <c r="B457" s="55"/>
      <c r="C457" s="49"/>
      <c r="D457" s="47"/>
      <c r="E457" s="50"/>
      <c r="F457" s="50"/>
    </row>
    <row r="458" spans="1:6" x14ac:dyDescent="0.2">
      <c r="A458" s="47"/>
      <c r="B458" s="55"/>
      <c r="C458" s="49"/>
      <c r="D458" s="47"/>
      <c r="E458" s="50"/>
      <c r="F458" s="50"/>
    </row>
    <row r="459" spans="1:6" x14ac:dyDescent="0.2">
      <c r="A459" s="47"/>
      <c r="B459" s="55"/>
      <c r="C459" s="49"/>
      <c r="D459" s="47"/>
      <c r="E459" s="50"/>
      <c r="F459" s="50"/>
    </row>
    <row r="460" spans="1:6" x14ac:dyDescent="0.2">
      <c r="A460" s="47"/>
      <c r="B460" s="55"/>
      <c r="C460" s="49"/>
      <c r="D460" s="47"/>
      <c r="E460" s="50"/>
      <c r="F460" s="50"/>
    </row>
    <row r="461" spans="1:6" x14ac:dyDescent="0.2">
      <c r="A461" s="47"/>
      <c r="B461" s="55"/>
      <c r="C461" s="49"/>
      <c r="D461" s="47"/>
      <c r="E461" s="50"/>
      <c r="F461" s="50"/>
    </row>
    <row r="462" spans="1:6" x14ac:dyDescent="0.2">
      <c r="A462" s="47"/>
      <c r="B462" s="55"/>
      <c r="C462" s="49"/>
      <c r="D462" s="47"/>
      <c r="E462" s="50"/>
      <c r="F462" s="50"/>
    </row>
    <row r="463" spans="1:6" x14ac:dyDescent="0.2">
      <c r="A463" s="47"/>
      <c r="B463" s="55"/>
      <c r="C463" s="49"/>
      <c r="D463" s="47"/>
      <c r="E463" s="50"/>
      <c r="F463" s="50"/>
    </row>
    <row r="464" spans="1:6" x14ac:dyDescent="0.2">
      <c r="A464" s="47"/>
      <c r="B464" s="55"/>
      <c r="C464" s="49"/>
      <c r="D464" s="47"/>
      <c r="E464" s="50"/>
      <c r="F464" s="50"/>
    </row>
    <row r="465" spans="1:6" x14ac:dyDescent="0.2">
      <c r="A465" s="47"/>
      <c r="B465" s="51"/>
      <c r="C465" s="49"/>
      <c r="D465" s="47"/>
      <c r="E465" s="50"/>
      <c r="F465" s="50"/>
    </row>
    <row r="466" spans="1:6" x14ac:dyDescent="0.2">
      <c r="A466" s="124" t="s">
        <v>209</v>
      </c>
      <c r="B466" s="128"/>
      <c r="C466" s="128"/>
      <c r="D466" s="129"/>
      <c r="E466" s="57"/>
      <c r="F466" s="127"/>
    </row>
    <row r="467" spans="1:6" x14ac:dyDescent="0.2">
      <c r="A467" s="119" t="s">
        <v>27</v>
      </c>
      <c r="B467" s="120"/>
      <c r="C467" s="120"/>
      <c r="D467" s="121"/>
      <c r="E467" s="58"/>
      <c r="F467" s="127"/>
    </row>
    <row r="468" spans="1:6" x14ac:dyDescent="0.2">
      <c r="A468" s="42"/>
      <c r="B468" s="43"/>
      <c r="C468" s="44"/>
      <c r="D468" s="42"/>
      <c r="E468" s="45"/>
      <c r="F468" s="45"/>
    </row>
    <row r="469" spans="1:6" x14ac:dyDescent="0.2">
      <c r="A469" s="47"/>
      <c r="B469" s="48" t="s">
        <v>201</v>
      </c>
      <c r="C469" s="49"/>
      <c r="D469" s="47"/>
      <c r="E469" s="50"/>
      <c r="F469" s="50"/>
    </row>
    <row r="470" spans="1:6" x14ac:dyDescent="0.2">
      <c r="A470" s="47"/>
      <c r="B470" s="48" t="s">
        <v>133</v>
      </c>
      <c r="C470" s="49"/>
      <c r="D470" s="47"/>
      <c r="E470" s="50"/>
      <c r="F470" s="50"/>
    </row>
    <row r="471" spans="1:6" x14ac:dyDescent="0.2">
      <c r="A471" s="47" t="s">
        <v>4</v>
      </c>
      <c r="B471" s="51"/>
      <c r="C471" s="49"/>
      <c r="D471" s="47"/>
      <c r="E471" s="50"/>
      <c r="F471" s="50"/>
    </row>
    <row r="472" spans="1:6" x14ac:dyDescent="0.2">
      <c r="A472" s="47" t="s">
        <v>28</v>
      </c>
      <c r="B472" s="48"/>
      <c r="C472" s="49"/>
      <c r="D472" s="47"/>
      <c r="E472" s="50"/>
      <c r="F472" s="50"/>
    </row>
    <row r="473" spans="1:6" x14ac:dyDescent="0.2">
      <c r="A473" s="47" t="s">
        <v>46</v>
      </c>
      <c r="B473" s="55"/>
      <c r="C473" s="49"/>
      <c r="D473" s="47"/>
      <c r="E473" s="50"/>
      <c r="F473" s="50"/>
    </row>
    <row r="474" spans="1:6" x14ac:dyDescent="0.2">
      <c r="A474" s="47" t="s">
        <v>53</v>
      </c>
      <c r="B474" s="55"/>
      <c r="C474" s="49"/>
      <c r="D474" s="47"/>
      <c r="E474" s="50"/>
      <c r="F474" s="50"/>
    </row>
    <row r="475" spans="1:6" x14ac:dyDescent="0.2">
      <c r="A475" s="47" t="s">
        <v>56</v>
      </c>
      <c r="B475" s="55"/>
      <c r="C475" s="49"/>
      <c r="D475" s="47"/>
      <c r="E475" s="50"/>
      <c r="F475" s="50"/>
    </row>
    <row r="476" spans="1:6" x14ac:dyDescent="0.2">
      <c r="A476" s="47" t="s">
        <v>59</v>
      </c>
      <c r="B476" s="55"/>
      <c r="C476" s="49"/>
      <c r="D476" s="47"/>
      <c r="E476" s="50"/>
      <c r="F476" s="50"/>
    </row>
    <row r="477" spans="1:6" x14ac:dyDescent="0.2">
      <c r="A477" s="47" t="s">
        <v>61</v>
      </c>
      <c r="B477" s="55"/>
      <c r="C477" s="49"/>
      <c r="D477" s="47"/>
      <c r="E477" s="50"/>
      <c r="F477" s="50"/>
    </row>
    <row r="478" spans="1:6" x14ac:dyDescent="0.2">
      <c r="A478" s="47" t="s">
        <v>62</v>
      </c>
      <c r="B478" s="92"/>
      <c r="C478" s="49"/>
      <c r="D478" s="47"/>
      <c r="E478" s="50"/>
      <c r="F478" s="50"/>
    </row>
    <row r="479" spans="1:6" x14ac:dyDescent="0.2">
      <c r="A479" s="47" t="s">
        <v>65</v>
      </c>
      <c r="B479" s="55"/>
      <c r="C479" s="49"/>
      <c r="D479" s="47"/>
      <c r="E479" s="50"/>
      <c r="F479" s="50"/>
    </row>
    <row r="480" spans="1:6" x14ac:dyDescent="0.2">
      <c r="A480" s="47" t="s">
        <v>67</v>
      </c>
      <c r="B480" s="55"/>
      <c r="C480" s="49"/>
      <c r="D480" s="47"/>
      <c r="E480" s="50"/>
      <c r="F480" s="50"/>
    </row>
    <row r="481" spans="1:6" x14ac:dyDescent="0.2">
      <c r="A481" s="47" t="s">
        <v>72</v>
      </c>
      <c r="B481" s="92"/>
      <c r="C481" s="49"/>
      <c r="D481" s="47"/>
      <c r="E481" s="50"/>
      <c r="F481" s="50"/>
    </row>
    <row r="482" spans="1:6" x14ac:dyDescent="0.2">
      <c r="A482" s="47" t="s">
        <v>77</v>
      </c>
      <c r="B482" s="55"/>
      <c r="C482" s="49"/>
      <c r="D482" s="47"/>
      <c r="E482" s="50"/>
      <c r="F482" s="50"/>
    </row>
    <row r="483" spans="1:6" x14ac:dyDescent="0.2">
      <c r="A483" s="47" t="s">
        <v>89</v>
      </c>
      <c r="B483" s="55"/>
      <c r="C483" s="49"/>
      <c r="D483" s="47"/>
      <c r="E483" s="50"/>
      <c r="F483" s="50"/>
    </row>
    <row r="484" spans="1:6" x14ac:dyDescent="0.2">
      <c r="A484" s="47"/>
      <c r="B484" s="55"/>
      <c r="C484" s="49"/>
      <c r="D484" s="47"/>
      <c r="E484" s="50"/>
      <c r="F484" s="50"/>
    </row>
    <row r="485" spans="1:6" x14ac:dyDescent="0.2">
      <c r="A485" s="47"/>
      <c r="B485" s="55"/>
      <c r="C485" s="49"/>
      <c r="D485" s="47"/>
      <c r="E485" s="50"/>
      <c r="F485" s="50"/>
    </row>
    <row r="486" spans="1:6" x14ac:dyDescent="0.2">
      <c r="A486" s="47"/>
      <c r="B486" s="55"/>
      <c r="C486" s="49"/>
      <c r="D486" s="47"/>
      <c r="E486" s="50"/>
      <c r="F486" s="50"/>
    </row>
    <row r="487" spans="1:6" x14ac:dyDescent="0.2">
      <c r="A487" s="47"/>
      <c r="B487" s="55"/>
      <c r="C487" s="49"/>
      <c r="D487" s="47"/>
      <c r="E487" s="50"/>
      <c r="F487" s="50"/>
    </row>
    <row r="488" spans="1:6" x14ac:dyDescent="0.2">
      <c r="A488" s="47"/>
      <c r="B488" s="55"/>
      <c r="C488" s="49"/>
      <c r="D488" s="47"/>
      <c r="E488" s="50"/>
      <c r="F488" s="50"/>
    </row>
    <row r="489" spans="1:6" x14ac:dyDescent="0.2">
      <c r="A489" s="47"/>
      <c r="B489" s="55"/>
      <c r="C489" s="49"/>
      <c r="D489" s="47"/>
      <c r="E489" s="50"/>
      <c r="F489" s="50"/>
    </row>
    <row r="490" spans="1:6" x14ac:dyDescent="0.2">
      <c r="A490" s="47"/>
      <c r="B490" s="55"/>
      <c r="C490" s="49"/>
      <c r="D490" s="47"/>
      <c r="E490" s="50"/>
      <c r="F490" s="50"/>
    </row>
    <row r="491" spans="1:6" x14ac:dyDescent="0.2">
      <c r="A491" s="47"/>
      <c r="B491" s="55"/>
      <c r="C491" s="49"/>
      <c r="D491" s="47"/>
      <c r="E491" s="50"/>
      <c r="F491" s="50"/>
    </row>
    <row r="492" spans="1:6" x14ac:dyDescent="0.2">
      <c r="A492" s="47"/>
      <c r="B492" s="55"/>
      <c r="C492" s="49"/>
      <c r="D492" s="47"/>
      <c r="E492" s="50"/>
      <c r="F492" s="50"/>
    </row>
    <row r="493" spans="1:6" x14ac:dyDescent="0.2">
      <c r="A493" s="47"/>
      <c r="B493" s="55"/>
      <c r="C493" s="49"/>
      <c r="D493" s="47"/>
      <c r="E493" s="50"/>
      <c r="F493" s="50"/>
    </row>
    <row r="494" spans="1:6" x14ac:dyDescent="0.2">
      <c r="A494" s="47"/>
      <c r="B494" s="55"/>
      <c r="C494" s="49"/>
      <c r="D494" s="47"/>
      <c r="E494" s="50"/>
      <c r="F494" s="50"/>
    </row>
    <row r="495" spans="1:6" x14ac:dyDescent="0.2">
      <c r="A495" s="47"/>
      <c r="B495" s="55"/>
      <c r="C495" s="49"/>
      <c r="D495" s="47"/>
      <c r="E495" s="50"/>
      <c r="F495" s="50"/>
    </row>
    <row r="496" spans="1:6" x14ac:dyDescent="0.2">
      <c r="A496" s="47"/>
      <c r="B496" s="55"/>
      <c r="C496" s="49"/>
      <c r="D496" s="47"/>
      <c r="E496" s="50"/>
      <c r="F496" s="50"/>
    </row>
    <row r="497" spans="1:6" x14ac:dyDescent="0.2">
      <c r="A497" s="47"/>
      <c r="B497" s="55"/>
      <c r="C497" s="49"/>
      <c r="D497" s="47"/>
      <c r="E497" s="50"/>
      <c r="F497" s="50"/>
    </row>
    <row r="498" spans="1:6" x14ac:dyDescent="0.2">
      <c r="A498" s="47"/>
      <c r="B498" s="55"/>
      <c r="C498" s="49"/>
      <c r="D498" s="47"/>
      <c r="E498" s="50"/>
      <c r="F498" s="50"/>
    </row>
    <row r="499" spans="1:6" x14ac:dyDescent="0.2">
      <c r="A499" s="47"/>
      <c r="B499" s="51"/>
      <c r="C499" s="49"/>
      <c r="D499" s="47"/>
      <c r="E499" s="50"/>
      <c r="F499" s="50"/>
    </row>
    <row r="500" spans="1:6" x14ac:dyDescent="0.2">
      <c r="A500" s="124" t="s">
        <v>210</v>
      </c>
      <c r="B500" s="128"/>
      <c r="C500" s="128"/>
      <c r="D500" s="129"/>
      <c r="E500" s="57"/>
      <c r="F500" s="127"/>
    </row>
    <row r="501" spans="1:6" x14ac:dyDescent="0.2">
      <c r="A501" s="119" t="s">
        <v>27</v>
      </c>
      <c r="B501" s="120"/>
      <c r="C501" s="120"/>
      <c r="D501" s="121"/>
      <c r="E501" s="58"/>
      <c r="F501" s="127"/>
    </row>
  </sheetData>
  <sheetProtection selectLockedCells="1"/>
  <customSheetViews>
    <customSheetView guid="{7415B89D-CE29-4FBF-B4A0-9A15044B3DAA}" showGridLines="0" showRuler="0">
      <pane ySplit="1" topLeftCell="A1673" activePane="bottomLeft" state="frozen"/>
      <selection pane="bottomLeft" activeCell="F1683" sqref="F1683"/>
      <pageMargins left="0.4" right="0.27" top="1" bottom="1" header="0.5" footer="0.5"/>
      <pageSetup paperSize="9" scale="85" orientation="portrait" horizontalDpi="4294967293" verticalDpi="0" r:id="rId1"/>
      <headerFooter alignWithMargins="0">
        <oddHeader>&amp;L&amp;"Arial,Italic"&amp;8MA.MILANI&amp;R&amp;"Arial,Italic"&amp;8BILL OF QUANTITIES</oddHeader>
        <oddFooter>&amp;L&amp;"Arial,Italic"Hannan Yoosuf Architects&amp;R&amp;"Arial,Italic"&amp;8PAGE: &amp;P of &amp;N</oddFooter>
      </headerFooter>
    </customSheetView>
  </customSheetViews>
  <mergeCells count="45">
    <mergeCell ref="A257:D257"/>
    <mergeCell ref="A258:D258"/>
    <mergeCell ref="A288:D288"/>
    <mergeCell ref="A289:D289"/>
    <mergeCell ref="A182:D182"/>
    <mergeCell ref="A183:D183"/>
    <mergeCell ref="A202:D202"/>
    <mergeCell ref="A203:D203"/>
    <mergeCell ref="A220:D220"/>
    <mergeCell ref="A221:D221"/>
    <mergeCell ref="A126:D126"/>
    <mergeCell ref="A127:D127"/>
    <mergeCell ref="A158:D158"/>
    <mergeCell ref="A159:D159"/>
    <mergeCell ref="F38:F39"/>
    <mergeCell ref="F71:F72"/>
    <mergeCell ref="A38:D38"/>
    <mergeCell ref="A39:D39"/>
    <mergeCell ref="A71:D71"/>
    <mergeCell ref="A72:D72"/>
    <mergeCell ref="F126:F127"/>
    <mergeCell ref="F158:F159"/>
    <mergeCell ref="F182:F183"/>
    <mergeCell ref="F202:F203"/>
    <mergeCell ref="F220:F221"/>
    <mergeCell ref="F257:F258"/>
    <mergeCell ref="A500:D500"/>
    <mergeCell ref="F500:F501"/>
    <mergeCell ref="A501:D501"/>
    <mergeCell ref="F317:F318"/>
    <mergeCell ref="F354:F355"/>
    <mergeCell ref="F425:F426"/>
    <mergeCell ref="A466:D466"/>
    <mergeCell ref="F466:F467"/>
    <mergeCell ref="A467:D467"/>
    <mergeCell ref="A317:D317"/>
    <mergeCell ref="A436:D436"/>
    <mergeCell ref="F436:F437"/>
    <mergeCell ref="A437:D437"/>
    <mergeCell ref="A426:D426"/>
    <mergeCell ref="A425:D425"/>
    <mergeCell ref="F288:F289"/>
    <mergeCell ref="A354:D354"/>
    <mergeCell ref="A355:D355"/>
    <mergeCell ref="A318:D318"/>
  </mergeCells>
  <phoneticPr fontId="2" type="noConversion"/>
  <printOptions horizontalCentered="1"/>
  <pageMargins left="0.22" right="0.19" top="1" bottom="0.96" header="0.5" footer="0.5"/>
  <pageSetup paperSize="9" scale="94" orientation="portrait" horizontalDpi="300" verticalDpi="300" r:id="rId2"/>
  <headerFooter alignWithMargins="0">
    <oddHeader>&amp;L&amp;"Arial,Italic"&amp;8&amp;F&amp;R&amp;"Arial,Italic"&amp;8BILL OF QUANTITIES</oddHeader>
    <oddFooter>&amp;LNovea Engineering
PO Box 3013 Malé  MALDIVES
+960-7777413
fayaz.mv@outlook.com&amp;R&amp;"Arial,Italic"&amp;8PAGE: &amp;P of &amp;N</oddFooter>
  </headerFooter>
  <rowBreaks count="13" manualBreakCount="13">
    <brk id="39" max="5" man="1"/>
    <brk id="72" max="5" man="1"/>
    <brk id="106" max="5" man="1"/>
    <brk id="127" max="5" man="1"/>
    <brk id="159" max="5" man="1"/>
    <brk id="183" max="5" man="1"/>
    <brk id="221" max="5" man="1"/>
    <brk id="258" max="5" man="1"/>
    <brk id="289" max="5" man="1"/>
    <brk id="318" max="5" man="1"/>
    <brk id="355" max="5" man="1"/>
    <brk id="426" max="5" man="1"/>
    <brk id="467" max="5" man="1"/>
  </rowBreaks>
  <ignoredErrors>
    <ignoredError sqref="C314" formula="1"/>
    <ignoredError sqref="F21 F102 F10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
  <sheetViews>
    <sheetView showGridLines="0" workbookViewId="0">
      <selection activeCell="E20" sqref="E20"/>
    </sheetView>
  </sheetViews>
  <sheetFormatPr defaultRowHeight="12.75" x14ac:dyDescent="0.2"/>
  <cols>
    <col min="1" max="1" width="6.7109375" bestFit="1" customWidth="1"/>
    <col min="2" max="2" width="8" customWidth="1"/>
    <col min="3" max="3" width="50" customWidth="1"/>
    <col min="4" max="4" width="17.42578125" customWidth="1"/>
    <col min="5" max="5" width="19" customWidth="1"/>
    <col min="6" max="6" width="13.85546875" customWidth="1"/>
    <col min="7" max="7" width="16.85546875" customWidth="1"/>
  </cols>
  <sheetData>
    <row r="1" spans="1:7" ht="20.25" x14ac:dyDescent="0.3">
      <c r="A1" s="132" t="s">
        <v>214</v>
      </c>
      <c r="B1" s="132"/>
      <c r="C1" s="132"/>
      <c r="D1" s="132"/>
    </row>
    <row r="2" spans="1:7" ht="15.75" x14ac:dyDescent="0.25">
      <c r="A2" s="133" t="s">
        <v>212</v>
      </c>
      <c r="B2" s="133"/>
      <c r="C2" s="133"/>
      <c r="D2" s="133"/>
    </row>
    <row r="3" spans="1:7" ht="15.75" x14ac:dyDescent="0.25">
      <c r="A3" s="133" t="s">
        <v>120</v>
      </c>
      <c r="B3" s="133"/>
      <c r="C3" s="133"/>
      <c r="D3" s="133"/>
    </row>
    <row r="6" spans="1:7" ht="21.75" customHeight="1" x14ac:dyDescent="0.2">
      <c r="A6" s="1" t="s">
        <v>0</v>
      </c>
      <c r="B6" s="135" t="s">
        <v>90</v>
      </c>
      <c r="C6" s="135"/>
      <c r="D6" s="1" t="s">
        <v>91</v>
      </c>
    </row>
    <row r="7" spans="1:7" ht="19.5" customHeight="1" x14ac:dyDescent="0.2">
      <c r="A7" s="8" t="s">
        <v>7</v>
      </c>
      <c r="B7" s="136" t="str">
        <f>BOQ!A38</f>
        <v>TOTAL OF BILL NO. 01 (PRELIMINARIES)</v>
      </c>
      <c r="C7" s="136"/>
      <c r="D7" s="9">
        <f>BOQ!F38</f>
        <v>0</v>
      </c>
      <c r="E7" s="4"/>
      <c r="F7" s="4"/>
      <c r="G7" s="4"/>
    </row>
    <row r="8" spans="1:7" ht="19.5" customHeight="1" x14ac:dyDescent="0.2">
      <c r="A8" s="10" t="s">
        <v>32</v>
      </c>
      <c r="B8" s="134" t="str">
        <f>BOQ!A71</f>
        <v>TOTAL OF BILL NO. 02 (GROUND WORKS)</v>
      </c>
      <c r="C8" s="134"/>
      <c r="D8" s="11">
        <f>BOQ!F71</f>
        <v>0</v>
      </c>
      <c r="E8" s="4"/>
      <c r="F8" s="4"/>
      <c r="G8" s="4"/>
    </row>
    <row r="9" spans="1:7" ht="19.5" customHeight="1" x14ac:dyDescent="0.2">
      <c r="A9" s="10" t="s">
        <v>33</v>
      </c>
      <c r="B9" s="134" t="str">
        <f>BOQ!A126</f>
        <v>TOTAL OF BILL NO. 03 (CONCRETE WORKS)</v>
      </c>
      <c r="C9" s="134"/>
      <c r="D9" s="11">
        <f>BOQ!F126</f>
        <v>0</v>
      </c>
      <c r="E9" s="4"/>
      <c r="F9" s="4"/>
      <c r="G9" s="4"/>
    </row>
    <row r="10" spans="1:7" ht="19.5" customHeight="1" x14ac:dyDescent="0.2">
      <c r="A10" s="10" t="s">
        <v>34</v>
      </c>
      <c r="B10" s="134" t="str">
        <f>BOQ!A158</f>
        <v>TOTAL OF BILL NO. 04 (MASONRY AND PLASTERING)</v>
      </c>
      <c r="C10" s="134"/>
      <c r="D10" s="11">
        <f>BOQ!F158</f>
        <v>0</v>
      </c>
      <c r="E10" s="4"/>
      <c r="F10" s="4"/>
      <c r="G10" s="4"/>
    </row>
    <row r="11" spans="1:7" ht="19.5" customHeight="1" x14ac:dyDescent="0.2">
      <c r="A11" s="10" t="s">
        <v>35</v>
      </c>
      <c r="B11" s="134" t="str">
        <f>BOQ!A182</f>
        <v>TOTAL OF BILL NO. 05 (METAL WORKS)</v>
      </c>
      <c r="C11" s="134"/>
      <c r="D11" s="11">
        <f>BOQ!F182</f>
        <v>0</v>
      </c>
      <c r="E11" s="4"/>
      <c r="F11" s="4"/>
      <c r="G11" s="4"/>
    </row>
    <row r="12" spans="1:7" ht="19.5" customHeight="1" x14ac:dyDescent="0.2">
      <c r="A12" s="10" t="s">
        <v>36</v>
      </c>
      <c r="B12" s="134" t="str">
        <f>BOQ!A202</f>
        <v>TOTAL OF BILL NO. 06 (WOOD WORKS AND ROOFING WORKS)</v>
      </c>
      <c r="C12" s="134"/>
      <c r="D12" s="11">
        <f>BOQ!F202</f>
        <v>0</v>
      </c>
      <c r="E12" s="4"/>
      <c r="F12" s="4"/>
      <c r="G12" s="4"/>
    </row>
    <row r="13" spans="1:7" ht="19.5" customHeight="1" x14ac:dyDescent="0.2">
      <c r="A13" s="10" t="s">
        <v>37</v>
      </c>
      <c r="B13" s="134" t="str">
        <f>BOQ!A220</f>
        <v>TOTAL OF BILL NO. 07 (CEILINGS)</v>
      </c>
      <c r="C13" s="134"/>
      <c r="D13" s="11">
        <f>BOQ!F220</f>
        <v>0</v>
      </c>
      <c r="E13" s="4"/>
      <c r="F13" s="4"/>
      <c r="G13" s="4"/>
    </row>
    <row r="14" spans="1:7" ht="19.5" customHeight="1" x14ac:dyDescent="0.2">
      <c r="A14" s="10" t="s">
        <v>38</v>
      </c>
      <c r="B14" s="134" t="str">
        <f>BOQ!A257</f>
        <v>TOTAL OF BILL NO. 08 (DOORS AND WINDOWS)</v>
      </c>
      <c r="C14" s="134"/>
      <c r="D14" s="11">
        <f>BOQ!F257</f>
        <v>0</v>
      </c>
      <c r="E14" s="4"/>
      <c r="F14" s="4"/>
      <c r="G14" s="4"/>
    </row>
    <row r="15" spans="1:7" ht="19.5" customHeight="1" x14ac:dyDescent="0.2">
      <c r="A15" s="10" t="s">
        <v>39</v>
      </c>
      <c r="B15" s="134" t="str">
        <f>BOQ!A288</f>
        <v>TOTAL OF BILL NO. 9 (FINISHES)</v>
      </c>
      <c r="C15" s="134"/>
      <c r="D15" s="11">
        <f>BOQ!F288</f>
        <v>0</v>
      </c>
      <c r="E15" s="4"/>
      <c r="F15" s="4"/>
      <c r="G15" s="4"/>
    </row>
    <row r="16" spans="1:7" ht="19.5" customHeight="1" x14ac:dyDescent="0.2">
      <c r="A16" s="10" t="s">
        <v>40</v>
      </c>
      <c r="B16" s="134" t="str">
        <f>BOQ!A317</f>
        <v>TOTAL OF BILL NO. 10 (PAINTING)</v>
      </c>
      <c r="C16" s="134"/>
      <c r="D16" s="11">
        <f>BOQ!F317</f>
        <v>0</v>
      </c>
      <c r="E16" s="4"/>
      <c r="F16" s="4"/>
      <c r="G16" s="4"/>
    </row>
    <row r="17" spans="1:7" ht="19.5" customHeight="1" x14ac:dyDescent="0.2">
      <c r="A17" s="10" t="s">
        <v>41</v>
      </c>
      <c r="B17" s="134" t="str">
        <f>BOQ!A354</f>
        <v>TOTAL OF BILL NO. 11 (HYDRAULICS AND DRAINAGE)</v>
      </c>
      <c r="C17" s="134"/>
      <c r="D17" s="11">
        <f>BOQ!F354</f>
        <v>0</v>
      </c>
      <c r="E17" s="4"/>
      <c r="F17" s="4"/>
      <c r="G17" s="4"/>
    </row>
    <row r="18" spans="1:7" ht="19.5" customHeight="1" x14ac:dyDescent="0.2">
      <c r="A18" s="10" t="s">
        <v>42</v>
      </c>
      <c r="B18" s="134" t="str">
        <f>BOQ!A425</f>
        <v>TOTAL OF BILL NO. 12 (ELECTRICAL INSTALLATIONS)</v>
      </c>
      <c r="C18" s="134"/>
      <c r="D18" s="11">
        <f>BOQ!F425</f>
        <v>0</v>
      </c>
      <c r="E18" s="4"/>
      <c r="F18" s="4"/>
      <c r="G18" s="4"/>
    </row>
    <row r="19" spans="1:7" ht="19.5" customHeight="1" x14ac:dyDescent="0.2">
      <c r="A19" s="10" t="s">
        <v>211</v>
      </c>
      <c r="B19" s="134" t="str">
        <f>BOQ!A436</f>
        <v>TOTAL OF BILL NO. 13 (FIRE STOPPING)</v>
      </c>
      <c r="C19" s="134"/>
      <c r="D19" s="11">
        <f>BOQ!F436</f>
        <v>0</v>
      </c>
      <c r="E19" s="4"/>
      <c r="F19" s="4"/>
      <c r="G19" s="4"/>
    </row>
    <row r="20" spans="1:7" ht="19.5" customHeight="1" x14ac:dyDescent="0.2">
      <c r="A20" s="2" t="s">
        <v>43</v>
      </c>
      <c r="B20" s="134" t="str">
        <f>BOQ!A466</f>
        <v>TOTAL OF BILL NO. 14 (ADDITIONS)</v>
      </c>
      <c r="C20" s="134"/>
      <c r="D20" s="11">
        <f>BOQ!F466</f>
        <v>0</v>
      </c>
      <c r="E20" s="4"/>
      <c r="F20" s="4"/>
      <c r="G20" s="4"/>
    </row>
    <row r="21" spans="1:7" ht="19.5" customHeight="1" x14ac:dyDescent="0.2">
      <c r="A21" s="2" t="s">
        <v>202</v>
      </c>
      <c r="B21" s="134" t="str">
        <f>BOQ!A500</f>
        <v>TOTAL OF BILL NO. 15 (OMISSIONS)</v>
      </c>
      <c r="C21" s="134"/>
      <c r="D21" s="11">
        <f>BOQ!F500</f>
        <v>0</v>
      </c>
      <c r="E21" s="4"/>
      <c r="F21" s="4"/>
      <c r="G21" s="4"/>
    </row>
    <row r="22" spans="1:7" ht="27.75" customHeight="1" x14ac:dyDescent="0.2">
      <c r="A22" s="137" t="s">
        <v>121</v>
      </c>
      <c r="B22" s="138"/>
      <c r="C22" s="139"/>
      <c r="D22" s="3">
        <f>SUM(D7:D21)</f>
        <v>0</v>
      </c>
      <c r="E22" s="4"/>
      <c r="F22" s="4"/>
      <c r="G22" s="4"/>
    </row>
    <row r="23" spans="1:7" ht="12.75" customHeight="1" x14ac:dyDescent="0.2">
      <c r="D23" s="6"/>
    </row>
    <row r="24" spans="1:7" ht="11.25" customHeight="1" x14ac:dyDescent="0.2">
      <c r="A24" s="5"/>
      <c r="B24" s="5"/>
      <c r="C24" s="5"/>
      <c r="D24" s="7"/>
    </row>
    <row r="25" spans="1:7" ht="11.25" customHeight="1" x14ac:dyDescent="0.2">
      <c r="D25" s="6"/>
    </row>
    <row r="26" spans="1:7" ht="11.25" customHeight="1" x14ac:dyDescent="0.2"/>
    <row r="27" spans="1:7" x14ac:dyDescent="0.2">
      <c r="D27" s="4"/>
    </row>
    <row r="28" spans="1:7" x14ac:dyDescent="0.2">
      <c r="D28" s="4"/>
    </row>
    <row r="29" spans="1:7" x14ac:dyDescent="0.2">
      <c r="D29" s="4"/>
    </row>
  </sheetData>
  <customSheetViews>
    <customSheetView guid="{7415B89D-CE29-4FBF-B4A0-9A15044B3DAA}" showGridLines="0" showRuler="0" topLeftCell="A4">
      <selection activeCell="A2" sqref="A2:D2"/>
      <pageMargins left="0.75" right="0.75" top="0.75" bottom="0.75" header="0.5" footer="0.5"/>
      <pageSetup paperSize="9" orientation="portrait" horizontalDpi="4294967293" r:id="rId1"/>
      <headerFooter alignWithMargins="0">
        <oddHeader>&amp;L&amp;"Arial,Italic"Ma. Milan&amp;R&amp;"Arial,Italic"SUMMERY</oddHeader>
        <oddFooter>&amp;L&amp;"Arial,Italic"Hannan Yoosuf Architects</oddFooter>
      </headerFooter>
    </customSheetView>
  </customSheetViews>
  <mergeCells count="20">
    <mergeCell ref="B16:C16"/>
    <mergeCell ref="B8:C8"/>
    <mergeCell ref="B20:C20"/>
    <mergeCell ref="B21:C21"/>
    <mergeCell ref="A22:C22"/>
    <mergeCell ref="B11:C11"/>
    <mergeCell ref="B17:C17"/>
    <mergeCell ref="B13:C13"/>
    <mergeCell ref="B14:C14"/>
    <mergeCell ref="B18:C18"/>
    <mergeCell ref="B10:C10"/>
    <mergeCell ref="B15:C15"/>
    <mergeCell ref="B19:C19"/>
    <mergeCell ref="A1:D1"/>
    <mergeCell ref="A2:D2"/>
    <mergeCell ref="A3:D3"/>
    <mergeCell ref="B12:C12"/>
    <mergeCell ref="B6:C6"/>
    <mergeCell ref="B7:C7"/>
    <mergeCell ref="B9:C9"/>
  </mergeCells>
  <phoneticPr fontId="2" type="noConversion"/>
  <pageMargins left="0.75" right="0.75" top="0.75" bottom="0.75" header="0.5" footer="0.5"/>
  <pageSetup paperSize="9" orientation="portrait" horizontalDpi="4294967293" r:id="rId2"/>
  <headerFooter alignWithMargins="0">
    <oddHeader>&amp;L&amp;"Arial,Italic"&amp;F&amp;R&amp;"Arial,Italic"SUMMARY</oddHeader>
    <oddFooter>&amp;LNovea Engineering
PO Box 3013 Malé  MALDIVES
+960-7777413
fayaz.mv@outlook.com</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6"/>
  <sheetViews>
    <sheetView workbookViewId="0">
      <selection activeCell="L31" sqref="L31"/>
    </sheetView>
  </sheetViews>
  <sheetFormatPr defaultRowHeight="12.75" x14ac:dyDescent="0.2"/>
  <cols>
    <col min="1" max="1" width="10.140625" style="19" bestFit="1" customWidth="1"/>
    <col min="2" max="2" width="31.140625" style="19" customWidth="1"/>
    <col min="3" max="16384" width="9.140625" style="19"/>
  </cols>
  <sheetData>
    <row r="1" spans="1:7" x14ac:dyDescent="0.2">
      <c r="A1" s="16"/>
      <c r="B1" s="17"/>
      <c r="C1" s="17"/>
      <c r="D1" s="17"/>
      <c r="E1" s="17"/>
      <c r="F1" s="17"/>
      <c r="G1" s="18"/>
    </row>
    <row r="2" spans="1:7" x14ac:dyDescent="0.2">
      <c r="A2" s="20"/>
      <c r="B2" s="21"/>
      <c r="C2" s="21"/>
      <c r="D2" s="21"/>
      <c r="E2" s="21"/>
      <c r="F2" s="21"/>
      <c r="G2" s="22"/>
    </row>
    <row r="3" spans="1:7" ht="18" x14ac:dyDescent="0.2">
      <c r="A3" s="20"/>
      <c r="B3" s="21"/>
      <c r="C3" s="21"/>
      <c r="D3" s="21"/>
      <c r="E3" s="23"/>
      <c r="F3" s="21"/>
      <c r="G3" s="24"/>
    </row>
    <row r="4" spans="1:7" ht="18" x14ac:dyDescent="0.2">
      <c r="A4" s="20"/>
      <c r="B4" s="21"/>
      <c r="C4" s="21"/>
      <c r="D4" s="21"/>
      <c r="E4" s="21"/>
      <c r="F4" s="21"/>
      <c r="G4" s="24"/>
    </row>
    <row r="5" spans="1:7" x14ac:dyDescent="0.2">
      <c r="A5" s="20"/>
      <c r="B5" s="12"/>
      <c r="C5" s="21"/>
      <c r="D5" s="21"/>
      <c r="E5" s="21"/>
      <c r="F5" s="21"/>
      <c r="G5" s="22"/>
    </row>
    <row r="6" spans="1:7" ht="26.25" x14ac:dyDescent="0.2">
      <c r="A6" s="20"/>
      <c r="B6" s="13"/>
      <c r="C6" s="21"/>
      <c r="D6" s="21"/>
      <c r="E6" s="21"/>
      <c r="F6" s="25" t="s">
        <v>122</v>
      </c>
      <c r="G6" s="26"/>
    </row>
    <row r="7" spans="1:7" ht="20.25" x14ac:dyDescent="0.2">
      <c r="A7" s="20"/>
      <c r="B7" s="13"/>
      <c r="C7" s="21"/>
      <c r="D7" s="21"/>
      <c r="E7" s="21"/>
      <c r="F7" s="27"/>
      <c r="G7" s="26"/>
    </row>
    <row r="8" spans="1:7" x14ac:dyDescent="0.2">
      <c r="A8" s="20"/>
      <c r="B8" s="21"/>
      <c r="C8" s="21"/>
      <c r="D8" s="21"/>
      <c r="E8" s="21"/>
      <c r="G8" s="14"/>
    </row>
    <row r="9" spans="1:7" ht="20.25" x14ac:dyDescent="0.2">
      <c r="A9" s="20"/>
      <c r="B9" s="21"/>
      <c r="C9" s="21"/>
      <c r="D9" s="35"/>
      <c r="E9" s="21"/>
      <c r="F9" s="27" t="str">
        <f>SUMMARY!A1</f>
        <v>PROJECT: Baa Atoll Dharavandhoo Health Center ER</v>
      </c>
      <c r="G9" s="14"/>
    </row>
    <row r="10" spans="1:7" ht="20.25" x14ac:dyDescent="0.2">
      <c r="A10" s="20"/>
      <c r="B10" s="21"/>
      <c r="C10" s="21"/>
      <c r="D10" s="21"/>
      <c r="E10" s="21"/>
      <c r="F10" s="27" t="s">
        <v>213</v>
      </c>
      <c r="G10" s="14"/>
    </row>
    <row r="11" spans="1:7" ht="20.25" x14ac:dyDescent="0.2">
      <c r="A11" s="20"/>
      <c r="B11" s="21"/>
      <c r="C11" s="21"/>
      <c r="D11" s="21"/>
      <c r="E11" s="21"/>
      <c r="F11" s="27" t="s">
        <v>215</v>
      </c>
      <c r="G11" s="14"/>
    </row>
    <row r="12" spans="1:7" x14ac:dyDescent="0.2">
      <c r="A12" s="20"/>
      <c r="B12" s="21"/>
      <c r="C12" s="21"/>
      <c r="D12" s="21"/>
      <c r="E12" s="21"/>
      <c r="G12" s="22"/>
    </row>
    <row r="13" spans="1:7" x14ac:dyDescent="0.2">
      <c r="A13" s="20"/>
      <c r="B13" s="21"/>
      <c r="C13" s="21"/>
      <c r="D13" s="21"/>
      <c r="E13" s="21"/>
      <c r="G13" s="22"/>
    </row>
    <row r="14" spans="1:7" ht="15" x14ac:dyDescent="0.2">
      <c r="A14" s="20"/>
      <c r="B14" s="21"/>
      <c r="C14" s="21"/>
      <c r="D14" s="21"/>
      <c r="E14" s="21"/>
      <c r="F14" s="34" t="s">
        <v>229</v>
      </c>
      <c r="G14" s="22"/>
    </row>
    <row r="15" spans="1:7" x14ac:dyDescent="0.2">
      <c r="A15" s="20"/>
      <c r="B15" s="21"/>
      <c r="C15" s="21"/>
      <c r="D15" s="21"/>
      <c r="E15" s="21"/>
      <c r="F15" s="21"/>
      <c r="G15" s="22"/>
    </row>
    <row r="16" spans="1:7" x14ac:dyDescent="0.2">
      <c r="A16" s="20"/>
      <c r="B16" s="21"/>
      <c r="C16" s="21"/>
      <c r="D16" s="21"/>
      <c r="E16" s="21"/>
      <c r="F16" s="21"/>
      <c r="G16" s="22"/>
    </row>
    <row r="17" spans="1:7" x14ac:dyDescent="0.2">
      <c r="A17" s="20"/>
      <c r="B17" s="21"/>
      <c r="C17" s="21"/>
      <c r="D17" s="21"/>
      <c r="E17" s="21"/>
      <c r="F17" s="21"/>
      <c r="G17" s="22"/>
    </row>
    <row r="18" spans="1:7" x14ac:dyDescent="0.2">
      <c r="A18" s="20"/>
      <c r="B18" s="21"/>
      <c r="C18" s="21"/>
      <c r="D18" s="21"/>
      <c r="E18" s="21"/>
      <c r="F18" s="21"/>
      <c r="G18" s="22"/>
    </row>
    <row r="19" spans="1:7" x14ac:dyDescent="0.2">
      <c r="A19" s="20"/>
      <c r="B19" s="21"/>
      <c r="C19" s="21"/>
      <c r="D19" s="21"/>
      <c r="E19" s="21"/>
      <c r="F19" s="21"/>
      <c r="G19" s="22"/>
    </row>
    <row r="20" spans="1:7" ht="18" x14ac:dyDescent="0.2">
      <c r="A20" s="20"/>
      <c r="B20" s="21"/>
      <c r="C20" s="23"/>
      <c r="D20" s="21"/>
      <c r="E20" s="28"/>
      <c r="F20" s="21"/>
      <c r="G20" s="22"/>
    </row>
    <row r="21" spans="1:7" ht="18" x14ac:dyDescent="0.2">
      <c r="A21" s="20"/>
      <c r="B21" s="21"/>
      <c r="C21" s="21"/>
      <c r="D21" s="21"/>
      <c r="E21" s="28"/>
      <c r="F21" s="21"/>
      <c r="G21" s="22"/>
    </row>
    <row r="22" spans="1:7" x14ac:dyDescent="0.2">
      <c r="A22" s="20"/>
      <c r="B22" s="21"/>
      <c r="C22" s="21"/>
      <c r="D22" s="21"/>
      <c r="E22" s="21"/>
      <c r="F22" s="21"/>
      <c r="G22" s="22"/>
    </row>
    <row r="23" spans="1:7" x14ac:dyDescent="0.2">
      <c r="A23" s="20"/>
      <c r="B23" s="21"/>
      <c r="C23" s="21"/>
      <c r="D23" s="21"/>
      <c r="E23" s="29"/>
      <c r="F23" s="21"/>
      <c r="G23" s="22"/>
    </row>
    <row r="24" spans="1:7" x14ac:dyDescent="0.2">
      <c r="A24" s="20"/>
      <c r="B24" s="21"/>
      <c r="C24" s="21"/>
      <c r="D24" s="21"/>
      <c r="E24" s="15"/>
      <c r="F24" s="21"/>
      <c r="G24" s="22"/>
    </row>
    <row r="25" spans="1:7" x14ac:dyDescent="0.2">
      <c r="A25" s="20"/>
      <c r="B25" s="21"/>
      <c r="C25" s="21"/>
      <c r="D25" s="21"/>
      <c r="E25" s="21"/>
      <c r="F25" s="21"/>
      <c r="G25" s="22"/>
    </row>
    <row r="26" spans="1:7" x14ac:dyDescent="0.2">
      <c r="A26" s="20"/>
      <c r="B26" s="21"/>
      <c r="C26" s="21"/>
      <c r="D26" s="21"/>
      <c r="E26" s="21"/>
      <c r="F26" s="21"/>
      <c r="G26" s="22"/>
    </row>
    <row r="27" spans="1:7" x14ac:dyDescent="0.2">
      <c r="A27" s="20"/>
      <c r="B27" s="21"/>
      <c r="C27" s="21"/>
      <c r="D27" s="21"/>
      <c r="E27" s="21"/>
      <c r="F27" s="21"/>
      <c r="G27" s="22"/>
    </row>
    <row r="28" spans="1:7" x14ac:dyDescent="0.2">
      <c r="A28" s="20"/>
      <c r="B28" s="21"/>
      <c r="C28" s="21"/>
      <c r="D28" s="21"/>
      <c r="E28" s="21"/>
      <c r="F28" s="21"/>
      <c r="G28" s="22"/>
    </row>
    <row r="29" spans="1:7" x14ac:dyDescent="0.2">
      <c r="A29" s="20"/>
      <c r="B29" s="21"/>
      <c r="C29" s="21"/>
      <c r="D29" s="21"/>
      <c r="E29" s="21"/>
      <c r="F29" s="21"/>
      <c r="G29" s="22"/>
    </row>
    <row r="30" spans="1:7" x14ac:dyDescent="0.2">
      <c r="A30" s="20"/>
      <c r="B30" s="21"/>
      <c r="C30" s="21"/>
      <c r="D30" s="21"/>
      <c r="E30" s="21"/>
      <c r="F30" s="21"/>
      <c r="G30" s="22"/>
    </row>
    <row r="31" spans="1:7" x14ac:dyDescent="0.2">
      <c r="A31" s="20"/>
      <c r="B31" s="21"/>
      <c r="C31" s="21"/>
      <c r="D31" s="21"/>
      <c r="E31" s="21"/>
      <c r="F31" s="21"/>
      <c r="G31" s="22"/>
    </row>
    <row r="32" spans="1:7" x14ac:dyDescent="0.2">
      <c r="A32" s="20"/>
      <c r="B32" s="21"/>
      <c r="C32" s="21"/>
      <c r="D32" s="21"/>
      <c r="E32" s="21"/>
      <c r="F32" s="21"/>
      <c r="G32" s="22"/>
    </row>
    <row r="33" spans="1:10" x14ac:dyDescent="0.2">
      <c r="A33" s="20"/>
      <c r="B33" s="21"/>
      <c r="C33" s="21"/>
      <c r="D33" s="21"/>
      <c r="E33" s="21"/>
      <c r="F33" s="21"/>
      <c r="G33" s="22"/>
    </row>
    <row r="34" spans="1:10" x14ac:dyDescent="0.2">
      <c r="A34" s="20"/>
      <c r="B34" s="21"/>
      <c r="C34" s="21"/>
      <c r="D34" s="21"/>
      <c r="E34" s="21"/>
      <c r="F34" s="21"/>
      <c r="G34" s="22"/>
    </row>
    <row r="35" spans="1:10" x14ac:dyDescent="0.2">
      <c r="A35" s="20"/>
      <c r="B35" s="21"/>
      <c r="C35" s="21"/>
      <c r="D35" s="21"/>
      <c r="E35" s="21"/>
      <c r="F35" s="21"/>
      <c r="G35" s="22"/>
    </row>
    <row r="36" spans="1:10" x14ac:dyDescent="0.2">
      <c r="A36" s="20"/>
      <c r="B36" s="21"/>
      <c r="C36" s="21"/>
      <c r="D36" s="21"/>
      <c r="E36" s="21"/>
      <c r="F36" s="21"/>
      <c r="G36" s="22"/>
    </row>
    <row r="37" spans="1:10" x14ac:dyDescent="0.2">
      <c r="A37" s="20"/>
      <c r="B37" s="21"/>
      <c r="C37" s="21"/>
      <c r="D37" s="21"/>
      <c r="E37" s="21"/>
      <c r="F37" s="21"/>
      <c r="G37" s="22"/>
    </row>
    <row r="38" spans="1:10" x14ac:dyDescent="0.2">
      <c r="A38" s="20"/>
      <c r="B38" s="21"/>
      <c r="C38" s="21"/>
      <c r="D38" s="21"/>
      <c r="E38" s="21"/>
      <c r="F38" s="21"/>
      <c r="G38" s="22"/>
    </row>
    <row r="39" spans="1:10" x14ac:dyDescent="0.2">
      <c r="A39" s="20"/>
      <c r="B39" s="12" t="s">
        <v>233</v>
      </c>
      <c r="C39" s="21"/>
      <c r="D39" s="21"/>
      <c r="E39" s="21"/>
      <c r="F39" s="21"/>
      <c r="G39" s="22"/>
    </row>
    <row r="40" spans="1:10" x14ac:dyDescent="0.2">
      <c r="A40" s="20"/>
      <c r="B40" s="36" t="s">
        <v>230</v>
      </c>
      <c r="C40" s="21"/>
      <c r="D40" s="21"/>
      <c r="E40" s="21"/>
      <c r="F40" s="21"/>
      <c r="G40" s="22"/>
    </row>
    <row r="41" spans="1:10" x14ac:dyDescent="0.2">
      <c r="A41" s="20"/>
      <c r="B41" s="37" t="s">
        <v>231</v>
      </c>
      <c r="C41" s="21"/>
      <c r="D41" s="21"/>
      <c r="E41" s="21"/>
      <c r="F41" s="21"/>
      <c r="G41" s="22"/>
    </row>
    <row r="42" spans="1:10" x14ac:dyDescent="0.2">
      <c r="A42" s="20"/>
      <c r="B42" s="19" t="s">
        <v>232</v>
      </c>
      <c r="C42" s="21"/>
      <c r="D42" s="21"/>
      <c r="E42" s="21"/>
      <c r="F42" s="21"/>
      <c r="G42" s="22"/>
      <c r="J42" s="30"/>
    </row>
    <row r="43" spans="1:10" x14ac:dyDescent="0.2">
      <c r="A43" s="20"/>
      <c r="B43" s="21"/>
      <c r="C43" s="21"/>
      <c r="D43" s="21"/>
      <c r="E43" s="21"/>
      <c r="F43" s="21"/>
      <c r="G43" s="22"/>
      <c r="J43" s="30"/>
    </row>
    <row r="44" spans="1:10" x14ac:dyDescent="0.2">
      <c r="A44" s="20"/>
      <c r="B44" s="21"/>
      <c r="C44" s="21"/>
      <c r="D44" s="21"/>
      <c r="E44" s="21"/>
      <c r="F44" s="21"/>
      <c r="G44" s="22"/>
      <c r="J44" s="30"/>
    </row>
    <row r="45" spans="1:10" x14ac:dyDescent="0.2">
      <c r="A45" s="20"/>
      <c r="B45" s="21"/>
      <c r="C45" s="21"/>
      <c r="D45" s="21"/>
      <c r="E45" s="21"/>
      <c r="F45" s="21"/>
      <c r="G45" s="22"/>
      <c r="J45" s="30"/>
    </row>
    <row r="46" spans="1:10" ht="18" customHeight="1" thickBot="1" x14ac:dyDescent="0.25">
      <c r="A46" s="31"/>
      <c r="B46" s="32"/>
      <c r="C46" s="32"/>
      <c r="D46" s="32"/>
      <c r="E46" s="32"/>
      <c r="F46" s="32"/>
      <c r="G46" s="33"/>
    </row>
  </sheetData>
  <sheetProtection selectLockedCells="1"/>
  <customSheetViews>
    <customSheetView guid="{7415B89D-CE29-4FBF-B4A0-9A15044B3DAA}" showRuler="0" topLeftCell="A4">
      <selection activeCell="B26" sqref="B26"/>
      <pageMargins left="0.75" right="0.75" top="1" bottom="1" header="0.5" footer="0.5"/>
      <pageSetup orientation="portrait" verticalDpi="0" r:id="rId1"/>
      <headerFooter alignWithMargins="0">
        <oddFooter>&amp;L&amp;"Arial,Italic"Hannan Yoosuf Architects</oddFooter>
      </headerFooter>
    </customSheetView>
  </customSheetViews>
  <phoneticPr fontId="2" type="noConversion"/>
  <pageMargins left="0.75" right="0.75" top="1" bottom="1" header="0.5" footer="0.5"/>
  <pageSetup orientation="portrait"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vt:lpstr>
      <vt:lpstr>SUMMARY</vt:lpstr>
      <vt:lpstr>Cover</vt:lpstr>
      <vt:lpstr>BOQ!Print_Area</vt:lpstr>
      <vt:lpstr>Cover!Print_Area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Aishath Nadheema</cp:lastModifiedBy>
  <cp:lastPrinted>2019-12-21T19:09:16Z</cp:lastPrinted>
  <dcterms:created xsi:type="dcterms:W3CDTF">1996-10-14T23:33:28Z</dcterms:created>
  <dcterms:modified xsi:type="dcterms:W3CDTF">2020-01-06T03:11:12Z</dcterms:modified>
</cp:coreProperties>
</file>