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0" yWindow="0" windowWidth="21570" windowHeight="8160" activeTab="1"/>
  </bookViews>
  <sheets>
    <sheet name="SUMMERY" sheetId="5" r:id="rId1"/>
    <sheet name="BOQ" sheetId="6" r:id="rId2"/>
    <sheet name="Sheet1" sheetId="7" r:id="rId3"/>
  </sheets>
  <definedNames>
    <definedName name="_xlnm.Print_Area" localSheetId="1">BOQ!$A$1:$F$672</definedName>
    <definedName name="_xlnm.Print_Titles" localSheetId="1">BOQ!#REF!</definedName>
  </definedNames>
  <calcPr calcId="152511"/>
</workbook>
</file>

<file path=xl/calcChain.xml><?xml version="1.0" encoding="utf-8"?>
<calcChain xmlns="http://schemas.openxmlformats.org/spreadsheetml/2006/main">
  <c r="F626" i="6" l="1"/>
  <c r="F625" i="6"/>
  <c r="F624" i="6"/>
  <c r="F619" i="6"/>
  <c r="F613" i="6"/>
  <c r="F610" i="6"/>
  <c r="F603" i="6"/>
  <c r="F600" i="6"/>
  <c r="F596" i="6"/>
  <c r="F631" i="6" s="1"/>
  <c r="F576" i="6" l="1"/>
  <c r="F575" i="6"/>
  <c r="F567" i="6"/>
  <c r="F564" i="6"/>
  <c r="F561" i="6"/>
  <c r="F548" i="6"/>
  <c r="F547" i="6"/>
  <c r="F546" i="6"/>
  <c r="F531" i="6"/>
  <c r="F530" i="6"/>
  <c r="F529" i="6"/>
  <c r="F528" i="6"/>
  <c r="F527" i="6"/>
  <c r="F526" i="6"/>
  <c r="F525" i="6"/>
  <c r="F524" i="6"/>
  <c r="F523" i="6"/>
  <c r="F522" i="6"/>
  <c r="F521" i="6"/>
  <c r="F520" i="6"/>
  <c r="F519" i="6"/>
  <c r="F518" i="6"/>
  <c r="F517" i="6"/>
  <c r="F516" i="6"/>
  <c r="F515" i="6"/>
  <c r="F514" i="6"/>
  <c r="F513" i="6"/>
  <c r="F512" i="6"/>
  <c r="F508" i="6"/>
  <c r="F507" i="6"/>
  <c r="F503" i="6"/>
  <c r="F502" i="6"/>
  <c r="F477" i="6"/>
  <c r="F474" i="6"/>
  <c r="F471" i="6"/>
  <c r="F468" i="6"/>
  <c r="F467" i="6"/>
  <c r="F460" i="6"/>
  <c r="F459" i="6"/>
  <c r="F455" i="6"/>
  <c r="F454" i="6"/>
  <c r="F453" i="6"/>
  <c r="F452" i="6"/>
  <c r="F451" i="6"/>
  <c r="F450" i="6"/>
  <c r="F449" i="6"/>
  <c r="F448" i="6"/>
  <c r="F447" i="6"/>
  <c r="F438" i="6"/>
  <c r="F437" i="6"/>
  <c r="F436" i="6"/>
  <c r="F417" i="6"/>
  <c r="F416" i="6"/>
  <c r="F415" i="6"/>
  <c r="F414" i="6"/>
  <c r="F413" i="6"/>
  <c r="F412" i="6"/>
  <c r="F403" i="6"/>
  <c r="F402" i="6"/>
  <c r="F401" i="6"/>
  <c r="F400" i="6"/>
  <c r="F387" i="6"/>
  <c r="F381" i="6"/>
  <c r="F377" i="6"/>
  <c r="F376" i="6"/>
  <c r="F362" i="6"/>
  <c r="F361" i="6"/>
  <c r="F360" i="6"/>
  <c r="F359" i="6"/>
  <c r="F358" i="6"/>
  <c r="F367" i="6" s="1"/>
  <c r="C18" i="5" s="1"/>
  <c r="F346" i="6"/>
  <c r="F345" i="6"/>
  <c r="F344" i="6"/>
  <c r="F343" i="6"/>
  <c r="F339" i="6"/>
  <c r="F338" i="6"/>
  <c r="F337" i="6"/>
  <c r="F336" i="6"/>
  <c r="F335" i="6"/>
  <c r="F334" i="6"/>
  <c r="F296" i="6"/>
  <c r="F323" i="6" s="1"/>
  <c r="C16" i="5" s="1"/>
  <c r="F272" i="6"/>
  <c r="F268" i="6"/>
  <c r="F247" i="6"/>
  <c r="F191" i="6"/>
  <c r="F192" i="6"/>
  <c r="F113" i="6"/>
  <c r="F537" i="6" l="1"/>
  <c r="C22" i="5" s="1"/>
  <c r="F350" i="6"/>
  <c r="C17" i="5" s="1"/>
  <c r="F288" i="6"/>
  <c r="C15" i="5" s="1"/>
  <c r="F392" i="6"/>
  <c r="C19" i="5" s="1"/>
  <c r="F557" i="6"/>
  <c r="C23" i="5" s="1"/>
  <c r="F427" i="6"/>
  <c r="C20" i="5" s="1"/>
  <c r="F483" i="6"/>
  <c r="C21" i="5" s="1"/>
  <c r="F242" i="6"/>
  <c r="F241" i="6"/>
  <c r="F238" i="6"/>
  <c r="F237" i="6"/>
  <c r="F233" i="6"/>
  <c r="F228" i="6"/>
  <c r="F227" i="6"/>
  <c r="F209" i="6"/>
  <c r="F203" i="6"/>
  <c r="F200" i="6"/>
  <c r="F199" i="6"/>
  <c r="F198" i="6"/>
  <c r="F190" i="6"/>
  <c r="F186" i="6"/>
  <c r="F185" i="6"/>
  <c r="F177" i="6"/>
  <c r="F174" i="6"/>
  <c r="F173" i="6"/>
  <c r="F151" i="6"/>
  <c r="F150" i="6"/>
  <c r="F149" i="6"/>
  <c r="F145" i="6"/>
  <c r="F144" i="6"/>
  <c r="F136" i="6"/>
  <c r="F135" i="6"/>
  <c r="F134" i="6"/>
  <c r="F121" i="6"/>
  <c r="F120" i="6"/>
  <c r="F119" i="6"/>
  <c r="F118" i="6"/>
  <c r="F114" i="6"/>
  <c r="F103" i="6"/>
  <c r="F102" i="6"/>
  <c r="F74" i="6"/>
  <c r="F72" i="6"/>
  <c r="F67" i="6"/>
  <c r="F66" i="6"/>
  <c r="F61" i="6"/>
  <c r="F60" i="6"/>
  <c r="F54" i="6"/>
  <c r="F35" i="6"/>
  <c r="F32" i="6"/>
  <c r="F29" i="6"/>
  <c r="F217" i="6" l="1"/>
  <c r="C13" i="5" s="1"/>
  <c r="F90" i="6"/>
  <c r="C12" i="5" s="1"/>
  <c r="F47" i="6"/>
  <c r="C11" i="5" s="1"/>
  <c r="F255" i="6"/>
  <c r="C14" i="5" s="1"/>
  <c r="C585" i="6"/>
  <c r="F585" i="6" s="1"/>
  <c r="C582" i="6"/>
  <c r="F582" i="6" s="1"/>
  <c r="C579" i="6"/>
  <c r="F579" i="6" s="1"/>
  <c r="C572" i="6"/>
  <c r="F572" i="6" s="1"/>
  <c r="C571" i="6"/>
  <c r="F571" i="6" s="1"/>
  <c r="C570" i="6"/>
  <c r="F570" i="6" s="1"/>
  <c r="B177" i="6"/>
  <c r="B203" i="6" s="1"/>
  <c r="C139" i="6"/>
  <c r="F139" i="6" s="1"/>
  <c r="F590" i="6" l="1"/>
  <c r="C24" i="5" s="1"/>
  <c r="B145" i="6"/>
  <c r="B173" i="6" l="1"/>
  <c r="B174" i="6"/>
  <c r="B144" i="6"/>
  <c r="C28" i="5" l="1"/>
  <c r="C31" i="5" l="1"/>
  <c r="C32" i="5" s="1"/>
</calcChain>
</file>

<file path=xl/sharedStrings.xml><?xml version="1.0" encoding="utf-8"?>
<sst xmlns="http://schemas.openxmlformats.org/spreadsheetml/2006/main" count="611" uniqueCount="403">
  <si>
    <t>GROUND WORKS</t>
  </si>
  <si>
    <t>Nos</t>
  </si>
  <si>
    <t>Ground Floor</t>
  </si>
  <si>
    <t>Foundation</t>
  </si>
  <si>
    <t>WALLS</t>
  </si>
  <si>
    <t>nos</t>
  </si>
  <si>
    <t>SUMMERY</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</si>
  <si>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</si>
  <si>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</si>
  <si>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</si>
  <si>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</si>
  <si>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</si>
  <si>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</si>
  <si>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</si>
  <si>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</si>
  <si>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</si>
  <si>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</si>
  <si>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</si>
  <si>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</si>
  <si>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</si>
  <si>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</si>
  <si>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</si>
  <si>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</si>
  <si>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</si>
  <si>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</si>
  <si>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</si>
  <si>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</si>
  <si>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</si>
  <si>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</si>
  <si>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</si>
  <si>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</si>
  <si>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</si>
  <si>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</si>
  <si>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</si>
  <si>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</si>
  <si>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</si>
  <si>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</si>
  <si>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</si>
  <si>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</si>
  <si>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Roof Level</t>
  </si>
  <si>
    <t>3.4.1</t>
  </si>
  <si>
    <t>3.4.2</t>
  </si>
  <si>
    <t>3.5.1</t>
  </si>
  <si>
    <t>3.5.2</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</si>
  <si>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</si>
  <si>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</si>
  <si>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</si>
  <si>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</si>
  <si>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</si>
  <si>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</si>
  <si>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</si>
  <si>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</si>
  <si>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</si>
  <si>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</si>
  <si>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</si>
  <si>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</si>
  <si>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</si>
  <si>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</si>
  <si>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</si>
  <si>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</si>
  <si>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TOTAL OF BILL No: 10 - Carried over to summary</t>
  </si>
  <si>
    <t>PAINTING</t>
  </si>
  <si>
    <t>HYDRAULICS &amp; DRAINAGE</t>
  </si>
  <si>
    <t>Floor drain</t>
  </si>
  <si>
    <t>TOTAL OF BILL No: 12 - Carried over to summary</t>
  </si>
  <si>
    <t>(a) Rates shall include for: screws, nails, bolts, nuts, standard cable fixing or supporting clips, brackets, straps, rivets, plugs and all incidental accessories</t>
  </si>
  <si>
    <t>TOTAL OF BILL No: 13 - Carried over to summary</t>
  </si>
  <si>
    <t>PVC mesh</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</si>
  <si>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</si>
  <si>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</si>
  <si>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</si>
  <si>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</si>
  <si>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</si>
  <si>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</si>
  <si>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</si>
  <si>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</si>
  <si>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</si>
  <si>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</si>
  <si>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</si>
  <si>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</si>
  <si>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</si>
  <si>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</si>
  <si>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</si>
  <si>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</si>
  <si>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</si>
  <si>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</si>
  <si>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</si>
  <si>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Roof</t>
  </si>
  <si>
    <t>REINFORCEMENT</t>
  </si>
  <si>
    <t>6 mm dia. bars in tie beams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</si>
  <si>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</si>
  <si>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</si>
  <si>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</si>
  <si>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</si>
  <si>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</si>
  <si>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</si>
  <si>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</si>
  <si>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BILL No: 05 - METAL AND WOOD WORKS</t>
  </si>
  <si>
    <t>CEILING</t>
  </si>
  <si>
    <t>BILL N0: 06 - CEILINGS</t>
  </si>
  <si>
    <t>BILL N0: 07</t>
  </si>
  <si>
    <t>BILL N0: 07 -DOORS AND WINDOWS</t>
  </si>
  <si>
    <t>FLOOR FINISHES</t>
  </si>
  <si>
    <t>8.2.1</t>
  </si>
  <si>
    <t>200x200mm non-skid Ceramic tiles on toilet floor</t>
  </si>
  <si>
    <t>BILL No: 08 - FINISHES</t>
  </si>
  <si>
    <t>BILL No: 09</t>
  </si>
  <si>
    <t>Sanitary Fixtures &amp; Accessories</t>
  </si>
  <si>
    <t>Low level Taps with Fresh  water connection</t>
  </si>
  <si>
    <t>DRAINAGE</t>
  </si>
  <si>
    <t>WALLS / CONCRETE SURFACES</t>
  </si>
  <si>
    <t>CEILING / SOFFIT OF SLAB</t>
  </si>
  <si>
    <t>ELECTRICAL &amp; SPECIFIC INSTALLATIONS</t>
  </si>
  <si>
    <t>ELECTRICAL BOARDS</t>
  </si>
  <si>
    <t>ELECTRICAL WIRING</t>
  </si>
  <si>
    <t>points</t>
  </si>
  <si>
    <t>LIGHTING</t>
  </si>
  <si>
    <t>Fan Dimmer</t>
  </si>
  <si>
    <t>ROOF TRUSS AND COVER</t>
  </si>
  <si>
    <t>Build up timber frames rest on wood plate anchored in roof beam in adherence with the drawing.</t>
  </si>
  <si>
    <t>Wooden purlins 50 x 50mm wood purlins @600mm, fully anchored to rafters.</t>
  </si>
  <si>
    <t>Lysaght ridge cap</t>
  </si>
  <si>
    <t>TOTAL OF BILL No: 14 - Carried over to summary</t>
  </si>
  <si>
    <t xml:space="preserve">ADDITIONS </t>
  </si>
  <si>
    <t>SUMMARY</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</si>
  <si>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</si>
  <si>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</si>
  <si>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</si>
  <si>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</si>
  <si>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</si>
  <si>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</si>
  <si>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</si>
  <si>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</si>
  <si>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Earth filling for ground works</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</si>
  <si>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</si>
  <si>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</si>
  <si>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</si>
  <si>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</si>
  <si>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</si>
  <si>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</si>
  <si>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OTHER CONCRETE WORKS</t>
  </si>
  <si>
    <t>ALL EXTERNAL WALLS</t>
  </si>
  <si>
    <t>4.2.1</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</si>
  <si>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</si>
  <si>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</si>
  <si>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</si>
  <si>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</si>
  <si>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</si>
  <si>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</si>
  <si>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</si>
  <si>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</si>
  <si>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</si>
  <si>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</si>
  <si>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</si>
  <si>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</si>
  <si>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</si>
  <si>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</si>
  <si>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</si>
  <si>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</si>
  <si>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</si>
  <si>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</si>
  <si>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</si>
  <si>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</si>
  <si>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</si>
  <si>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</si>
  <si>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</si>
  <si>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</si>
  <si>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</si>
  <si>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</si>
  <si>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Head Shower</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</si>
  <si>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</si>
  <si>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</si>
  <si>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Fresh Water Connections</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</si>
  <si>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</si>
  <si>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</si>
  <si>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</si>
  <si>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</si>
  <si>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</si>
  <si>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</si>
  <si>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</si>
  <si>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 of "SAMHWA PAINT or Equivalent".</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</si>
  <si>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</si>
  <si>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</si>
  <si>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</si>
  <si>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</si>
  <si>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</si>
  <si>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</si>
  <si>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</si>
  <si>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</si>
  <si>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</si>
  <si>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</si>
  <si>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</si>
  <si>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</si>
  <si>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</si>
  <si>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</si>
  <si>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Ceiling fan 1.2m dia (KDK or Equivalent)</t>
  </si>
  <si>
    <t>MSP Trim deck lysaght roofing sheets</t>
  </si>
  <si>
    <t>ROOF FRAMES</t>
  </si>
  <si>
    <t>ROOF COVER AND ACCESSORIES</t>
  </si>
  <si>
    <t>Specified for MSP Trim deck lysaght  roofing sheets, fixed in accordance to manufacturer's instruction, inclusive of all necessary accessories.</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</si>
  <si>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</si>
  <si>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</si>
  <si>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</si>
  <si>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</si>
  <si>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</si>
  <si>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</si>
  <si>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</si>
  <si>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</si>
  <si>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</si>
  <si>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Mirror with accessories</t>
  </si>
  <si>
    <t>Stop Valves</t>
  </si>
  <si>
    <t>Wash Basin Taps</t>
  </si>
  <si>
    <t>3 Phase Floor Distribution Boards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</si>
  <si>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</si>
  <si>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</si>
  <si>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</si>
  <si>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12mm Thick cement plastering on all </t>
    </r>
    <r>
      <rPr>
        <b/>
        <sz val="10"/>
        <rFont val="Times New Roman"/>
        <family val="1"/>
      </rPr>
      <t>INTERNAL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</si>
  <si>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</si>
  <si>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r>
      <t xml:space="preserve">Note: Emultion paint mat finish  surfaces of all </t>
    </r>
    <r>
      <rPr>
        <b/>
        <sz val="10"/>
        <rFont val="Times New Roman"/>
        <family val="1"/>
      </rPr>
      <t>INTERNAL WALL</t>
    </r>
    <r>
      <rPr>
        <sz val="10"/>
        <rFont val="Times New Roman"/>
        <family val="1"/>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</si>
  <si>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Times New Roman"/>
        <family val="1"/>
      </rPr>
      <t>.</t>
    </r>
  </si>
  <si>
    <t>3.6.1</t>
  </si>
  <si>
    <t xml:space="preserve">150mm thick hollow brick walls </t>
  </si>
  <si>
    <r>
      <t xml:space="preserve">Note: Emultion paint oil based finish  surfaces of all </t>
    </r>
    <r>
      <rPr>
        <b/>
        <sz val="10"/>
        <rFont val="Times New Roman"/>
        <family val="1"/>
      </rPr>
      <t>CEILING AREA</t>
    </r>
    <r>
      <rPr>
        <sz val="10"/>
        <rFont val="Times New Roman"/>
        <family val="1"/>
      </rPr>
      <t>. 1 coat of wall sealer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</si>
  <si>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</si>
  <si>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</si>
  <si>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</si>
  <si>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</si>
  <si>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150mmhtick hollow brick wall</t>
  </si>
  <si>
    <t>Timber door units</t>
  </si>
  <si>
    <t>Aluminium window units</t>
  </si>
  <si>
    <t>9.2.1</t>
  </si>
  <si>
    <t>9.2.2</t>
  </si>
  <si>
    <t>Wiring to Lights and fans.</t>
  </si>
  <si>
    <t>Wiring to Socket outlets.</t>
  </si>
  <si>
    <t>PCC Inspection Chambers (600 x600) for  toilets with PVC screening net.</t>
  </si>
  <si>
    <t xml:space="preserve">OMMITIONS </t>
  </si>
  <si>
    <t>Preliminaries</t>
  </si>
  <si>
    <t>Ground Works</t>
  </si>
  <si>
    <t xml:space="preserve">Concrete </t>
  </si>
  <si>
    <t>Massonry and Plastering</t>
  </si>
  <si>
    <t>Wood Works</t>
  </si>
  <si>
    <t>Ceilings</t>
  </si>
  <si>
    <t>Doors and Windows</t>
  </si>
  <si>
    <t>Finishes</t>
  </si>
  <si>
    <t>Painting</t>
  </si>
  <si>
    <t>Roof truss and cover</t>
  </si>
  <si>
    <t>Hydraulic and Drainage</t>
  </si>
  <si>
    <t>Electrical and Specific Installation</t>
  </si>
  <si>
    <t>BILL No: 09 - PAINTING</t>
  </si>
  <si>
    <t>TOTAL OF BILL No: 09 - Carried over to summary</t>
  </si>
  <si>
    <t>BILL No:10</t>
  </si>
  <si>
    <t>BILL No: 10 - ROOF TRUSS AND COVER</t>
  </si>
  <si>
    <t>BILL No: 11</t>
  </si>
  <si>
    <t>Addition</t>
  </si>
  <si>
    <t>Ommission</t>
  </si>
  <si>
    <t xml:space="preserve">Location: </t>
  </si>
  <si>
    <t xml:space="preserve">Client: </t>
  </si>
  <si>
    <r>
      <rPr>
        <b/>
        <sz val="10"/>
        <rFont val="Times New Roman"/>
        <family val="1"/>
      </rPr>
      <t>CLIENT</t>
    </r>
    <r>
      <rPr>
        <sz val="10"/>
        <rFont val="Times New Roman"/>
        <family val="1"/>
      </rPr>
      <t>:</t>
    </r>
    <r>
      <rPr>
        <sz val="10"/>
        <rFont val="Lucida Handwriting"/>
        <family val="4"/>
      </rPr>
      <t xml:space="preserve"> </t>
    </r>
  </si>
  <si>
    <r>
      <rPr>
        <b/>
        <sz val="10"/>
        <rFont val="Times New Roman"/>
        <family val="1"/>
      </rPr>
      <t>LOCATION</t>
    </r>
    <r>
      <rPr>
        <sz val="10"/>
        <rFont val="Times New Roman"/>
        <family val="1"/>
      </rPr>
      <t xml:space="preserve">: </t>
    </r>
  </si>
  <si>
    <t>50mm thick lean concrete to bottom of tie beams.</t>
  </si>
  <si>
    <t>3.3.5</t>
  </si>
  <si>
    <t>13 Amp Single Socket out let</t>
  </si>
  <si>
    <t>13 Amp Double Socket out let</t>
  </si>
  <si>
    <t>1 Gang Switch</t>
  </si>
  <si>
    <t>2 Gang Switch</t>
  </si>
  <si>
    <t>3 Gang Switch</t>
  </si>
  <si>
    <t>4 Gang Switch</t>
  </si>
  <si>
    <t>5 Gang Switch</t>
  </si>
  <si>
    <t>3.5.5</t>
  </si>
  <si>
    <t>3.4.5</t>
  </si>
  <si>
    <t xml:space="preserve"> WOOD AND METAL WORKS</t>
  </si>
  <si>
    <t>6mm dia. Bars in ground slab</t>
  </si>
  <si>
    <t>12 mm dia. bars in beams</t>
  </si>
  <si>
    <t>Fabrication of Wash Basin counter  as per the drawings.Rates shell include for frames, massonry and plasterings work, painting works and completion of all necessary works.</t>
  </si>
  <si>
    <t>WASH BASIN COUNTER</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</si>
  <si>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</si>
  <si>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</si>
  <si>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Roof gutter</t>
  </si>
  <si>
    <t>TIMBER FRAME CEMENT BOARD CEILING</t>
  </si>
  <si>
    <t>Glass wool insulation</t>
  </si>
  <si>
    <t>Wooden ridge beam (50x200mm)</t>
  </si>
  <si>
    <t>Allow for connection to electrical mains from main panel board to floor distribution boards.</t>
  </si>
  <si>
    <t xml:space="preserve">
</t>
  </si>
  <si>
    <t xml:space="preserve">Ceiling mount light, W.proof light with 25W Energy saving light </t>
  </si>
  <si>
    <t>Ceiling recessed 1200x600 lighting fixture with 2x4' tube light (2x20W) with reflective louver</t>
  </si>
  <si>
    <t>BILL No: 14</t>
  </si>
  <si>
    <t>FIRE FIGHTING SYSTEMS</t>
  </si>
  <si>
    <t>(b) Rates for work in trench shall include for: excavation, maintaining faces of excavations, backfilling, compaction, appropriate cable covers, warning tape and disposal of surplus spoil</t>
  </si>
  <si>
    <t>2 kg CO2 Fire extinguisher cylinder</t>
  </si>
  <si>
    <t>9 Litre H2O Fire extinguisher cylinder</t>
  </si>
  <si>
    <t>Exit lights</t>
  </si>
  <si>
    <t>BILL No: 13</t>
  </si>
  <si>
    <t>Rates for cable, conduits, fittings, equipment and similar items shall include for: all fixings to various building surfaces</t>
  </si>
  <si>
    <t>FIRE FIGHTING SYSTEM</t>
  </si>
  <si>
    <t>BILL No:16</t>
  </si>
  <si>
    <t>TOTAL OF BILL No: 16 - Carried over to summary</t>
  </si>
  <si>
    <t xml:space="preserve">Poject: </t>
  </si>
  <si>
    <t xml:space="preserve">Date: </t>
  </si>
  <si>
    <t>Excavation for Foundation beams</t>
  </si>
  <si>
    <t xml:space="preserve">Polythene damp proof membrane (500 gauge)  under, Tie beams and ground slab. </t>
  </si>
  <si>
    <t>Foundation Beam FB (375x300mm)</t>
  </si>
  <si>
    <t>Columns C1, (200x200mm)</t>
  </si>
  <si>
    <t>Columns C2, ( Dia 300mm)</t>
  </si>
  <si>
    <t>100mm thick ground slab</t>
  </si>
  <si>
    <t>Attached Beams RB2, (200x375mm)</t>
  </si>
  <si>
    <t>12 mm dia. bars in foundation beam</t>
  </si>
  <si>
    <t>12 mm dia. bars in columns</t>
  </si>
  <si>
    <t>PARTITION WALLS</t>
  </si>
  <si>
    <t>Note: Rates shall include for: all labour in framing, notching and fitting around projections, pipes, light fittings, hatches, grilles and similar and complete with cleats, packers, wedges and timber beeding, etc…. similar nail and screws.</t>
  </si>
  <si>
    <t>FULL HEIGHT PARTITION WALLS</t>
  </si>
  <si>
    <t>1.5M HEIGHT PARTITION WALLS</t>
  </si>
  <si>
    <t>D3  (2.10x1.00)</t>
  </si>
  <si>
    <t>D2  (2.15x1.20)</t>
  </si>
  <si>
    <t>D1  (2.70x1.66)</t>
  </si>
  <si>
    <t>D4  (2.10x0.70)</t>
  </si>
  <si>
    <t>W2 (1.81x1.88)</t>
  </si>
  <si>
    <t>W1 (1.81x1.30)</t>
  </si>
  <si>
    <t>W3 (0.46x0.75)</t>
  </si>
  <si>
    <t>300x300mm non-skid Homogenous tiles on the floor.</t>
  </si>
  <si>
    <t>Wooden rafters 50 x 150mm  @800mm c/c, anchord to roof beam.</t>
  </si>
  <si>
    <t>Circular 40W light (wall mount)</t>
  </si>
  <si>
    <t>Attached Beams RB1, (200x350mm)</t>
  </si>
  <si>
    <t>D5  (2.67x1.20)</t>
  </si>
  <si>
    <t>200x300mm Ceramic tiles on toilet walls (1.8m Height.)</t>
  </si>
  <si>
    <t>Ground floor ceiling</t>
  </si>
  <si>
    <t>Data socket for Internet</t>
  </si>
  <si>
    <t>Telephone socket</t>
  </si>
  <si>
    <t>TV socket</t>
  </si>
  <si>
    <t>Decorative Light/Chandalier</t>
  </si>
  <si>
    <t xml:space="preserve">Ceiling mount light, 25W Energy saving light </t>
  </si>
  <si>
    <t xml:space="preserve">Wall mount light, W.proof light with 25W Energy saving light </t>
  </si>
  <si>
    <t>Ground Floor (with toilets, Portico , Guard house)</t>
  </si>
  <si>
    <t>Ground Floor with guard house</t>
  </si>
  <si>
    <t xml:space="preserve">Timber Skirting 25x75 </t>
  </si>
  <si>
    <t xml:space="preserve">Timber Cornice 25x75 </t>
  </si>
  <si>
    <t>Excavation for Foundation beams (Guard house)</t>
  </si>
  <si>
    <t>Earth filling for ground works (Guard house)</t>
  </si>
  <si>
    <t>50mm thick lean concrete to bottom of tie beams. (Guard Hos)</t>
  </si>
  <si>
    <t>Foundation Beam FB (375x300mm) (Guard House)</t>
  </si>
  <si>
    <t>Columns C3, (150x150mm) (Guard House)</t>
  </si>
  <si>
    <t>Attached Beams B1, (150x300mm) (Guard House)</t>
  </si>
  <si>
    <t>Ground floor (Guard House)</t>
  </si>
  <si>
    <t>Ground Floor  (Guard House)</t>
  </si>
  <si>
    <t>W4 (0.46x2.25) (Guard House)</t>
  </si>
  <si>
    <t>3.3.6</t>
  </si>
  <si>
    <t>Porico slab</t>
  </si>
  <si>
    <t>Portico slab (130mm)</t>
  </si>
  <si>
    <t>CD1  (2.00x0.742)</t>
  </si>
  <si>
    <t>3.4.6</t>
  </si>
  <si>
    <t>Portico Slab</t>
  </si>
  <si>
    <t>3.5.6</t>
  </si>
  <si>
    <t>TEA ROOM SINK</t>
  </si>
  <si>
    <t>Provide Stabdard Sink, aproved from the client</t>
  </si>
  <si>
    <t>AC</t>
  </si>
  <si>
    <t>Standard gutter (approved by the client)</t>
  </si>
  <si>
    <t>Facier board</t>
  </si>
  <si>
    <t>25x200 timber strip</t>
  </si>
  <si>
    <t>BOUNDARY WALL</t>
  </si>
  <si>
    <t>Excavation</t>
  </si>
  <si>
    <t>Backfilling</t>
  </si>
  <si>
    <t>Backfilling for Foundation beams</t>
  </si>
  <si>
    <t>Lean Concrete</t>
  </si>
  <si>
    <t>Lean Concrete for Foundation beams</t>
  </si>
  <si>
    <t>Rainforced Concrete</t>
  </si>
  <si>
    <t>Rainforced Concrete for Foundation beams</t>
  </si>
  <si>
    <t>Rainforcement</t>
  </si>
  <si>
    <t>Rainforced Concrete for Stifner column</t>
  </si>
  <si>
    <t>Rainforced Concrete for caping beam</t>
  </si>
  <si>
    <t>10 mm dia. Bars</t>
  </si>
  <si>
    <t xml:space="preserve">6 mm dia. bars </t>
  </si>
  <si>
    <t>Masonry wall</t>
  </si>
  <si>
    <t>Plastering works</t>
  </si>
  <si>
    <t>Masonry wall 200mm thick block</t>
  </si>
  <si>
    <t>20mm thick plastering on both side</t>
  </si>
  <si>
    <t>Painting works</t>
  </si>
  <si>
    <t>Provide client approved weather bonding paint on both sides</t>
  </si>
  <si>
    <t>11.2.1</t>
  </si>
  <si>
    <t>BILL No: 11 - HYDRAULIC AND DRAINAGE</t>
  </si>
  <si>
    <t>BILL No: 12</t>
  </si>
  <si>
    <t>BILL No: 12 - ELECTRICAL</t>
  </si>
  <si>
    <t>TOTAL OF BILL No: 11 - Carried over to summary</t>
  </si>
  <si>
    <t>BILL No: 13 - FIRE FIGHTING SYSTEMS</t>
  </si>
  <si>
    <t>BILL No: 14 - BOUNDARY WALL</t>
  </si>
  <si>
    <t>BILL No:15</t>
  </si>
  <si>
    <t>BILL No: 15 -ADDITIONS</t>
  </si>
  <si>
    <t>TOTAL OF BILL No: 15 - Carried over to summary</t>
  </si>
  <si>
    <t>BILL No: 16 -OMISSIONS</t>
  </si>
  <si>
    <t>3.3.7</t>
  </si>
  <si>
    <t>Roof Slab (Guard post)</t>
  </si>
  <si>
    <t>3.4.7</t>
  </si>
  <si>
    <t>Roof Slab (Guard Post)</t>
  </si>
  <si>
    <t>3.5.7</t>
  </si>
  <si>
    <t>Roof Slab (Guard post ) 10mm</t>
  </si>
  <si>
    <t>(a) Rates shall include for: Excavation , brickwork &amp; plastering</t>
  </si>
  <si>
    <t>Entrance steps</t>
  </si>
  <si>
    <t>Decorative colum plastering</t>
  </si>
  <si>
    <t>BILL No: 07</t>
  </si>
  <si>
    <t>Timber door unit</t>
  </si>
  <si>
    <t>D3 (2.10.x1.00) (Guard House)</t>
  </si>
  <si>
    <t>Wiring to Data Socket for internet</t>
  </si>
  <si>
    <t>Wiring to Telephone socket</t>
  </si>
  <si>
    <t>Wiring to TV Sockrt</t>
  </si>
  <si>
    <r>
      <rPr>
        <b/>
        <sz val="10"/>
        <rFont val="Times New Roman"/>
        <family val="1"/>
      </rPr>
      <t>PROJECT</t>
    </r>
    <r>
      <rPr>
        <sz val="10"/>
        <rFont val="Times New Roman"/>
        <family val="1"/>
      </rPr>
      <t>: F.NILANDHOO COUNCIL IDHAARAA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</si>
</sst>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_(* \(#,##0.00\);_(* &quot;-&quot;??_);_(@_)"/>
    <numFmt numFmtId="165" formatCode="0.0"/>
    <numFmt numFmtId="166" formatCode="_(* #,##0.0_);_(* \(#,##0.0\);_(* &quot;&quot;??_)"/>
    <numFmt numFmtId="167" formatCode="\(0\)"/>
    <numFmt numFmtId="168" formatCode="_(* #,##0.00_);_(* \(#,##0.00\);_(* &quot;&quot;??_);_(@_)"/>
    <numFmt numFmtId="169" formatCode="[$-409]d\-mmm\-yy;@"/>
    <numFmt numFmtId="170" formatCode="_(* #,##0_);_(* \(#,##0\);_(* &quot;-&quot;??_);_(@_)"/>
    <numFmt numFmtId="171" formatCode="_(* #,##0_);_(* \(#,##0\);_(* &quot;&quot;??_);_(@_)"/>
    <numFmt numFmtId="172" formatCode="#,##0.0_);[Red]\(#,##0.0\)"/>
  </numFmts>
  <fonts count="29" x14ac:knownFonts="1">
    <font>
      <sz val="11"/>
      <color theme="1"/>
      <name val="Calibri"/>
      <family val="2"/>
      <scheme val="minor"/>
    </font>
    <font>
      <sz val="10"/>
      <name val="Arial"/>
    </font>
    <font>
      <sz val="10"/>
      <name val="Arial"/>
      <family val="2"/>
    </font>
    <font>
      <i/>
      <sz val="10"/>
      <name val="Lucida Sans"/>
      <family val="2"/>
    </font>
    <font>
      <sz val="11"/>
      <color theme="1"/>
      <name val="Calibri"/>
      <family val="2"/>
      <scheme val="minor"/>
    </font>
    <font>
      <i/>
      <sz val="12"/>
      <name val="Lucida Sans"/>
      <family val="2"/>
    </font>
    <font>
      <sz val="10"/>
      <name val="MS Sans Serif"/>
      <family val="2"/>
    </font>
    <font>
      <b/>
      <i/>
      <sz val="11"/>
      <name val="Lucida Sans"/>
      <family val="2"/>
    </font>
    <font>
      <i/>
      <sz val="11"/>
      <name val="Lucida Sans"/>
      <family val="2"/>
    </font>
    <font>
      <i/>
      <sz val="11"/>
      <color indexed="8"/>
      <name val="Lucida Sans"/>
      <family val="2"/>
    </font>
    <font>
      <b/>
      <i/>
      <sz val="11"/>
      <color indexed="8"/>
      <name val="Lucida Sans"/>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sz val="10"/>
      <color rgb="FF000000"/>
      <name val="Times New Roman"/>
      <family val="1"/>
    </font>
    <font>
      <sz val="10"/>
      <color indexed="10"/>
      <name val="Times New Roman"/>
      <family val="1"/>
    </font>
    <font>
      <u/>
      <sz val="10"/>
      <name val="Times New Roman"/>
      <family val="1"/>
    </font>
    <font>
      <sz val="10"/>
      <name val="Lucida Handwriting"/>
      <family val="4"/>
    </font>
    <font>
      <b/>
      <i/>
      <sz val="12"/>
      <name val="Lucida Sans"/>
      <family val="2"/>
    </font>
    <font>
      <b/>
      <i/>
      <u/>
      <sz val="16"/>
      <name val="Lucida Sans"/>
      <family val="2"/>
    </font>
    <font>
      <sz val="9"/>
      <name val="Arial"/>
      <family val="2"/>
    </font>
    <font>
      <sz val="10"/>
      <color rgb="FFFF0000"/>
      <name val="Times New Roman"/>
      <family val="1"/>
    </font>
    <font>
      <b/>
      <u/>
      <sz val="10"/>
      <color rgb="FFFF0000"/>
      <name val="Times New Roman"/>
      <family val="1"/>
    </font>
    <font>
      <b/>
      <sz val="10"/>
      <color rgb="FFFF0000"/>
      <name val="Times New Roman"/>
      <family val="1"/>
    </font>
    <font>
      <i/>
      <sz val="11"/>
      <color theme="1"/>
      <name val="Lucida Sans"/>
      <family val="2"/>
    </font>
    <font>
      <sz val="10"/>
      <color theme="1"/>
      <name val="Times New Roman"/>
      <family val="1"/>
    </font>
    <font>
      <b/>
      <sz val="10"/>
      <color theme="1"/>
      <name val="Times New Roman"/>
      <family val="1"/>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5">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xf numFmtId="0" fontId="1" fillId="0" borderId="0"/>
    <xf numFmtId="0" fontId="2" fillId="0" borderId="0"/>
    <xf numFmtId="0" fontId="2" fillId="0" borderId="0"/>
    <xf numFmtId="0" fontId="2" fillId="0" borderId="0"/>
    <xf numFmtId="164" fontId="4" fillId="0" borderId="0" applyFont="0" applyFill="0" applyBorder="0" applyAlignment="0" applyProtection="0"/>
    <xf numFmtId="0" fontId="6" fillId="0" borderId="0"/>
    <xf numFmtId="0" fontId="6" fillId="0" borderId="0"/>
  </cellStyleXfs>
  <cellXfs count="243">
    <xf numFmtId="0" fontId="0" fillId="0" borderId="0" xfId="0"/>
    <xf numFmtId="0" fontId="3" fillId="0" borderId="0" xfId="0" applyFont="1"/>
    <xf numFmtId="164" fontId="3" fillId="0" borderId="0" xfId="5" applyFont="1"/>
    <xf numFmtId="0" fontId="5" fillId="0" borderId="0" xfId="0" applyFont="1"/>
    <xf numFmtId="164" fontId="5" fillId="3" borderId="0" xfId="5" applyFont="1" applyFill="1" applyBorder="1"/>
    <xf numFmtId="166" fontId="5" fillId="0" borderId="0" xfId="0" applyNumberFormat="1" applyFont="1"/>
    <xf numFmtId="166" fontId="3" fillId="0" borderId="0" xfId="0" applyNumberFormat="1" applyFont="1"/>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164" fontId="7" fillId="2" borderId="1" xfId="5" applyFont="1" applyFill="1" applyBorder="1" applyAlignment="1">
      <alignment horizontal="center" vertical="center"/>
    </xf>
    <xf numFmtId="0" fontId="7" fillId="3" borderId="17" xfId="0" applyFont="1" applyFill="1" applyBorder="1" applyAlignment="1">
      <alignment horizontal="left" vertical="center"/>
    </xf>
    <xf numFmtId="0" fontId="12" fillId="4" borderId="0" xfId="0" applyFont="1" applyFill="1" applyBorder="1" applyAlignment="1">
      <alignment horizontal="center" vertical="top" wrapText="1"/>
    </xf>
    <xf numFmtId="0" fontId="12" fillId="4" borderId="0" xfId="0" applyFont="1" applyFill="1" applyBorder="1" applyAlignment="1">
      <alignment horizontal="right" vertical="top" wrapText="1"/>
    </xf>
    <xf numFmtId="0" fontId="12" fillId="4" borderId="0" xfId="0" applyFont="1" applyFill="1" applyAlignment="1">
      <alignment vertical="top"/>
    </xf>
    <xf numFmtId="0" fontId="12" fillId="4" borderId="0" xfId="0" applyFont="1" applyFill="1" applyBorder="1" applyAlignment="1">
      <alignment vertical="top"/>
    </xf>
    <xf numFmtId="0" fontId="12" fillId="4" borderId="0" xfId="0" applyFont="1" applyFill="1" applyBorder="1" applyAlignment="1">
      <alignment horizontal="center" vertical="top"/>
    </xf>
    <xf numFmtId="4" fontId="12" fillId="4" borderId="0" xfId="0" applyNumberFormat="1" applyFont="1" applyFill="1" applyBorder="1" applyAlignment="1">
      <alignment horizontal="right" vertical="top"/>
    </xf>
    <xf numFmtId="0" fontId="11" fillId="4" borderId="3" xfId="0" applyFont="1" applyFill="1" applyBorder="1" applyAlignment="1">
      <alignment horizontal="center" vertical="top"/>
    </xf>
    <xf numFmtId="4" fontId="11" fillId="4" borderId="3" xfId="0" applyNumberFormat="1" applyFont="1" applyFill="1" applyBorder="1" applyAlignment="1">
      <alignment horizontal="center" vertical="top"/>
    </xf>
    <xf numFmtId="0" fontId="11" fillId="4" borderId="9" xfId="0" applyFont="1" applyFill="1" applyBorder="1" applyAlignment="1">
      <alignment vertical="top"/>
    </xf>
    <xf numFmtId="40" fontId="11" fillId="4" borderId="10" xfId="5" quotePrefix="1" applyNumberFormat="1" applyFont="1" applyFill="1" applyBorder="1" applyAlignment="1">
      <alignment horizontal="left" vertical="top"/>
    </xf>
    <xf numFmtId="0" fontId="11" fillId="4" borderId="10" xfId="0" applyFont="1" applyFill="1" applyBorder="1" applyAlignment="1">
      <alignment horizontal="center" vertical="top"/>
    </xf>
    <xf numFmtId="4" fontId="11" fillId="4" borderId="10" xfId="0" applyNumberFormat="1" applyFont="1" applyFill="1" applyBorder="1" applyAlignment="1">
      <alignment horizontal="right" vertical="top"/>
    </xf>
    <xf numFmtId="4" fontId="11" fillId="4" borderId="11" xfId="0" applyNumberFormat="1" applyFont="1" applyFill="1" applyBorder="1" applyAlignment="1">
      <alignment horizontal="center" vertical="top"/>
    </xf>
    <xf numFmtId="165" fontId="12" fillId="4" borderId="18" xfId="5" applyNumberFormat="1" applyFont="1" applyFill="1" applyBorder="1" applyAlignment="1">
      <alignment horizontal="right" vertical="top"/>
    </xf>
    <xf numFmtId="40" fontId="11" fillId="4" borderId="0" xfId="5" quotePrefix="1" applyNumberFormat="1" applyFont="1" applyFill="1" applyBorder="1" applyAlignment="1">
      <alignment horizontal="center" vertical="top"/>
    </xf>
    <xf numFmtId="170" fontId="12" fillId="4" borderId="20" xfId="5" applyNumberFormat="1" applyFont="1" applyFill="1" applyBorder="1" applyAlignment="1">
      <alignment horizontal="center" vertical="top"/>
    </xf>
    <xf numFmtId="40" fontId="12" fillId="4" borderId="27" xfId="5" applyNumberFormat="1" applyFont="1" applyFill="1" applyBorder="1" applyAlignment="1">
      <alignment horizontal="right" vertical="top"/>
    </xf>
    <xf numFmtId="40" fontId="12" fillId="4" borderId="0" xfId="5" applyNumberFormat="1" applyFont="1" applyFill="1" applyAlignment="1">
      <alignment vertical="top"/>
    </xf>
    <xf numFmtId="165" fontId="12" fillId="4" borderId="22" xfId="5" applyNumberFormat="1" applyFont="1" applyFill="1" applyBorder="1" applyAlignment="1">
      <alignment horizontal="right" vertical="top"/>
    </xf>
    <xf numFmtId="40" fontId="14" fillId="4" borderId="23" xfId="5" applyNumberFormat="1" applyFont="1" applyFill="1" applyBorder="1" applyAlignment="1">
      <alignment horizontal="center" vertical="top"/>
    </xf>
    <xf numFmtId="40" fontId="12" fillId="4" borderId="23" xfId="5" applyNumberFormat="1" applyFont="1" applyFill="1" applyBorder="1" applyAlignment="1">
      <alignment horizontal="center" vertical="top"/>
    </xf>
    <xf numFmtId="170" fontId="12" fillId="4" borderId="23" xfId="5" applyNumberFormat="1" applyFont="1" applyFill="1" applyBorder="1" applyAlignment="1">
      <alignment horizontal="center" vertical="top"/>
    </xf>
    <xf numFmtId="40" fontId="12" fillId="4" borderId="23" xfId="5" applyNumberFormat="1" applyFont="1" applyFill="1" applyBorder="1" applyAlignment="1">
      <alignment horizontal="right" vertical="top"/>
    </xf>
    <xf numFmtId="165" fontId="11" fillId="4" borderId="22" xfId="5" applyNumberFormat="1" applyFont="1" applyFill="1" applyBorder="1" applyAlignment="1">
      <alignment horizontal="right" vertical="top"/>
    </xf>
    <xf numFmtId="40" fontId="14" fillId="4" borderId="23" xfId="5" applyNumberFormat="1" applyFont="1" applyFill="1" applyBorder="1" applyAlignment="1">
      <alignment horizontal="justify" vertical="top"/>
    </xf>
    <xf numFmtId="40" fontId="12" fillId="4" borderId="0" xfId="5" applyNumberFormat="1" applyFont="1" applyFill="1" applyBorder="1" applyAlignment="1">
      <alignment horizontal="left" vertical="top" wrapText="1"/>
    </xf>
    <xf numFmtId="40" fontId="14" fillId="4" borderId="23" xfId="5" applyNumberFormat="1" applyFont="1" applyFill="1" applyBorder="1" applyAlignment="1">
      <alignment horizontal="center" vertical="top" wrapText="1"/>
    </xf>
    <xf numFmtId="40" fontId="14" fillId="4" borderId="23" xfId="5" applyNumberFormat="1" applyFont="1" applyFill="1" applyBorder="1" applyAlignment="1">
      <alignment horizontal="left" vertical="top"/>
    </xf>
    <xf numFmtId="40" fontId="12" fillId="4" borderId="23" xfId="5" applyNumberFormat="1" applyFont="1" applyFill="1" applyBorder="1" applyAlignment="1">
      <alignment horizontal="left" vertical="top" wrapText="1"/>
    </xf>
    <xf numFmtId="171" fontId="12" fillId="4" borderId="23" xfId="5" applyNumberFormat="1" applyFont="1" applyFill="1" applyBorder="1" applyAlignment="1">
      <alignment horizontal="center" vertical="top"/>
    </xf>
    <xf numFmtId="167" fontId="12" fillId="4" borderId="22" xfId="5" quotePrefix="1" applyNumberFormat="1" applyFont="1" applyFill="1" applyBorder="1" applyAlignment="1">
      <alignment horizontal="right" vertical="top"/>
    </xf>
    <xf numFmtId="40" fontId="12" fillId="4" borderId="23" xfId="5" applyNumberFormat="1" applyFont="1" applyFill="1" applyBorder="1" applyAlignment="1">
      <alignment vertical="top" wrapText="1"/>
    </xf>
    <xf numFmtId="168" fontId="12" fillId="4" borderId="23" xfId="5" applyNumberFormat="1" applyFont="1" applyFill="1" applyBorder="1" applyAlignment="1">
      <alignment vertical="top"/>
    </xf>
    <xf numFmtId="167" fontId="12" fillId="4" borderId="22" xfId="5" applyNumberFormat="1" applyFont="1" applyFill="1" applyBorder="1" applyAlignment="1">
      <alignment horizontal="right" vertical="top"/>
    </xf>
    <xf numFmtId="40" fontId="12" fillId="4" borderId="23" xfId="5" applyNumberFormat="1" applyFont="1" applyFill="1" applyBorder="1" applyAlignment="1">
      <alignment horizontal="justify" vertical="top"/>
    </xf>
    <xf numFmtId="165" fontId="12" fillId="4" borderId="6" xfId="5" applyNumberFormat="1" applyFont="1" applyFill="1" applyBorder="1" applyAlignment="1">
      <alignment horizontal="right" vertical="top"/>
    </xf>
    <xf numFmtId="40" fontId="11" fillId="4" borderId="19" xfId="5" applyNumberFormat="1" applyFont="1" applyFill="1" applyBorder="1" applyAlignment="1">
      <alignment horizontal="left" vertical="top"/>
    </xf>
    <xf numFmtId="170" fontId="12" fillId="4" borderId="19" xfId="5" applyNumberFormat="1" applyFont="1" applyFill="1" applyBorder="1" applyAlignment="1">
      <alignment horizontal="center" vertical="top"/>
    </xf>
    <xf numFmtId="40" fontId="12" fillId="4" borderId="19" xfId="5" applyNumberFormat="1" applyFont="1" applyFill="1" applyBorder="1" applyAlignment="1">
      <alignment horizontal="right" vertical="top"/>
    </xf>
    <xf numFmtId="165" fontId="11" fillId="4" borderId="5" xfId="5" applyNumberFormat="1" applyFont="1" applyFill="1" applyBorder="1" applyAlignment="1">
      <alignment horizontal="right" vertical="top"/>
    </xf>
    <xf numFmtId="40" fontId="11" fillId="4" borderId="4" xfId="5" quotePrefix="1" applyNumberFormat="1" applyFont="1" applyFill="1" applyBorder="1" applyAlignment="1">
      <alignment horizontal="left" vertical="top"/>
    </xf>
    <xf numFmtId="170" fontId="11" fillId="4" borderId="4" xfId="5" applyNumberFormat="1" applyFont="1" applyFill="1" applyBorder="1" applyAlignment="1">
      <alignment horizontal="center" vertical="top"/>
    </xf>
    <xf numFmtId="40" fontId="11" fillId="4" borderId="4" xfId="5" applyNumberFormat="1" applyFont="1" applyFill="1" applyBorder="1" applyAlignment="1">
      <alignment horizontal="right" vertical="top"/>
    </xf>
    <xf numFmtId="165" fontId="11" fillId="4" borderId="15" xfId="5" applyNumberFormat="1" applyFont="1" applyFill="1" applyBorder="1" applyAlignment="1">
      <alignment horizontal="right" vertical="top"/>
    </xf>
    <xf numFmtId="170" fontId="11" fillId="4" borderId="0" xfId="5" applyNumberFormat="1" applyFont="1" applyFill="1" applyBorder="1" applyAlignment="1">
      <alignment horizontal="center" vertical="top"/>
    </xf>
    <xf numFmtId="40" fontId="11" fillId="4" borderId="0" xfId="5" applyNumberFormat="1" applyFont="1" applyFill="1" applyBorder="1" applyAlignment="1">
      <alignment horizontal="right" vertical="top"/>
    </xf>
    <xf numFmtId="40" fontId="11" fillId="4" borderId="24" xfId="5" applyNumberFormat="1" applyFont="1" applyFill="1" applyBorder="1" applyAlignment="1">
      <alignment horizontal="center" vertical="top"/>
    </xf>
    <xf numFmtId="165" fontId="11" fillId="4" borderId="18" xfId="5" applyNumberFormat="1" applyFont="1" applyFill="1" applyBorder="1" applyAlignment="1">
      <alignment horizontal="right" vertical="top"/>
    </xf>
    <xf numFmtId="40" fontId="14" fillId="4" borderId="20" xfId="5" applyNumberFormat="1" applyFont="1" applyFill="1" applyBorder="1" applyAlignment="1">
      <alignment horizontal="center" vertical="top"/>
    </xf>
    <xf numFmtId="170" fontId="11" fillId="4" borderId="20" xfId="5" applyNumberFormat="1" applyFont="1" applyFill="1" applyBorder="1" applyAlignment="1">
      <alignment horizontal="center" vertical="top"/>
    </xf>
    <xf numFmtId="40" fontId="11" fillId="4" borderId="20" xfId="5" applyNumberFormat="1" applyFont="1" applyFill="1" applyBorder="1" applyAlignment="1">
      <alignment horizontal="right" vertical="top"/>
    </xf>
    <xf numFmtId="170" fontId="11" fillId="4" borderId="23" xfId="5" applyNumberFormat="1" applyFont="1" applyFill="1" applyBorder="1" applyAlignment="1">
      <alignment horizontal="center" vertical="top"/>
    </xf>
    <xf numFmtId="40" fontId="11" fillId="4" borderId="23" xfId="5" applyNumberFormat="1" applyFont="1" applyFill="1" applyBorder="1" applyAlignment="1">
      <alignment horizontal="right" vertical="top"/>
    </xf>
    <xf numFmtId="40" fontId="11" fillId="4" borderId="25" xfId="5" applyNumberFormat="1" applyFont="1" applyFill="1" applyBorder="1" applyAlignment="1">
      <alignment horizontal="center" vertical="top"/>
    </xf>
    <xf numFmtId="0" fontId="12" fillId="4" borderId="23" xfId="6" applyNumberFormat="1" applyFont="1" applyFill="1" applyBorder="1" applyAlignment="1">
      <alignment horizontal="left" vertical="top" wrapText="1"/>
    </xf>
    <xf numFmtId="40" fontId="11" fillId="4" borderId="23" xfId="5" applyNumberFormat="1" applyFont="1" applyFill="1" applyBorder="1" applyAlignment="1">
      <alignment horizontal="center" vertical="top"/>
    </xf>
    <xf numFmtId="40" fontId="12" fillId="4" borderId="23" xfId="5" applyNumberFormat="1" applyFont="1" applyFill="1" applyBorder="1" applyAlignment="1">
      <alignment horizontal="justify" vertical="top" wrapText="1"/>
    </xf>
    <xf numFmtId="40" fontId="12" fillId="4" borderId="23" xfId="5" applyNumberFormat="1" applyFont="1" applyFill="1" applyBorder="1" applyAlignment="1">
      <alignment horizontal="left" vertical="top"/>
    </xf>
    <xf numFmtId="40" fontId="12" fillId="4" borderId="23" xfId="5" quotePrefix="1" applyNumberFormat="1" applyFont="1" applyFill="1" applyBorder="1" applyAlignment="1">
      <alignment horizontal="left" vertical="top"/>
    </xf>
    <xf numFmtId="167" fontId="12" fillId="4" borderId="15" xfId="5" applyNumberFormat="1" applyFont="1" applyFill="1" applyBorder="1" applyAlignment="1">
      <alignment horizontal="right" vertical="top"/>
    </xf>
    <xf numFmtId="40" fontId="12" fillId="4" borderId="0" xfId="5" applyNumberFormat="1" applyFont="1" applyFill="1" applyBorder="1" applyAlignment="1">
      <alignment vertical="top"/>
    </xf>
    <xf numFmtId="2" fontId="12" fillId="4" borderId="23" xfId="6" applyNumberFormat="1" applyFont="1" applyFill="1" applyBorder="1" applyAlignment="1">
      <alignment horizontal="center" vertical="top" wrapText="1"/>
    </xf>
    <xf numFmtId="40" fontId="12" fillId="4" borderId="31" xfId="5" applyNumberFormat="1" applyFont="1" applyFill="1" applyBorder="1" applyAlignment="1">
      <alignment horizontal="justify" vertical="top"/>
    </xf>
    <xf numFmtId="40" fontId="12" fillId="4" borderId="31" xfId="5" applyNumberFormat="1" applyFont="1" applyFill="1" applyBorder="1" applyAlignment="1">
      <alignment horizontal="center" vertical="top"/>
    </xf>
    <xf numFmtId="40" fontId="12" fillId="4" borderId="31" xfId="5" applyNumberFormat="1" applyFont="1" applyFill="1" applyBorder="1" applyAlignment="1">
      <alignment horizontal="right" vertical="top"/>
    </xf>
    <xf numFmtId="40" fontId="11" fillId="4" borderId="19" xfId="5" quotePrefix="1" applyNumberFormat="1" applyFont="1" applyFill="1" applyBorder="1" applyAlignment="1">
      <alignment horizontal="left" vertical="top"/>
    </xf>
    <xf numFmtId="40" fontId="11" fillId="4" borderId="21" xfId="5" applyNumberFormat="1" applyFont="1" applyFill="1" applyBorder="1" applyAlignment="1">
      <alignment horizontal="center" vertical="top"/>
    </xf>
    <xf numFmtId="165" fontId="12" fillId="4" borderId="5" xfId="5" applyNumberFormat="1" applyFont="1" applyFill="1" applyBorder="1" applyAlignment="1">
      <alignment horizontal="right" vertical="top"/>
    </xf>
    <xf numFmtId="170" fontId="12" fillId="4" borderId="4" xfId="5" applyNumberFormat="1" applyFont="1" applyFill="1" applyBorder="1" applyAlignment="1">
      <alignment horizontal="center" vertical="top"/>
    </xf>
    <xf numFmtId="40" fontId="12" fillId="4" borderId="4" xfId="5" applyNumberFormat="1" applyFont="1" applyFill="1" applyBorder="1" applyAlignment="1">
      <alignment horizontal="right" vertical="top"/>
    </xf>
    <xf numFmtId="40" fontId="11" fillId="4" borderId="30" xfId="5" applyNumberFormat="1" applyFont="1" applyFill="1" applyBorder="1" applyAlignment="1">
      <alignment horizontal="center" vertical="top"/>
    </xf>
    <xf numFmtId="165" fontId="11" fillId="4" borderId="9" xfId="5" applyNumberFormat="1" applyFont="1" applyFill="1" applyBorder="1" applyAlignment="1">
      <alignment horizontal="right" vertical="top"/>
    </xf>
    <xf numFmtId="40" fontId="11" fillId="4" borderId="10" xfId="5" applyNumberFormat="1" applyFont="1" applyFill="1" applyBorder="1" applyAlignment="1">
      <alignment horizontal="center" vertical="top"/>
    </xf>
    <xf numFmtId="170" fontId="11" fillId="4" borderId="10" xfId="5" applyNumberFormat="1" applyFont="1" applyFill="1" applyBorder="1" applyAlignment="1">
      <alignment horizontal="center" vertical="top"/>
    </xf>
    <xf numFmtId="40" fontId="11" fillId="4" borderId="11" xfId="5" applyNumberFormat="1" applyFont="1" applyFill="1" applyBorder="1" applyAlignment="1">
      <alignment horizontal="center" vertical="top"/>
    </xf>
    <xf numFmtId="40" fontId="12" fillId="4" borderId="20" xfId="5" applyNumberFormat="1" applyFont="1" applyFill="1" applyBorder="1" applyAlignment="1">
      <alignment horizontal="right" vertical="top"/>
    </xf>
    <xf numFmtId="40" fontId="12" fillId="4" borderId="28" xfId="5" applyNumberFormat="1" applyFont="1" applyFill="1" applyBorder="1" applyAlignment="1">
      <alignment horizontal="center" vertical="top"/>
    </xf>
    <xf numFmtId="165" fontId="11" fillId="4" borderId="22" xfId="5" quotePrefix="1" applyNumberFormat="1" applyFont="1" applyFill="1" applyBorder="1" applyAlignment="1">
      <alignment horizontal="right" vertical="top"/>
    </xf>
    <xf numFmtId="40" fontId="12" fillId="4" borderId="23" xfId="5" quotePrefix="1" applyNumberFormat="1" applyFont="1" applyFill="1" applyBorder="1" applyAlignment="1">
      <alignment horizontal="justify" vertical="top"/>
    </xf>
    <xf numFmtId="40" fontId="12" fillId="4" borderId="0" xfId="5" applyNumberFormat="1" applyFont="1" applyFill="1" applyBorder="1" applyAlignment="1">
      <alignment horizontal="left" vertical="top"/>
    </xf>
    <xf numFmtId="40" fontId="12" fillId="4" borderId="0" xfId="5" quotePrefix="1" applyNumberFormat="1" applyFont="1" applyFill="1" applyBorder="1" applyAlignment="1">
      <alignment horizontal="left" vertical="top"/>
    </xf>
    <xf numFmtId="0" fontId="14" fillId="4" borderId="23" xfId="5" applyNumberFormat="1" applyFont="1" applyFill="1" applyBorder="1" applyAlignment="1">
      <alignment horizontal="left" vertical="top"/>
    </xf>
    <xf numFmtId="0" fontId="12" fillId="4" borderId="23" xfId="5" applyNumberFormat="1" applyFont="1" applyFill="1" applyBorder="1" applyAlignment="1">
      <alignment horizontal="justify" vertical="top"/>
    </xf>
    <xf numFmtId="40" fontId="12" fillId="4" borderId="29" xfId="5" applyNumberFormat="1" applyFont="1" applyFill="1" applyBorder="1" applyAlignment="1">
      <alignment horizontal="left" vertical="top" wrapText="1"/>
    </xf>
    <xf numFmtId="40" fontId="12" fillId="4" borderId="12" xfId="5" applyNumberFormat="1" applyFont="1" applyFill="1" applyBorder="1" applyAlignment="1">
      <alignment horizontal="center" vertical="top"/>
    </xf>
    <xf numFmtId="2" fontId="12" fillId="4" borderId="22" xfId="5" applyNumberFormat="1" applyFont="1" applyFill="1" applyBorder="1" applyAlignment="1">
      <alignment horizontal="right" vertical="top"/>
    </xf>
    <xf numFmtId="167" fontId="12" fillId="4" borderId="32" xfId="5" applyNumberFormat="1" applyFont="1" applyFill="1" applyBorder="1" applyAlignment="1">
      <alignment horizontal="right" vertical="top"/>
    </xf>
    <xf numFmtId="40" fontId="12" fillId="4" borderId="31" xfId="5" quotePrefix="1" applyNumberFormat="1" applyFont="1" applyFill="1" applyBorder="1" applyAlignment="1">
      <alignment horizontal="left" vertical="top"/>
    </xf>
    <xf numFmtId="165" fontId="11" fillId="4" borderId="6" xfId="5" applyNumberFormat="1" applyFont="1" applyFill="1" applyBorder="1" applyAlignment="1">
      <alignment horizontal="right" vertical="top"/>
    </xf>
    <xf numFmtId="40" fontId="11" fillId="4" borderId="0" xfId="5" quotePrefix="1" applyNumberFormat="1" applyFont="1" applyFill="1" applyBorder="1" applyAlignment="1">
      <alignment horizontal="left" vertical="top"/>
    </xf>
    <xf numFmtId="165" fontId="12" fillId="4" borderId="9" xfId="5" applyNumberFormat="1" applyFont="1" applyFill="1" applyBorder="1" applyAlignment="1">
      <alignment horizontal="right" vertical="top"/>
    </xf>
    <xf numFmtId="40" fontId="12" fillId="4" borderId="10" xfId="5" applyNumberFormat="1" applyFont="1" applyFill="1" applyBorder="1" applyAlignment="1">
      <alignment horizontal="center" vertical="top"/>
    </xf>
    <xf numFmtId="40" fontId="12" fillId="4" borderId="10" xfId="5" applyNumberFormat="1" applyFont="1" applyFill="1" applyBorder="1" applyAlignment="1">
      <alignment horizontal="right" vertical="top"/>
    </xf>
    <xf numFmtId="40" fontId="14" fillId="4" borderId="23" xfId="5" applyNumberFormat="1" applyFont="1" applyFill="1" applyBorder="1" applyAlignment="1">
      <alignment vertical="top"/>
    </xf>
    <xf numFmtId="40" fontId="11" fillId="4" borderId="0" xfId="5" applyNumberFormat="1" applyFont="1" applyFill="1" applyAlignment="1">
      <alignment vertical="top"/>
    </xf>
    <xf numFmtId="170" fontId="12" fillId="4" borderId="10" xfId="5" applyNumberFormat="1" applyFont="1" applyFill="1" applyBorder="1" applyAlignment="1">
      <alignment horizontal="center" vertical="top"/>
    </xf>
    <xf numFmtId="40" fontId="14" fillId="4" borderId="23" xfId="5" applyNumberFormat="1" applyFont="1" applyFill="1" applyBorder="1" applyAlignment="1">
      <alignment horizontal="left" vertical="top" wrapText="1"/>
    </xf>
    <xf numFmtId="40" fontId="12" fillId="4" borderId="29" xfId="5" applyNumberFormat="1" applyFont="1" applyFill="1" applyBorder="1" applyAlignment="1">
      <alignment horizontal="justify" vertical="top" wrapText="1"/>
    </xf>
    <xf numFmtId="40" fontId="12" fillId="4" borderId="29" xfId="5" applyNumberFormat="1" applyFont="1" applyFill="1" applyBorder="1" applyAlignment="1">
      <alignment horizontal="justify" vertical="top"/>
    </xf>
    <xf numFmtId="40" fontId="11" fillId="4" borderId="10" xfId="5" applyNumberFormat="1" applyFont="1" applyFill="1" applyBorder="1" applyAlignment="1">
      <alignment horizontal="left" vertical="top"/>
    </xf>
    <xf numFmtId="40" fontId="11" fillId="4" borderId="28" xfId="5" applyNumberFormat="1" applyFont="1" applyFill="1" applyBorder="1" applyAlignment="1">
      <alignment horizontal="center" vertical="top"/>
    </xf>
    <xf numFmtId="165" fontId="12" fillId="4" borderId="15" xfId="5" applyNumberFormat="1" applyFont="1" applyFill="1" applyBorder="1" applyAlignment="1">
      <alignment horizontal="right" vertical="top"/>
    </xf>
    <xf numFmtId="40" fontId="12" fillId="4" borderId="23" xfId="5" quotePrefix="1" applyNumberFormat="1" applyFont="1" applyFill="1" applyBorder="1" applyAlignment="1">
      <alignment horizontal="justify" vertical="top" wrapText="1"/>
    </xf>
    <xf numFmtId="40" fontId="12" fillId="4" borderId="15" xfId="5" applyNumberFormat="1" applyFont="1" applyFill="1" applyBorder="1" applyAlignment="1">
      <alignment horizontal="right" vertical="top"/>
    </xf>
    <xf numFmtId="40" fontId="12" fillId="4" borderId="23" xfId="5" applyNumberFormat="1" applyFont="1" applyFill="1" applyBorder="1" applyAlignment="1">
      <alignment vertical="top"/>
    </xf>
    <xf numFmtId="40" fontId="14" fillId="4" borderId="12" xfId="5" applyNumberFormat="1" applyFont="1" applyFill="1" applyBorder="1" applyAlignment="1">
      <alignment horizontal="center" vertical="top"/>
    </xf>
    <xf numFmtId="167" fontId="12" fillId="4" borderId="6" xfId="5" applyNumberFormat="1" applyFont="1" applyFill="1" applyBorder="1" applyAlignment="1">
      <alignment horizontal="right" vertical="top"/>
    </xf>
    <xf numFmtId="170" fontId="11" fillId="4" borderId="19" xfId="5" applyNumberFormat="1" applyFont="1" applyFill="1" applyBorder="1" applyAlignment="1">
      <alignment horizontal="center" vertical="top"/>
    </xf>
    <xf numFmtId="40" fontId="11" fillId="4" borderId="19" xfId="5" applyNumberFormat="1" applyFont="1" applyFill="1" applyBorder="1" applyAlignment="1">
      <alignment horizontal="right" vertical="top"/>
    </xf>
    <xf numFmtId="40" fontId="14" fillId="4" borderId="27" xfId="5" applyNumberFormat="1" applyFont="1" applyFill="1" applyBorder="1" applyAlignment="1">
      <alignment horizontal="centerContinuous" vertical="top"/>
    </xf>
    <xf numFmtId="0" fontId="14" fillId="4" borderId="29" xfId="7" applyFont="1" applyFill="1" applyBorder="1" applyAlignment="1">
      <alignment horizontal="left" vertical="top" wrapText="1"/>
    </xf>
    <xf numFmtId="0" fontId="12" fillId="4" borderId="29" xfId="7" applyFont="1" applyFill="1" applyBorder="1" applyAlignment="1">
      <alignment horizontal="left" vertical="top" wrapText="1"/>
    </xf>
    <xf numFmtId="0" fontId="12" fillId="4" borderId="29" xfId="7" quotePrefix="1" applyFont="1" applyFill="1" applyBorder="1" applyAlignment="1">
      <alignment horizontal="left" vertical="top" wrapText="1"/>
    </xf>
    <xf numFmtId="171" fontId="12" fillId="4" borderId="19" xfId="5" applyNumberFormat="1" applyFont="1" applyFill="1" applyBorder="1" applyAlignment="1">
      <alignment horizontal="center" vertical="top"/>
    </xf>
    <xf numFmtId="0" fontId="16" fillId="4" borderId="0" xfId="0" applyFont="1" applyFill="1" applyAlignment="1">
      <alignment horizontal="justify" vertical="top"/>
    </xf>
    <xf numFmtId="40" fontId="12" fillId="4" borderId="29" xfId="5" applyNumberFormat="1" applyFont="1" applyFill="1" applyBorder="1" applyAlignment="1">
      <alignment vertical="top" wrapText="1"/>
    </xf>
    <xf numFmtId="40" fontId="14" fillId="4" borderId="29" xfId="5" applyNumberFormat="1" applyFont="1" applyFill="1" applyBorder="1" applyAlignment="1">
      <alignment horizontal="justify" vertical="top"/>
    </xf>
    <xf numFmtId="172" fontId="12" fillId="4" borderId="29" xfId="5" applyNumberFormat="1" applyFont="1" applyFill="1" applyBorder="1" applyAlignment="1">
      <alignment horizontal="justify" vertical="top" wrapText="1"/>
    </xf>
    <xf numFmtId="167" fontId="12" fillId="4" borderId="22" xfId="5" applyNumberFormat="1" applyFont="1" applyFill="1" applyBorder="1" applyAlignment="1">
      <alignment vertical="top"/>
    </xf>
    <xf numFmtId="40" fontId="14" fillId="4" borderId="29" xfId="5" applyNumberFormat="1" applyFont="1" applyFill="1" applyBorder="1" applyAlignment="1">
      <alignment horizontal="left" vertical="top"/>
    </xf>
    <xf numFmtId="0" fontId="12" fillId="4" borderId="0" xfId="0" applyFont="1" applyFill="1" applyBorder="1" applyAlignment="1">
      <alignment horizontal="right" vertical="top"/>
    </xf>
    <xf numFmtId="0" fontId="12" fillId="4" borderId="0" xfId="0" applyFont="1" applyFill="1" applyBorder="1" applyAlignment="1">
      <alignment vertical="top" wrapText="1"/>
    </xf>
    <xf numFmtId="40" fontId="18" fillId="4" borderId="23" xfId="5" applyNumberFormat="1" applyFont="1" applyFill="1" applyBorder="1" applyAlignment="1">
      <alignment horizontal="justify" vertical="top"/>
    </xf>
    <xf numFmtId="40" fontId="14" fillId="4" borderId="20" xfId="5" applyNumberFormat="1" applyFont="1" applyFill="1" applyBorder="1" applyAlignment="1">
      <alignment horizontal="centerContinuous" vertical="top"/>
    </xf>
    <xf numFmtId="40" fontId="14" fillId="4" borderId="12" xfId="5" applyNumberFormat="1" applyFont="1" applyFill="1" applyBorder="1" applyAlignment="1">
      <alignment horizontal="justify" vertical="top"/>
    </xf>
    <xf numFmtId="40" fontId="12" fillId="4" borderId="0" xfId="5" applyNumberFormat="1" applyFont="1" applyFill="1" applyBorder="1" applyAlignment="1">
      <alignment horizontal="justify" vertical="top" wrapText="1"/>
    </xf>
    <xf numFmtId="40" fontId="12" fillId="4" borderId="24" xfId="5" applyNumberFormat="1" applyFont="1" applyFill="1" applyBorder="1" applyAlignment="1">
      <alignment horizontal="center" vertical="top"/>
    </xf>
    <xf numFmtId="40" fontId="12" fillId="4" borderId="0" xfId="5" applyNumberFormat="1" applyFont="1" applyFill="1" applyBorder="1" applyAlignment="1">
      <alignment horizontal="justify" vertical="top"/>
    </xf>
    <xf numFmtId="40" fontId="11" fillId="4" borderId="29" xfId="5" applyNumberFormat="1" applyFont="1" applyFill="1" applyBorder="1" applyAlignment="1">
      <alignment horizontal="left" vertical="top"/>
    </xf>
    <xf numFmtId="40" fontId="11" fillId="4" borderId="29" xfId="5" applyNumberFormat="1" applyFont="1" applyFill="1" applyBorder="1" applyAlignment="1">
      <alignment horizontal="justify" vertical="top"/>
    </xf>
    <xf numFmtId="40" fontId="14" fillId="4" borderId="29" xfId="5" applyNumberFormat="1" applyFont="1" applyFill="1" applyBorder="1" applyAlignment="1">
      <alignment vertical="top"/>
    </xf>
    <xf numFmtId="40" fontId="11" fillId="4" borderId="29" xfId="5" applyNumberFormat="1" applyFont="1" applyFill="1" applyBorder="1" applyAlignment="1">
      <alignment vertical="top"/>
    </xf>
    <xf numFmtId="2" fontId="11" fillId="4" borderId="22" xfId="5" applyNumberFormat="1" applyFont="1" applyFill="1" applyBorder="1" applyAlignment="1">
      <alignment horizontal="right" vertical="top"/>
    </xf>
    <xf numFmtId="1" fontId="11" fillId="4" borderId="22" xfId="5" applyNumberFormat="1" applyFont="1" applyFill="1" applyBorder="1" applyAlignment="1">
      <alignment horizontal="right" vertical="top"/>
    </xf>
    <xf numFmtId="171" fontId="12" fillId="4" borderId="0" xfId="5" applyNumberFormat="1" applyFont="1" applyFill="1" applyBorder="1" applyAlignment="1">
      <alignment horizontal="center" vertical="top"/>
    </xf>
    <xf numFmtId="171" fontId="12" fillId="4" borderId="0" xfId="5" applyNumberFormat="1" applyFont="1" applyFill="1" applyBorder="1" applyAlignment="1">
      <alignment horizontal="center" vertical="top" wrapText="1"/>
    </xf>
    <xf numFmtId="165" fontId="11" fillId="4" borderId="34" xfId="5" applyNumberFormat="1" applyFont="1" applyFill="1" applyBorder="1" applyAlignment="1">
      <alignment horizontal="right" vertical="top"/>
    </xf>
    <xf numFmtId="2" fontId="12" fillId="4" borderId="0" xfId="0" applyNumberFormat="1" applyFont="1" applyFill="1" applyBorder="1" applyAlignment="1">
      <alignment vertical="top"/>
    </xf>
    <xf numFmtId="40" fontId="11" fillId="4" borderId="29" xfId="5" applyNumberFormat="1" applyFont="1" applyFill="1" applyBorder="1" applyAlignment="1">
      <alignment horizontal="right" vertical="top"/>
    </xf>
    <xf numFmtId="40" fontId="11" fillId="4" borderId="10" xfId="5" applyNumberFormat="1" applyFont="1" applyFill="1" applyBorder="1" applyAlignment="1">
      <alignment horizontal="right" vertical="top"/>
    </xf>
    <xf numFmtId="0" fontId="12" fillId="4" borderId="0" xfId="0" applyFont="1" applyFill="1" applyBorder="1" applyAlignment="1">
      <alignment horizontal="left" vertical="top" wrapText="1"/>
    </xf>
    <xf numFmtId="2" fontId="12" fillId="4" borderId="0" xfId="0" applyNumberFormat="1" applyFont="1" applyFill="1" applyBorder="1" applyAlignment="1">
      <alignment horizontal="center" vertical="top" wrapText="1"/>
    </xf>
    <xf numFmtId="2" fontId="12" fillId="4" borderId="0" xfId="0" applyNumberFormat="1" applyFont="1" applyFill="1" applyBorder="1" applyAlignment="1">
      <alignment horizontal="center" vertical="top"/>
    </xf>
    <xf numFmtId="2" fontId="11" fillId="4" borderId="3" xfId="0" applyNumberFormat="1" applyFont="1" applyFill="1" applyBorder="1" applyAlignment="1">
      <alignment horizontal="center" vertical="top"/>
    </xf>
    <xf numFmtId="2" fontId="11" fillId="4" borderId="10" xfId="0" applyNumberFormat="1" applyFont="1" applyFill="1" applyBorder="1" applyAlignment="1">
      <alignment horizontal="center" vertical="top"/>
    </xf>
    <xf numFmtId="2" fontId="12" fillId="4" borderId="20" xfId="5" applyNumberFormat="1" applyFont="1" applyFill="1" applyBorder="1" applyAlignment="1">
      <alignment horizontal="center" vertical="top"/>
    </xf>
    <xf numFmtId="2" fontId="12" fillId="4" borderId="19" xfId="5" applyNumberFormat="1" applyFont="1" applyFill="1" applyBorder="1" applyAlignment="1">
      <alignment horizontal="center" vertical="top"/>
    </xf>
    <xf numFmtId="2" fontId="11" fillId="4" borderId="4" xfId="5" applyNumberFormat="1" applyFont="1" applyFill="1" applyBorder="1" applyAlignment="1">
      <alignment horizontal="center" vertical="top"/>
    </xf>
    <xf numFmtId="2" fontId="11" fillId="4" borderId="0" xfId="5" applyNumberFormat="1" applyFont="1" applyFill="1" applyBorder="1" applyAlignment="1">
      <alignment horizontal="center" vertical="top"/>
    </xf>
    <xf numFmtId="2" fontId="11" fillId="4" borderId="20" xfId="5" applyNumberFormat="1" applyFont="1" applyFill="1" applyBorder="1" applyAlignment="1">
      <alignment horizontal="center" vertical="top"/>
    </xf>
    <xf numFmtId="2" fontId="11" fillId="4" borderId="23" xfId="5" applyNumberFormat="1" applyFont="1" applyFill="1" applyBorder="1" applyAlignment="1">
      <alignment horizontal="center" vertical="top"/>
    </xf>
    <xf numFmtId="2" fontId="12" fillId="4" borderId="31" xfId="5" applyNumberFormat="1" applyFont="1" applyFill="1" applyBorder="1" applyAlignment="1">
      <alignment horizontal="center" vertical="top"/>
    </xf>
    <xf numFmtId="2" fontId="12" fillId="4" borderId="4" xfId="5" applyNumberFormat="1" applyFont="1" applyFill="1" applyBorder="1" applyAlignment="1">
      <alignment horizontal="center" vertical="top"/>
    </xf>
    <xf numFmtId="2" fontId="11" fillId="4" borderId="10" xfId="5" applyNumberFormat="1" applyFont="1" applyFill="1" applyBorder="1" applyAlignment="1">
      <alignment horizontal="center" vertical="top"/>
    </xf>
    <xf numFmtId="2" fontId="12" fillId="4" borderId="0" xfId="5" applyNumberFormat="1" applyFont="1" applyFill="1" applyBorder="1" applyAlignment="1">
      <alignment horizontal="center" vertical="top"/>
    </xf>
    <xf numFmtId="2" fontId="12" fillId="4" borderId="10" xfId="5" applyNumberFormat="1" applyFont="1" applyFill="1" applyBorder="1" applyAlignment="1">
      <alignment horizontal="center" vertical="top"/>
    </xf>
    <xf numFmtId="2" fontId="11" fillId="4" borderId="19" xfId="5" applyNumberFormat="1" applyFont="1" applyFill="1" applyBorder="1" applyAlignment="1">
      <alignment horizontal="center" vertical="top"/>
    </xf>
    <xf numFmtId="2" fontId="12" fillId="4" borderId="29" xfId="5" applyNumberFormat="1" applyFont="1" applyFill="1" applyBorder="1" applyAlignment="1">
      <alignment horizontal="center" vertical="top"/>
    </xf>
    <xf numFmtId="2" fontId="12" fillId="4" borderId="0" xfId="5" applyNumberFormat="1" applyFont="1" applyFill="1" applyBorder="1" applyAlignment="1">
      <alignment horizontal="center" vertical="top" wrapText="1"/>
    </xf>
    <xf numFmtId="2" fontId="12" fillId="4" borderId="12" xfId="5" applyNumberFormat="1" applyFont="1" applyFill="1" applyBorder="1" applyAlignment="1">
      <alignment horizontal="center" vertical="top"/>
    </xf>
    <xf numFmtId="0" fontId="20" fillId="0" borderId="0" xfId="0" applyFont="1"/>
    <xf numFmtId="0" fontId="3" fillId="0" borderId="0" xfId="0" applyFont="1" applyAlignment="1">
      <alignment horizontal="center" vertical="center"/>
    </xf>
    <xf numFmtId="0" fontId="8" fillId="0" borderId="7" xfId="0" applyFont="1" applyBorder="1" applyAlignment="1">
      <alignment horizontal="center" vertical="center"/>
    </xf>
    <xf numFmtId="164" fontId="9" fillId="0" borderId="8" xfId="5" applyFont="1" applyBorder="1" applyAlignment="1">
      <alignment horizontal="center" vertical="center"/>
    </xf>
    <xf numFmtId="0" fontId="8" fillId="0" borderId="16" xfId="0" applyFont="1" applyBorder="1" applyAlignment="1">
      <alignment horizontal="center" vertical="center"/>
    </xf>
    <xf numFmtId="164" fontId="10" fillId="0" borderId="2" xfId="5" applyFont="1" applyBorder="1" applyAlignment="1">
      <alignment horizontal="center" vertical="center"/>
    </xf>
    <xf numFmtId="40" fontId="8" fillId="3" borderId="3" xfId="0" applyNumberFormat="1" applyFont="1" applyFill="1" applyBorder="1" applyAlignment="1">
      <alignment horizontal="left" vertical="center"/>
    </xf>
    <xf numFmtId="0" fontId="8" fillId="3" borderId="3" xfId="0" applyFont="1" applyFill="1" applyBorder="1" applyAlignment="1">
      <alignment horizontal="left" vertical="center"/>
    </xf>
    <xf numFmtId="0" fontId="8" fillId="3" borderId="3" xfId="0" quotePrefix="1" applyFont="1" applyFill="1" applyBorder="1" applyAlignment="1">
      <alignment horizontal="left" vertical="center"/>
    </xf>
    <xf numFmtId="2" fontId="12" fillId="0" borderId="23" xfId="5" applyNumberFormat="1" applyFont="1" applyFill="1" applyBorder="1" applyAlignment="1">
      <alignment horizontal="center" vertical="top"/>
    </xf>
    <xf numFmtId="40" fontId="12" fillId="4" borderId="0" xfId="5" applyNumberFormat="1" applyFont="1" applyFill="1" applyAlignment="1">
      <alignment vertical="top"/>
    </xf>
    <xf numFmtId="165" fontId="12" fillId="4" borderId="22" xfId="5" applyNumberFormat="1" applyFont="1" applyFill="1" applyBorder="1" applyAlignment="1">
      <alignment horizontal="right" vertical="top"/>
    </xf>
    <xf numFmtId="40" fontId="12" fillId="4" borderId="23" xfId="5" applyNumberFormat="1" applyFont="1" applyFill="1" applyBorder="1" applyAlignment="1">
      <alignment horizontal="center" vertical="top"/>
    </xf>
    <xf numFmtId="40" fontId="12" fillId="4" borderId="23" xfId="5" applyNumberFormat="1" applyFont="1" applyFill="1" applyBorder="1" applyAlignment="1">
      <alignment horizontal="right" vertical="top"/>
    </xf>
    <xf numFmtId="165" fontId="11" fillId="4" borderId="22" xfId="5" applyNumberFormat="1" applyFont="1" applyFill="1" applyBorder="1" applyAlignment="1">
      <alignment horizontal="right" vertical="top"/>
    </xf>
    <xf numFmtId="40" fontId="14" fillId="4" borderId="23" xfId="5" applyNumberFormat="1" applyFont="1" applyFill="1" applyBorder="1" applyAlignment="1">
      <alignment horizontal="justify" vertical="top"/>
    </xf>
    <xf numFmtId="40" fontId="12" fillId="4" borderId="23" xfId="5" applyNumberFormat="1" applyFont="1" applyFill="1" applyBorder="1" applyAlignment="1">
      <alignment horizontal="left" vertical="top" wrapText="1"/>
    </xf>
    <xf numFmtId="40" fontId="12" fillId="4" borderId="25" xfId="5" applyNumberFormat="1" applyFont="1" applyFill="1" applyBorder="1" applyAlignment="1">
      <alignment horizontal="center" vertical="top"/>
    </xf>
    <xf numFmtId="167" fontId="12" fillId="4" borderId="22" xfId="5" applyNumberFormat="1" applyFont="1" applyFill="1" applyBorder="1" applyAlignment="1">
      <alignment horizontal="right" vertical="top"/>
    </xf>
    <xf numFmtId="40" fontId="12" fillId="4" borderId="23" xfId="5" applyNumberFormat="1" applyFont="1" applyFill="1" applyBorder="1" applyAlignment="1">
      <alignment horizontal="justify" vertical="top"/>
    </xf>
    <xf numFmtId="40" fontId="12" fillId="4" borderId="29" xfId="5" applyNumberFormat="1" applyFont="1" applyFill="1" applyBorder="1" applyAlignment="1">
      <alignment horizontal="justify" vertical="top" wrapText="1"/>
    </xf>
    <xf numFmtId="0" fontId="14" fillId="4" borderId="29" xfId="7" applyFont="1" applyFill="1" applyBorder="1" applyAlignment="1">
      <alignment horizontal="left" vertical="top" wrapText="1"/>
    </xf>
    <xf numFmtId="0" fontId="12" fillId="4" borderId="29" xfId="7" applyFont="1" applyFill="1" applyBorder="1" applyAlignment="1">
      <alignment horizontal="left" vertical="top" wrapText="1"/>
    </xf>
    <xf numFmtId="0" fontId="12" fillId="4" borderId="29" xfId="7" quotePrefix="1" applyFont="1" applyFill="1" applyBorder="1" applyAlignment="1">
      <alignment horizontal="left" vertical="top" wrapText="1"/>
    </xf>
    <xf numFmtId="40" fontId="18" fillId="4" borderId="23" xfId="5" applyNumberFormat="1" applyFont="1" applyFill="1" applyBorder="1" applyAlignment="1">
      <alignment horizontal="justify" vertical="top"/>
    </xf>
    <xf numFmtId="2" fontId="12" fillId="4" borderId="23" xfId="5" applyNumberFormat="1" applyFont="1" applyFill="1" applyBorder="1" applyAlignment="1">
      <alignment horizontal="center" vertical="top"/>
    </xf>
    <xf numFmtId="0" fontId="22" fillId="0" borderId="23" xfId="0" applyFont="1" applyFill="1" applyBorder="1" applyAlignment="1">
      <alignment horizontal="center" vertical="center"/>
    </xf>
    <xf numFmtId="167" fontId="23" fillId="4" borderId="22" xfId="5" applyNumberFormat="1" applyFont="1" applyFill="1" applyBorder="1" applyAlignment="1">
      <alignment horizontal="right" vertical="top"/>
    </xf>
    <xf numFmtId="40" fontId="23" fillId="4" borderId="23" xfId="5" applyNumberFormat="1" applyFont="1" applyFill="1" applyBorder="1" applyAlignment="1">
      <alignment horizontal="justify" vertical="top"/>
    </xf>
    <xf numFmtId="2" fontId="23" fillId="4" borderId="23" xfId="5" applyNumberFormat="1" applyFont="1" applyFill="1" applyBorder="1" applyAlignment="1">
      <alignment horizontal="center" vertical="top"/>
    </xf>
    <xf numFmtId="40" fontId="23" fillId="4" borderId="23" xfId="5" applyNumberFormat="1" applyFont="1" applyFill="1" applyBorder="1" applyAlignment="1">
      <alignment horizontal="center" vertical="top"/>
    </xf>
    <xf numFmtId="165" fontId="23" fillId="4" borderId="22" xfId="5" applyNumberFormat="1" applyFont="1" applyFill="1" applyBorder="1" applyAlignment="1">
      <alignment horizontal="right" vertical="top"/>
    </xf>
    <xf numFmtId="40" fontId="24" fillId="4" borderId="23" xfId="5" applyNumberFormat="1" applyFont="1" applyFill="1" applyBorder="1" applyAlignment="1">
      <alignment horizontal="left" vertical="top"/>
    </xf>
    <xf numFmtId="40" fontId="23" fillId="4" borderId="23" xfId="5" applyNumberFormat="1" applyFont="1" applyFill="1" applyBorder="1" applyAlignment="1">
      <alignment horizontal="left" vertical="top"/>
    </xf>
    <xf numFmtId="40" fontId="24" fillId="4" borderId="23" xfId="5" applyNumberFormat="1" applyFont="1" applyFill="1" applyBorder="1" applyAlignment="1">
      <alignment horizontal="justify" vertical="top"/>
    </xf>
    <xf numFmtId="165" fontId="25" fillId="4" borderId="22" xfId="5" applyNumberFormat="1" applyFont="1" applyFill="1" applyBorder="1" applyAlignment="1">
      <alignment horizontal="right" vertical="top"/>
    </xf>
    <xf numFmtId="2" fontId="23" fillId="4" borderId="29" xfId="5" applyNumberFormat="1" applyFont="1" applyFill="1" applyBorder="1" applyAlignment="1">
      <alignment horizontal="center" vertical="top"/>
    </xf>
    <xf numFmtId="171" fontId="23" fillId="4" borderId="23" xfId="5" applyNumberFormat="1" applyFont="1" applyFill="1" applyBorder="1" applyAlignment="1">
      <alignment horizontal="center" vertical="top"/>
    </xf>
    <xf numFmtId="40" fontId="23" fillId="4" borderId="23" xfId="5" applyNumberFormat="1" applyFont="1" applyFill="1" applyBorder="1" applyAlignment="1">
      <alignment horizontal="justify" vertical="top" wrapText="1"/>
    </xf>
    <xf numFmtId="0" fontId="23" fillId="4" borderId="29" xfId="7" applyFont="1" applyFill="1" applyBorder="1" applyAlignment="1">
      <alignment horizontal="left" vertical="top" wrapText="1"/>
    </xf>
    <xf numFmtId="0" fontId="23" fillId="4" borderId="29" xfId="7" quotePrefix="1" applyFont="1" applyFill="1" applyBorder="1" applyAlignment="1">
      <alignment horizontal="left" vertical="top" wrapText="1"/>
    </xf>
    <xf numFmtId="40" fontId="12" fillId="4" borderId="30" xfId="5" applyNumberFormat="1" applyFont="1" applyFill="1" applyBorder="1" applyAlignment="1">
      <alignment horizontal="center" vertical="top"/>
    </xf>
    <xf numFmtId="169" fontId="12" fillId="4" borderId="0" xfId="0" applyNumberFormat="1" applyFont="1" applyFill="1" applyBorder="1" applyAlignment="1">
      <alignment horizontal="center" vertical="top"/>
    </xf>
    <xf numFmtId="40" fontId="12" fillId="4" borderId="21" xfId="5" applyNumberFormat="1" applyFont="1" applyFill="1" applyBorder="1" applyAlignment="1">
      <alignment horizontal="center" vertical="top"/>
    </xf>
    <xf numFmtId="40" fontId="12" fillId="4" borderId="26" xfId="5" applyNumberFormat="1" applyFont="1" applyFill="1" applyBorder="1" applyAlignment="1">
      <alignment horizontal="center" vertical="top"/>
    </xf>
    <xf numFmtId="40" fontId="12" fillId="4" borderId="11" xfId="5" applyNumberFormat="1" applyFont="1" applyFill="1" applyBorder="1" applyAlignment="1">
      <alignment horizontal="center" vertical="top"/>
    </xf>
    <xf numFmtId="40" fontId="12" fillId="4" borderId="0" xfId="0" applyNumberFormat="1" applyFont="1" applyFill="1" applyBorder="1" applyAlignment="1">
      <alignment horizontal="center" vertical="top"/>
    </xf>
    <xf numFmtId="1" fontId="12" fillId="4" borderId="0" xfId="0" applyNumberFormat="1" applyFont="1" applyFill="1" applyBorder="1" applyAlignment="1">
      <alignment horizontal="center" vertical="top"/>
    </xf>
    <xf numFmtId="40" fontId="23" fillId="4" borderId="25" xfId="5" applyNumberFormat="1" applyFont="1" applyFill="1" applyBorder="1" applyAlignment="1">
      <alignment horizontal="center" vertical="top"/>
    </xf>
    <xf numFmtId="4" fontId="23" fillId="4" borderId="25" xfId="5" applyNumberFormat="1" applyFont="1" applyFill="1" applyBorder="1" applyAlignment="1">
      <alignment horizontal="center" vertical="top"/>
    </xf>
    <xf numFmtId="40" fontId="25" fillId="4" borderId="30" xfId="5" applyNumberFormat="1" applyFont="1" applyFill="1" applyBorder="1" applyAlignment="1">
      <alignment horizontal="center" vertical="top"/>
    </xf>
    <xf numFmtId="164" fontId="26" fillId="0" borderId="8" xfId="5" applyFont="1" applyBorder="1" applyAlignment="1">
      <alignment horizontal="center" vertical="center"/>
    </xf>
    <xf numFmtId="40" fontId="11" fillId="4" borderId="29" xfId="5" applyNumberFormat="1" applyFont="1" applyFill="1" applyBorder="1" applyAlignment="1">
      <alignment horizontal="center" vertical="top"/>
    </xf>
    <xf numFmtId="167" fontId="27" fillId="4" borderId="22" xfId="5" applyNumberFormat="1" applyFont="1" applyFill="1" applyBorder="1" applyAlignment="1">
      <alignment horizontal="right" vertical="top"/>
    </xf>
    <xf numFmtId="40" fontId="27" fillId="4" borderId="23" xfId="5" applyNumberFormat="1" applyFont="1" applyFill="1" applyBorder="1" applyAlignment="1">
      <alignment horizontal="left" vertical="top"/>
    </xf>
    <xf numFmtId="2" fontId="27" fillId="4" borderId="23" xfId="5" applyNumberFormat="1" applyFont="1" applyFill="1" applyBorder="1" applyAlignment="1">
      <alignment horizontal="center" vertical="top"/>
    </xf>
    <xf numFmtId="40" fontId="27" fillId="4" borderId="23" xfId="5" applyNumberFormat="1" applyFont="1" applyFill="1" applyBorder="1" applyAlignment="1">
      <alignment horizontal="center" vertical="top"/>
    </xf>
    <xf numFmtId="40" fontId="28" fillId="4" borderId="0" xfId="5" applyNumberFormat="1" applyFont="1" applyFill="1" applyAlignment="1">
      <alignment vertical="top"/>
    </xf>
    <xf numFmtId="1" fontId="11" fillId="4" borderId="22" xfId="5" quotePrefix="1" applyNumberFormat="1" applyFont="1" applyFill="1" applyBorder="1" applyAlignment="1">
      <alignment horizontal="right" vertical="top"/>
    </xf>
    <xf numFmtId="40" fontId="11" fillId="4" borderId="0" xfId="5" applyNumberFormat="1" applyFont="1" applyFill="1" applyAlignment="1">
      <alignment horizontal="center" vertical="top"/>
    </xf>
    <xf numFmtId="40" fontId="14" fillId="4" borderId="29" xfId="5" applyNumberFormat="1" applyFont="1" applyFill="1" applyBorder="1" applyAlignment="1">
      <alignment horizontal="center" vertical="top"/>
    </xf>
    <xf numFmtId="40" fontId="12" fillId="4" borderId="29" xfId="5" applyNumberFormat="1" applyFont="1" applyFill="1" applyBorder="1" applyAlignment="1">
      <alignment vertical="top"/>
    </xf>
    <xf numFmtId="2" fontId="22" fillId="0" borderId="23" xfId="5" applyNumberFormat="1" applyFont="1" applyFill="1" applyBorder="1" applyAlignment="1">
      <alignment horizontal="center" vertical="center"/>
    </xf>
    <xf numFmtId="0" fontId="21" fillId="0" borderId="12" xfId="0" applyFont="1" applyBorder="1" applyAlignment="1">
      <alignment horizontal="center"/>
    </xf>
    <xf numFmtId="40" fontId="11" fillId="4" borderId="29" xfId="5" applyNumberFormat="1" applyFont="1" applyFill="1" applyBorder="1" applyAlignment="1">
      <alignment horizontal="right" vertical="top"/>
    </xf>
    <xf numFmtId="40" fontId="11" fillId="4" borderId="24" xfId="5" applyNumberFormat="1" applyFont="1" applyFill="1" applyBorder="1" applyAlignment="1">
      <alignment horizontal="right" vertical="top"/>
    </xf>
    <xf numFmtId="0" fontId="12" fillId="4" borderId="0" xfId="0" applyFont="1" applyFill="1" applyBorder="1" applyAlignment="1">
      <alignment horizontal="left" vertical="top" wrapText="1"/>
    </xf>
    <xf numFmtId="0" fontId="13" fillId="4" borderId="0" xfId="0" applyFont="1" applyFill="1" applyBorder="1" applyAlignment="1">
      <alignment horizontal="center" vertical="top" wrapText="1"/>
    </xf>
    <xf numFmtId="40" fontId="12" fillId="4" borderId="33" xfId="5" applyNumberFormat="1" applyFont="1" applyFill="1" applyBorder="1" applyAlignment="1">
      <alignment horizontal="center" vertical="top"/>
    </xf>
    <xf numFmtId="40" fontId="12" fillId="4" borderId="30" xfId="5" applyNumberFormat="1" applyFont="1" applyFill="1" applyBorder="1" applyAlignment="1">
      <alignment horizontal="center" vertical="top"/>
    </xf>
    <xf numFmtId="40" fontId="11" fillId="4" borderId="10" xfId="5" applyNumberFormat="1" applyFont="1" applyFill="1" applyBorder="1" applyAlignment="1">
      <alignment horizontal="right" vertical="top"/>
    </xf>
    <xf numFmtId="40" fontId="11" fillId="4" borderId="11" xfId="5" applyNumberFormat="1" applyFont="1" applyFill="1" applyBorder="1" applyAlignment="1">
      <alignment horizontal="right" vertical="top"/>
    </xf>
  </cellXfs>
  <cellStyles count="8">
    <cellStyle name="Comma" xfId="5" builtinId="3"/>
    <cellStyle name="Normal" xfId="0" builtinId="0"/>
    <cellStyle name="Normal 2" xfId="1"/>
    <cellStyle name="Normal 3" xfId="2"/>
    <cellStyle name="Normal 4" xfId="3"/>
    <cellStyle name="Normal 5" xfId="4"/>
    <cellStyle name="Normal_eydha accom" xfId="7"/>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F274"/>
  <sheetViews>
    <sheetView topLeftCell="A10" workbookViewId="0">
      <selection activeCell="C32" sqref="C32"/>
    </sheetView>
  </sheetViews>
  <sheetFormatPr defaultColWidth="9.140625" defaultRowHeight="12.75" x14ac:dyDescent="0.2"/>
  <cols>
    <col min="1" max="1" width="9.140625" style="1"/>
    <col min="2" max="2" width="42.42578125" style="1" customWidth="1"/>
    <col min="3" max="3" width="19.5703125" style="2" customWidth="1"/>
    <col min="4" max="16384" width="9.140625" style="1"/>
  </cols>
  <sheetData>
    <row r="3" spans="1:3" ht="15" x14ac:dyDescent="0.2">
      <c r="A3" s="171" t="s">
        <v>296</v>
      </c>
    </row>
    <row r="4" spans="1:3" ht="15" x14ac:dyDescent="0.2">
      <c r="A4" s="171" t="s">
        <v>255</v>
      </c>
    </row>
    <row r="5" spans="1:3" ht="15" x14ac:dyDescent="0.2">
      <c r="A5" s="171" t="s">
        <v>256</v>
      </c>
    </row>
    <row r="6" spans="1:3" ht="15" x14ac:dyDescent="0.2">
      <c r="A6" s="171" t="s">
        <v>297</v>
      </c>
    </row>
    <row r="7" spans="1:3" ht="15" x14ac:dyDescent="0.2">
      <c r="A7" s="3"/>
    </row>
    <row r="8" spans="1:3" ht="19.5" x14ac:dyDescent="0.25">
      <c r="A8" s="234" t="s">
        <v>6</v>
      </c>
      <c r="B8" s="234"/>
      <c r="C8" s="234"/>
    </row>
    <row r="9" spans="1:3" ht="13.5" thickBot="1" x14ac:dyDescent="0.25"/>
    <row r="10" spans="1:3" s="172" customFormat="1" ht="17.100000000000001" customHeight="1" x14ac:dyDescent="0.25">
      <c r="A10" s="7" t="s">
        <v>7</v>
      </c>
      <c r="B10" s="8" t="s">
        <v>8</v>
      </c>
      <c r="C10" s="9" t="s">
        <v>9</v>
      </c>
    </row>
    <row r="11" spans="1:3" s="172" customFormat="1" ht="17.100000000000001" customHeight="1" x14ac:dyDescent="0.25">
      <c r="A11" s="173">
        <v>1</v>
      </c>
      <c r="B11" s="177" t="s">
        <v>236</v>
      </c>
      <c r="C11" s="174">
        <f>BOQ!F47</f>
        <v>0</v>
      </c>
    </row>
    <row r="12" spans="1:3" s="172" customFormat="1" ht="17.100000000000001" customHeight="1" x14ac:dyDescent="0.25">
      <c r="A12" s="173">
        <v>2</v>
      </c>
      <c r="B12" s="177" t="s">
        <v>237</v>
      </c>
      <c r="C12" s="174">
        <f>BOQ!F90</f>
        <v>0</v>
      </c>
    </row>
    <row r="13" spans="1:3" s="172" customFormat="1" ht="17.100000000000001" customHeight="1" x14ac:dyDescent="0.25">
      <c r="A13" s="173">
        <v>3</v>
      </c>
      <c r="B13" s="177" t="s">
        <v>238</v>
      </c>
      <c r="C13" s="174">
        <f>BOQ!F217</f>
        <v>0</v>
      </c>
    </row>
    <row r="14" spans="1:3" s="172" customFormat="1" ht="17.100000000000001" customHeight="1" x14ac:dyDescent="0.25">
      <c r="A14" s="173">
        <v>4</v>
      </c>
      <c r="B14" s="177" t="s">
        <v>239</v>
      </c>
      <c r="C14" s="174">
        <f>BOQ!F255</f>
        <v>0</v>
      </c>
    </row>
    <row r="15" spans="1:3" s="172" customFormat="1" ht="17.100000000000001" customHeight="1" x14ac:dyDescent="0.25">
      <c r="A15" s="173">
        <v>5</v>
      </c>
      <c r="B15" s="177" t="s">
        <v>240</v>
      </c>
      <c r="C15" s="174">
        <f>BOQ!F288</f>
        <v>0</v>
      </c>
    </row>
    <row r="16" spans="1:3" s="172" customFormat="1" ht="17.100000000000001" customHeight="1" x14ac:dyDescent="0.25">
      <c r="A16" s="173">
        <v>6</v>
      </c>
      <c r="B16" s="177" t="s">
        <v>241</v>
      </c>
      <c r="C16" s="174">
        <f>BOQ!F323</f>
        <v>0</v>
      </c>
    </row>
    <row r="17" spans="1:4" s="172" customFormat="1" ht="17.100000000000001" customHeight="1" x14ac:dyDescent="0.25">
      <c r="A17" s="173">
        <v>7</v>
      </c>
      <c r="B17" s="177" t="s">
        <v>242</v>
      </c>
      <c r="C17" s="174">
        <f>BOQ!F350</f>
        <v>0</v>
      </c>
    </row>
    <row r="18" spans="1:4" s="172" customFormat="1" ht="17.100000000000001" customHeight="1" x14ac:dyDescent="0.25">
      <c r="A18" s="173">
        <v>8</v>
      </c>
      <c r="B18" s="177" t="s">
        <v>243</v>
      </c>
      <c r="C18" s="174">
        <f>BOQ!F367</f>
        <v>0</v>
      </c>
    </row>
    <row r="19" spans="1:4" s="172" customFormat="1" ht="17.100000000000001" customHeight="1" x14ac:dyDescent="0.25">
      <c r="A19" s="173">
        <v>9</v>
      </c>
      <c r="B19" s="177" t="s">
        <v>244</v>
      </c>
      <c r="C19" s="174">
        <f>BOQ!F392</f>
        <v>0</v>
      </c>
    </row>
    <row r="20" spans="1:4" s="172" customFormat="1" ht="17.100000000000001" customHeight="1" x14ac:dyDescent="0.25">
      <c r="A20" s="173">
        <v>10</v>
      </c>
      <c r="B20" s="177" t="s">
        <v>245</v>
      </c>
      <c r="C20" s="174">
        <f>BOQ!F427</f>
        <v>0</v>
      </c>
    </row>
    <row r="21" spans="1:4" s="172" customFormat="1" ht="17.100000000000001" customHeight="1" x14ac:dyDescent="0.25">
      <c r="A21" s="173">
        <v>11</v>
      </c>
      <c r="B21" s="177" t="s">
        <v>246</v>
      </c>
      <c r="C21" s="174">
        <f>BOQ!F483</f>
        <v>0</v>
      </c>
    </row>
    <row r="22" spans="1:4" s="172" customFormat="1" ht="17.100000000000001" customHeight="1" x14ac:dyDescent="0.25">
      <c r="A22" s="173">
        <v>12</v>
      </c>
      <c r="B22" s="177" t="s">
        <v>247</v>
      </c>
      <c r="C22" s="174">
        <f>BOQ!F537</f>
        <v>0</v>
      </c>
    </row>
    <row r="23" spans="1:4" s="172" customFormat="1" ht="17.100000000000001" customHeight="1" x14ac:dyDescent="0.25">
      <c r="A23" s="173">
        <v>13</v>
      </c>
      <c r="B23" s="177" t="s">
        <v>286</v>
      </c>
      <c r="C23" s="174">
        <f>BOQ!F557</f>
        <v>0</v>
      </c>
    </row>
    <row r="24" spans="1:4" s="172" customFormat="1" ht="17.100000000000001" customHeight="1" x14ac:dyDescent="0.25">
      <c r="A24" s="173">
        <v>14</v>
      </c>
      <c r="B24" s="177" t="s">
        <v>357</v>
      </c>
      <c r="C24" s="174">
        <f>BOQ!F590</f>
        <v>0</v>
      </c>
    </row>
    <row r="25" spans="1:4" s="172" customFormat="1" ht="17.100000000000001" customHeight="1" x14ac:dyDescent="0.25">
      <c r="A25" s="173">
        <v>15</v>
      </c>
      <c r="B25" s="177" t="s">
        <v>253</v>
      </c>
      <c r="C25" s="222">
        <v>143492.766</v>
      </c>
    </row>
    <row r="26" spans="1:4" s="172" customFormat="1" ht="17.100000000000001" customHeight="1" x14ac:dyDescent="0.25">
      <c r="A26" s="173">
        <v>16</v>
      </c>
      <c r="B26" s="178" t="s">
        <v>254</v>
      </c>
      <c r="C26" s="222"/>
    </row>
    <row r="27" spans="1:4" s="172" customFormat="1" ht="17.100000000000001" customHeight="1" x14ac:dyDescent="0.25">
      <c r="A27" s="173"/>
      <c r="B27" s="179"/>
      <c r="C27" s="222"/>
    </row>
    <row r="28" spans="1:4" s="172" customFormat="1" ht="17.100000000000001" customHeight="1" thickBot="1" x14ac:dyDescent="0.3">
      <c r="A28" s="175"/>
      <c r="B28" s="10" t="s">
        <v>10</v>
      </c>
      <c r="C28" s="176">
        <f>SUM(C11:C27)</f>
        <v>143492.766</v>
      </c>
    </row>
    <row r="29" spans="1:4" ht="15" x14ac:dyDescent="0.2">
      <c r="B29" s="3"/>
      <c r="C29" s="4"/>
      <c r="D29" s="5"/>
    </row>
    <row r="30" spans="1:4" x14ac:dyDescent="0.2">
      <c r="D30" s="6"/>
    </row>
    <row r="31" spans="1:4" x14ac:dyDescent="0.2">
      <c r="C31" s="2">
        <f>C28*0.06</f>
        <v>8609.5659599999999</v>
      </c>
    </row>
    <row r="32" spans="1:4" x14ac:dyDescent="0.2">
      <c r="C32" s="2">
        <f>SUM(C28:C31)</f>
        <v>152102.33196000001</v>
      </c>
    </row>
    <row r="274" spans="6:6" x14ac:dyDescent="0.2">
      <c r="F274" s="1">
        <v>100</v>
      </c>
    </row>
  </sheetData>
  <mergeCells count="1">
    <mergeCell ref="A8:C8"/>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679"/>
  <sheetViews>
    <sheetView showGridLines="0" tabSelected="1" view="pageBreakPreview" zoomScale="115" zoomScaleNormal="115" zoomScaleSheetLayoutView="115" workbookViewId="0">
      <selection activeCell="E2" sqref="E2"/>
    </sheetView>
  </sheetViews>
  <sheetFormatPr defaultColWidth="9.140625" defaultRowHeight="15" customHeight="1" x14ac:dyDescent="0.25"/>
  <cols>
    <col min="1" max="1" width="7.140625" style="14" customWidth="1"/>
    <col min="2" max="2" width="48.140625" style="14" customWidth="1"/>
    <col min="3" max="3" width="8.7109375" style="153" customWidth="1"/>
    <col min="4" max="4" width="6.42578125" style="15" customWidth="1"/>
    <col min="5" max="5" width="10.5703125" style="131" customWidth="1"/>
    <col min="6" max="6" width="11.140625" style="15" customWidth="1"/>
    <col min="7" max="8" width="9.85546875" style="13" bestFit="1" customWidth="1"/>
    <col min="9" max="16384" width="9.140625" style="13"/>
  </cols>
  <sheetData>
    <row r="1" spans="1:6" ht="6.95" customHeight="1" x14ac:dyDescent="0.25">
      <c r="A1" s="11"/>
      <c r="B1" s="11"/>
      <c r="C1" s="152"/>
      <c r="D1" s="11"/>
      <c r="E1" s="12"/>
      <c r="F1" s="11"/>
    </row>
    <row r="2" spans="1:6" ht="15" customHeight="1" x14ac:dyDescent="0.25">
      <c r="A2" s="237" t="s">
        <v>402</v>
      </c>
      <c r="B2" s="237"/>
      <c r="C2" s="152"/>
      <c r="D2" s="11"/>
      <c r="E2" s="12"/>
      <c r="F2" s="11"/>
    </row>
    <row r="3" spans="1:6" ht="15" customHeight="1" x14ac:dyDescent="0.25">
      <c r="A3" s="237" t="s">
        <v>257</v>
      </c>
      <c r="B3" s="237"/>
      <c r="C3" s="152"/>
      <c r="D3" s="11"/>
      <c r="E3" s="12"/>
      <c r="F3" s="11"/>
    </row>
    <row r="4" spans="1:6" ht="15" customHeight="1" x14ac:dyDescent="0.25">
      <c r="A4" s="237" t="s">
        <v>258</v>
      </c>
      <c r="B4" s="237"/>
      <c r="C4" s="152"/>
      <c r="D4" s="11"/>
      <c r="E4" s="12"/>
      <c r="F4" s="11"/>
    </row>
    <row r="5" spans="1:6" ht="23.25" customHeight="1" x14ac:dyDescent="0.25">
      <c r="A5" s="151"/>
      <c r="B5" s="238" t="s">
        <v>71</v>
      </c>
      <c r="C5" s="238"/>
      <c r="D5" s="238"/>
      <c r="E5" s="238"/>
      <c r="F5" s="11"/>
    </row>
    <row r="6" spans="1:6" ht="6.95" customHeight="1" x14ac:dyDescent="0.25">
      <c r="E6" s="16"/>
      <c r="F6" s="213"/>
    </row>
    <row r="7" spans="1:6" ht="15" customHeight="1" x14ac:dyDescent="0.25">
      <c r="A7" s="17" t="s">
        <v>11</v>
      </c>
      <c r="B7" s="17" t="s">
        <v>8</v>
      </c>
      <c r="C7" s="154" t="s">
        <v>13</v>
      </c>
      <c r="D7" s="17" t="s">
        <v>12</v>
      </c>
      <c r="E7" s="18" t="s">
        <v>14</v>
      </c>
      <c r="F7" s="18" t="s">
        <v>9</v>
      </c>
    </row>
    <row r="8" spans="1:6" ht="15" customHeight="1" x14ac:dyDescent="0.25">
      <c r="A8" s="19"/>
      <c r="B8" s="20" t="s">
        <v>72</v>
      </c>
      <c r="C8" s="155"/>
      <c r="D8" s="21"/>
      <c r="E8" s="22"/>
      <c r="F8" s="23"/>
    </row>
    <row r="9" spans="1:6" s="28" customFormat="1" ht="15" customHeight="1" x14ac:dyDescent="0.25">
      <c r="A9" s="24"/>
      <c r="B9" s="25"/>
      <c r="C9" s="156"/>
      <c r="D9" s="26"/>
      <c r="E9" s="27"/>
      <c r="F9" s="87"/>
    </row>
    <row r="10" spans="1:6" s="28" customFormat="1" ht="15" customHeight="1" x14ac:dyDescent="0.25">
      <c r="A10" s="29"/>
      <c r="B10" s="30" t="s">
        <v>15</v>
      </c>
      <c r="C10" s="196"/>
      <c r="D10" s="32"/>
      <c r="E10" s="33"/>
      <c r="F10" s="188"/>
    </row>
    <row r="11" spans="1:6" s="28" customFormat="1" ht="15" customHeight="1" x14ac:dyDescent="0.25">
      <c r="A11" s="29"/>
      <c r="B11" s="30"/>
      <c r="C11" s="196"/>
      <c r="D11" s="32"/>
      <c r="E11" s="33"/>
      <c r="F11" s="188"/>
    </row>
    <row r="12" spans="1:6" s="28" customFormat="1" ht="15" customHeight="1" x14ac:dyDescent="0.25">
      <c r="A12" s="34">
        <v>1.1000000000000001</v>
      </c>
      <c r="B12" s="35" t="s">
        <v>16</v>
      </c>
      <c r="C12" s="196"/>
      <c r="D12" s="32"/>
      <c r="E12" s="33"/>
      <c r="F12" s="188"/>
    </row>
    <row r="13" spans="1:6" s="28" customFormat="1" ht="15" customHeight="1" x14ac:dyDescent="0.25">
      <c r="A13" s="29"/>
      <c r="B13" s="36" t="s">
        <v>17</v>
      </c>
      <c r="C13" s="196"/>
      <c r="D13" s="32"/>
      <c r="E13" s="33"/>
      <c r="F13" s="188"/>
    </row>
    <row r="14" spans="1:6" s="28" customFormat="1" ht="15" customHeight="1" x14ac:dyDescent="0.25">
      <c r="A14" s="29"/>
      <c r="B14" s="36" t="s">
        <v>126</v>
      </c>
      <c r="C14" s="196"/>
      <c r="D14" s="32"/>
      <c r="E14" s="33"/>
      <c r="F14" s="188"/>
    </row>
    <row r="15" spans="1:6" s="28" customFormat="1" ht="15" customHeight="1" x14ac:dyDescent="0.25">
      <c r="A15" s="29"/>
      <c r="B15" s="36" t="s">
        <v>18</v>
      </c>
      <c r="C15" s="196"/>
      <c r="D15" s="32"/>
      <c r="E15" s="33"/>
      <c r="F15" s="188"/>
    </row>
    <row r="16" spans="1:6" s="28" customFormat="1" ht="15" customHeight="1" x14ac:dyDescent="0.25">
      <c r="A16" s="29"/>
      <c r="B16" s="36" t="s">
        <v>19</v>
      </c>
      <c r="C16" s="196"/>
      <c r="D16" s="32"/>
      <c r="E16" s="33"/>
      <c r="F16" s="188"/>
    </row>
    <row r="17" spans="1:6" s="28" customFormat="1" ht="15" customHeight="1" x14ac:dyDescent="0.25">
      <c r="A17" s="29"/>
      <c r="B17" s="36" t="s">
        <v>20</v>
      </c>
      <c r="C17" s="196"/>
      <c r="D17" s="32"/>
      <c r="E17" s="33"/>
      <c r="F17" s="188"/>
    </row>
    <row r="18" spans="1:6" s="28" customFormat="1" ht="15" customHeight="1" x14ac:dyDescent="0.25">
      <c r="A18" s="29"/>
      <c r="B18" s="36" t="s">
        <v>21</v>
      </c>
      <c r="C18" s="196"/>
      <c r="D18" s="32"/>
      <c r="E18" s="33"/>
      <c r="F18" s="188"/>
    </row>
    <row r="19" spans="1:6" s="28" customFormat="1" ht="15" customHeight="1" x14ac:dyDescent="0.25">
      <c r="A19" s="29"/>
      <c r="B19" s="36" t="s">
        <v>22</v>
      </c>
      <c r="C19" s="196"/>
      <c r="D19" s="32"/>
      <c r="E19" s="33"/>
      <c r="F19" s="188"/>
    </row>
    <row r="20" spans="1:6" s="28" customFormat="1" ht="15" customHeight="1" x14ac:dyDescent="0.25">
      <c r="A20" s="29"/>
      <c r="B20" s="36" t="s">
        <v>23</v>
      </c>
      <c r="C20" s="196"/>
      <c r="D20" s="32"/>
      <c r="E20" s="33"/>
      <c r="F20" s="188"/>
    </row>
    <row r="21" spans="1:6" s="28" customFormat="1" ht="15" customHeight="1" x14ac:dyDescent="0.25">
      <c r="A21" s="29"/>
      <c r="B21" s="36" t="s">
        <v>24</v>
      </c>
      <c r="C21" s="196"/>
      <c r="D21" s="32"/>
      <c r="E21" s="33"/>
      <c r="F21" s="188"/>
    </row>
    <row r="22" spans="1:6" s="28" customFormat="1" ht="15" customHeight="1" x14ac:dyDescent="0.25">
      <c r="A22" s="29"/>
      <c r="B22" s="36" t="s">
        <v>25</v>
      </c>
      <c r="C22" s="196"/>
      <c r="D22" s="32"/>
      <c r="E22" s="33"/>
      <c r="F22" s="188"/>
    </row>
    <row r="23" spans="1:6" s="28" customFormat="1" ht="15" customHeight="1" x14ac:dyDescent="0.25">
      <c r="A23" s="29"/>
      <c r="B23" s="36" t="s">
        <v>26</v>
      </c>
      <c r="C23" s="196"/>
      <c r="D23" s="32"/>
      <c r="E23" s="33"/>
      <c r="F23" s="188"/>
    </row>
    <row r="24" spans="1:6" s="28" customFormat="1" ht="15" customHeight="1" x14ac:dyDescent="0.25">
      <c r="A24" s="29"/>
      <c r="B24" s="36" t="s">
        <v>200</v>
      </c>
      <c r="C24" s="196"/>
      <c r="D24" s="32"/>
      <c r="E24" s="33"/>
      <c r="F24" s="188"/>
    </row>
    <row r="25" spans="1:6" s="28" customFormat="1" ht="15" customHeight="1" x14ac:dyDescent="0.25">
      <c r="A25" s="29"/>
      <c r="B25" s="36" t="s">
        <v>201</v>
      </c>
      <c r="C25" s="196"/>
      <c r="D25" s="32"/>
      <c r="E25" s="33"/>
      <c r="F25" s="188"/>
    </row>
    <row r="26" spans="1:6" s="28" customFormat="1" ht="15" customHeight="1" x14ac:dyDescent="0.25">
      <c r="A26" s="29"/>
      <c r="B26" s="30"/>
      <c r="C26" s="196"/>
      <c r="D26" s="32"/>
      <c r="E26" s="33"/>
      <c r="F26" s="188"/>
    </row>
    <row r="27" spans="1:6" s="28" customFormat="1" ht="15" customHeight="1" x14ac:dyDescent="0.25">
      <c r="A27" s="29"/>
      <c r="B27" s="37"/>
      <c r="C27" s="196"/>
      <c r="D27" s="32"/>
      <c r="E27" s="33"/>
      <c r="F27" s="188"/>
    </row>
    <row r="28" spans="1:6" s="28" customFormat="1" ht="15" customHeight="1" x14ac:dyDescent="0.25">
      <c r="A28" s="34">
        <v>1.2</v>
      </c>
      <c r="B28" s="38" t="s">
        <v>73</v>
      </c>
      <c r="C28" s="196"/>
      <c r="D28" s="32"/>
      <c r="E28" s="33"/>
      <c r="F28" s="188"/>
    </row>
    <row r="29" spans="1:6" s="28" customFormat="1" ht="51" x14ac:dyDescent="0.25">
      <c r="A29" s="29"/>
      <c r="B29" s="39" t="s">
        <v>127</v>
      </c>
      <c r="C29" s="196">
        <v>1</v>
      </c>
      <c r="D29" s="40" t="s">
        <v>27</v>
      </c>
      <c r="E29" s="31"/>
      <c r="F29" s="188">
        <f>C29*E29</f>
        <v>0</v>
      </c>
    </row>
    <row r="30" spans="1:6" s="28" customFormat="1" ht="15" customHeight="1" x14ac:dyDescent="0.25">
      <c r="A30" s="29"/>
      <c r="B30" s="37"/>
      <c r="C30" s="196"/>
      <c r="D30" s="32"/>
      <c r="E30" s="31"/>
      <c r="F30" s="188"/>
    </row>
    <row r="31" spans="1:6" s="28" customFormat="1" ht="15" customHeight="1" x14ac:dyDescent="0.25">
      <c r="A31" s="34">
        <v>1.3</v>
      </c>
      <c r="B31" s="38" t="s">
        <v>74</v>
      </c>
      <c r="C31" s="196"/>
      <c r="D31" s="32"/>
      <c r="E31" s="31"/>
      <c r="F31" s="188"/>
    </row>
    <row r="32" spans="1:6" s="28" customFormat="1" ht="15" customHeight="1" x14ac:dyDescent="0.25">
      <c r="A32" s="41"/>
      <c r="B32" s="42" t="s">
        <v>75</v>
      </c>
      <c r="C32" s="196">
        <v>1</v>
      </c>
      <c r="D32" s="40" t="s">
        <v>27</v>
      </c>
      <c r="E32" s="43"/>
      <c r="F32" s="188">
        <f>C32*E32</f>
        <v>0</v>
      </c>
    </row>
    <row r="33" spans="1:6" s="28" customFormat="1" ht="15" customHeight="1" x14ac:dyDescent="0.25">
      <c r="A33" s="29"/>
      <c r="B33" s="37"/>
      <c r="C33" s="196"/>
      <c r="D33" s="32"/>
      <c r="E33" s="31"/>
      <c r="F33" s="188"/>
    </row>
    <row r="34" spans="1:6" s="28" customFormat="1" ht="15" customHeight="1" x14ac:dyDescent="0.25">
      <c r="A34" s="34">
        <v>1.4</v>
      </c>
      <c r="B34" s="38" t="s">
        <v>128</v>
      </c>
      <c r="C34" s="196"/>
      <c r="D34" s="32"/>
      <c r="E34" s="31"/>
      <c r="F34" s="188"/>
    </row>
    <row r="35" spans="1:6" s="28" customFormat="1" ht="25.5" x14ac:dyDescent="0.25">
      <c r="A35" s="41"/>
      <c r="B35" s="42" t="s">
        <v>129</v>
      </c>
      <c r="C35" s="196">
        <v>1</v>
      </c>
      <c r="D35" s="32" t="s">
        <v>27</v>
      </c>
      <c r="E35" s="31"/>
      <c r="F35" s="188">
        <f>C35*E35</f>
        <v>0</v>
      </c>
    </row>
    <row r="36" spans="1:6" s="28" customFormat="1" ht="15" customHeight="1" x14ac:dyDescent="0.25">
      <c r="A36" s="29"/>
      <c r="B36" s="37"/>
      <c r="C36" s="196"/>
      <c r="D36" s="32"/>
      <c r="E36" s="31"/>
      <c r="F36" s="188"/>
    </row>
    <row r="37" spans="1:6" s="28" customFormat="1" ht="15" customHeight="1" x14ac:dyDescent="0.25">
      <c r="A37" s="29"/>
      <c r="B37" s="37"/>
      <c r="C37" s="196"/>
      <c r="D37" s="32"/>
      <c r="E37" s="31"/>
      <c r="F37" s="188"/>
    </row>
    <row r="38" spans="1:6" s="28" customFormat="1" ht="15" customHeight="1" x14ac:dyDescent="0.25">
      <c r="A38" s="29"/>
      <c r="B38" s="37"/>
      <c r="C38" s="196"/>
      <c r="D38" s="32"/>
      <c r="E38" s="31"/>
      <c r="F38" s="188"/>
    </row>
    <row r="39" spans="1:6" s="28" customFormat="1" ht="15" customHeight="1" x14ac:dyDescent="0.25">
      <c r="A39" s="29"/>
      <c r="B39" s="37"/>
      <c r="C39" s="196"/>
      <c r="D39" s="32"/>
      <c r="E39" s="31"/>
      <c r="F39" s="188"/>
    </row>
    <row r="40" spans="1:6" s="28" customFormat="1" ht="15" customHeight="1" x14ac:dyDescent="0.25">
      <c r="A40" s="29"/>
      <c r="B40" s="37"/>
      <c r="C40" s="196"/>
      <c r="D40" s="32"/>
      <c r="E40" s="31"/>
      <c r="F40" s="188"/>
    </row>
    <row r="41" spans="1:6" s="28" customFormat="1" ht="15" customHeight="1" x14ac:dyDescent="0.25">
      <c r="A41" s="29"/>
      <c r="B41" s="37"/>
      <c r="C41" s="196"/>
      <c r="D41" s="32"/>
      <c r="E41" s="31"/>
      <c r="F41" s="188"/>
    </row>
    <row r="42" spans="1:6" s="28" customFormat="1" ht="15" customHeight="1" x14ac:dyDescent="0.25">
      <c r="A42" s="29"/>
      <c r="B42" s="37"/>
      <c r="C42" s="196"/>
      <c r="D42" s="32"/>
      <c r="E42" s="31"/>
      <c r="F42" s="188"/>
    </row>
    <row r="43" spans="1:6" s="28" customFormat="1" ht="15" customHeight="1" x14ac:dyDescent="0.25">
      <c r="A43" s="29"/>
      <c r="B43" s="37"/>
      <c r="C43" s="196"/>
      <c r="D43" s="32"/>
      <c r="E43" s="31"/>
      <c r="F43" s="188"/>
    </row>
    <row r="44" spans="1:6" s="28" customFormat="1" ht="15" customHeight="1" x14ac:dyDescent="0.25">
      <c r="A44" s="29"/>
      <c r="B44" s="37"/>
      <c r="C44" s="196"/>
      <c r="D44" s="32"/>
      <c r="E44" s="33"/>
      <c r="F44" s="188"/>
    </row>
    <row r="45" spans="1:6" s="28" customFormat="1" ht="15" customHeight="1" x14ac:dyDescent="0.25">
      <c r="A45" s="44"/>
      <c r="B45" s="45"/>
      <c r="C45" s="196"/>
      <c r="D45" s="183"/>
      <c r="E45" s="33"/>
      <c r="F45" s="188"/>
    </row>
    <row r="46" spans="1:6" s="28" customFormat="1" ht="15" customHeight="1" x14ac:dyDescent="0.25">
      <c r="A46" s="46"/>
      <c r="B46" s="47" t="s">
        <v>76</v>
      </c>
      <c r="C46" s="157"/>
      <c r="D46" s="48"/>
      <c r="E46" s="49"/>
      <c r="F46" s="214"/>
    </row>
    <row r="47" spans="1:6" s="28" customFormat="1" ht="15" customHeight="1" x14ac:dyDescent="0.25">
      <c r="A47" s="50"/>
      <c r="B47" s="51" t="s">
        <v>28</v>
      </c>
      <c r="C47" s="158"/>
      <c r="D47" s="52"/>
      <c r="E47" s="53"/>
      <c r="F47" s="81">
        <f>SUM(F9:F46)</f>
        <v>0</v>
      </c>
    </row>
    <row r="48" spans="1:6" s="28" customFormat="1" ht="15" customHeight="1" x14ac:dyDescent="0.25">
      <c r="A48" s="54"/>
      <c r="B48" s="51" t="s">
        <v>29</v>
      </c>
      <c r="C48" s="159"/>
      <c r="D48" s="55"/>
      <c r="E48" s="56"/>
      <c r="F48" s="57"/>
    </row>
    <row r="49" spans="1:6" s="28" customFormat="1" ht="15" customHeight="1" x14ac:dyDescent="0.25">
      <c r="A49" s="58"/>
      <c r="B49" s="59" t="s">
        <v>0</v>
      </c>
      <c r="C49" s="160"/>
      <c r="D49" s="60"/>
      <c r="E49" s="61"/>
      <c r="F49" s="111"/>
    </row>
    <row r="50" spans="1:6" s="28" customFormat="1" ht="15" customHeight="1" x14ac:dyDescent="0.25">
      <c r="A50" s="34">
        <v>2.1</v>
      </c>
      <c r="B50" s="35" t="s">
        <v>82</v>
      </c>
      <c r="C50" s="196"/>
      <c r="D50" s="62"/>
      <c r="E50" s="63"/>
      <c r="F50" s="64"/>
    </row>
    <row r="51" spans="1:6" s="28" customFormat="1" ht="38.25" x14ac:dyDescent="0.25">
      <c r="A51" s="34"/>
      <c r="B51" s="65" t="s">
        <v>130</v>
      </c>
      <c r="C51" s="196"/>
      <c r="D51" s="32"/>
      <c r="E51" s="31"/>
      <c r="F51" s="188"/>
    </row>
    <row r="52" spans="1:6" s="28" customFormat="1" ht="15" customHeight="1" x14ac:dyDescent="0.25">
      <c r="A52" s="34"/>
      <c r="B52" s="30"/>
      <c r="C52" s="161"/>
      <c r="D52" s="62"/>
      <c r="E52" s="63"/>
      <c r="F52" s="64"/>
    </row>
    <row r="53" spans="1:6" s="28" customFormat="1" ht="15" customHeight="1" x14ac:dyDescent="0.25">
      <c r="A53" s="34">
        <v>2.2000000000000002</v>
      </c>
      <c r="B53" s="35" t="s">
        <v>77</v>
      </c>
      <c r="C53" s="196"/>
      <c r="D53" s="62"/>
      <c r="E53" s="63"/>
      <c r="F53" s="64"/>
    </row>
    <row r="54" spans="1:6" s="28" customFormat="1" ht="51" x14ac:dyDescent="0.25">
      <c r="A54" s="44">
        <v>1</v>
      </c>
      <c r="B54" s="65" t="s">
        <v>78</v>
      </c>
      <c r="C54" s="196">
        <v>638.24</v>
      </c>
      <c r="D54" s="183" t="s">
        <v>214</v>
      </c>
      <c r="E54" s="31"/>
      <c r="F54" s="188">
        <f>C54*E54</f>
        <v>0</v>
      </c>
    </row>
    <row r="55" spans="1:6" s="28" customFormat="1" ht="15" customHeight="1" x14ac:dyDescent="0.25">
      <c r="A55" s="34"/>
      <c r="B55" s="65"/>
      <c r="C55" s="196"/>
      <c r="D55" s="32"/>
      <c r="E55" s="31"/>
      <c r="F55" s="188"/>
    </row>
    <row r="56" spans="1:6" s="28" customFormat="1" ht="15" customHeight="1" x14ac:dyDescent="0.25">
      <c r="A56" s="34">
        <v>2.2999999999999998</v>
      </c>
      <c r="B56" s="35" t="s">
        <v>79</v>
      </c>
      <c r="C56" s="196"/>
      <c r="D56" s="32"/>
      <c r="E56" s="31"/>
      <c r="F56" s="188"/>
    </row>
    <row r="57" spans="1:6" s="28" customFormat="1" ht="51" x14ac:dyDescent="0.25">
      <c r="A57" s="29"/>
      <c r="B57" s="67" t="s">
        <v>80</v>
      </c>
      <c r="C57" s="196"/>
      <c r="D57" s="32"/>
      <c r="E57" s="31"/>
      <c r="F57" s="188"/>
    </row>
    <row r="58" spans="1:6" s="28" customFormat="1" ht="15" customHeight="1" x14ac:dyDescent="0.25">
      <c r="A58" s="29"/>
      <c r="B58" s="68"/>
      <c r="C58" s="196"/>
      <c r="D58" s="32"/>
      <c r="E58" s="31"/>
      <c r="F58" s="188"/>
    </row>
    <row r="59" spans="1:6" s="28" customFormat="1" ht="15" customHeight="1" x14ac:dyDescent="0.25">
      <c r="A59" s="44"/>
      <c r="B59" s="68"/>
      <c r="C59" s="196"/>
      <c r="D59" s="183"/>
      <c r="E59" s="31"/>
      <c r="F59" s="188"/>
    </row>
    <row r="60" spans="1:6" s="28" customFormat="1" ht="15" customHeight="1" x14ac:dyDescent="0.25">
      <c r="A60" s="44">
        <v>1</v>
      </c>
      <c r="B60" s="69" t="s">
        <v>298</v>
      </c>
      <c r="C60" s="196">
        <v>53.01</v>
      </c>
      <c r="D60" s="183" t="s">
        <v>31</v>
      </c>
      <c r="E60" s="31"/>
      <c r="F60" s="188">
        <f t="shared" ref="F60:F61" si="0">C60*E60</f>
        <v>0</v>
      </c>
    </row>
    <row r="61" spans="1:6" s="181" customFormat="1" ht="15" customHeight="1" x14ac:dyDescent="0.25">
      <c r="A61" s="189">
        <v>2</v>
      </c>
      <c r="B61" s="69" t="s">
        <v>335</v>
      </c>
      <c r="C61" s="196">
        <v>7</v>
      </c>
      <c r="D61" s="183" t="s">
        <v>31</v>
      </c>
      <c r="E61" s="183"/>
      <c r="F61" s="188">
        <f t="shared" si="0"/>
        <v>0</v>
      </c>
    </row>
    <row r="62" spans="1:6" s="28" customFormat="1" ht="15" customHeight="1" x14ac:dyDescent="0.25">
      <c r="A62" s="44"/>
      <c r="B62" s="69"/>
      <c r="C62" s="196"/>
      <c r="D62" s="183"/>
      <c r="E62" s="31"/>
      <c r="F62" s="188"/>
    </row>
    <row r="63" spans="1:6" s="28" customFormat="1" ht="15" customHeight="1" x14ac:dyDescent="0.25">
      <c r="A63" s="34">
        <v>2.4</v>
      </c>
      <c r="B63" s="35" t="s">
        <v>81</v>
      </c>
      <c r="C63" s="196"/>
      <c r="D63" s="183"/>
      <c r="E63" s="33"/>
      <c r="F63" s="188"/>
    </row>
    <row r="64" spans="1:6" s="28" customFormat="1" ht="30" customHeight="1" x14ac:dyDescent="0.25">
      <c r="A64" s="54"/>
      <c r="B64" s="45" t="s">
        <v>131</v>
      </c>
      <c r="C64" s="196"/>
      <c r="D64" s="183"/>
      <c r="E64" s="31"/>
      <c r="F64" s="188"/>
    </row>
    <row r="65" spans="1:6" s="28" customFormat="1" ht="30" customHeight="1" x14ac:dyDescent="0.25">
      <c r="A65" s="54"/>
      <c r="B65" s="45" t="s">
        <v>132</v>
      </c>
      <c r="C65" s="196"/>
      <c r="D65" s="183"/>
      <c r="E65" s="31"/>
      <c r="F65" s="188"/>
    </row>
    <row r="66" spans="1:6" s="28" customFormat="1" ht="15" customHeight="1" x14ac:dyDescent="0.25">
      <c r="A66" s="70">
        <v>1</v>
      </c>
      <c r="B66" s="45" t="s">
        <v>133</v>
      </c>
      <c r="C66" s="196">
        <v>32.084999999999994</v>
      </c>
      <c r="D66" s="183" t="s">
        <v>31</v>
      </c>
      <c r="E66" s="31"/>
      <c r="F66" s="188">
        <f t="shared" ref="F66:F67" si="1">C66*E66</f>
        <v>0</v>
      </c>
    </row>
    <row r="67" spans="1:6" s="181" customFormat="1" ht="15" customHeight="1" x14ac:dyDescent="0.25">
      <c r="A67" s="70">
        <v>2</v>
      </c>
      <c r="B67" s="190" t="s">
        <v>336</v>
      </c>
      <c r="C67" s="196">
        <v>3</v>
      </c>
      <c r="D67" s="183" t="s">
        <v>31</v>
      </c>
      <c r="E67" s="183"/>
      <c r="F67" s="188">
        <f t="shared" si="1"/>
        <v>0</v>
      </c>
    </row>
    <row r="68" spans="1:6" s="71" customFormat="1" ht="15" customHeight="1" x14ac:dyDescent="0.25">
      <c r="A68" s="34"/>
      <c r="B68" s="35"/>
      <c r="C68" s="161"/>
      <c r="D68" s="62"/>
      <c r="E68" s="66"/>
      <c r="F68" s="188"/>
    </row>
    <row r="69" spans="1:6" s="28" customFormat="1" ht="15" customHeight="1" x14ac:dyDescent="0.25">
      <c r="A69" s="34">
        <v>2.5</v>
      </c>
      <c r="B69" s="35" t="s">
        <v>134</v>
      </c>
      <c r="C69" s="161"/>
      <c r="D69" s="62"/>
      <c r="E69" s="31"/>
      <c r="F69" s="188"/>
    </row>
    <row r="70" spans="1:6" s="28" customFormat="1" ht="25.5" x14ac:dyDescent="0.25">
      <c r="A70" s="29"/>
      <c r="B70" s="45" t="s">
        <v>135</v>
      </c>
      <c r="C70" s="196"/>
      <c r="D70" s="32"/>
      <c r="E70" s="31"/>
      <c r="F70" s="188"/>
    </row>
    <row r="71" spans="1:6" s="28" customFormat="1" ht="12.75" x14ac:dyDescent="0.25">
      <c r="A71" s="29"/>
      <c r="B71" s="45"/>
      <c r="C71" s="196"/>
      <c r="D71" s="32"/>
      <c r="E71" s="31"/>
      <c r="F71" s="188"/>
    </row>
    <row r="72" spans="1:6" s="28" customFormat="1" ht="25.5" x14ac:dyDescent="0.25">
      <c r="A72" s="44">
        <v>1</v>
      </c>
      <c r="B72" s="190" t="s">
        <v>299</v>
      </c>
      <c r="C72" s="196">
        <v>423.8</v>
      </c>
      <c r="D72" s="183" t="s">
        <v>214</v>
      </c>
      <c r="E72" s="31"/>
      <c r="F72" s="188">
        <f>C72*E72</f>
        <v>0</v>
      </c>
    </row>
    <row r="73" spans="1:6" s="28" customFormat="1" ht="15" customHeight="1" x14ac:dyDescent="0.25">
      <c r="A73" s="44"/>
      <c r="B73" s="45"/>
      <c r="C73" s="196"/>
      <c r="D73" s="72"/>
      <c r="E73" s="31"/>
      <c r="F73" s="188"/>
    </row>
    <row r="74" spans="1:6" s="28" customFormat="1" ht="38.25" x14ac:dyDescent="0.25">
      <c r="A74" s="44">
        <v>2</v>
      </c>
      <c r="B74" s="45" t="s">
        <v>160</v>
      </c>
      <c r="C74" s="196">
        <v>195.3</v>
      </c>
      <c r="D74" s="183" t="s">
        <v>214</v>
      </c>
      <c r="E74" s="31"/>
      <c r="F74" s="188">
        <f>C74*E74</f>
        <v>0</v>
      </c>
    </row>
    <row r="75" spans="1:6" s="28" customFormat="1" ht="15" customHeight="1" x14ac:dyDescent="0.25">
      <c r="A75" s="70"/>
      <c r="B75" s="45"/>
      <c r="C75" s="196"/>
      <c r="D75" s="183"/>
      <c r="E75" s="31"/>
      <c r="F75" s="188"/>
    </row>
    <row r="76" spans="1:6" s="28" customFormat="1" ht="15" customHeight="1" x14ac:dyDescent="0.25">
      <c r="A76" s="70"/>
      <c r="B76" s="45"/>
      <c r="C76" s="196"/>
      <c r="D76" s="183"/>
      <c r="E76" s="31"/>
      <c r="F76" s="188"/>
    </row>
    <row r="77" spans="1:6" s="28" customFormat="1" ht="15" customHeight="1" x14ac:dyDescent="0.25">
      <c r="A77" s="70"/>
      <c r="B77" s="45"/>
      <c r="C77" s="196"/>
      <c r="D77" s="183"/>
      <c r="E77" s="31"/>
      <c r="F77" s="188"/>
    </row>
    <row r="78" spans="1:6" s="28" customFormat="1" ht="15" customHeight="1" x14ac:dyDescent="0.25">
      <c r="A78" s="70"/>
      <c r="B78" s="45"/>
      <c r="C78" s="196"/>
      <c r="D78" s="183"/>
      <c r="E78" s="31"/>
      <c r="F78" s="188"/>
    </row>
    <row r="79" spans="1:6" s="28" customFormat="1" ht="15" customHeight="1" x14ac:dyDescent="0.25">
      <c r="A79" s="70"/>
      <c r="B79" s="45"/>
      <c r="C79" s="196"/>
      <c r="D79" s="183"/>
      <c r="E79" s="31"/>
      <c r="F79" s="188"/>
    </row>
    <row r="80" spans="1:6" s="28" customFormat="1" ht="9.75" customHeight="1" x14ac:dyDescent="0.25">
      <c r="A80" s="70"/>
      <c r="B80" s="45"/>
      <c r="C80" s="196"/>
      <c r="D80" s="183"/>
      <c r="E80" s="31"/>
      <c r="F80" s="188"/>
    </row>
    <row r="81" spans="1:6" s="28" customFormat="1" ht="8.25" customHeight="1" x14ac:dyDescent="0.25">
      <c r="A81" s="70"/>
      <c r="B81" s="45"/>
      <c r="C81" s="196"/>
      <c r="D81" s="183"/>
      <c r="E81" s="31"/>
      <c r="F81" s="188"/>
    </row>
    <row r="82" spans="1:6" s="28" customFormat="1" ht="15" customHeight="1" x14ac:dyDescent="0.25">
      <c r="A82" s="70"/>
      <c r="B82" s="45"/>
      <c r="C82" s="196"/>
      <c r="D82" s="183"/>
      <c r="E82" s="31"/>
      <c r="F82" s="188"/>
    </row>
    <row r="83" spans="1:6" s="28" customFormat="1" ht="15" hidden="1" customHeight="1" x14ac:dyDescent="0.25">
      <c r="A83" s="70"/>
      <c r="B83" s="45"/>
      <c r="C83" s="196"/>
      <c r="D83" s="183"/>
      <c r="E83" s="31"/>
      <c r="F83" s="188"/>
    </row>
    <row r="84" spans="1:6" s="28" customFormat="1" ht="15" hidden="1" customHeight="1" x14ac:dyDescent="0.25">
      <c r="A84" s="70"/>
      <c r="B84" s="45"/>
      <c r="C84" s="196"/>
      <c r="D84" s="183"/>
      <c r="E84" s="31"/>
      <c r="F84" s="188"/>
    </row>
    <row r="85" spans="1:6" s="28" customFormat="1" ht="14.25" hidden="1" customHeight="1" x14ac:dyDescent="0.25">
      <c r="A85" s="44"/>
      <c r="B85" s="45"/>
      <c r="C85" s="196"/>
      <c r="D85" s="183"/>
      <c r="E85" s="31"/>
      <c r="F85" s="188"/>
    </row>
    <row r="86" spans="1:6" s="28" customFormat="1" ht="15" customHeight="1" x14ac:dyDescent="0.25">
      <c r="A86" s="70"/>
      <c r="B86" s="45"/>
      <c r="C86" s="196"/>
      <c r="D86" s="183"/>
      <c r="E86" s="31"/>
      <c r="F86" s="188"/>
    </row>
    <row r="87" spans="1:6" s="28" customFormat="1" ht="15" hidden="1" customHeight="1" x14ac:dyDescent="0.25">
      <c r="A87" s="70"/>
      <c r="B87" s="45"/>
      <c r="C87" s="196"/>
      <c r="D87" s="183"/>
      <c r="E87" s="31"/>
      <c r="F87" s="188"/>
    </row>
    <row r="88" spans="1:6" s="28" customFormat="1" ht="15" customHeight="1" x14ac:dyDescent="0.25">
      <c r="A88" s="70"/>
      <c r="B88" s="73"/>
      <c r="C88" s="162"/>
      <c r="D88" s="74"/>
      <c r="E88" s="75"/>
      <c r="F88" s="188"/>
    </row>
    <row r="89" spans="1:6" s="28" customFormat="1" ht="15" customHeight="1" x14ac:dyDescent="0.25">
      <c r="A89" s="46"/>
      <c r="B89" s="76" t="s">
        <v>32</v>
      </c>
      <c r="C89" s="157"/>
      <c r="D89" s="48"/>
      <c r="E89" s="49"/>
      <c r="F89" s="77"/>
    </row>
    <row r="90" spans="1:6" s="28" customFormat="1" ht="15" customHeight="1" x14ac:dyDescent="0.25">
      <c r="A90" s="78"/>
      <c r="B90" s="51" t="s">
        <v>33</v>
      </c>
      <c r="C90" s="163"/>
      <c r="D90" s="79"/>
      <c r="E90" s="80"/>
      <c r="F90" s="81">
        <f>SUM(F49:F89)</f>
        <v>0</v>
      </c>
    </row>
    <row r="91" spans="1:6" s="28" customFormat="1" ht="15" customHeight="1" x14ac:dyDescent="0.25">
      <c r="A91" s="82"/>
      <c r="B91" s="20" t="s">
        <v>34</v>
      </c>
      <c r="C91" s="164"/>
      <c r="D91" s="84"/>
      <c r="E91" s="150"/>
      <c r="F91" s="85"/>
    </row>
    <row r="92" spans="1:6" s="28" customFormat="1" ht="15" customHeight="1" x14ac:dyDescent="0.25">
      <c r="A92" s="58"/>
      <c r="B92" s="59" t="s">
        <v>35</v>
      </c>
      <c r="C92" s="156"/>
      <c r="D92" s="26"/>
      <c r="E92" s="86"/>
      <c r="F92" s="87"/>
    </row>
    <row r="93" spans="1:6" s="28" customFormat="1" ht="15" customHeight="1" x14ac:dyDescent="0.25">
      <c r="A93" s="34">
        <v>3.1</v>
      </c>
      <c r="B93" s="35" t="s">
        <v>82</v>
      </c>
      <c r="C93" s="196"/>
      <c r="D93" s="32"/>
      <c r="E93" s="33"/>
      <c r="F93" s="188"/>
    </row>
    <row r="94" spans="1:6" s="28" customFormat="1" ht="51" x14ac:dyDescent="0.25">
      <c r="A94" s="29"/>
      <c r="B94" s="45" t="s">
        <v>161</v>
      </c>
      <c r="C94" s="196"/>
      <c r="D94" s="32"/>
      <c r="E94" s="33"/>
      <c r="F94" s="188"/>
    </row>
    <row r="95" spans="1:6" s="28" customFormat="1" ht="25.5" x14ac:dyDescent="0.25">
      <c r="A95" s="29"/>
      <c r="B95" s="45" t="s">
        <v>83</v>
      </c>
      <c r="C95" s="196"/>
      <c r="D95" s="32"/>
      <c r="E95" s="33"/>
      <c r="F95" s="188"/>
    </row>
    <row r="96" spans="1:6" s="28" customFormat="1" ht="25.5" x14ac:dyDescent="0.25">
      <c r="A96" s="29"/>
      <c r="B96" s="45" t="s">
        <v>136</v>
      </c>
      <c r="C96" s="196"/>
      <c r="D96" s="32"/>
      <c r="E96" s="33"/>
      <c r="F96" s="188"/>
    </row>
    <row r="97" spans="1:6" s="28" customFormat="1" ht="12.75" x14ac:dyDescent="0.25">
      <c r="A97" s="29"/>
      <c r="B97" s="45"/>
      <c r="C97" s="196"/>
      <c r="D97" s="32"/>
      <c r="E97" s="33"/>
      <c r="F97" s="188"/>
    </row>
    <row r="98" spans="1:6" s="28" customFormat="1" ht="15" customHeight="1" x14ac:dyDescent="0.25">
      <c r="A98" s="34">
        <v>3.2</v>
      </c>
      <c r="B98" s="35" t="s">
        <v>84</v>
      </c>
      <c r="C98" s="196"/>
      <c r="D98" s="40">
        <v>0</v>
      </c>
      <c r="E98" s="33"/>
      <c r="F98" s="188"/>
    </row>
    <row r="99" spans="1:6" s="28" customFormat="1" ht="38.25" x14ac:dyDescent="0.25">
      <c r="A99" s="29"/>
      <c r="B99" s="45" t="s">
        <v>85</v>
      </c>
      <c r="C99" s="196"/>
      <c r="D99" s="40">
        <v>0</v>
      </c>
      <c r="E99" s="33"/>
      <c r="F99" s="188"/>
    </row>
    <row r="100" spans="1:6" s="28" customFormat="1" ht="10.5" customHeight="1" x14ac:dyDescent="0.25">
      <c r="A100" s="29"/>
      <c r="B100" s="45"/>
      <c r="C100" s="196"/>
      <c r="D100" s="40"/>
      <c r="E100" s="33"/>
      <c r="F100" s="188"/>
    </row>
    <row r="101" spans="1:6" s="28" customFormat="1" ht="12.75" x14ac:dyDescent="0.25">
      <c r="A101" s="44"/>
      <c r="B101" s="45"/>
      <c r="C101" s="196"/>
      <c r="D101" s="183"/>
      <c r="E101" s="31"/>
      <c r="F101" s="188"/>
    </row>
    <row r="102" spans="1:6" s="28" customFormat="1" ht="12.75" x14ac:dyDescent="0.25">
      <c r="A102" s="44">
        <v>1</v>
      </c>
      <c r="B102" s="45" t="s">
        <v>259</v>
      </c>
      <c r="C102" s="196">
        <v>2.79</v>
      </c>
      <c r="D102" s="183" t="s">
        <v>31</v>
      </c>
      <c r="E102" s="31"/>
      <c r="F102" s="188">
        <f>C102*E102</f>
        <v>0</v>
      </c>
    </row>
    <row r="103" spans="1:6" s="181" customFormat="1" ht="25.5" x14ac:dyDescent="0.25">
      <c r="A103" s="189">
        <v>2</v>
      </c>
      <c r="B103" s="190" t="s">
        <v>337</v>
      </c>
      <c r="C103" s="196">
        <v>0.65</v>
      </c>
      <c r="D103" s="183" t="s">
        <v>31</v>
      </c>
      <c r="E103" s="183"/>
      <c r="F103" s="188">
        <f>C103*E103</f>
        <v>0</v>
      </c>
    </row>
    <row r="104" spans="1:6" s="28" customFormat="1" ht="12.75" x14ac:dyDescent="0.25">
      <c r="A104" s="44"/>
      <c r="B104" s="45"/>
      <c r="C104" s="196"/>
      <c r="D104" s="183"/>
      <c r="E104" s="31"/>
      <c r="F104" s="188"/>
    </row>
    <row r="105" spans="1:6" s="28" customFormat="1" ht="15" customHeight="1" x14ac:dyDescent="0.25">
      <c r="A105" s="29"/>
      <c r="B105" s="45"/>
      <c r="C105" s="196"/>
      <c r="D105" s="40">
        <v>0</v>
      </c>
      <c r="E105" s="31"/>
      <c r="F105" s="188"/>
    </row>
    <row r="106" spans="1:6" s="28" customFormat="1" ht="15" customHeight="1" x14ac:dyDescent="0.25">
      <c r="A106" s="88">
        <v>3.3</v>
      </c>
      <c r="B106" s="38" t="s">
        <v>86</v>
      </c>
      <c r="C106" s="196"/>
      <c r="D106" s="40">
        <v>0</v>
      </c>
      <c r="E106" s="31"/>
      <c r="F106" s="188"/>
    </row>
    <row r="107" spans="1:6" s="28" customFormat="1" ht="15" customHeight="1" x14ac:dyDescent="0.25">
      <c r="A107" s="29" t="s">
        <v>36</v>
      </c>
      <c r="B107" s="45" t="s">
        <v>138</v>
      </c>
      <c r="C107" s="196"/>
      <c r="D107" s="40">
        <v>0</v>
      </c>
      <c r="E107" s="31"/>
      <c r="F107" s="188"/>
    </row>
    <row r="108" spans="1:6" s="28" customFormat="1" ht="25.5" x14ac:dyDescent="0.25">
      <c r="A108" s="29"/>
      <c r="B108" s="45" t="s">
        <v>137</v>
      </c>
      <c r="C108" s="196"/>
      <c r="D108" s="40"/>
      <c r="E108" s="31"/>
      <c r="F108" s="188"/>
    </row>
    <row r="109" spans="1:6" s="28" customFormat="1" ht="15" customHeight="1" x14ac:dyDescent="0.25">
      <c r="A109" s="29"/>
      <c r="B109" s="89"/>
      <c r="C109" s="196"/>
      <c r="D109" s="40"/>
      <c r="E109" s="31"/>
      <c r="F109" s="188"/>
    </row>
    <row r="110" spans="1:6" s="28" customFormat="1" ht="15" customHeight="1" x14ac:dyDescent="0.25">
      <c r="A110" s="29" t="s">
        <v>37</v>
      </c>
      <c r="B110" s="35" t="s">
        <v>3</v>
      </c>
      <c r="C110" s="196"/>
      <c r="D110" s="40">
        <v>0</v>
      </c>
      <c r="E110" s="31"/>
      <c r="F110" s="188"/>
    </row>
    <row r="111" spans="1:6" s="28" customFormat="1" ht="15" customHeight="1" x14ac:dyDescent="0.25">
      <c r="A111" s="44"/>
      <c r="B111" s="39"/>
      <c r="C111" s="196"/>
      <c r="D111" s="183"/>
      <c r="E111" s="31"/>
      <c r="F111" s="188"/>
    </row>
    <row r="112" spans="1:6" s="28" customFormat="1" ht="15" customHeight="1" x14ac:dyDescent="0.25">
      <c r="A112" s="44"/>
      <c r="B112" s="39"/>
      <c r="C112" s="196"/>
      <c r="D112" s="183"/>
      <c r="E112" s="31"/>
      <c r="F112" s="188"/>
    </row>
    <row r="113" spans="1:6" s="28" customFormat="1" ht="15" customHeight="1" x14ac:dyDescent="0.25">
      <c r="A113" s="44">
        <v>1</v>
      </c>
      <c r="B113" s="187" t="s">
        <v>300</v>
      </c>
      <c r="C113" s="200">
        <v>20.925000000000001</v>
      </c>
      <c r="D113" s="201" t="s">
        <v>31</v>
      </c>
      <c r="E113" s="201"/>
      <c r="F113" s="220">
        <f>C113*E113</f>
        <v>0</v>
      </c>
    </row>
    <row r="114" spans="1:6" s="181" customFormat="1" ht="15" customHeight="1" x14ac:dyDescent="0.25">
      <c r="A114" s="189">
        <v>2</v>
      </c>
      <c r="B114" s="187" t="s">
        <v>338</v>
      </c>
      <c r="C114" s="196">
        <v>1.4</v>
      </c>
      <c r="D114" s="183" t="s">
        <v>31</v>
      </c>
      <c r="E114" s="183"/>
      <c r="F114" s="188">
        <f t="shared" ref="F114" si="2">C114*E114</f>
        <v>0</v>
      </c>
    </row>
    <row r="115" spans="1:6" s="28" customFormat="1" ht="15" customHeight="1" x14ac:dyDescent="0.25">
      <c r="A115" s="44"/>
      <c r="B115" s="39"/>
      <c r="C115" s="196"/>
      <c r="D115" s="183"/>
      <c r="E115" s="31"/>
      <c r="F115" s="188"/>
    </row>
    <row r="116" spans="1:6" s="28" customFormat="1" ht="15" customHeight="1" x14ac:dyDescent="0.25">
      <c r="A116" s="44"/>
      <c r="B116" s="68"/>
      <c r="C116" s="196"/>
      <c r="D116" s="183"/>
      <c r="E116" s="31"/>
      <c r="F116" s="188"/>
    </row>
    <row r="117" spans="1:6" s="28" customFormat="1" ht="15" customHeight="1" x14ac:dyDescent="0.25">
      <c r="A117" s="29" t="s">
        <v>38</v>
      </c>
      <c r="B117" s="35" t="s">
        <v>2</v>
      </c>
      <c r="C117" s="196"/>
      <c r="D117" s="183"/>
      <c r="E117" s="31"/>
      <c r="F117" s="188"/>
    </row>
    <row r="118" spans="1:6" s="28" customFormat="1" ht="15" customHeight="1" x14ac:dyDescent="0.25">
      <c r="A118" s="44">
        <v>1</v>
      </c>
      <c r="B118" s="68" t="s">
        <v>301</v>
      </c>
      <c r="C118" s="196">
        <v>4.3200000000000012</v>
      </c>
      <c r="D118" s="183" t="s">
        <v>31</v>
      </c>
      <c r="E118" s="31"/>
      <c r="F118" s="219">
        <f t="shared" ref="F118:F121" si="3">C118*E118</f>
        <v>0</v>
      </c>
    </row>
    <row r="119" spans="1:6" s="28" customFormat="1" ht="15" customHeight="1" x14ac:dyDescent="0.25">
      <c r="A119" s="44">
        <v>2</v>
      </c>
      <c r="B119" s="68" t="s">
        <v>302</v>
      </c>
      <c r="C119" s="196">
        <v>0.56548667764616278</v>
      </c>
      <c r="D119" s="183" t="s">
        <v>31</v>
      </c>
      <c r="E119" s="31"/>
      <c r="F119" s="219">
        <f t="shared" si="3"/>
        <v>0</v>
      </c>
    </row>
    <row r="120" spans="1:6" s="181" customFormat="1" ht="15" customHeight="1" x14ac:dyDescent="0.25">
      <c r="A120" s="189">
        <v>3</v>
      </c>
      <c r="B120" s="68" t="s">
        <v>339</v>
      </c>
      <c r="C120" s="196">
        <v>0.36</v>
      </c>
      <c r="D120" s="183" t="s">
        <v>31</v>
      </c>
      <c r="E120" s="183"/>
      <c r="F120" s="188">
        <f t="shared" si="3"/>
        <v>0</v>
      </c>
    </row>
    <row r="121" spans="1:6" s="28" customFormat="1" ht="15" customHeight="1" x14ac:dyDescent="0.25">
      <c r="A121" s="189">
        <v>4</v>
      </c>
      <c r="B121" s="68" t="s">
        <v>303</v>
      </c>
      <c r="C121" s="196">
        <v>36.800000000000004</v>
      </c>
      <c r="D121" s="183" t="s">
        <v>31</v>
      </c>
      <c r="E121" s="31"/>
      <c r="F121" s="188">
        <f t="shared" si="3"/>
        <v>0</v>
      </c>
    </row>
    <row r="122" spans="1:6" s="28" customFormat="1" ht="15" customHeight="1" x14ac:dyDescent="0.25">
      <c r="A122" s="44"/>
      <c r="B122" s="68"/>
      <c r="C122" s="196"/>
      <c r="D122" s="183"/>
      <c r="E122" s="31"/>
      <c r="F122" s="188"/>
    </row>
    <row r="123" spans="1:6" s="28" customFormat="1" ht="12.75" x14ac:dyDescent="0.25">
      <c r="A123" s="44"/>
      <c r="B123" s="39"/>
      <c r="C123" s="196"/>
      <c r="D123" s="183"/>
      <c r="E123" s="31"/>
      <c r="F123" s="188"/>
    </row>
    <row r="124" spans="1:6" s="28" customFormat="1" ht="15" customHeight="1" x14ac:dyDescent="0.25">
      <c r="A124" s="44"/>
      <c r="B124" s="39"/>
      <c r="C124" s="196"/>
      <c r="D124" s="183"/>
      <c r="E124" s="31"/>
      <c r="F124" s="188"/>
    </row>
    <row r="125" spans="1:6" s="28" customFormat="1" ht="15" customHeight="1" x14ac:dyDescent="0.25">
      <c r="A125" s="29"/>
      <c r="B125" s="38"/>
      <c r="C125" s="196"/>
      <c r="D125" s="183"/>
      <c r="E125" s="31"/>
      <c r="F125" s="188"/>
    </row>
    <row r="126" spans="1:6" s="28" customFormat="1" ht="15" customHeight="1" x14ac:dyDescent="0.25">
      <c r="A126" s="44"/>
      <c r="B126" s="68"/>
      <c r="C126" s="196"/>
      <c r="D126" s="183"/>
      <c r="E126" s="31"/>
      <c r="F126" s="188"/>
    </row>
    <row r="127" spans="1:6" s="28" customFormat="1" ht="15" customHeight="1" x14ac:dyDescent="0.25">
      <c r="A127" s="44"/>
      <c r="B127" s="68"/>
      <c r="C127" s="196"/>
      <c r="D127" s="183"/>
      <c r="E127" s="31"/>
      <c r="F127" s="188"/>
    </row>
    <row r="128" spans="1:6" s="28" customFormat="1" ht="15" customHeight="1" x14ac:dyDescent="0.25">
      <c r="A128" s="44"/>
      <c r="B128" s="68"/>
      <c r="C128" s="196"/>
      <c r="D128" s="183"/>
      <c r="E128" s="31"/>
      <c r="F128" s="188"/>
    </row>
    <row r="129" spans="1:6" s="28" customFormat="1" ht="15" customHeight="1" x14ac:dyDescent="0.25">
      <c r="A129" s="189"/>
      <c r="B129" s="68"/>
      <c r="C129" s="196"/>
      <c r="D129" s="183"/>
      <c r="E129" s="31"/>
      <c r="F129" s="188"/>
    </row>
    <row r="130" spans="1:6" s="28" customFormat="1" ht="15" customHeight="1" x14ac:dyDescent="0.25">
      <c r="A130" s="189"/>
      <c r="B130" s="68"/>
      <c r="C130" s="196"/>
      <c r="D130" s="183"/>
      <c r="E130" s="31"/>
      <c r="F130" s="188"/>
    </row>
    <row r="131" spans="1:6" s="28" customFormat="1" ht="15" customHeight="1" x14ac:dyDescent="0.25">
      <c r="A131" s="44"/>
      <c r="B131" s="91"/>
      <c r="C131" s="196"/>
      <c r="D131" s="183"/>
      <c r="E131" s="31"/>
      <c r="F131" s="188"/>
    </row>
    <row r="132" spans="1:6" s="28" customFormat="1" ht="15" customHeight="1" x14ac:dyDescent="0.25">
      <c r="A132" s="29"/>
      <c r="B132" s="38"/>
      <c r="C132" s="196"/>
      <c r="D132" s="183"/>
      <c r="E132" s="31"/>
      <c r="F132" s="188"/>
    </row>
    <row r="133" spans="1:6" s="28" customFormat="1" ht="15" customHeight="1" x14ac:dyDescent="0.25">
      <c r="A133" s="29" t="s">
        <v>260</v>
      </c>
      <c r="B133" s="38" t="s">
        <v>39</v>
      </c>
      <c r="C133" s="196"/>
      <c r="D133" s="183"/>
      <c r="E133" s="31"/>
      <c r="F133" s="188"/>
    </row>
    <row r="134" spans="1:6" s="28" customFormat="1" ht="15" customHeight="1" x14ac:dyDescent="0.25">
      <c r="A134" s="44">
        <v>1</v>
      </c>
      <c r="B134" s="68" t="s">
        <v>321</v>
      </c>
      <c r="C134" s="196">
        <v>5.46</v>
      </c>
      <c r="D134" s="183" t="s">
        <v>31</v>
      </c>
      <c r="E134" s="31"/>
      <c r="F134" s="188">
        <f t="shared" ref="F134:F136" si="4">C134*E134</f>
        <v>0</v>
      </c>
    </row>
    <row r="135" spans="1:6" s="181" customFormat="1" ht="15" customHeight="1" x14ac:dyDescent="0.25">
      <c r="A135" s="189">
        <v>2</v>
      </c>
      <c r="B135" s="68" t="s">
        <v>304</v>
      </c>
      <c r="C135" s="196">
        <v>7.125</v>
      </c>
      <c r="D135" s="183" t="s">
        <v>31</v>
      </c>
      <c r="E135" s="183"/>
      <c r="F135" s="219">
        <f t="shared" si="4"/>
        <v>0</v>
      </c>
    </row>
    <row r="136" spans="1:6" s="28" customFormat="1" ht="15" customHeight="1" x14ac:dyDescent="0.25">
      <c r="A136" s="44">
        <v>3</v>
      </c>
      <c r="B136" s="68" t="s">
        <v>340</v>
      </c>
      <c r="C136" s="196">
        <v>0.6</v>
      </c>
      <c r="D136" s="183" t="s">
        <v>31</v>
      </c>
      <c r="E136" s="31"/>
      <c r="F136" s="188">
        <f t="shared" si="4"/>
        <v>0</v>
      </c>
    </row>
    <row r="137" spans="1:6" s="181" customFormat="1" ht="15" customHeight="1" x14ac:dyDescent="0.25">
      <c r="A137" s="189"/>
      <c r="B137" s="68"/>
      <c r="C137" s="196"/>
      <c r="D137" s="183"/>
      <c r="E137" s="183"/>
      <c r="F137" s="188"/>
    </row>
    <row r="138" spans="1:6" s="181" customFormat="1" ht="15" customHeight="1" x14ac:dyDescent="0.25">
      <c r="A138" s="202" t="s">
        <v>344</v>
      </c>
      <c r="B138" s="203" t="s">
        <v>345</v>
      </c>
      <c r="C138" s="200"/>
      <c r="D138" s="201"/>
      <c r="E138" s="183"/>
      <c r="F138" s="188"/>
    </row>
    <row r="139" spans="1:6" s="181" customFormat="1" ht="15" customHeight="1" x14ac:dyDescent="0.25">
      <c r="A139" s="198">
        <v>1</v>
      </c>
      <c r="B139" s="204" t="s">
        <v>346</v>
      </c>
      <c r="C139" s="200">
        <f>10.9*0.13</f>
        <v>1.417</v>
      </c>
      <c r="D139" s="201" t="s">
        <v>31</v>
      </c>
      <c r="E139" s="183"/>
      <c r="F139" s="188">
        <f>C139*E139</f>
        <v>0</v>
      </c>
    </row>
    <row r="140" spans="1:6" s="28" customFormat="1" ht="15" customHeight="1" x14ac:dyDescent="0.25">
      <c r="A140" s="44"/>
      <c r="B140" s="69"/>
      <c r="C140" s="196"/>
      <c r="D140" s="183"/>
      <c r="E140" s="31"/>
      <c r="F140" s="188"/>
    </row>
    <row r="141" spans="1:6" s="28" customFormat="1" ht="15" customHeight="1" x14ac:dyDescent="0.25">
      <c r="A141" s="34">
        <v>3.4</v>
      </c>
      <c r="B141" s="92" t="s">
        <v>223</v>
      </c>
      <c r="C141" s="196"/>
      <c r="D141" s="183"/>
      <c r="E141" s="33"/>
      <c r="F141" s="188"/>
    </row>
    <row r="142" spans="1:6" s="28" customFormat="1" ht="51" x14ac:dyDescent="0.25">
      <c r="A142" s="44"/>
      <c r="B142" s="93" t="s">
        <v>69</v>
      </c>
      <c r="C142" s="196"/>
      <c r="D142" s="183"/>
      <c r="E142" s="33"/>
      <c r="F142" s="188"/>
    </row>
    <row r="143" spans="1:6" s="28" customFormat="1" ht="15" customHeight="1" x14ac:dyDescent="0.25">
      <c r="A143" s="29" t="s">
        <v>40</v>
      </c>
      <c r="B143" s="35" t="s">
        <v>3</v>
      </c>
      <c r="C143" s="196"/>
      <c r="D143" s="40">
        <v>0</v>
      </c>
      <c r="E143" s="31"/>
      <c r="F143" s="188"/>
    </row>
    <row r="144" spans="1:6" s="28" customFormat="1" ht="15" customHeight="1" x14ac:dyDescent="0.25">
      <c r="A144" s="44">
        <v>1</v>
      </c>
      <c r="B144" s="187" t="str">
        <f>B113</f>
        <v>Foundation Beam FB (375x300mm)</v>
      </c>
      <c r="C144" s="196">
        <v>139.5</v>
      </c>
      <c r="D144" s="183" t="s">
        <v>30</v>
      </c>
      <c r="E144" s="31"/>
      <c r="F144" s="188">
        <f t="shared" ref="F144:F145" si="5">C144*E144</f>
        <v>0</v>
      </c>
    </row>
    <row r="145" spans="1:6" s="181" customFormat="1" ht="15" customHeight="1" x14ac:dyDescent="0.25">
      <c r="A145" s="189">
        <v>2</v>
      </c>
      <c r="B145" s="187" t="str">
        <f>B114</f>
        <v>Foundation Beam FB (375x300mm) (Guard House)</v>
      </c>
      <c r="C145" s="196">
        <v>5</v>
      </c>
      <c r="D145" s="183" t="s">
        <v>30</v>
      </c>
      <c r="E145" s="183"/>
      <c r="F145" s="188">
        <f t="shared" si="5"/>
        <v>0</v>
      </c>
    </row>
    <row r="146" spans="1:6" s="28" customFormat="1" ht="15" customHeight="1" x14ac:dyDescent="0.25">
      <c r="A146" s="44"/>
      <c r="B146" s="39"/>
      <c r="C146" s="196"/>
      <c r="D146" s="183"/>
      <c r="E146" s="31"/>
      <c r="F146" s="188"/>
    </row>
    <row r="147" spans="1:6" s="28" customFormat="1" ht="15" customHeight="1" x14ac:dyDescent="0.25">
      <c r="A147" s="44"/>
      <c r="B147" s="68"/>
      <c r="C147" s="196"/>
      <c r="D147" s="183"/>
      <c r="E147" s="31"/>
      <c r="F147" s="188"/>
    </row>
    <row r="148" spans="1:6" s="28" customFormat="1" ht="15" customHeight="1" x14ac:dyDescent="0.25">
      <c r="A148" s="29" t="s">
        <v>41</v>
      </c>
      <c r="B148" s="35" t="s">
        <v>2</v>
      </c>
      <c r="C148" s="196"/>
      <c r="D148" s="183"/>
      <c r="E148" s="31"/>
      <c r="F148" s="188"/>
    </row>
    <row r="149" spans="1:6" s="28" customFormat="1" ht="15" customHeight="1" x14ac:dyDescent="0.25">
      <c r="A149" s="189">
        <v>1</v>
      </c>
      <c r="B149" s="68" t="s">
        <v>301</v>
      </c>
      <c r="C149" s="196">
        <v>86.4</v>
      </c>
      <c r="D149" s="183" t="s">
        <v>30</v>
      </c>
      <c r="E149" s="31"/>
      <c r="F149" s="188">
        <f t="shared" ref="F149:F151" si="6">C149*E149</f>
        <v>0</v>
      </c>
    </row>
    <row r="150" spans="1:6" s="28" customFormat="1" ht="15" customHeight="1" x14ac:dyDescent="0.25">
      <c r="A150" s="189">
        <v>2</v>
      </c>
      <c r="B150" s="68" t="s">
        <v>302</v>
      </c>
      <c r="C150" s="196">
        <v>7.5398223686155035</v>
      </c>
      <c r="D150" s="183" t="s">
        <v>30</v>
      </c>
      <c r="E150" s="31"/>
      <c r="F150" s="188">
        <f t="shared" si="6"/>
        <v>0</v>
      </c>
    </row>
    <row r="151" spans="1:6" s="28" customFormat="1" ht="15" customHeight="1" x14ac:dyDescent="0.25">
      <c r="A151" s="189">
        <v>3</v>
      </c>
      <c r="B151" s="68" t="s">
        <v>339</v>
      </c>
      <c r="C151" s="196">
        <v>9.6</v>
      </c>
      <c r="D151" s="183" t="s">
        <v>30</v>
      </c>
      <c r="E151" s="31"/>
      <c r="F151" s="188">
        <f t="shared" si="6"/>
        <v>0</v>
      </c>
    </row>
    <row r="152" spans="1:6" s="28" customFormat="1" ht="27.75" customHeight="1" x14ac:dyDescent="0.25">
      <c r="A152" s="44"/>
      <c r="B152" s="39"/>
      <c r="C152" s="180"/>
      <c r="D152" s="183"/>
      <c r="E152" s="31"/>
      <c r="F152" s="188"/>
    </row>
    <row r="153" spans="1:6" s="28" customFormat="1" ht="15" customHeight="1" x14ac:dyDescent="0.25">
      <c r="A153" s="44"/>
      <c r="B153" s="39"/>
      <c r="C153" s="196"/>
      <c r="D153" s="183"/>
      <c r="E153" s="31"/>
      <c r="F153" s="188"/>
    </row>
    <row r="154" spans="1:6" s="28" customFormat="1" ht="15" customHeight="1" x14ac:dyDescent="0.25">
      <c r="A154" s="29"/>
      <c r="B154" s="38"/>
      <c r="C154" s="196"/>
      <c r="D154" s="183"/>
      <c r="E154" s="31"/>
      <c r="F154" s="188"/>
    </row>
    <row r="155" spans="1:6" s="28" customFormat="1" ht="15" customHeight="1" x14ac:dyDescent="0.25">
      <c r="A155" s="44"/>
      <c r="B155" s="68"/>
      <c r="C155" s="196"/>
      <c r="D155" s="183"/>
      <c r="E155" s="31"/>
      <c r="F155" s="188"/>
    </row>
    <row r="156" spans="1:6" s="28" customFormat="1" ht="15" customHeight="1" x14ac:dyDescent="0.25">
      <c r="A156" s="44"/>
      <c r="B156" s="68"/>
      <c r="C156" s="196"/>
      <c r="D156" s="183"/>
      <c r="E156" s="31"/>
      <c r="F156" s="188"/>
    </row>
    <row r="157" spans="1:6" s="28" customFormat="1" ht="15" customHeight="1" x14ac:dyDescent="0.25">
      <c r="A157" s="44"/>
      <c r="B157" s="68"/>
      <c r="C157" s="196"/>
      <c r="D157" s="183"/>
      <c r="E157" s="31"/>
      <c r="F157" s="188"/>
    </row>
    <row r="158" spans="1:6" s="28" customFormat="1" ht="15" customHeight="1" x14ac:dyDescent="0.25">
      <c r="A158" s="44"/>
      <c r="B158" s="68"/>
      <c r="C158" s="196"/>
      <c r="D158" s="183"/>
      <c r="E158" s="31"/>
      <c r="F158" s="188"/>
    </row>
    <row r="159" spans="1:6" s="28" customFormat="1" ht="15" customHeight="1" x14ac:dyDescent="0.25">
      <c r="A159" s="44"/>
      <c r="B159" s="68"/>
      <c r="C159" s="196"/>
      <c r="D159" s="183"/>
      <c r="E159" s="31"/>
      <c r="F159" s="188"/>
    </row>
    <row r="160" spans="1:6" s="28" customFormat="1" ht="15" customHeight="1" x14ac:dyDescent="0.25">
      <c r="A160" s="44"/>
      <c r="B160" s="68"/>
      <c r="C160" s="196"/>
      <c r="D160" s="183"/>
      <c r="E160" s="31"/>
      <c r="F160" s="188"/>
    </row>
    <row r="161" spans="1:6" s="28" customFormat="1" ht="15" customHeight="1" x14ac:dyDescent="0.25">
      <c r="A161" s="44"/>
      <c r="B161" s="90"/>
      <c r="C161" s="196"/>
      <c r="D161" s="183"/>
      <c r="E161" s="31"/>
      <c r="F161" s="188"/>
    </row>
    <row r="162" spans="1:6" s="28" customFormat="1" ht="12.75" x14ac:dyDescent="0.25">
      <c r="A162" s="44"/>
      <c r="B162" s="39"/>
      <c r="C162" s="180"/>
      <c r="D162" s="183"/>
      <c r="E162" s="31"/>
      <c r="F162" s="188"/>
    </row>
    <row r="163" spans="1:6" s="28" customFormat="1" ht="15" customHeight="1" x14ac:dyDescent="0.25">
      <c r="A163" s="44"/>
      <c r="B163" s="90"/>
      <c r="C163" s="196"/>
      <c r="D163" s="183"/>
      <c r="E163" s="31"/>
      <c r="F163" s="188"/>
    </row>
    <row r="164" spans="1:6" s="28" customFormat="1" ht="15" customHeight="1" x14ac:dyDescent="0.25">
      <c r="A164" s="29"/>
      <c r="B164" s="38"/>
      <c r="C164" s="196"/>
      <c r="D164" s="183"/>
      <c r="E164" s="31"/>
      <c r="F164" s="188"/>
    </row>
    <row r="165" spans="1:6" s="28" customFormat="1" ht="15" customHeight="1" x14ac:dyDescent="0.25">
      <c r="A165" s="44"/>
      <c r="B165" s="68"/>
      <c r="C165" s="196"/>
      <c r="D165" s="183"/>
      <c r="E165" s="31"/>
      <c r="F165" s="188"/>
    </row>
    <row r="166" spans="1:6" s="28" customFormat="1" ht="15" customHeight="1" x14ac:dyDescent="0.25">
      <c r="A166" s="44"/>
      <c r="B166" s="68"/>
      <c r="C166" s="196"/>
      <c r="D166" s="183"/>
      <c r="E166" s="31"/>
      <c r="F166" s="188"/>
    </row>
    <row r="167" spans="1:6" s="28" customFormat="1" ht="15" customHeight="1" x14ac:dyDescent="0.25">
      <c r="A167" s="44"/>
      <c r="B167" s="68"/>
      <c r="C167" s="196"/>
      <c r="D167" s="183"/>
      <c r="E167" s="31"/>
      <c r="F167" s="188"/>
    </row>
    <row r="168" spans="1:6" s="28" customFormat="1" ht="15" customHeight="1" x14ac:dyDescent="0.25">
      <c r="A168" s="44"/>
      <c r="B168" s="68"/>
      <c r="C168" s="196"/>
      <c r="D168" s="183"/>
      <c r="E168" s="31"/>
      <c r="F168" s="188"/>
    </row>
    <row r="169" spans="1:6" s="28" customFormat="1" ht="15" customHeight="1" x14ac:dyDescent="0.25">
      <c r="A169" s="44"/>
      <c r="B169" s="68"/>
      <c r="C169" s="196"/>
      <c r="D169" s="183"/>
      <c r="E169" s="31"/>
      <c r="F169" s="188"/>
    </row>
    <row r="170" spans="1:6" s="28" customFormat="1" ht="15" customHeight="1" x14ac:dyDescent="0.25">
      <c r="A170" s="44"/>
      <c r="B170" s="90"/>
      <c r="C170" s="196"/>
      <c r="D170" s="183"/>
      <c r="E170" s="31"/>
      <c r="F170" s="188"/>
    </row>
    <row r="171" spans="1:6" s="28" customFormat="1" ht="12.75" x14ac:dyDescent="0.25">
      <c r="A171" s="44"/>
      <c r="B171" s="39"/>
      <c r="C171" s="196"/>
      <c r="D171" s="183"/>
      <c r="E171" s="31"/>
      <c r="F171" s="188"/>
    </row>
    <row r="172" spans="1:6" s="28" customFormat="1" ht="15" customHeight="1" x14ac:dyDescent="0.25">
      <c r="A172" s="29" t="s">
        <v>269</v>
      </c>
      <c r="B172" s="38" t="s">
        <v>39</v>
      </c>
      <c r="C172" s="196"/>
      <c r="D172" s="183"/>
      <c r="E172" s="31"/>
      <c r="F172" s="188"/>
    </row>
    <row r="173" spans="1:6" s="28" customFormat="1" ht="15" customHeight="1" x14ac:dyDescent="0.25">
      <c r="A173" s="44">
        <v>1</v>
      </c>
      <c r="B173" s="68" t="str">
        <f>B134</f>
        <v>Attached Beams RB1, (200x350mm)</v>
      </c>
      <c r="C173" s="196">
        <v>70.199999999999989</v>
      </c>
      <c r="D173" s="183" t="s">
        <v>30</v>
      </c>
      <c r="E173" s="31"/>
      <c r="F173" s="188">
        <f t="shared" ref="F173:F174" si="7">C173*E173</f>
        <v>0</v>
      </c>
    </row>
    <row r="174" spans="1:6" s="28" customFormat="1" ht="15" customHeight="1" x14ac:dyDescent="0.25">
      <c r="A174" s="44">
        <v>2</v>
      </c>
      <c r="B174" s="68" t="str">
        <f>B136</f>
        <v>Attached Beams B1, (150x300mm) (Guard House)</v>
      </c>
      <c r="C174" s="196">
        <v>90.25</v>
      </c>
      <c r="D174" s="183" t="s">
        <v>30</v>
      </c>
      <c r="E174" s="31"/>
      <c r="F174" s="188">
        <f t="shared" si="7"/>
        <v>0</v>
      </c>
    </row>
    <row r="175" spans="1:6" s="181" customFormat="1" ht="15" customHeight="1" x14ac:dyDescent="0.25">
      <c r="A175" s="189"/>
      <c r="B175" s="68"/>
      <c r="C175" s="196"/>
      <c r="D175" s="183"/>
      <c r="E175" s="183"/>
      <c r="F175" s="188"/>
    </row>
    <row r="176" spans="1:6" s="181" customFormat="1" ht="15" customHeight="1" x14ac:dyDescent="0.25">
      <c r="A176" s="202" t="s">
        <v>348</v>
      </c>
      <c r="B176" s="203" t="s">
        <v>349</v>
      </c>
      <c r="C176" s="200"/>
      <c r="D176" s="201"/>
      <c r="E176" s="183"/>
      <c r="F176" s="188"/>
    </row>
    <row r="177" spans="1:6" s="181" customFormat="1" ht="15" customHeight="1" x14ac:dyDescent="0.25">
      <c r="A177" s="198">
        <v>1</v>
      </c>
      <c r="B177" s="204" t="str">
        <f>B139</f>
        <v>Portico slab (130mm)</v>
      </c>
      <c r="C177" s="200">
        <v>10.9</v>
      </c>
      <c r="D177" s="201" t="s">
        <v>30</v>
      </c>
      <c r="E177" s="183"/>
      <c r="F177" s="188">
        <f>C177*E177</f>
        <v>0</v>
      </c>
    </row>
    <row r="178" spans="1:6" s="28" customFormat="1" ht="15" customHeight="1" x14ac:dyDescent="0.25">
      <c r="A178" s="44"/>
      <c r="B178" s="94"/>
      <c r="C178" s="196"/>
      <c r="D178" s="95"/>
      <c r="E178" s="33"/>
      <c r="F178" s="188"/>
    </row>
    <row r="179" spans="1:6" s="28" customFormat="1" ht="15" customHeight="1" x14ac:dyDescent="0.25">
      <c r="A179" s="34">
        <v>3.5</v>
      </c>
      <c r="B179" s="38" t="s">
        <v>88</v>
      </c>
      <c r="C179" s="196"/>
      <c r="D179" s="40">
        <v>0</v>
      </c>
      <c r="E179" s="33"/>
      <c r="F179" s="188"/>
    </row>
    <row r="180" spans="1:6" s="28" customFormat="1" ht="39" customHeight="1" x14ac:dyDescent="0.25">
      <c r="A180" s="29"/>
      <c r="B180" s="45" t="s">
        <v>224</v>
      </c>
      <c r="C180" s="196"/>
      <c r="D180" s="40">
        <v>0</v>
      </c>
      <c r="E180" s="33"/>
      <c r="F180" s="188"/>
    </row>
    <row r="181" spans="1:6" s="28" customFormat="1" ht="25.5" x14ac:dyDescent="0.25">
      <c r="A181" s="29"/>
      <c r="B181" s="39" t="s">
        <v>226</v>
      </c>
      <c r="C181" s="196"/>
      <c r="D181" s="40">
        <v>0</v>
      </c>
      <c r="E181" s="33"/>
      <c r="F181" s="188"/>
    </row>
    <row r="182" spans="1:6" s="28" customFormat="1" ht="25.5" x14ac:dyDescent="0.25">
      <c r="A182" s="29"/>
      <c r="B182" s="39" t="s">
        <v>225</v>
      </c>
      <c r="C182" s="196"/>
      <c r="D182" s="40"/>
      <c r="E182" s="33"/>
      <c r="F182" s="188"/>
    </row>
    <row r="183" spans="1:6" s="28" customFormat="1" ht="15" customHeight="1" x14ac:dyDescent="0.25">
      <c r="A183" s="29"/>
      <c r="B183" s="39"/>
      <c r="C183" s="196"/>
      <c r="D183" s="40"/>
      <c r="E183" s="33"/>
      <c r="F183" s="188"/>
    </row>
    <row r="184" spans="1:6" s="28" customFormat="1" ht="15" customHeight="1" x14ac:dyDescent="0.25">
      <c r="A184" s="96" t="s">
        <v>42</v>
      </c>
      <c r="B184" s="35" t="s">
        <v>3</v>
      </c>
      <c r="C184" s="196"/>
      <c r="D184" s="40"/>
      <c r="E184" s="33"/>
      <c r="F184" s="188"/>
    </row>
    <row r="185" spans="1:6" s="28" customFormat="1" ht="15" customHeight="1" x14ac:dyDescent="0.25">
      <c r="A185" s="44">
        <v>1</v>
      </c>
      <c r="B185" s="190" t="s">
        <v>305</v>
      </c>
      <c r="C185" s="196">
        <v>1.3210136640000001</v>
      </c>
      <c r="D185" s="183" t="s">
        <v>70</v>
      </c>
      <c r="E185" s="33"/>
      <c r="F185" s="188">
        <f t="shared" ref="F185:F186" si="8">C185*E185</f>
        <v>0</v>
      </c>
    </row>
    <row r="186" spans="1:6" s="28" customFormat="1" ht="15" customHeight="1" x14ac:dyDescent="0.25">
      <c r="A186" s="44">
        <v>2</v>
      </c>
      <c r="B186" s="45" t="s">
        <v>89</v>
      </c>
      <c r="C186" s="196">
        <v>0.21288246000000002</v>
      </c>
      <c r="D186" s="183" t="s">
        <v>70</v>
      </c>
      <c r="E186" s="33"/>
      <c r="F186" s="188">
        <f t="shared" si="8"/>
        <v>0</v>
      </c>
    </row>
    <row r="187" spans="1:6" s="28" customFormat="1" ht="15" customHeight="1" x14ac:dyDescent="0.25">
      <c r="A187" s="44"/>
      <c r="B187" s="45"/>
      <c r="C187" s="196"/>
      <c r="D187" s="183"/>
      <c r="E187" s="33"/>
      <c r="F187" s="188"/>
    </row>
    <row r="188" spans="1:6" s="28" customFormat="1" ht="15" customHeight="1" x14ac:dyDescent="0.25">
      <c r="A188" s="44"/>
      <c r="B188" s="45"/>
      <c r="C188" s="196"/>
      <c r="D188" s="183"/>
      <c r="E188" s="33"/>
      <c r="F188" s="188"/>
    </row>
    <row r="189" spans="1:6" s="28" customFormat="1" ht="15" customHeight="1" x14ac:dyDescent="0.25">
      <c r="A189" s="96" t="s">
        <v>43</v>
      </c>
      <c r="B189" s="35" t="s">
        <v>2</v>
      </c>
      <c r="C189" s="196"/>
      <c r="D189" s="183"/>
      <c r="E189" s="33"/>
      <c r="F189" s="188"/>
    </row>
    <row r="190" spans="1:6" s="28" customFormat="1" ht="15" customHeight="1" x14ac:dyDescent="0.25">
      <c r="A190" s="44">
        <v>1</v>
      </c>
      <c r="B190" s="190" t="s">
        <v>306</v>
      </c>
      <c r="C190" s="196">
        <v>0.483072</v>
      </c>
      <c r="D190" s="183" t="s">
        <v>70</v>
      </c>
      <c r="E190" s="33"/>
      <c r="F190" s="188">
        <f t="shared" ref="F190" si="9">C190*E190</f>
        <v>0</v>
      </c>
    </row>
    <row r="191" spans="1:6" s="28" customFormat="1" ht="15" customHeight="1" x14ac:dyDescent="0.25">
      <c r="A191" s="44">
        <v>2</v>
      </c>
      <c r="B191" s="45" t="s">
        <v>90</v>
      </c>
      <c r="C191" s="196">
        <v>9.8056757247009116E-2</v>
      </c>
      <c r="D191" s="183" t="s">
        <v>70</v>
      </c>
      <c r="E191" s="33"/>
      <c r="F191" s="188">
        <f>C191*E191</f>
        <v>0</v>
      </c>
    </row>
    <row r="192" spans="1:6" s="28" customFormat="1" ht="15" customHeight="1" x14ac:dyDescent="0.25">
      <c r="A192" s="44">
        <v>3</v>
      </c>
      <c r="B192" s="45" t="s">
        <v>271</v>
      </c>
      <c r="C192" s="196">
        <v>0.53</v>
      </c>
      <c r="D192" s="183" t="s">
        <v>70</v>
      </c>
      <c r="E192" s="33"/>
      <c r="F192" s="219">
        <f>C192*E192</f>
        <v>0</v>
      </c>
    </row>
    <row r="193" spans="1:6" s="28" customFormat="1" ht="15" customHeight="1" x14ac:dyDescent="0.25">
      <c r="A193" s="44"/>
      <c r="B193" s="45"/>
      <c r="C193" s="180"/>
      <c r="D193" s="183"/>
      <c r="E193" s="33"/>
      <c r="F193" s="188"/>
    </row>
    <row r="194" spans="1:6" s="28" customFormat="1" ht="15" customHeight="1" x14ac:dyDescent="0.25">
      <c r="A194" s="44"/>
      <c r="B194" s="45"/>
      <c r="C194" s="196"/>
      <c r="D194" s="183"/>
      <c r="E194" s="33"/>
      <c r="F194" s="188"/>
    </row>
    <row r="195" spans="1:6" s="28" customFormat="1" ht="15" customHeight="1" x14ac:dyDescent="0.25">
      <c r="A195" s="189"/>
      <c r="B195" s="45"/>
      <c r="C195" s="180"/>
      <c r="D195" s="183"/>
      <c r="E195" s="33"/>
      <c r="F195" s="188"/>
    </row>
    <row r="196" spans="1:6" s="28" customFormat="1" ht="15" customHeight="1" x14ac:dyDescent="0.25">
      <c r="A196" s="44"/>
      <c r="B196" s="45"/>
      <c r="C196" s="196"/>
      <c r="D196" s="183"/>
      <c r="E196" s="33"/>
      <c r="F196" s="188"/>
    </row>
    <row r="197" spans="1:6" s="28" customFormat="1" ht="15" customHeight="1" x14ac:dyDescent="0.25">
      <c r="A197" s="29" t="s">
        <v>268</v>
      </c>
      <c r="B197" s="35" t="s">
        <v>87</v>
      </c>
      <c r="C197" s="196"/>
      <c r="D197" s="183"/>
      <c r="E197" s="33"/>
      <c r="F197" s="188"/>
    </row>
    <row r="198" spans="1:6" s="28" customFormat="1" ht="15" customHeight="1" x14ac:dyDescent="0.25">
      <c r="A198" s="44">
        <v>1</v>
      </c>
      <c r="B198" s="190" t="s">
        <v>91</v>
      </c>
      <c r="C198" s="196">
        <v>0.60002</v>
      </c>
      <c r="D198" s="183" t="s">
        <v>70</v>
      </c>
      <c r="E198" s="33"/>
      <c r="F198" s="188">
        <f t="shared" ref="F198:F200" si="10">C198*E198</f>
        <v>0</v>
      </c>
    </row>
    <row r="199" spans="1:6" s="28" customFormat="1" ht="15" customHeight="1" x14ac:dyDescent="0.25">
      <c r="A199" s="44">
        <v>2</v>
      </c>
      <c r="B199" s="45" t="s">
        <v>272</v>
      </c>
      <c r="C199" s="196">
        <v>0.58399675200000001</v>
      </c>
      <c r="D199" s="183" t="s">
        <v>70</v>
      </c>
      <c r="E199" s="33"/>
      <c r="F199" s="188">
        <f t="shared" si="10"/>
        <v>0</v>
      </c>
    </row>
    <row r="200" spans="1:6" s="28" customFormat="1" ht="15" customHeight="1" x14ac:dyDescent="0.25">
      <c r="A200" s="44">
        <v>3</v>
      </c>
      <c r="B200" s="69" t="s">
        <v>92</v>
      </c>
      <c r="C200" s="196">
        <v>0.20709862000000001</v>
      </c>
      <c r="D200" s="183" t="s">
        <v>70</v>
      </c>
      <c r="E200" s="33"/>
      <c r="F200" s="188">
        <f t="shared" si="10"/>
        <v>0</v>
      </c>
    </row>
    <row r="201" spans="1:6" s="181" customFormat="1" ht="15" customHeight="1" x14ac:dyDescent="0.25">
      <c r="A201" s="189"/>
      <c r="B201" s="69"/>
      <c r="C201" s="196"/>
      <c r="D201" s="183"/>
      <c r="E201" s="184"/>
      <c r="F201" s="188"/>
    </row>
    <row r="202" spans="1:6" s="181" customFormat="1" ht="15" customHeight="1" x14ac:dyDescent="0.25">
      <c r="A202" s="202" t="s">
        <v>350</v>
      </c>
      <c r="B202" s="205" t="s">
        <v>349</v>
      </c>
      <c r="C202" s="200"/>
      <c r="D202" s="201"/>
      <c r="E202" s="184"/>
      <c r="F202" s="188"/>
    </row>
    <row r="203" spans="1:6" s="181" customFormat="1" ht="15" customHeight="1" x14ac:dyDescent="0.25">
      <c r="A203" s="198">
        <v>1</v>
      </c>
      <c r="B203" s="199" t="str">
        <f>B177</f>
        <v>Portico slab (130mm)</v>
      </c>
      <c r="C203" s="200">
        <v>0.10002</v>
      </c>
      <c r="D203" s="201" t="s">
        <v>70</v>
      </c>
      <c r="E203" s="184"/>
      <c r="F203" s="188">
        <f>C203*E203</f>
        <v>0</v>
      </c>
    </row>
    <row r="204" spans="1:6" s="28" customFormat="1" ht="15" customHeight="1" x14ac:dyDescent="0.25">
      <c r="A204" s="44"/>
      <c r="B204" s="69"/>
      <c r="C204" s="196"/>
      <c r="D204" s="183"/>
      <c r="E204" s="33"/>
      <c r="F204" s="188"/>
    </row>
    <row r="205" spans="1:6" s="28" customFormat="1" ht="15" customHeight="1" x14ac:dyDescent="0.25">
      <c r="A205" s="44"/>
      <c r="B205" s="69"/>
      <c r="C205" s="196"/>
      <c r="D205" s="183"/>
      <c r="E205" s="33"/>
      <c r="F205" s="188"/>
    </row>
    <row r="206" spans="1:6" s="28" customFormat="1" ht="15" customHeight="1" x14ac:dyDescent="0.25">
      <c r="A206" s="34">
        <v>3.6</v>
      </c>
      <c r="B206" s="38" t="s">
        <v>140</v>
      </c>
      <c r="C206" s="196"/>
      <c r="D206" s="183"/>
      <c r="E206" s="33"/>
      <c r="F206" s="188"/>
    </row>
    <row r="207" spans="1:6" s="28" customFormat="1" ht="3" customHeight="1" x14ac:dyDescent="0.25">
      <c r="A207" s="44"/>
      <c r="B207" s="69"/>
      <c r="C207" s="196"/>
      <c r="D207" s="183"/>
      <c r="E207" s="33"/>
      <c r="F207" s="188"/>
    </row>
    <row r="208" spans="1:6" s="28" customFormat="1" ht="15" customHeight="1" x14ac:dyDescent="0.25">
      <c r="A208" s="96" t="s">
        <v>220</v>
      </c>
      <c r="B208" s="186" t="s">
        <v>274</v>
      </c>
      <c r="C208" s="196"/>
      <c r="D208" s="183"/>
      <c r="E208" s="33"/>
      <c r="F208" s="188"/>
    </row>
    <row r="209" spans="1:6" s="28" customFormat="1" ht="51" x14ac:dyDescent="0.25">
      <c r="A209" s="44"/>
      <c r="B209" s="191" t="s">
        <v>273</v>
      </c>
      <c r="C209" s="196">
        <v>3</v>
      </c>
      <c r="D209" s="183" t="s">
        <v>27</v>
      </c>
      <c r="E209" s="33"/>
      <c r="F209" s="188">
        <f>C209*E209</f>
        <v>0</v>
      </c>
    </row>
    <row r="210" spans="1:6" s="28" customFormat="1" ht="15" customHeight="1" x14ac:dyDescent="0.25">
      <c r="A210" s="44"/>
      <c r="B210" s="69"/>
      <c r="C210" s="196"/>
      <c r="D210" s="183"/>
      <c r="E210" s="33"/>
      <c r="F210" s="188"/>
    </row>
    <row r="211" spans="1:6" s="28" customFormat="1" ht="15" customHeight="1" x14ac:dyDescent="0.25">
      <c r="A211" s="44"/>
      <c r="B211" s="69"/>
      <c r="C211" s="196"/>
      <c r="D211" s="183"/>
      <c r="E211" s="33"/>
      <c r="F211" s="188"/>
    </row>
    <row r="212" spans="1:6" s="28" customFormat="1" ht="15" customHeight="1" x14ac:dyDescent="0.25">
      <c r="A212" s="44"/>
      <c r="B212" s="69"/>
      <c r="C212" s="196"/>
      <c r="D212" s="183"/>
      <c r="E212" s="33"/>
      <c r="F212" s="188"/>
    </row>
    <row r="213" spans="1:6" s="28" customFormat="1" ht="15" customHeight="1" x14ac:dyDescent="0.25">
      <c r="A213" s="44"/>
      <c r="B213" s="69"/>
      <c r="C213" s="196"/>
      <c r="D213" s="183"/>
      <c r="E213" s="33"/>
      <c r="F213" s="188"/>
    </row>
    <row r="214" spans="1:6" s="28" customFormat="1" ht="15" customHeight="1" x14ac:dyDescent="0.25">
      <c r="A214" s="44"/>
      <c r="B214" s="69"/>
      <c r="C214" s="196"/>
      <c r="D214" s="183"/>
      <c r="E214" s="33"/>
      <c r="F214" s="188"/>
    </row>
    <row r="215" spans="1:6" s="28" customFormat="1" ht="15" customHeight="1" x14ac:dyDescent="0.25">
      <c r="A215" s="97"/>
      <c r="B215" s="98"/>
      <c r="C215" s="162"/>
      <c r="D215" s="74"/>
      <c r="E215" s="75"/>
      <c r="F215" s="215"/>
    </row>
    <row r="216" spans="1:6" s="28" customFormat="1" ht="15" customHeight="1" x14ac:dyDescent="0.25">
      <c r="A216" s="99"/>
      <c r="B216" s="100" t="s">
        <v>93</v>
      </c>
      <c r="C216" s="165"/>
      <c r="D216" s="55"/>
      <c r="E216" s="56"/>
      <c r="F216" s="57"/>
    </row>
    <row r="217" spans="1:6" s="28" customFormat="1" ht="15" customHeight="1" x14ac:dyDescent="0.25">
      <c r="A217" s="50"/>
      <c r="B217" s="51" t="s">
        <v>44</v>
      </c>
      <c r="C217" s="158"/>
      <c r="D217" s="52"/>
      <c r="E217" s="53"/>
      <c r="F217" s="81">
        <f>SUM(F92:F216)</f>
        <v>0</v>
      </c>
    </row>
    <row r="218" spans="1:6" s="28" customFormat="1" ht="15" hidden="1" customHeight="1" x14ac:dyDescent="0.25">
      <c r="A218" s="101"/>
      <c r="B218" s="20" t="s">
        <v>45</v>
      </c>
      <c r="C218" s="166"/>
      <c r="D218" s="102"/>
      <c r="E218" s="103"/>
      <c r="F218" s="216"/>
    </row>
    <row r="219" spans="1:6" s="28" customFormat="1" ht="15" hidden="1" customHeight="1" x14ac:dyDescent="0.25">
      <c r="A219" s="29"/>
      <c r="B219" s="30" t="s">
        <v>46</v>
      </c>
      <c r="C219" s="196"/>
      <c r="D219" s="183"/>
      <c r="E219" s="33"/>
      <c r="F219" s="188"/>
    </row>
    <row r="220" spans="1:6" s="28" customFormat="1" ht="15" hidden="1" customHeight="1" x14ac:dyDescent="0.25">
      <c r="A220" s="34">
        <v>4.0999999999999996</v>
      </c>
      <c r="B220" s="104" t="s">
        <v>82</v>
      </c>
      <c r="C220" s="196"/>
      <c r="D220" s="183"/>
      <c r="E220" s="33"/>
      <c r="F220" s="188"/>
    </row>
    <row r="221" spans="1:6" s="28" customFormat="1" ht="51.75" hidden="1" customHeight="1" x14ac:dyDescent="0.25">
      <c r="A221" s="29"/>
      <c r="B221" s="45" t="s">
        <v>139</v>
      </c>
      <c r="C221" s="196"/>
      <c r="D221" s="183"/>
      <c r="E221" s="33"/>
      <c r="F221" s="188"/>
    </row>
    <row r="222" spans="1:6" s="28" customFormat="1" ht="38.25" hidden="1" x14ac:dyDescent="0.25">
      <c r="A222" s="29"/>
      <c r="B222" s="45" t="s">
        <v>144</v>
      </c>
      <c r="C222" s="196"/>
      <c r="D222" s="183"/>
      <c r="E222" s="33"/>
      <c r="F222" s="188"/>
    </row>
    <row r="223" spans="1:6" s="28" customFormat="1" ht="15" hidden="1" customHeight="1" x14ac:dyDescent="0.25">
      <c r="A223" s="29"/>
      <c r="B223" s="45"/>
      <c r="C223" s="196"/>
      <c r="D223" s="183"/>
      <c r="E223" s="33"/>
      <c r="F223" s="188"/>
    </row>
    <row r="224" spans="1:6" s="28" customFormat="1" ht="15" hidden="1" customHeight="1" x14ac:dyDescent="0.25">
      <c r="A224" s="34">
        <v>4.2</v>
      </c>
      <c r="B224" s="35" t="s">
        <v>141</v>
      </c>
      <c r="C224" s="196"/>
      <c r="D224" s="183"/>
      <c r="E224" s="33"/>
      <c r="F224" s="188"/>
    </row>
    <row r="225" spans="1:6" s="28" customFormat="1" ht="3" hidden="1" customHeight="1" x14ac:dyDescent="0.25">
      <c r="A225" s="29"/>
      <c r="B225" s="45"/>
      <c r="C225" s="196"/>
      <c r="D225" s="183"/>
      <c r="E225" s="33"/>
      <c r="F225" s="188"/>
    </row>
    <row r="226" spans="1:6" s="28" customFormat="1" ht="15" hidden="1" customHeight="1" x14ac:dyDescent="0.25">
      <c r="A226" s="29" t="s">
        <v>142</v>
      </c>
      <c r="B226" s="35" t="s">
        <v>227</v>
      </c>
      <c r="C226" s="196"/>
      <c r="D226" s="183"/>
      <c r="E226" s="33"/>
      <c r="F226" s="188"/>
    </row>
    <row r="227" spans="1:6" s="28" customFormat="1" ht="15" hidden="1" customHeight="1" x14ac:dyDescent="0.25">
      <c r="A227" s="44">
        <v>1</v>
      </c>
      <c r="B227" s="45" t="s">
        <v>47</v>
      </c>
      <c r="C227" s="196">
        <v>109</v>
      </c>
      <c r="D227" s="183" t="s">
        <v>30</v>
      </c>
      <c r="E227" s="31"/>
      <c r="F227" s="219">
        <f t="shared" ref="F227:F228" si="11">C227*E227</f>
        <v>0</v>
      </c>
    </row>
    <row r="228" spans="1:6" s="181" customFormat="1" ht="15" hidden="1" customHeight="1" x14ac:dyDescent="0.25">
      <c r="A228" s="189">
        <v>2</v>
      </c>
      <c r="B228" s="190" t="s">
        <v>341</v>
      </c>
      <c r="C228" s="196">
        <v>36</v>
      </c>
      <c r="D228" s="183" t="s">
        <v>30</v>
      </c>
      <c r="E228" s="183"/>
      <c r="F228" s="219">
        <f t="shared" si="11"/>
        <v>0</v>
      </c>
    </row>
    <row r="229" spans="1:6" s="181" customFormat="1" ht="15" hidden="1" customHeight="1" x14ac:dyDescent="0.25">
      <c r="A229" s="189"/>
      <c r="B229" s="190"/>
      <c r="C229" s="196"/>
      <c r="D229" s="183"/>
      <c r="E229" s="183"/>
      <c r="F229" s="188"/>
    </row>
    <row r="230" spans="1:6" s="28" customFormat="1" ht="15" hidden="1" customHeight="1" x14ac:dyDescent="0.25">
      <c r="A230" s="34">
        <v>4.3</v>
      </c>
      <c r="B230" s="35" t="s">
        <v>143</v>
      </c>
      <c r="C230" s="196"/>
      <c r="D230" s="183"/>
      <c r="E230" s="33"/>
      <c r="F230" s="188"/>
    </row>
    <row r="231" spans="1:6" s="28" customFormat="1" ht="3" hidden="1" customHeight="1" x14ac:dyDescent="0.25">
      <c r="A231" s="29"/>
      <c r="B231" s="45"/>
      <c r="C231" s="196"/>
      <c r="D231" s="183"/>
      <c r="E231" s="33"/>
      <c r="F231" s="188"/>
    </row>
    <row r="232" spans="1:6" s="28" customFormat="1" ht="15" hidden="1" customHeight="1" x14ac:dyDescent="0.25">
      <c r="A232" s="29" t="s">
        <v>145</v>
      </c>
      <c r="B232" s="35" t="s">
        <v>221</v>
      </c>
      <c r="C232" s="196"/>
      <c r="D232" s="183"/>
      <c r="E232" s="33"/>
      <c r="F232" s="188"/>
    </row>
    <row r="233" spans="1:6" s="28" customFormat="1" ht="15" hidden="1" customHeight="1" x14ac:dyDescent="0.25">
      <c r="A233" s="44">
        <v>1</v>
      </c>
      <c r="B233" s="190" t="s">
        <v>2</v>
      </c>
      <c r="C233" s="196">
        <v>37.71</v>
      </c>
      <c r="D233" s="183" t="s">
        <v>30</v>
      </c>
      <c r="E233" s="31"/>
      <c r="F233" s="219">
        <f>C233*E233</f>
        <v>0</v>
      </c>
    </row>
    <row r="234" spans="1:6" s="28" customFormat="1" ht="15" hidden="1" customHeight="1" x14ac:dyDescent="0.25">
      <c r="A234" s="44"/>
      <c r="B234" s="45"/>
      <c r="C234" s="196"/>
      <c r="D234" s="183"/>
      <c r="E234" s="31"/>
      <c r="F234" s="188"/>
    </row>
    <row r="235" spans="1:6" s="28" customFormat="1" ht="15" hidden="1" customHeight="1" x14ac:dyDescent="0.25">
      <c r="A235" s="34">
        <v>4.4000000000000004</v>
      </c>
      <c r="B235" s="35" t="s">
        <v>94</v>
      </c>
      <c r="C235" s="196"/>
      <c r="D235" s="183"/>
      <c r="E235" s="33"/>
      <c r="F235" s="188"/>
    </row>
    <row r="236" spans="1:6" s="28" customFormat="1" ht="51" hidden="1" x14ac:dyDescent="0.25">
      <c r="A236" s="29" t="s">
        <v>146</v>
      </c>
      <c r="B236" s="93" t="s">
        <v>215</v>
      </c>
      <c r="C236" s="196"/>
      <c r="D236" s="183"/>
      <c r="E236" s="33"/>
      <c r="F236" s="188"/>
    </row>
    <row r="237" spans="1:6" s="28" customFormat="1" ht="12.75" hidden="1" x14ac:dyDescent="0.25">
      <c r="A237" s="44">
        <v>1</v>
      </c>
      <c r="B237" s="45" t="s">
        <v>2</v>
      </c>
      <c r="C237" s="196">
        <v>109</v>
      </c>
      <c r="D237" s="183" t="s">
        <v>30</v>
      </c>
      <c r="E237" s="33"/>
      <c r="F237" s="219">
        <f t="shared" ref="F237:F238" si="12">C237*E237</f>
        <v>0</v>
      </c>
    </row>
    <row r="238" spans="1:6" s="181" customFormat="1" ht="12.75" hidden="1" x14ac:dyDescent="0.25">
      <c r="A238" s="189">
        <v>2</v>
      </c>
      <c r="B238" s="190" t="s">
        <v>342</v>
      </c>
      <c r="C238" s="196">
        <v>36</v>
      </c>
      <c r="D238" s="183" t="s">
        <v>30</v>
      </c>
      <c r="E238" s="184"/>
      <c r="F238" s="219">
        <f t="shared" si="12"/>
        <v>0</v>
      </c>
    </row>
    <row r="239" spans="1:6" s="28" customFormat="1" ht="15" hidden="1" customHeight="1" x14ac:dyDescent="0.25">
      <c r="A239" s="44"/>
      <c r="B239" s="45"/>
      <c r="C239" s="196"/>
      <c r="D239" s="183"/>
      <c r="E239" s="31"/>
      <c r="F239" s="188"/>
    </row>
    <row r="240" spans="1:6" s="28" customFormat="1" ht="51" hidden="1" x14ac:dyDescent="0.25">
      <c r="A240" s="29" t="s">
        <v>147</v>
      </c>
      <c r="B240" s="93" t="s">
        <v>216</v>
      </c>
      <c r="C240" s="196"/>
      <c r="D240" s="183"/>
      <c r="E240" s="33"/>
      <c r="F240" s="188"/>
    </row>
    <row r="241" spans="1:6" s="28" customFormat="1" ht="12.75" hidden="1" x14ac:dyDescent="0.25">
      <c r="A241" s="44">
        <v>1</v>
      </c>
      <c r="B241" s="45" t="s">
        <v>2</v>
      </c>
      <c r="C241" s="196">
        <v>320.70549999999997</v>
      </c>
      <c r="D241" s="183" t="s">
        <v>30</v>
      </c>
      <c r="E241" s="33"/>
      <c r="F241" s="219">
        <f t="shared" ref="F241:F242" si="13">C241*E241</f>
        <v>0</v>
      </c>
    </row>
    <row r="242" spans="1:6" s="181" customFormat="1" ht="12.75" hidden="1" x14ac:dyDescent="0.25">
      <c r="A242" s="189">
        <v>2</v>
      </c>
      <c r="B242" s="190" t="s">
        <v>342</v>
      </c>
      <c r="C242" s="196">
        <v>36</v>
      </c>
      <c r="D242" s="183" t="s">
        <v>30</v>
      </c>
      <c r="E242" s="184"/>
      <c r="F242" s="219">
        <f t="shared" si="13"/>
        <v>0</v>
      </c>
    </row>
    <row r="243" spans="1:6" s="28" customFormat="1" ht="12.75" hidden="1" x14ac:dyDescent="0.25">
      <c r="A243" s="29"/>
      <c r="B243" s="93"/>
      <c r="C243" s="196"/>
      <c r="D243" s="183"/>
      <c r="E243" s="33"/>
      <c r="F243" s="188"/>
    </row>
    <row r="244" spans="1:6" s="28" customFormat="1" ht="15" hidden="1" customHeight="1" x14ac:dyDescent="0.25">
      <c r="A244" s="34">
        <v>4.5</v>
      </c>
      <c r="B244" s="104" t="s">
        <v>148</v>
      </c>
      <c r="C244" s="196"/>
      <c r="D244" s="183"/>
      <c r="E244" s="31"/>
      <c r="F244" s="188"/>
    </row>
    <row r="245" spans="1:6" s="28" customFormat="1" ht="25.5" hidden="1" x14ac:dyDescent="0.25">
      <c r="A245" s="29"/>
      <c r="B245" s="39" t="s">
        <v>275</v>
      </c>
      <c r="C245" s="196"/>
      <c r="D245" s="183"/>
      <c r="E245" s="31"/>
      <c r="F245" s="188"/>
    </row>
    <row r="246" spans="1:6" s="28" customFormat="1" ht="5.0999999999999996" hidden="1" customHeight="1" x14ac:dyDescent="0.25">
      <c r="A246" s="29"/>
      <c r="B246" s="39"/>
      <c r="C246" s="196"/>
      <c r="D246" s="183"/>
      <c r="E246" s="31"/>
      <c r="F246" s="188"/>
    </row>
    <row r="247" spans="1:6" s="28" customFormat="1" ht="15" hidden="1" customHeight="1" x14ac:dyDescent="0.25">
      <c r="A247" s="44">
        <v>1</v>
      </c>
      <c r="B247" s="45" t="s">
        <v>47</v>
      </c>
      <c r="C247" s="196">
        <v>368</v>
      </c>
      <c r="D247" s="183" t="s">
        <v>30</v>
      </c>
      <c r="E247" s="31"/>
      <c r="F247" s="219">
        <f t="shared" ref="F247" si="14">C247*E247</f>
        <v>0</v>
      </c>
    </row>
    <row r="248" spans="1:6" s="28" customFormat="1" ht="5.0999999999999996" hidden="1" customHeight="1" x14ac:dyDescent="0.25">
      <c r="A248" s="44"/>
      <c r="B248" s="45"/>
      <c r="C248" s="196"/>
      <c r="D248" s="183"/>
      <c r="E248" s="31"/>
      <c r="F248" s="188"/>
    </row>
    <row r="249" spans="1:6" s="181" customFormat="1" ht="12.75" hidden="1" x14ac:dyDescent="0.25">
      <c r="A249" s="182"/>
      <c r="B249" s="187"/>
      <c r="C249" s="196"/>
      <c r="D249" s="183"/>
      <c r="E249" s="183"/>
      <c r="F249" s="188"/>
    </row>
    <row r="250" spans="1:6" s="28" customFormat="1" ht="15" hidden="1" customHeight="1" x14ac:dyDescent="0.25">
      <c r="A250" s="44"/>
      <c r="B250" s="45"/>
      <c r="C250" s="196"/>
      <c r="D250" s="183"/>
      <c r="E250" s="31"/>
      <c r="F250" s="188"/>
    </row>
    <row r="251" spans="1:6" s="28" customFormat="1" ht="15" hidden="1" customHeight="1" x14ac:dyDescent="0.25">
      <c r="A251" s="44"/>
      <c r="B251" s="45"/>
      <c r="C251" s="196"/>
      <c r="D251" s="183"/>
      <c r="E251" s="31"/>
      <c r="F251" s="188"/>
    </row>
    <row r="252" spans="1:6" s="28" customFormat="1" ht="15" hidden="1" customHeight="1" x14ac:dyDescent="0.25">
      <c r="A252" s="44"/>
      <c r="B252" s="45"/>
      <c r="C252" s="196"/>
      <c r="D252" s="183"/>
      <c r="E252" s="31"/>
      <c r="F252" s="188"/>
    </row>
    <row r="253" spans="1:6" s="28" customFormat="1" ht="15" hidden="1" customHeight="1" x14ac:dyDescent="0.25">
      <c r="A253" s="44"/>
      <c r="B253" s="45"/>
      <c r="C253" s="196"/>
      <c r="D253" s="183"/>
      <c r="E253" s="33"/>
      <c r="F253" s="188"/>
    </row>
    <row r="254" spans="1:6" s="28" customFormat="1" ht="15" hidden="1" customHeight="1" x14ac:dyDescent="0.25">
      <c r="A254" s="46"/>
      <c r="B254" s="76" t="s">
        <v>48</v>
      </c>
      <c r="C254" s="157"/>
      <c r="D254" s="48"/>
      <c r="E254" s="49"/>
      <c r="F254" s="214"/>
    </row>
    <row r="255" spans="1:6" s="105" customFormat="1" ht="15" hidden="1" customHeight="1" x14ac:dyDescent="0.25">
      <c r="A255" s="50"/>
      <c r="B255" s="51" t="s">
        <v>49</v>
      </c>
      <c r="C255" s="158"/>
      <c r="D255" s="52"/>
      <c r="E255" s="53"/>
      <c r="F255" s="81">
        <f>SUM(F219:F254)</f>
        <v>0</v>
      </c>
    </row>
    <row r="256" spans="1:6" s="28" customFormat="1" ht="15" hidden="1" customHeight="1" x14ac:dyDescent="0.25">
      <c r="A256" s="101"/>
      <c r="B256" s="20" t="s">
        <v>50</v>
      </c>
      <c r="C256" s="166"/>
      <c r="D256" s="106"/>
      <c r="E256" s="103"/>
      <c r="F256" s="216"/>
    </row>
    <row r="257" spans="1:6" s="28" customFormat="1" ht="15" hidden="1" customHeight="1" x14ac:dyDescent="0.25">
      <c r="A257" s="29"/>
      <c r="B257" s="30" t="s">
        <v>270</v>
      </c>
      <c r="C257" s="196"/>
      <c r="D257" s="32"/>
      <c r="E257" s="33"/>
      <c r="F257" s="188"/>
    </row>
    <row r="258" spans="1:6" s="28" customFormat="1" ht="15" hidden="1" customHeight="1" x14ac:dyDescent="0.25">
      <c r="A258" s="29"/>
      <c r="B258" s="30"/>
      <c r="C258" s="196"/>
      <c r="D258" s="32"/>
      <c r="E258" s="33"/>
      <c r="F258" s="188"/>
    </row>
    <row r="259" spans="1:6" s="28" customFormat="1" ht="15" hidden="1" customHeight="1" x14ac:dyDescent="0.25">
      <c r="A259" s="34">
        <v>5.0999999999999996</v>
      </c>
      <c r="B259" s="38" t="s">
        <v>82</v>
      </c>
      <c r="C259" s="196"/>
      <c r="D259" s="32"/>
      <c r="E259" s="33"/>
      <c r="F259" s="188"/>
    </row>
    <row r="260" spans="1:6" s="28" customFormat="1" ht="53.25" hidden="1" customHeight="1" x14ac:dyDescent="0.25">
      <c r="A260" s="29"/>
      <c r="B260" s="45" t="s">
        <v>276</v>
      </c>
      <c r="C260" s="196"/>
      <c r="D260" s="40">
        <v>0</v>
      </c>
      <c r="E260" s="33"/>
      <c r="F260" s="188"/>
    </row>
    <row r="261" spans="1:6" s="28" customFormat="1" ht="12.75" hidden="1" x14ac:dyDescent="0.25">
      <c r="A261" s="29"/>
      <c r="B261" s="45" t="s">
        <v>95</v>
      </c>
      <c r="C261" s="196"/>
      <c r="D261" s="40">
        <v>0</v>
      </c>
      <c r="E261" s="33"/>
      <c r="F261" s="188"/>
    </row>
    <row r="262" spans="1:6" s="28" customFormat="1" ht="25.5" hidden="1" x14ac:dyDescent="0.25">
      <c r="A262" s="29"/>
      <c r="B262" s="45" t="s">
        <v>96</v>
      </c>
      <c r="C262" s="196"/>
      <c r="D262" s="40"/>
      <c r="E262" s="33"/>
      <c r="F262" s="188"/>
    </row>
    <row r="263" spans="1:6" s="28" customFormat="1" ht="15" hidden="1" customHeight="1" x14ac:dyDescent="0.25">
      <c r="A263" s="29"/>
      <c r="B263" s="45"/>
      <c r="C263" s="196"/>
      <c r="D263" s="40"/>
      <c r="E263" s="33"/>
      <c r="F263" s="188"/>
    </row>
    <row r="264" spans="1:6" s="71" customFormat="1" ht="15" hidden="1" customHeight="1" x14ac:dyDescent="0.25">
      <c r="A264" s="34">
        <v>5.2</v>
      </c>
      <c r="B264" s="107" t="s">
        <v>307</v>
      </c>
      <c r="C264" s="196"/>
      <c r="D264" s="40"/>
      <c r="E264" s="33"/>
      <c r="F264" s="188"/>
    </row>
    <row r="265" spans="1:6" s="28" customFormat="1" ht="51" hidden="1" x14ac:dyDescent="0.25">
      <c r="A265" s="29"/>
      <c r="B265" s="93" t="s">
        <v>308</v>
      </c>
      <c r="C265" s="196"/>
      <c r="D265" s="183"/>
      <c r="E265" s="33"/>
      <c r="F265" s="188"/>
    </row>
    <row r="266" spans="1:6" s="28" customFormat="1" ht="15" hidden="1" customHeight="1" x14ac:dyDescent="0.25">
      <c r="A266" s="44"/>
      <c r="B266" s="195"/>
      <c r="C266" s="196"/>
      <c r="D266" s="183"/>
      <c r="E266" s="31"/>
      <c r="F266" s="188"/>
    </row>
    <row r="267" spans="1:6" s="71" customFormat="1" ht="15" hidden="1" customHeight="1" x14ac:dyDescent="0.25">
      <c r="A267" s="185">
        <v>5.3</v>
      </c>
      <c r="B267" s="107" t="s">
        <v>309</v>
      </c>
      <c r="C267" s="196"/>
      <c r="D267" s="40"/>
      <c r="E267" s="184"/>
      <c r="F267" s="188"/>
    </row>
    <row r="268" spans="1:6" s="181" customFormat="1" ht="15" hidden="1" customHeight="1" x14ac:dyDescent="0.25">
      <c r="A268" s="189">
        <v>1</v>
      </c>
      <c r="B268" s="190" t="s">
        <v>47</v>
      </c>
      <c r="C268" s="196">
        <v>230.64</v>
      </c>
      <c r="D268" s="183" t="s">
        <v>30</v>
      </c>
      <c r="E268" s="183"/>
      <c r="F268" s="188">
        <f t="shared" ref="F268" si="15">C268*E268</f>
        <v>0</v>
      </c>
    </row>
    <row r="269" spans="1:6" s="181" customFormat="1" ht="15" hidden="1" customHeight="1" x14ac:dyDescent="0.25">
      <c r="A269" s="189"/>
      <c r="B269" s="190"/>
      <c r="C269" s="196"/>
      <c r="D269" s="183"/>
      <c r="E269" s="183"/>
      <c r="F269" s="188"/>
    </row>
    <row r="270" spans="1:6" s="181" customFormat="1" ht="15" hidden="1" customHeight="1" x14ac:dyDescent="0.25">
      <c r="A270" s="189"/>
      <c r="B270" s="195"/>
      <c r="C270" s="196"/>
      <c r="D270" s="183"/>
      <c r="E270" s="183"/>
      <c r="F270" s="188"/>
    </row>
    <row r="271" spans="1:6" s="71" customFormat="1" ht="15" hidden="1" customHeight="1" x14ac:dyDescent="0.25">
      <c r="A271" s="185">
        <v>5.3</v>
      </c>
      <c r="B271" s="107" t="s">
        <v>310</v>
      </c>
      <c r="C271" s="196"/>
      <c r="D271" s="40"/>
      <c r="E271" s="184"/>
      <c r="F271" s="188"/>
    </row>
    <row r="272" spans="1:6" s="181" customFormat="1" ht="15" hidden="1" customHeight="1" x14ac:dyDescent="0.25">
      <c r="A272" s="189">
        <v>1</v>
      </c>
      <c r="B272" s="190" t="s">
        <v>47</v>
      </c>
      <c r="C272" s="196">
        <v>24</v>
      </c>
      <c r="D272" s="183" t="s">
        <v>30</v>
      </c>
      <c r="E272" s="183"/>
      <c r="F272" s="188">
        <f t="shared" ref="F272" si="16">C272*E272</f>
        <v>0</v>
      </c>
    </row>
    <row r="273" spans="1:6" s="28" customFormat="1" ht="15" hidden="1" customHeight="1" x14ac:dyDescent="0.25">
      <c r="A273" s="44"/>
      <c r="B273" s="45"/>
      <c r="C273" s="196"/>
      <c r="D273" s="183"/>
      <c r="E273" s="33"/>
      <c r="F273" s="188"/>
    </row>
    <row r="274" spans="1:6" s="28" customFormat="1" ht="15" hidden="1" customHeight="1" x14ac:dyDescent="0.25">
      <c r="A274" s="44"/>
      <c r="B274" s="45"/>
      <c r="C274" s="196"/>
      <c r="D274" s="183"/>
      <c r="E274" s="33"/>
      <c r="F274" s="188"/>
    </row>
    <row r="275" spans="1:6" s="28" customFormat="1" ht="15" hidden="1" customHeight="1" x14ac:dyDescent="0.25">
      <c r="A275" s="44"/>
      <c r="B275" s="109"/>
      <c r="C275" s="196"/>
      <c r="D275" s="95"/>
      <c r="E275" s="33"/>
      <c r="F275" s="188"/>
    </row>
    <row r="276" spans="1:6" s="28" customFormat="1" ht="15" hidden="1" customHeight="1" x14ac:dyDescent="0.25">
      <c r="A276" s="44"/>
      <c r="B276" s="109"/>
      <c r="C276" s="196"/>
      <c r="D276" s="95"/>
      <c r="E276" s="33"/>
      <c r="F276" s="188"/>
    </row>
    <row r="277" spans="1:6" s="28" customFormat="1" ht="15" hidden="1" customHeight="1" x14ac:dyDescent="0.25">
      <c r="A277" s="44"/>
      <c r="B277" s="109"/>
      <c r="C277" s="196"/>
      <c r="D277" s="95"/>
      <c r="E277" s="33"/>
      <c r="F277" s="188"/>
    </row>
    <row r="278" spans="1:6" s="28" customFormat="1" ht="15" hidden="1" customHeight="1" x14ac:dyDescent="0.25">
      <c r="A278" s="44"/>
      <c r="B278" s="109"/>
      <c r="C278" s="196"/>
      <c r="D278" s="95"/>
      <c r="E278" s="33"/>
      <c r="F278" s="188"/>
    </row>
    <row r="279" spans="1:6" s="28" customFormat="1" ht="15" hidden="1" customHeight="1" x14ac:dyDescent="0.25">
      <c r="A279" s="44"/>
      <c r="B279" s="109"/>
      <c r="C279" s="196"/>
      <c r="D279" s="95"/>
      <c r="E279" s="33"/>
      <c r="F279" s="188"/>
    </row>
    <row r="280" spans="1:6" s="28" customFormat="1" ht="15" hidden="1" customHeight="1" x14ac:dyDescent="0.25">
      <c r="A280" s="44"/>
      <c r="B280" s="109"/>
      <c r="C280" s="196"/>
      <c r="D280" s="95"/>
      <c r="E280" s="33"/>
      <c r="F280" s="188"/>
    </row>
    <row r="281" spans="1:6" s="28" customFormat="1" ht="15" hidden="1" customHeight="1" x14ac:dyDescent="0.25">
      <c r="A281" s="44"/>
      <c r="B281" s="109"/>
      <c r="C281" s="196"/>
      <c r="D281" s="95"/>
      <c r="E281" s="33"/>
      <c r="F281" s="188"/>
    </row>
    <row r="282" spans="1:6" s="28" customFormat="1" ht="15" hidden="1" customHeight="1" x14ac:dyDescent="0.25">
      <c r="A282" s="44"/>
      <c r="B282" s="45"/>
      <c r="C282" s="196"/>
      <c r="D282" s="183"/>
      <c r="E282" s="33"/>
      <c r="F282" s="188"/>
    </row>
    <row r="283" spans="1:6" s="28" customFormat="1" ht="15" hidden="1" customHeight="1" x14ac:dyDescent="0.25">
      <c r="A283" s="44"/>
      <c r="B283" s="45"/>
      <c r="C283" s="196"/>
      <c r="D283" s="183"/>
      <c r="E283" s="33"/>
      <c r="F283" s="188"/>
    </row>
    <row r="284" spans="1:6" s="28" customFormat="1" ht="15" hidden="1" customHeight="1" x14ac:dyDescent="0.25">
      <c r="A284" s="44"/>
      <c r="B284" s="45"/>
      <c r="C284" s="196"/>
      <c r="D284" s="183"/>
      <c r="E284" s="33"/>
      <c r="F284" s="188"/>
    </row>
    <row r="285" spans="1:6" s="28" customFormat="1" ht="15" hidden="1" customHeight="1" x14ac:dyDescent="0.25">
      <c r="A285" s="44"/>
      <c r="B285" s="45"/>
      <c r="C285" s="196"/>
      <c r="D285" s="183"/>
      <c r="E285" s="33"/>
      <c r="F285" s="188"/>
    </row>
    <row r="286" spans="1:6" s="28" customFormat="1" ht="15" hidden="1" customHeight="1" x14ac:dyDescent="0.25">
      <c r="A286" s="44"/>
      <c r="B286" s="45"/>
      <c r="C286" s="196"/>
      <c r="D286" s="183"/>
      <c r="E286" s="33"/>
      <c r="F286" s="188"/>
    </row>
    <row r="287" spans="1:6" s="28" customFormat="1" ht="15" hidden="1" customHeight="1" x14ac:dyDescent="0.25">
      <c r="A287" s="46"/>
      <c r="B287" s="76" t="s">
        <v>97</v>
      </c>
      <c r="C287" s="157"/>
      <c r="D287" s="48"/>
      <c r="E287" s="49"/>
      <c r="F287" s="214"/>
    </row>
    <row r="288" spans="1:6" s="28" customFormat="1" ht="15" hidden="1" customHeight="1" x14ac:dyDescent="0.25">
      <c r="A288" s="50"/>
      <c r="B288" s="51" t="s">
        <v>52</v>
      </c>
      <c r="C288" s="158"/>
      <c r="D288" s="52"/>
      <c r="E288" s="53"/>
      <c r="F288" s="81">
        <f>SUM(F257:F287)</f>
        <v>0</v>
      </c>
    </row>
    <row r="289" spans="1:6" s="28" customFormat="1" ht="15" hidden="1" customHeight="1" x14ac:dyDescent="0.25">
      <c r="A289" s="82"/>
      <c r="B289" s="110" t="s">
        <v>53</v>
      </c>
      <c r="C289" s="166"/>
      <c r="D289" s="84"/>
      <c r="E289" s="150"/>
      <c r="F289" s="85"/>
    </row>
    <row r="290" spans="1:6" s="28" customFormat="1" ht="15" hidden="1" customHeight="1" x14ac:dyDescent="0.25">
      <c r="A290" s="58"/>
      <c r="B290" s="59" t="s">
        <v>98</v>
      </c>
      <c r="C290" s="156"/>
      <c r="D290" s="60"/>
      <c r="E290" s="61"/>
      <c r="F290" s="111"/>
    </row>
    <row r="291" spans="1:6" s="28" customFormat="1" ht="15" hidden="1" customHeight="1" x14ac:dyDescent="0.25">
      <c r="A291" s="34"/>
      <c r="B291" s="30"/>
      <c r="C291" s="196"/>
      <c r="D291" s="62"/>
      <c r="E291" s="63"/>
      <c r="F291" s="64"/>
    </row>
    <row r="292" spans="1:6" s="28" customFormat="1" ht="15" hidden="1" customHeight="1" x14ac:dyDescent="0.25">
      <c r="A292" s="34">
        <v>6.1</v>
      </c>
      <c r="B292" s="38" t="s">
        <v>82</v>
      </c>
      <c r="C292" s="196"/>
      <c r="D292" s="32"/>
      <c r="E292" s="33"/>
      <c r="F292" s="188"/>
    </row>
    <row r="293" spans="1:6" s="28" customFormat="1" ht="51" hidden="1" x14ac:dyDescent="0.25">
      <c r="A293" s="29"/>
      <c r="B293" s="45" t="s">
        <v>149</v>
      </c>
      <c r="C293" s="196"/>
      <c r="D293" s="40">
        <v>0</v>
      </c>
      <c r="E293" s="33"/>
      <c r="F293" s="188"/>
    </row>
    <row r="294" spans="1:6" s="28" customFormat="1" ht="15" hidden="1" customHeight="1" x14ac:dyDescent="0.25">
      <c r="A294" s="29"/>
      <c r="B294" s="67"/>
      <c r="C294" s="196"/>
      <c r="D294" s="183"/>
      <c r="E294" s="63"/>
      <c r="F294" s="64"/>
    </row>
    <row r="295" spans="1:6" s="28" customFormat="1" ht="15" hidden="1" customHeight="1" x14ac:dyDescent="0.25">
      <c r="A295" s="34">
        <v>6.2</v>
      </c>
      <c r="B295" s="35" t="s">
        <v>278</v>
      </c>
      <c r="C295" s="196"/>
      <c r="D295" s="183"/>
      <c r="E295" s="33"/>
      <c r="F295" s="188"/>
    </row>
    <row r="296" spans="1:6" s="28" customFormat="1" ht="15" hidden="1" customHeight="1" x14ac:dyDescent="0.25">
      <c r="A296" s="44">
        <v>1</v>
      </c>
      <c r="B296" s="190" t="s">
        <v>331</v>
      </c>
      <c r="C296" s="196">
        <v>377</v>
      </c>
      <c r="D296" s="183" t="s">
        <v>30</v>
      </c>
      <c r="E296" s="31"/>
      <c r="F296" s="188">
        <f t="shared" ref="F296" si="17">C296*E296</f>
        <v>0</v>
      </c>
    </row>
    <row r="297" spans="1:6" s="28" customFormat="1" ht="15" hidden="1" customHeight="1" x14ac:dyDescent="0.25">
      <c r="A297" s="189"/>
      <c r="B297" s="190"/>
      <c r="C297" s="196"/>
      <c r="D297" s="183"/>
      <c r="E297" s="63"/>
      <c r="F297" s="188"/>
    </row>
    <row r="298" spans="1:6" s="28" customFormat="1" ht="15" hidden="1" customHeight="1" x14ac:dyDescent="0.25">
      <c r="A298" s="34"/>
      <c r="B298" s="35"/>
      <c r="C298" s="196"/>
      <c r="D298" s="183"/>
      <c r="E298" s="33"/>
      <c r="F298" s="188"/>
    </row>
    <row r="299" spans="1:6" s="28" customFormat="1" ht="12.75" hidden="1" x14ac:dyDescent="0.25">
      <c r="A299" s="112"/>
      <c r="B299" s="93"/>
      <c r="C299" s="170"/>
      <c r="D299" s="183"/>
      <c r="E299" s="33"/>
      <c r="F299" s="188"/>
    </row>
    <row r="300" spans="1:6" s="28" customFormat="1" ht="15" hidden="1" customHeight="1" x14ac:dyDescent="0.25">
      <c r="A300" s="44"/>
      <c r="B300" s="45"/>
      <c r="C300" s="196"/>
      <c r="D300" s="183"/>
      <c r="E300" s="33"/>
      <c r="F300" s="188"/>
    </row>
    <row r="301" spans="1:6" s="28" customFormat="1" ht="15" hidden="1" customHeight="1" x14ac:dyDescent="0.25">
      <c r="A301" s="44"/>
      <c r="B301" s="45"/>
      <c r="C301" s="196"/>
      <c r="D301" s="183"/>
      <c r="E301" s="33"/>
      <c r="F301" s="188"/>
    </row>
    <row r="302" spans="1:6" s="28" customFormat="1" ht="15" hidden="1" customHeight="1" x14ac:dyDescent="0.25">
      <c r="A302" s="44"/>
      <c r="B302" s="45"/>
      <c r="C302" s="196"/>
      <c r="D302" s="183"/>
      <c r="E302" s="33"/>
      <c r="F302" s="188"/>
    </row>
    <row r="303" spans="1:6" s="28" customFormat="1" ht="15" hidden="1" customHeight="1" x14ac:dyDescent="0.25">
      <c r="A303" s="44"/>
      <c r="B303" s="93"/>
      <c r="C303" s="196"/>
      <c r="D303" s="183"/>
      <c r="E303" s="33"/>
      <c r="F303" s="188"/>
    </row>
    <row r="304" spans="1:6" s="28" customFormat="1" ht="15" hidden="1" customHeight="1" x14ac:dyDescent="0.25">
      <c r="A304" s="44"/>
      <c r="B304" s="68"/>
      <c r="C304" s="196"/>
      <c r="D304" s="183"/>
      <c r="E304" s="33"/>
      <c r="F304" s="188"/>
    </row>
    <row r="305" spans="1:6" s="28" customFormat="1" ht="15" hidden="1" customHeight="1" x14ac:dyDescent="0.25">
      <c r="A305" s="44"/>
      <c r="B305" s="68"/>
      <c r="C305" s="196"/>
      <c r="D305" s="183"/>
      <c r="E305" s="33"/>
      <c r="F305" s="188"/>
    </row>
    <row r="306" spans="1:6" s="28" customFormat="1" ht="15" hidden="1" customHeight="1" x14ac:dyDescent="0.25">
      <c r="A306" s="44"/>
      <c r="B306" s="68"/>
      <c r="C306" s="196"/>
      <c r="D306" s="183"/>
      <c r="E306" s="33"/>
      <c r="F306" s="188"/>
    </row>
    <row r="307" spans="1:6" s="28" customFormat="1" ht="15" hidden="1" customHeight="1" x14ac:dyDescent="0.25">
      <c r="A307" s="44"/>
      <c r="B307" s="68"/>
      <c r="C307" s="196"/>
      <c r="D307" s="183"/>
      <c r="E307" s="33"/>
      <c r="F307" s="188"/>
    </row>
    <row r="308" spans="1:6" s="28" customFormat="1" ht="15" hidden="1" customHeight="1" x14ac:dyDescent="0.25">
      <c r="A308" s="44"/>
      <c r="B308" s="68"/>
      <c r="C308" s="196"/>
      <c r="D308" s="183"/>
      <c r="E308" s="33"/>
      <c r="F308" s="188"/>
    </row>
    <row r="309" spans="1:6" s="28" customFormat="1" ht="15" hidden="1" customHeight="1" x14ac:dyDescent="0.25">
      <c r="A309" s="44"/>
      <c r="B309" s="68"/>
      <c r="C309" s="196"/>
      <c r="D309" s="183"/>
      <c r="E309" s="33"/>
      <c r="F309" s="188"/>
    </row>
    <row r="310" spans="1:6" s="28" customFormat="1" ht="15" hidden="1" customHeight="1" x14ac:dyDescent="0.25">
      <c r="A310" s="44"/>
      <c r="B310" s="68"/>
      <c r="C310" s="196"/>
      <c r="D310" s="183"/>
      <c r="E310" s="33"/>
      <c r="F310" s="188"/>
    </row>
    <row r="311" spans="1:6" s="28" customFormat="1" ht="15" hidden="1" customHeight="1" x14ac:dyDescent="0.25">
      <c r="A311" s="44"/>
      <c r="B311" s="68"/>
      <c r="C311" s="196"/>
      <c r="D311" s="183"/>
      <c r="E311" s="33"/>
      <c r="F311" s="188"/>
    </row>
    <row r="312" spans="1:6" s="28" customFormat="1" ht="15" hidden="1" customHeight="1" x14ac:dyDescent="0.25">
      <c r="A312" s="44"/>
      <c r="B312" s="68"/>
      <c r="C312" s="196"/>
      <c r="D312" s="183"/>
      <c r="E312" s="33"/>
      <c r="F312" s="188"/>
    </row>
    <row r="313" spans="1:6" s="28" customFormat="1" ht="15" hidden="1" customHeight="1" x14ac:dyDescent="0.25">
      <c r="A313" s="44"/>
      <c r="B313" s="68"/>
      <c r="C313" s="196"/>
      <c r="D313" s="183"/>
      <c r="E313" s="33"/>
      <c r="F313" s="188"/>
    </row>
    <row r="314" spans="1:6" s="28" customFormat="1" ht="15" hidden="1" customHeight="1" x14ac:dyDescent="0.25">
      <c r="A314" s="44"/>
      <c r="B314" s="68"/>
      <c r="C314" s="196"/>
      <c r="D314" s="183"/>
      <c r="E314" s="33"/>
      <c r="F314" s="188"/>
    </row>
    <row r="315" spans="1:6" s="28" customFormat="1" ht="15" hidden="1" customHeight="1" x14ac:dyDescent="0.25">
      <c r="A315" s="44"/>
      <c r="B315" s="68"/>
      <c r="C315" s="196"/>
      <c r="D315" s="183"/>
      <c r="E315" s="33"/>
      <c r="F315" s="188"/>
    </row>
    <row r="316" spans="1:6" s="28" customFormat="1" ht="15" hidden="1" customHeight="1" x14ac:dyDescent="0.25">
      <c r="A316" s="44"/>
      <c r="B316" s="68"/>
      <c r="C316" s="196"/>
      <c r="D316" s="183"/>
      <c r="E316" s="33"/>
      <c r="F316" s="188"/>
    </row>
    <row r="317" spans="1:6" s="28" customFormat="1" ht="15" hidden="1" customHeight="1" x14ac:dyDescent="0.25">
      <c r="A317" s="44"/>
      <c r="B317" s="68"/>
      <c r="C317" s="196"/>
      <c r="D317" s="183"/>
      <c r="E317" s="33"/>
      <c r="F317" s="188"/>
    </row>
    <row r="318" spans="1:6" s="28" customFormat="1" ht="15" hidden="1" customHeight="1" x14ac:dyDescent="0.25">
      <c r="A318" s="44"/>
      <c r="B318" s="68"/>
      <c r="C318" s="196"/>
      <c r="D318" s="183"/>
      <c r="E318" s="33"/>
      <c r="F318" s="188"/>
    </row>
    <row r="319" spans="1:6" s="28" customFormat="1" ht="15" hidden="1" customHeight="1" x14ac:dyDescent="0.25">
      <c r="A319" s="44"/>
      <c r="B319" s="68"/>
      <c r="C319" s="196"/>
      <c r="D319" s="183"/>
      <c r="E319" s="33"/>
      <c r="F319" s="188"/>
    </row>
    <row r="320" spans="1:6" s="28" customFormat="1" ht="15" hidden="1" customHeight="1" x14ac:dyDescent="0.25">
      <c r="A320" s="44"/>
      <c r="B320" s="68"/>
      <c r="C320" s="196"/>
      <c r="D320" s="183"/>
      <c r="E320" s="33"/>
      <c r="F320" s="188"/>
    </row>
    <row r="321" spans="1:6" s="28" customFormat="1" ht="15" hidden="1" customHeight="1" x14ac:dyDescent="0.25">
      <c r="A321" s="44"/>
      <c r="B321" s="69"/>
      <c r="C321" s="196"/>
      <c r="D321" s="183"/>
      <c r="E321" s="33"/>
      <c r="F321" s="188"/>
    </row>
    <row r="322" spans="1:6" s="28" customFormat="1" ht="15" hidden="1" customHeight="1" x14ac:dyDescent="0.25">
      <c r="A322" s="46"/>
      <c r="B322" s="76" t="s">
        <v>99</v>
      </c>
      <c r="C322" s="157"/>
      <c r="D322" s="48"/>
      <c r="E322" s="49"/>
      <c r="F322" s="214"/>
    </row>
    <row r="323" spans="1:6" s="105" customFormat="1" ht="15" hidden="1" customHeight="1" x14ac:dyDescent="0.25">
      <c r="A323" s="50"/>
      <c r="B323" s="51" t="s">
        <v>54</v>
      </c>
      <c r="C323" s="158"/>
      <c r="D323" s="52"/>
      <c r="E323" s="53"/>
      <c r="F323" s="81">
        <f>SUM(F290:F321)</f>
        <v>0</v>
      </c>
    </row>
    <row r="324" spans="1:6" s="28" customFormat="1" ht="15" hidden="1" customHeight="1" x14ac:dyDescent="0.25">
      <c r="A324" s="101"/>
      <c r="B324" s="20" t="s">
        <v>100</v>
      </c>
      <c r="C324" s="166"/>
      <c r="D324" s="106"/>
      <c r="E324" s="103"/>
      <c r="F324" s="216"/>
    </row>
    <row r="325" spans="1:6" s="28" customFormat="1" ht="15" hidden="1" customHeight="1" x14ac:dyDescent="0.25">
      <c r="A325" s="29"/>
      <c r="B325" s="37" t="s">
        <v>57</v>
      </c>
      <c r="C325" s="196"/>
      <c r="D325" s="32"/>
      <c r="E325" s="33"/>
      <c r="F325" s="188"/>
    </row>
    <row r="326" spans="1:6" s="28" customFormat="1" ht="15" hidden="1" customHeight="1" x14ac:dyDescent="0.25">
      <c r="A326" s="34">
        <v>7.1</v>
      </c>
      <c r="B326" s="38" t="s">
        <v>82</v>
      </c>
      <c r="C326" s="196"/>
      <c r="D326" s="32"/>
      <c r="E326" s="33"/>
      <c r="F326" s="188"/>
    </row>
    <row r="327" spans="1:6" s="28" customFormat="1" ht="38.25" hidden="1" x14ac:dyDescent="0.25">
      <c r="A327" s="29"/>
      <c r="B327" s="45" t="s">
        <v>150</v>
      </c>
      <c r="C327" s="196"/>
      <c r="D327" s="32"/>
      <c r="E327" s="33"/>
      <c r="F327" s="188"/>
    </row>
    <row r="328" spans="1:6" s="28" customFormat="1" ht="38.25" hidden="1" x14ac:dyDescent="0.25">
      <c r="A328" s="29"/>
      <c r="B328" s="45" t="s">
        <v>151</v>
      </c>
      <c r="C328" s="196"/>
      <c r="D328" s="32"/>
      <c r="E328" s="33"/>
      <c r="F328" s="188"/>
    </row>
    <row r="329" spans="1:6" s="28" customFormat="1" ht="25.5" hidden="1" x14ac:dyDescent="0.25">
      <c r="A329" s="29"/>
      <c r="B329" s="67" t="s">
        <v>152</v>
      </c>
      <c r="C329" s="196"/>
      <c r="D329" s="32"/>
      <c r="E329" s="33"/>
      <c r="F329" s="188"/>
    </row>
    <row r="330" spans="1:6" s="28" customFormat="1" ht="25.5" hidden="1" x14ac:dyDescent="0.25">
      <c r="A330" s="29"/>
      <c r="B330" s="67" t="s">
        <v>153</v>
      </c>
      <c r="C330" s="196"/>
      <c r="D330" s="32"/>
      <c r="E330" s="33"/>
      <c r="F330" s="188"/>
    </row>
    <row r="331" spans="1:6" s="28" customFormat="1" ht="25.5" hidden="1" x14ac:dyDescent="0.25">
      <c r="A331" s="29"/>
      <c r="B331" s="67" t="s">
        <v>154</v>
      </c>
      <c r="C331" s="196"/>
      <c r="D331" s="32"/>
      <c r="E331" s="33"/>
      <c r="F331" s="188"/>
    </row>
    <row r="332" spans="1:6" s="28" customFormat="1" ht="15" hidden="1" customHeight="1" x14ac:dyDescent="0.25">
      <c r="A332" s="29"/>
      <c r="B332" s="113"/>
      <c r="C332" s="196"/>
      <c r="D332" s="32"/>
      <c r="E332" s="33"/>
      <c r="F332" s="188"/>
    </row>
    <row r="333" spans="1:6" s="28" customFormat="1" ht="15" hidden="1" customHeight="1" x14ac:dyDescent="0.25">
      <c r="A333" s="114" t="s">
        <v>155</v>
      </c>
      <c r="B333" s="107" t="s">
        <v>228</v>
      </c>
      <c r="C333" s="196"/>
      <c r="D333" s="40"/>
      <c r="E333" s="33"/>
      <c r="F333" s="188"/>
    </row>
    <row r="334" spans="1:6" s="28" customFormat="1" ht="15" hidden="1" customHeight="1" x14ac:dyDescent="0.25">
      <c r="A334" s="44">
        <v>1</v>
      </c>
      <c r="B334" s="190" t="s">
        <v>313</v>
      </c>
      <c r="C334" s="196">
        <v>1</v>
      </c>
      <c r="D334" s="183" t="s">
        <v>1</v>
      </c>
      <c r="E334" s="33"/>
      <c r="F334" s="188">
        <f t="shared" ref="F334:F339" si="18">C334*E334</f>
        <v>0</v>
      </c>
    </row>
    <row r="335" spans="1:6" s="28" customFormat="1" ht="15" hidden="1" customHeight="1" x14ac:dyDescent="0.25">
      <c r="A335" s="44">
        <v>2</v>
      </c>
      <c r="B335" s="190" t="s">
        <v>312</v>
      </c>
      <c r="C335" s="196">
        <v>2</v>
      </c>
      <c r="D335" s="183" t="s">
        <v>1</v>
      </c>
      <c r="E335" s="33"/>
      <c r="F335" s="188">
        <f t="shared" si="18"/>
        <v>0</v>
      </c>
    </row>
    <row r="336" spans="1:6" s="28" customFormat="1" ht="15" hidden="1" customHeight="1" x14ac:dyDescent="0.25">
      <c r="A336" s="44">
        <v>3</v>
      </c>
      <c r="B336" s="190" t="s">
        <v>311</v>
      </c>
      <c r="C336" s="196">
        <v>13</v>
      </c>
      <c r="D336" s="183" t="s">
        <v>1</v>
      </c>
      <c r="E336" s="33"/>
      <c r="F336" s="188">
        <f t="shared" si="18"/>
        <v>0</v>
      </c>
    </row>
    <row r="337" spans="1:6" s="181" customFormat="1" ht="15" hidden="1" customHeight="1" x14ac:dyDescent="0.25">
      <c r="A337" s="189">
        <v>4</v>
      </c>
      <c r="B337" s="190" t="s">
        <v>314</v>
      </c>
      <c r="C337" s="196">
        <v>7</v>
      </c>
      <c r="D337" s="183" t="s">
        <v>1</v>
      </c>
      <c r="E337" s="184"/>
      <c r="F337" s="188">
        <f t="shared" si="18"/>
        <v>0</v>
      </c>
    </row>
    <row r="338" spans="1:6" s="181" customFormat="1" ht="15" hidden="1" customHeight="1" x14ac:dyDescent="0.25">
      <c r="A338" s="189">
        <v>5</v>
      </c>
      <c r="B338" s="190" t="s">
        <v>322</v>
      </c>
      <c r="C338" s="196">
        <v>1</v>
      </c>
      <c r="D338" s="183" t="s">
        <v>1</v>
      </c>
      <c r="E338" s="184"/>
      <c r="F338" s="188">
        <f t="shared" si="18"/>
        <v>0</v>
      </c>
    </row>
    <row r="339" spans="1:6" s="181" customFormat="1" ht="15" hidden="1" customHeight="1" x14ac:dyDescent="0.25">
      <c r="A339" s="198">
        <v>6</v>
      </c>
      <c r="B339" s="199" t="s">
        <v>347</v>
      </c>
      <c r="C339" s="200">
        <v>1</v>
      </c>
      <c r="D339" s="201" t="s">
        <v>1</v>
      </c>
      <c r="E339" s="184"/>
      <c r="F339" s="188">
        <f t="shared" si="18"/>
        <v>0</v>
      </c>
    </row>
    <row r="340" spans="1:6" s="181" customFormat="1" ht="15" hidden="1" customHeight="1" x14ac:dyDescent="0.25">
      <c r="A340" s="189"/>
      <c r="B340" s="190"/>
      <c r="C340" s="196"/>
      <c r="D340" s="183"/>
      <c r="E340" s="184"/>
      <c r="F340" s="188"/>
    </row>
    <row r="341" spans="1:6" s="28" customFormat="1" ht="12.75" hidden="1" x14ac:dyDescent="0.25">
      <c r="A341" s="70"/>
      <c r="B341" s="45"/>
      <c r="C341" s="196"/>
      <c r="D341" s="183"/>
      <c r="E341" s="33"/>
      <c r="F341" s="188"/>
    </row>
    <row r="342" spans="1:6" s="28" customFormat="1" ht="15" hidden="1" customHeight="1" x14ac:dyDescent="0.25">
      <c r="A342" s="114" t="s">
        <v>156</v>
      </c>
      <c r="B342" s="107" t="s">
        <v>229</v>
      </c>
      <c r="C342" s="196"/>
      <c r="D342" s="40"/>
      <c r="E342" s="33"/>
      <c r="F342" s="188"/>
    </row>
    <row r="343" spans="1:6" s="28" customFormat="1" ht="15" hidden="1" customHeight="1" x14ac:dyDescent="0.25">
      <c r="A343" s="44">
        <v>1</v>
      </c>
      <c r="B343" s="190" t="s">
        <v>316</v>
      </c>
      <c r="C343" s="196">
        <v>2</v>
      </c>
      <c r="D343" s="183" t="s">
        <v>1</v>
      </c>
      <c r="E343" s="33"/>
      <c r="F343" s="188">
        <f t="shared" ref="F343:F346" si="19">C343*E343</f>
        <v>0</v>
      </c>
    </row>
    <row r="344" spans="1:6" s="28" customFormat="1" ht="15" hidden="1" customHeight="1" x14ac:dyDescent="0.25">
      <c r="A344" s="44">
        <v>2</v>
      </c>
      <c r="B344" s="190" t="s">
        <v>315</v>
      </c>
      <c r="C344" s="196">
        <v>18</v>
      </c>
      <c r="D344" s="183" t="s">
        <v>1</v>
      </c>
      <c r="E344" s="33"/>
      <c r="F344" s="188">
        <f t="shared" si="19"/>
        <v>0</v>
      </c>
    </row>
    <row r="345" spans="1:6" s="28" customFormat="1" ht="15" hidden="1" customHeight="1" x14ac:dyDescent="0.25">
      <c r="A345" s="44">
        <v>3</v>
      </c>
      <c r="B345" s="181" t="s">
        <v>317</v>
      </c>
      <c r="C345" s="196">
        <v>8</v>
      </c>
      <c r="D345" s="183" t="s">
        <v>1</v>
      </c>
      <c r="E345" s="33"/>
      <c r="F345" s="188">
        <f t="shared" si="19"/>
        <v>0</v>
      </c>
    </row>
    <row r="346" spans="1:6" s="28" customFormat="1" ht="15" hidden="1" customHeight="1" x14ac:dyDescent="0.25">
      <c r="A346" s="189">
        <v>4</v>
      </c>
      <c r="B346" s="181" t="s">
        <v>343</v>
      </c>
      <c r="C346" s="196">
        <v>2</v>
      </c>
      <c r="D346" s="183" t="s">
        <v>1</v>
      </c>
      <c r="E346" s="33"/>
      <c r="F346" s="188">
        <f t="shared" si="19"/>
        <v>0</v>
      </c>
    </row>
    <row r="347" spans="1:6" s="28" customFormat="1" ht="15" hidden="1" customHeight="1" x14ac:dyDescent="0.25">
      <c r="A347" s="44"/>
      <c r="B347" s="45"/>
      <c r="C347" s="196"/>
      <c r="D347" s="183"/>
      <c r="E347" s="33"/>
      <c r="F347" s="188"/>
    </row>
    <row r="348" spans="1:6" s="28" customFormat="1" ht="15" hidden="1" customHeight="1" x14ac:dyDescent="0.25">
      <c r="A348" s="97"/>
      <c r="B348" s="45"/>
      <c r="C348" s="196"/>
      <c r="D348" s="183"/>
      <c r="E348" s="33"/>
      <c r="F348" s="188"/>
    </row>
    <row r="349" spans="1:6" s="28" customFormat="1" ht="15" hidden="1" customHeight="1" x14ac:dyDescent="0.25">
      <c r="A349" s="46"/>
      <c r="B349" s="47" t="s">
        <v>101</v>
      </c>
      <c r="C349" s="157"/>
      <c r="D349" s="48"/>
      <c r="E349" s="49"/>
      <c r="F349" s="214"/>
    </row>
    <row r="350" spans="1:6" s="105" customFormat="1" ht="15" hidden="1" customHeight="1" x14ac:dyDescent="0.25">
      <c r="A350" s="50"/>
      <c r="B350" s="51" t="s">
        <v>55</v>
      </c>
      <c r="C350" s="158"/>
      <c r="D350" s="52"/>
      <c r="E350" s="53"/>
      <c r="F350" s="81">
        <f>SUM(F325:F349)</f>
        <v>0</v>
      </c>
    </row>
    <row r="351" spans="1:6" s="28" customFormat="1" ht="15" hidden="1" customHeight="1" x14ac:dyDescent="0.25">
      <c r="A351" s="101"/>
      <c r="B351" s="20" t="s">
        <v>56</v>
      </c>
      <c r="C351" s="166"/>
      <c r="D351" s="106"/>
      <c r="E351" s="103"/>
      <c r="F351" s="216"/>
    </row>
    <row r="352" spans="1:6" s="28" customFormat="1" ht="15" hidden="1" customHeight="1" x14ac:dyDescent="0.25">
      <c r="A352" s="24"/>
      <c r="B352" s="59" t="s">
        <v>59</v>
      </c>
      <c r="C352" s="156"/>
      <c r="D352" s="26"/>
      <c r="E352" s="86"/>
      <c r="F352" s="87"/>
    </row>
    <row r="353" spans="1:6" s="28" customFormat="1" ht="15" hidden="1" customHeight="1" x14ac:dyDescent="0.25">
      <c r="A353" s="34">
        <v>8.1</v>
      </c>
      <c r="B353" s="38" t="s">
        <v>82</v>
      </c>
      <c r="C353" s="196"/>
      <c r="D353" s="32"/>
      <c r="E353" s="33"/>
      <c r="F353" s="188"/>
    </row>
    <row r="354" spans="1:6" s="28" customFormat="1" ht="38.25" hidden="1" x14ac:dyDescent="0.25">
      <c r="A354" s="29"/>
      <c r="B354" s="45" t="s">
        <v>157</v>
      </c>
      <c r="C354" s="196"/>
      <c r="D354" s="40">
        <v>0</v>
      </c>
      <c r="E354" s="33"/>
      <c r="F354" s="188"/>
    </row>
    <row r="355" spans="1:6" s="28" customFormat="1" ht="15" hidden="1" customHeight="1" x14ac:dyDescent="0.25">
      <c r="A355" s="29"/>
      <c r="B355" s="115"/>
      <c r="C355" s="196"/>
      <c r="D355" s="40">
        <v>0</v>
      </c>
      <c r="E355" s="33"/>
      <c r="F355" s="188"/>
    </row>
    <row r="356" spans="1:6" s="28" customFormat="1" ht="15" hidden="1" customHeight="1" x14ac:dyDescent="0.25">
      <c r="A356" s="34">
        <v>8.1999999999999993</v>
      </c>
      <c r="B356" s="38" t="s">
        <v>102</v>
      </c>
      <c r="C356" s="196"/>
      <c r="D356" s="40">
        <v>0</v>
      </c>
      <c r="E356" s="31"/>
      <c r="F356" s="188"/>
    </row>
    <row r="357" spans="1:6" s="28" customFormat="1" ht="15" hidden="1" customHeight="1" x14ac:dyDescent="0.25">
      <c r="A357" s="29" t="s">
        <v>103</v>
      </c>
      <c r="B357" s="104" t="s">
        <v>2</v>
      </c>
      <c r="C357" s="196"/>
      <c r="D357" s="40"/>
      <c r="E357" s="31"/>
      <c r="F357" s="188"/>
    </row>
    <row r="358" spans="1:6" s="28" customFormat="1" ht="12.75" hidden="1" x14ac:dyDescent="0.25">
      <c r="A358" s="44">
        <v>1</v>
      </c>
      <c r="B358" s="190" t="s">
        <v>318</v>
      </c>
      <c r="C358" s="196">
        <v>335</v>
      </c>
      <c r="D358" s="183" t="s">
        <v>30</v>
      </c>
      <c r="E358" s="31"/>
      <c r="F358" s="219">
        <f t="shared" ref="F358:F362" si="20">C358*E358</f>
        <v>0</v>
      </c>
    </row>
    <row r="359" spans="1:6" s="28" customFormat="1" ht="15" hidden="1" customHeight="1" x14ac:dyDescent="0.25">
      <c r="A359" s="44">
        <v>2</v>
      </c>
      <c r="B359" s="45" t="s">
        <v>104</v>
      </c>
      <c r="C359" s="196">
        <v>16</v>
      </c>
      <c r="D359" s="183" t="s">
        <v>30</v>
      </c>
      <c r="E359" s="31"/>
      <c r="F359" s="188">
        <f t="shared" si="20"/>
        <v>0</v>
      </c>
    </row>
    <row r="360" spans="1:6" s="28" customFormat="1" ht="16.5" hidden="1" customHeight="1" x14ac:dyDescent="0.25">
      <c r="A360" s="44">
        <v>3</v>
      </c>
      <c r="B360" s="190" t="s">
        <v>323</v>
      </c>
      <c r="C360" s="196">
        <v>35</v>
      </c>
      <c r="D360" s="183" t="s">
        <v>30</v>
      </c>
      <c r="E360" s="31"/>
      <c r="F360" s="188">
        <f t="shared" si="20"/>
        <v>0</v>
      </c>
    </row>
    <row r="361" spans="1:6" s="28" customFormat="1" ht="15" hidden="1" customHeight="1" x14ac:dyDescent="0.25">
      <c r="A361" s="189">
        <v>4</v>
      </c>
      <c r="B361" s="45" t="s">
        <v>334</v>
      </c>
      <c r="C361" s="196">
        <v>105</v>
      </c>
      <c r="D361" s="183" t="s">
        <v>51</v>
      </c>
      <c r="E361" s="31"/>
      <c r="F361" s="188">
        <f t="shared" si="20"/>
        <v>0</v>
      </c>
    </row>
    <row r="362" spans="1:6" s="28" customFormat="1" ht="15" hidden="1" customHeight="1" x14ac:dyDescent="0.25">
      <c r="A362" s="189">
        <v>5</v>
      </c>
      <c r="B362" s="190" t="s">
        <v>333</v>
      </c>
      <c r="C362" s="196">
        <v>105</v>
      </c>
      <c r="D362" s="183" t="s">
        <v>51</v>
      </c>
      <c r="E362" s="31"/>
      <c r="F362" s="188">
        <f t="shared" si="20"/>
        <v>0</v>
      </c>
    </row>
    <row r="363" spans="1:6" s="28" customFormat="1" ht="15" hidden="1" customHeight="1" x14ac:dyDescent="0.25">
      <c r="A363" s="44"/>
      <c r="B363" s="33"/>
      <c r="C363" s="196"/>
      <c r="D363" s="183"/>
      <c r="E363" s="31"/>
      <c r="F363" s="188"/>
    </row>
    <row r="364" spans="1:6" s="28" customFormat="1" ht="15" hidden="1" customHeight="1" x14ac:dyDescent="0.25">
      <c r="A364" s="44"/>
      <c r="B364" s="45"/>
      <c r="C364" s="196"/>
      <c r="D364" s="183"/>
      <c r="E364" s="33"/>
      <c r="F364" s="188"/>
    </row>
    <row r="365" spans="1:6" s="28" customFormat="1" ht="15" hidden="1" customHeight="1" x14ac:dyDescent="0.25">
      <c r="A365" s="44"/>
      <c r="B365" s="67"/>
      <c r="C365" s="196"/>
      <c r="D365" s="183"/>
      <c r="E365" s="33"/>
      <c r="F365" s="188"/>
    </row>
    <row r="366" spans="1:6" s="28" customFormat="1" ht="15" hidden="1" customHeight="1" x14ac:dyDescent="0.25">
      <c r="A366" s="46"/>
      <c r="B366" s="76" t="s">
        <v>105</v>
      </c>
      <c r="C366" s="157"/>
      <c r="D366" s="48"/>
      <c r="E366" s="49"/>
      <c r="F366" s="214"/>
    </row>
    <row r="367" spans="1:6" s="105" customFormat="1" ht="15" hidden="1" customHeight="1" x14ac:dyDescent="0.25">
      <c r="A367" s="50"/>
      <c r="B367" s="51" t="s">
        <v>58</v>
      </c>
      <c r="C367" s="158"/>
      <c r="D367" s="52"/>
      <c r="E367" s="53"/>
      <c r="F367" s="81">
        <f>SUM(F352:F366)</f>
        <v>0</v>
      </c>
    </row>
    <row r="368" spans="1:6" s="28" customFormat="1" ht="15" hidden="1" customHeight="1" x14ac:dyDescent="0.25">
      <c r="A368" s="82"/>
      <c r="B368" s="20" t="s">
        <v>106</v>
      </c>
      <c r="C368" s="166"/>
      <c r="D368" s="106"/>
      <c r="E368" s="103"/>
      <c r="F368" s="216"/>
    </row>
    <row r="369" spans="1:6" s="28" customFormat="1" ht="15" hidden="1" customHeight="1" x14ac:dyDescent="0.25">
      <c r="A369" s="24"/>
      <c r="B369" s="116" t="s">
        <v>61</v>
      </c>
      <c r="C369" s="196"/>
      <c r="D369" s="32"/>
      <c r="E369" s="33"/>
      <c r="F369" s="188"/>
    </row>
    <row r="370" spans="1:6" s="28" customFormat="1" ht="15" hidden="1" customHeight="1" x14ac:dyDescent="0.25">
      <c r="A370" s="88">
        <v>9.1</v>
      </c>
      <c r="B370" s="35" t="s">
        <v>82</v>
      </c>
      <c r="C370" s="196"/>
      <c r="D370" s="32"/>
      <c r="E370" s="33"/>
      <c r="F370" s="188"/>
    </row>
    <row r="371" spans="1:6" s="28" customFormat="1" ht="52.5" hidden="1" customHeight="1" x14ac:dyDescent="0.25">
      <c r="A371" s="88"/>
      <c r="B371" s="45" t="s">
        <v>179</v>
      </c>
      <c r="C371" s="196"/>
      <c r="D371" s="32"/>
      <c r="E371" s="33"/>
      <c r="F371" s="188"/>
    </row>
    <row r="372" spans="1:6" s="28" customFormat="1" ht="25.5" hidden="1" x14ac:dyDescent="0.25">
      <c r="A372" s="29"/>
      <c r="B372" s="45" t="s">
        <v>180</v>
      </c>
      <c r="C372" s="196"/>
      <c r="D372" s="40">
        <v>0</v>
      </c>
      <c r="E372" s="33"/>
      <c r="F372" s="188"/>
    </row>
    <row r="373" spans="1:6" s="28" customFormat="1" ht="15" hidden="1" customHeight="1" x14ac:dyDescent="0.25">
      <c r="A373" s="29"/>
      <c r="B373" s="45"/>
      <c r="C373" s="196"/>
      <c r="D373" s="40"/>
      <c r="E373" s="33"/>
      <c r="F373" s="188"/>
    </row>
    <row r="374" spans="1:6" s="28" customFormat="1" ht="15" hidden="1" customHeight="1" x14ac:dyDescent="0.25">
      <c r="A374" s="88">
        <v>9.1999999999999993</v>
      </c>
      <c r="B374" s="104" t="s">
        <v>110</v>
      </c>
      <c r="C374" s="196"/>
      <c r="D374" s="40">
        <v>0</v>
      </c>
      <c r="E374" s="33"/>
      <c r="F374" s="188"/>
    </row>
    <row r="375" spans="1:6" s="28" customFormat="1" ht="38.25" hidden="1" customHeight="1" x14ac:dyDescent="0.25">
      <c r="A375" s="34"/>
      <c r="B375" s="45" t="s">
        <v>217</v>
      </c>
      <c r="C375" s="196"/>
      <c r="D375" s="183" t="s">
        <v>36</v>
      </c>
      <c r="E375" s="33"/>
      <c r="F375" s="188"/>
    </row>
    <row r="376" spans="1:6" s="28" customFormat="1" ht="15" hidden="1" customHeight="1" x14ac:dyDescent="0.25">
      <c r="A376" s="44">
        <v>1</v>
      </c>
      <c r="B376" s="190" t="s">
        <v>332</v>
      </c>
      <c r="C376" s="196">
        <v>327</v>
      </c>
      <c r="D376" s="183" t="s">
        <v>30</v>
      </c>
      <c r="E376" s="31"/>
      <c r="F376" s="219">
        <f t="shared" ref="F376:F377" si="21">C376*E376</f>
        <v>0</v>
      </c>
    </row>
    <row r="377" spans="1:6" s="181" customFormat="1" ht="15" hidden="1" customHeight="1" x14ac:dyDescent="0.25">
      <c r="A377" s="189">
        <v>7</v>
      </c>
      <c r="B377" s="190" t="s">
        <v>277</v>
      </c>
      <c r="C377" s="196">
        <v>98</v>
      </c>
      <c r="D377" s="183" t="s">
        <v>30</v>
      </c>
      <c r="E377" s="183"/>
      <c r="F377" s="219">
        <f t="shared" si="21"/>
        <v>0</v>
      </c>
    </row>
    <row r="378" spans="1:6" s="28" customFormat="1" ht="15" hidden="1" customHeight="1" x14ac:dyDescent="0.25">
      <c r="A378" s="44"/>
      <c r="B378" s="45"/>
      <c r="C378" s="196"/>
      <c r="D378" s="183"/>
      <c r="E378" s="31"/>
      <c r="F378" s="219"/>
    </row>
    <row r="379" spans="1:6" s="28" customFormat="1" ht="15" hidden="1" customHeight="1" x14ac:dyDescent="0.25">
      <c r="A379" s="29" t="s">
        <v>230</v>
      </c>
      <c r="B379" s="104" t="s">
        <v>4</v>
      </c>
      <c r="C379" s="196"/>
      <c r="D379" s="40">
        <v>0</v>
      </c>
      <c r="E379" s="33"/>
      <c r="F379" s="219"/>
    </row>
    <row r="380" spans="1:6" s="28" customFormat="1" ht="25.5" hidden="1" x14ac:dyDescent="0.25">
      <c r="A380" s="34"/>
      <c r="B380" s="45" t="s">
        <v>218</v>
      </c>
      <c r="C380" s="196"/>
      <c r="D380" s="183" t="s">
        <v>36</v>
      </c>
      <c r="E380" s="33"/>
      <c r="F380" s="219"/>
    </row>
    <row r="381" spans="1:6" s="28" customFormat="1" ht="15" hidden="1" customHeight="1" x14ac:dyDescent="0.25">
      <c r="A381" s="44">
        <v>1</v>
      </c>
      <c r="B381" s="45" t="s">
        <v>47</v>
      </c>
      <c r="C381" s="196">
        <v>357</v>
      </c>
      <c r="D381" s="183" t="s">
        <v>30</v>
      </c>
      <c r="E381" s="31"/>
      <c r="F381" s="219">
        <f t="shared" ref="F381" si="22">C381*E381</f>
        <v>0</v>
      </c>
    </row>
    <row r="382" spans="1:6" s="28" customFormat="1" ht="15" hidden="1" customHeight="1" x14ac:dyDescent="0.25">
      <c r="A382" s="44"/>
      <c r="B382" s="45"/>
      <c r="C382" s="196"/>
      <c r="D382" s="183"/>
      <c r="E382" s="31"/>
      <c r="F382" s="188"/>
    </row>
    <row r="383" spans="1:6" s="28" customFormat="1" ht="15" hidden="1" customHeight="1" x14ac:dyDescent="0.25">
      <c r="A383" s="44"/>
      <c r="B383" s="45"/>
      <c r="C383" s="196"/>
      <c r="D383" s="183"/>
      <c r="E383" s="31"/>
      <c r="F383" s="188"/>
    </row>
    <row r="384" spans="1:6" s="28" customFormat="1" ht="15" hidden="1" customHeight="1" x14ac:dyDescent="0.25">
      <c r="A384" s="44"/>
      <c r="B384" s="33"/>
      <c r="C384" s="196"/>
      <c r="D384" s="183"/>
      <c r="E384" s="31"/>
      <c r="F384" s="188"/>
    </row>
    <row r="385" spans="1:6" s="28" customFormat="1" ht="15" hidden="1" customHeight="1" x14ac:dyDescent="0.25">
      <c r="A385" s="44" t="s">
        <v>231</v>
      </c>
      <c r="B385" s="104" t="s">
        <v>111</v>
      </c>
      <c r="C385" s="196"/>
      <c r="D385" s="183"/>
      <c r="E385" s="31"/>
      <c r="F385" s="188"/>
    </row>
    <row r="386" spans="1:6" s="28" customFormat="1" ht="25.5" hidden="1" x14ac:dyDescent="0.25">
      <c r="A386" s="34"/>
      <c r="B386" s="45" t="s">
        <v>222</v>
      </c>
      <c r="C386" s="196"/>
      <c r="D386" s="183"/>
      <c r="E386" s="31"/>
      <c r="F386" s="188"/>
    </row>
    <row r="387" spans="1:6" s="28" customFormat="1" ht="15" hidden="1" customHeight="1" x14ac:dyDescent="0.25">
      <c r="A387" s="44">
        <v>1</v>
      </c>
      <c r="B387" s="190" t="s">
        <v>324</v>
      </c>
      <c r="C387" s="196">
        <v>377</v>
      </c>
      <c r="D387" s="183" t="s">
        <v>30</v>
      </c>
      <c r="E387" s="31"/>
      <c r="F387" s="188">
        <f t="shared" ref="F387" si="23">C387*E387</f>
        <v>0</v>
      </c>
    </row>
    <row r="388" spans="1:6" s="28" customFormat="1" ht="15" hidden="1" customHeight="1" x14ac:dyDescent="0.25">
      <c r="A388" s="189"/>
      <c r="B388" s="190"/>
      <c r="C388" s="196"/>
      <c r="D388" s="183"/>
      <c r="E388" s="31"/>
      <c r="F388" s="188"/>
    </row>
    <row r="389" spans="1:6" s="28" customFormat="1" ht="15" hidden="1" customHeight="1" x14ac:dyDescent="0.25">
      <c r="A389" s="44"/>
      <c r="B389" s="33"/>
      <c r="C389" s="196"/>
      <c r="D389" s="183"/>
      <c r="E389" s="33"/>
      <c r="F389" s="188"/>
    </row>
    <row r="390" spans="1:6" s="28" customFormat="1" ht="15" hidden="1" customHeight="1" x14ac:dyDescent="0.25">
      <c r="A390" s="44"/>
      <c r="B390" s="33"/>
      <c r="C390" s="196"/>
      <c r="D390" s="183"/>
      <c r="E390" s="33"/>
      <c r="F390" s="188"/>
    </row>
    <row r="391" spans="1:6" s="28" customFormat="1" ht="15" hidden="1" customHeight="1" x14ac:dyDescent="0.25">
      <c r="A391" s="117"/>
      <c r="B391" s="76" t="s">
        <v>248</v>
      </c>
      <c r="C391" s="167"/>
      <c r="D391" s="118"/>
      <c r="E391" s="119"/>
      <c r="F391" s="214"/>
    </row>
    <row r="392" spans="1:6" s="105" customFormat="1" ht="15" hidden="1" customHeight="1" x14ac:dyDescent="0.25">
      <c r="A392" s="50"/>
      <c r="B392" s="51" t="s">
        <v>249</v>
      </c>
      <c r="C392" s="163"/>
      <c r="D392" s="79"/>
      <c r="E392" s="80"/>
      <c r="F392" s="81">
        <f>SUM(F369:F391)</f>
        <v>0</v>
      </c>
    </row>
    <row r="393" spans="1:6" s="28" customFormat="1" ht="15" hidden="1" customHeight="1" x14ac:dyDescent="0.25">
      <c r="A393" s="101"/>
      <c r="B393" s="110" t="s">
        <v>250</v>
      </c>
      <c r="C393" s="166"/>
      <c r="D393" s="106"/>
      <c r="E393" s="103"/>
      <c r="F393" s="216"/>
    </row>
    <row r="394" spans="1:6" s="28" customFormat="1" ht="15" hidden="1" customHeight="1" x14ac:dyDescent="0.25">
      <c r="A394" s="24"/>
      <c r="B394" s="120" t="s">
        <v>118</v>
      </c>
      <c r="C394" s="156"/>
      <c r="D394" s="26"/>
      <c r="E394" s="86"/>
      <c r="F394" s="87"/>
    </row>
    <row r="395" spans="1:6" s="28" customFormat="1" ht="15" hidden="1" customHeight="1" x14ac:dyDescent="0.25">
      <c r="A395" s="34">
        <v>10.1</v>
      </c>
      <c r="B395" s="35" t="s">
        <v>82</v>
      </c>
      <c r="C395" s="196"/>
      <c r="D395" s="32"/>
      <c r="E395" s="33"/>
      <c r="F395" s="188"/>
    </row>
    <row r="396" spans="1:6" s="28" customFormat="1" ht="38.25" hidden="1" x14ac:dyDescent="0.25">
      <c r="A396" s="34"/>
      <c r="B396" s="45" t="s">
        <v>65</v>
      </c>
      <c r="C396" s="196"/>
      <c r="D396" s="40">
        <v>0</v>
      </c>
      <c r="E396" s="33"/>
      <c r="F396" s="188"/>
    </row>
    <row r="397" spans="1:6" s="28" customFormat="1" ht="15" hidden="1" customHeight="1" x14ac:dyDescent="0.25">
      <c r="A397" s="29"/>
      <c r="B397" s="109"/>
      <c r="C397" s="196"/>
      <c r="D397" s="183"/>
      <c r="E397" s="33"/>
      <c r="F397" s="188"/>
    </row>
    <row r="398" spans="1:6" s="28" customFormat="1" ht="15" hidden="1" customHeight="1" x14ac:dyDescent="0.25">
      <c r="A398" s="34">
        <v>10.199999999999999</v>
      </c>
      <c r="B398" s="121" t="s">
        <v>197</v>
      </c>
      <c r="C398" s="196"/>
      <c r="D398" s="183"/>
      <c r="E398" s="33"/>
      <c r="F398" s="188"/>
    </row>
    <row r="399" spans="1:6" s="28" customFormat="1" ht="25.5" hidden="1" x14ac:dyDescent="0.25">
      <c r="A399" s="29"/>
      <c r="B399" s="122" t="s">
        <v>119</v>
      </c>
      <c r="C399" s="196"/>
      <c r="D399" s="183"/>
      <c r="E399" s="33"/>
      <c r="F399" s="188"/>
    </row>
    <row r="400" spans="1:6" s="28" customFormat="1" ht="25.5" hidden="1" x14ac:dyDescent="0.25">
      <c r="A400" s="44">
        <v>1</v>
      </c>
      <c r="B400" s="194" t="s">
        <v>319</v>
      </c>
      <c r="C400" s="196">
        <v>612</v>
      </c>
      <c r="D400" s="183" t="s">
        <v>51</v>
      </c>
      <c r="E400" s="31"/>
      <c r="F400" s="188">
        <f t="shared" ref="F400:F403" si="24">C400*E400</f>
        <v>0</v>
      </c>
    </row>
    <row r="401" spans="1:6" s="28" customFormat="1" ht="25.5" hidden="1" x14ac:dyDescent="0.25">
      <c r="A401" s="198">
        <v>2</v>
      </c>
      <c r="B401" s="211" t="s">
        <v>120</v>
      </c>
      <c r="C401" s="200">
        <v>714</v>
      </c>
      <c r="D401" s="201" t="s">
        <v>51</v>
      </c>
      <c r="E401" s="31"/>
      <c r="F401" s="188">
        <f t="shared" si="24"/>
        <v>0</v>
      </c>
    </row>
    <row r="402" spans="1:6" s="181" customFormat="1" ht="12.75" hidden="1" x14ac:dyDescent="0.25">
      <c r="A402" s="198">
        <v>3</v>
      </c>
      <c r="B402" s="211" t="s">
        <v>280</v>
      </c>
      <c r="C402" s="200">
        <v>74</v>
      </c>
      <c r="D402" s="201" t="s">
        <v>51</v>
      </c>
      <c r="E402" s="183"/>
      <c r="F402" s="188">
        <f t="shared" si="24"/>
        <v>0</v>
      </c>
    </row>
    <row r="403" spans="1:6" s="28" customFormat="1" ht="15" hidden="1" customHeight="1" x14ac:dyDescent="0.25">
      <c r="A403" s="198">
        <v>4</v>
      </c>
      <c r="B403" s="210" t="s">
        <v>356</v>
      </c>
      <c r="C403" s="200">
        <v>100</v>
      </c>
      <c r="D403" s="201" t="s">
        <v>51</v>
      </c>
      <c r="E403" s="33"/>
      <c r="F403" s="188">
        <f t="shared" si="24"/>
        <v>0</v>
      </c>
    </row>
    <row r="404" spans="1:6" s="181" customFormat="1" ht="15" hidden="1" customHeight="1" x14ac:dyDescent="0.25">
      <c r="A404" s="185"/>
      <c r="B404" s="192"/>
      <c r="C404" s="196"/>
      <c r="D404" s="183"/>
      <c r="E404" s="184"/>
      <c r="F404" s="188"/>
    </row>
    <row r="405" spans="1:6" s="181" customFormat="1" ht="39" hidden="1" customHeight="1" x14ac:dyDescent="0.25">
      <c r="A405" s="185"/>
      <c r="B405" s="193"/>
      <c r="C405" s="196"/>
      <c r="D405" s="183"/>
      <c r="E405" s="184"/>
      <c r="F405" s="188"/>
    </row>
    <row r="406" spans="1:6" s="181" customFormat="1" ht="17.25" hidden="1" customHeight="1" x14ac:dyDescent="0.25">
      <c r="A406" s="189"/>
      <c r="B406" s="194"/>
      <c r="C406" s="196"/>
      <c r="D406" s="183"/>
      <c r="E406" s="183"/>
      <c r="F406" s="188"/>
    </row>
    <row r="407" spans="1:6" s="181" customFormat="1" ht="15" hidden="1" customHeight="1" x14ac:dyDescent="0.25">
      <c r="A407" s="189"/>
      <c r="B407" s="193"/>
      <c r="C407" s="196"/>
      <c r="D407" s="183"/>
      <c r="E407" s="184"/>
      <c r="F407" s="188"/>
    </row>
    <row r="408" spans="1:6" s="181" customFormat="1" ht="15" hidden="1" customHeight="1" x14ac:dyDescent="0.25">
      <c r="A408" s="189"/>
      <c r="B408" s="193"/>
      <c r="C408" s="196"/>
      <c r="D408" s="183"/>
      <c r="E408" s="184"/>
      <c r="F408" s="188"/>
    </row>
    <row r="409" spans="1:6" s="28" customFormat="1" ht="15" hidden="1" customHeight="1" x14ac:dyDescent="0.25">
      <c r="A409" s="34">
        <v>10.3</v>
      </c>
      <c r="B409" s="121" t="s">
        <v>198</v>
      </c>
      <c r="C409" s="196"/>
      <c r="D409" s="183"/>
      <c r="E409" s="33"/>
      <c r="F409" s="188"/>
    </row>
    <row r="410" spans="1:6" s="28" customFormat="1" ht="38.25" hidden="1" x14ac:dyDescent="0.25">
      <c r="A410" s="29"/>
      <c r="B410" s="123" t="s">
        <v>199</v>
      </c>
      <c r="C410" s="196"/>
      <c r="D410" s="183"/>
      <c r="E410" s="31"/>
      <c r="F410" s="188"/>
    </row>
    <row r="411" spans="1:6" s="28" customFormat="1" ht="5.0999999999999996" hidden="1" customHeight="1" x14ac:dyDescent="0.25">
      <c r="A411" s="44"/>
      <c r="B411" s="122"/>
      <c r="C411" s="196"/>
      <c r="D411" s="183"/>
      <c r="E411" s="31"/>
      <c r="F411" s="188"/>
    </row>
    <row r="412" spans="1:6" s="28" customFormat="1" ht="15" hidden="1" customHeight="1" x14ac:dyDescent="0.25">
      <c r="A412" s="44">
        <v>1</v>
      </c>
      <c r="B412" s="122" t="s">
        <v>196</v>
      </c>
      <c r="C412" s="196">
        <v>461</v>
      </c>
      <c r="D412" s="183" t="s">
        <v>30</v>
      </c>
      <c r="E412" s="31"/>
      <c r="F412" s="188">
        <f t="shared" ref="F412:F417" si="25">C412*E412</f>
        <v>0</v>
      </c>
    </row>
    <row r="413" spans="1:6" s="28" customFormat="1" ht="12.75" hidden="1" x14ac:dyDescent="0.25">
      <c r="A413" s="44">
        <v>2</v>
      </c>
      <c r="B413" s="122" t="s">
        <v>279</v>
      </c>
      <c r="C413" s="196">
        <v>461</v>
      </c>
      <c r="D413" s="183" t="s">
        <v>30</v>
      </c>
      <c r="E413" s="31"/>
      <c r="F413" s="188">
        <f t="shared" si="25"/>
        <v>0</v>
      </c>
    </row>
    <row r="414" spans="1:6" s="28" customFormat="1" ht="15" hidden="1" customHeight="1" x14ac:dyDescent="0.25">
      <c r="A414" s="44">
        <v>3</v>
      </c>
      <c r="B414" s="122" t="s">
        <v>67</v>
      </c>
      <c r="C414" s="196">
        <v>461</v>
      </c>
      <c r="D414" s="183" t="s">
        <v>30</v>
      </c>
      <c r="E414" s="31"/>
      <c r="F414" s="188">
        <f t="shared" si="25"/>
        <v>0</v>
      </c>
    </row>
    <row r="415" spans="1:6" s="28" customFormat="1" ht="15" hidden="1" customHeight="1" x14ac:dyDescent="0.25">
      <c r="A415" s="44">
        <v>4</v>
      </c>
      <c r="B415" s="122" t="s">
        <v>121</v>
      </c>
      <c r="C415" s="196">
        <v>85</v>
      </c>
      <c r="D415" s="183" t="s">
        <v>51</v>
      </c>
      <c r="E415" s="31"/>
      <c r="F415" s="188">
        <f t="shared" si="25"/>
        <v>0</v>
      </c>
    </row>
    <row r="416" spans="1:6" s="28" customFormat="1" ht="15" hidden="1" customHeight="1" x14ac:dyDescent="0.25">
      <c r="A416" s="198">
        <v>5</v>
      </c>
      <c r="B416" s="210" t="s">
        <v>354</v>
      </c>
      <c r="C416" s="200">
        <v>120</v>
      </c>
      <c r="D416" s="201" t="s">
        <v>51</v>
      </c>
      <c r="E416" s="201"/>
      <c r="F416" s="188">
        <f t="shared" si="25"/>
        <v>0</v>
      </c>
    </row>
    <row r="417" spans="1:6" s="28" customFormat="1" ht="15" hidden="1" customHeight="1" x14ac:dyDescent="0.25">
      <c r="A417" s="198">
        <v>6</v>
      </c>
      <c r="B417" s="210" t="s">
        <v>355</v>
      </c>
      <c r="C417" s="200">
        <v>100</v>
      </c>
      <c r="D417" s="201" t="s">
        <v>51</v>
      </c>
      <c r="E417" s="31"/>
      <c r="F417" s="188">
        <f t="shared" si="25"/>
        <v>0</v>
      </c>
    </row>
    <row r="418" spans="1:6" s="28" customFormat="1" ht="15" hidden="1" customHeight="1" x14ac:dyDescent="0.25">
      <c r="A418" s="44"/>
      <c r="B418" s="122"/>
      <c r="C418" s="196"/>
      <c r="D418" s="183"/>
      <c r="E418" s="31"/>
      <c r="F418" s="188"/>
    </row>
    <row r="419" spans="1:6" s="28" customFormat="1" ht="15" hidden="1" customHeight="1" x14ac:dyDescent="0.25">
      <c r="A419" s="44"/>
      <c r="B419" s="122"/>
      <c r="C419" s="196"/>
      <c r="D419" s="183"/>
      <c r="E419" s="31"/>
      <c r="F419" s="188"/>
    </row>
    <row r="420" spans="1:6" s="28" customFormat="1" ht="15" hidden="1" customHeight="1" x14ac:dyDescent="0.25">
      <c r="A420" s="44"/>
      <c r="B420" s="122"/>
      <c r="C420" s="196"/>
      <c r="D420" s="183"/>
      <c r="E420" s="31"/>
      <c r="F420" s="188"/>
    </row>
    <row r="421" spans="1:6" s="28" customFormat="1" ht="15" hidden="1" customHeight="1" x14ac:dyDescent="0.25">
      <c r="A421" s="44"/>
      <c r="B421" s="122"/>
      <c r="C421" s="196"/>
      <c r="D421" s="183"/>
      <c r="E421" s="31"/>
      <c r="F421" s="188"/>
    </row>
    <row r="422" spans="1:6" s="28" customFormat="1" ht="15" hidden="1" customHeight="1" x14ac:dyDescent="0.25">
      <c r="A422" s="44"/>
      <c r="B422" s="122"/>
      <c r="C422" s="196"/>
      <c r="D422" s="183"/>
      <c r="E422" s="31"/>
      <c r="F422" s="188"/>
    </row>
    <row r="423" spans="1:6" s="28" customFormat="1" ht="15" hidden="1" customHeight="1" x14ac:dyDescent="0.25">
      <c r="A423" s="44"/>
      <c r="B423" s="122"/>
      <c r="C423" s="196"/>
      <c r="D423" s="183"/>
      <c r="E423" s="31"/>
      <c r="F423" s="188"/>
    </row>
    <row r="424" spans="1:6" s="28" customFormat="1" ht="15" hidden="1" customHeight="1" x14ac:dyDescent="0.25">
      <c r="A424" s="44"/>
      <c r="B424" s="122"/>
      <c r="C424" s="196"/>
      <c r="D424" s="183"/>
      <c r="E424" s="33"/>
      <c r="F424" s="188"/>
    </row>
    <row r="425" spans="1:6" s="28" customFormat="1" ht="15" hidden="1" customHeight="1" x14ac:dyDescent="0.25">
      <c r="A425" s="44"/>
      <c r="B425" s="45"/>
      <c r="C425" s="196"/>
      <c r="D425" s="183"/>
      <c r="E425" s="33"/>
      <c r="F425" s="188"/>
    </row>
    <row r="426" spans="1:6" s="28" customFormat="1" ht="15" hidden="1" customHeight="1" x14ac:dyDescent="0.25">
      <c r="A426" s="117"/>
      <c r="B426" s="76" t="s">
        <v>251</v>
      </c>
      <c r="C426" s="157"/>
      <c r="D426" s="124">
        <v>0</v>
      </c>
      <c r="E426" s="49"/>
      <c r="F426" s="214"/>
    </row>
    <row r="427" spans="1:6" s="28" customFormat="1" ht="15" hidden="1" customHeight="1" x14ac:dyDescent="0.25">
      <c r="A427" s="78"/>
      <c r="B427" s="51" t="s">
        <v>60</v>
      </c>
      <c r="C427" s="158"/>
      <c r="D427" s="52"/>
      <c r="E427" s="53"/>
      <c r="F427" s="81">
        <f>SUM(F394:F426)</f>
        <v>0</v>
      </c>
    </row>
    <row r="428" spans="1:6" s="28" customFormat="1" ht="15" hidden="1" customHeight="1" x14ac:dyDescent="0.25">
      <c r="A428" s="101"/>
      <c r="B428" s="20" t="s">
        <v>252</v>
      </c>
      <c r="C428" s="166"/>
      <c r="D428" s="106"/>
      <c r="E428" s="103"/>
      <c r="F428" s="212"/>
    </row>
    <row r="429" spans="1:6" s="28" customFormat="1" ht="15" hidden="1" customHeight="1" x14ac:dyDescent="0.25">
      <c r="A429" s="34"/>
      <c r="B429" s="30" t="s">
        <v>62</v>
      </c>
      <c r="C429" s="161"/>
      <c r="D429" s="40"/>
      <c r="E429" s="33"/>
      <c r="F429" s="188"/>
    </row>
    <row r="430" spans="1:6" s="28" customFormat="1" ht="15" hidden="1" customHeight="1" x14ac:dyDescent="0.25">
      <c r="A430" s="34"/>
      <c r="B430" s="30"/>
      <c r="C430" s="161"/>
      <c r="D430" s="40"/>
      <c r="E430" s="33"/>
      <c r="F430" s="188"/>
    </row>
    <row r="431" spans="1:6" s="28" customFormat="1" ht="15" hidden="1" customHeight="1" x14ac:dyDescent="0.25">
      <c r="A431" s="34">
        <v>11.1</v>
      </c>
      <c r="B431" s="38" t="s">
        <v>82</v>
      </c>
      <c r="C431" s="161"/>
      <c r="D431" s="40"/>
      <c r="E431" s="33"/>
      <c r="F431" s="188"/>
    </row>
    <row r="432" spans="1:6" s="28" customFormat="1" ht="76.5" hidden="1" x14ac:dyDescent="0.25">
      <c r="A432" s="29"/>
      <c r="B432" s="125" t="s">
        <v>219</v>
      </c>
      <c r="C432" s="196"/>
      <c r="D432" s="40"/>
      <c r="E432" s="33"/>
      <c r="F432" s="188"/>
    </row>
    <row r="433" spans="1:6" s="28" customFormat="1" ht="12.75" hidden="1" x14ac:dyDescent="0.25">
      <c r="A433" s="44" t="s">
        <v>36</v>
      </c>
      <c r="B433" s="126" t="s">
        <v>158</v>
      </c>
      <c r="C433" s="196"/>
      <c r="D433" s="40"/>
      <c r="E433" s="33"/>
      <c r="F433" s="188"/>
    </row>
    <row r="434" spans="1:6" s="28" customFormat="1" ht="26.25" hidden="1" customHeight="1" x14ac:dyDescent="0.25">
      <c r="A434" s="44"/>
      <c r="B434" s="126" t="s">
        <v>159</v>
      </c>
      <c r="C434" s="196"/>
      <c r="D434" s="40"/>
      <c r="E434" s="33"/>
      <c r="F434" s="188"/>
    </row>
    <row r="435" spans="1:6" s="28" customFormat="1" ht="15" hidden="1" customHeight="1" x14ac:dyDescent="0.25">
      <c r="A435" s="34">
        <v>11.2</v>
      </c>
      <c r="B435" s="127" t="s">
        <v>162</v>
      </c>
      <c r="C435" s="196"/>
      <c r="D435" s="40"/>
      <c r="E435" s="33"/>
      <c r="F435" s="188"/>
    </row>
    <row r="436" spans="1:6" s="28" customFormat="1" ht="38.25" hidden="1" x14ac:dyDescent="0.25">
      <c r="A436" s="44">
        <v>1</v>
      </c>
      <c r="B436" s="109" t="s">
        <v>166</v>
      </c>
      <c r="C436" s="196">
        <v>1</v>
      </c>
      <c r="D436" s="40" t="s">
        <v>27</v>
      </c>
      <c r="E436" s="95"/>
      <c r="F436" s="188">
        <f t="shared" ref="F436:F438" si="26">C436*E436</f>
        <v>0</v>
      </c>
    </row>
    <row r="437" spans="1:6" s="28" customFormat="1" ht="38.25" hidden="1" x14ac:dyDescent="0.25">
      <c r="A437" s="44">
        <v>2</v>
      </c>
      <c r="B437" s="109" t="s">
        <v>167</v>
      </c>
      <c r="C437" s="196">
        <v>1</v>
      </c>
      <c r="D437" s="40" t="s">
        <v>27</v>
      </c>
      <c r="E437" s="95"/>
      <c r="F437" s="188">
        <f t="shared" si="26"/>
        <v>0</v>
      </c>
    </row>
    <row r="438" spans="1:6" s="28" customFormat="1" ht="27" hidden="1" customHeight="1" x14ac:dyDescent="0.25">
      <c r="A438" s="44">
        <v>3</v>
      </c>
      <c r="B438" s="109" t="s">
        <v>168</v>
      </c>
      <c r="C438" s="196">
        <v>1</v>
      </c>
      <c r="D438" s="40" t="s">
        <v>27</v>
      </c>
      <c r="E438" s="95"/>
      <c r="F438" s="188">
        <f t="shared" si="26"/>
        <v>0</v>
      </c>
    </row>
    <row r="439" spans="1:6" s="28" customFormat="1" ht="15" hidden="1" customHeight="1" x14ac:dyDescent="0.25">
      <c r="A439" s="44"/>
      <c r="B439" s="128"/>
      <c r="C439" s="196"/>
      <c r="D439" s="40"/>
      <c r="E439" s="95"/>
      <c r="F439" s="188"/>
    </row>
    <row r="440" spans="1:6" s="28" customFormat="1" ht="15" hidden="1" customHeight="1" x14ac:dyDescent="0.25">
      <c r="A440" s="29" t="s">
        <v>376</v>
      </c>
      <c r="B440" s="140" t="s">
        <v>107</v>
      </c>
      <c r="C440" s="196"/>
      <c r="D440" s="40"/>
      <c r="E440" s="33"/>
      <c r="F440" s="188"/>
    </row>
    <row r="441" spans="1:6" s="28" customFormat="1" ht="27" hidden="1" customHeight="1" x14ac:dyDescent="0.25">
      <c r="A441" s="44"/>
      <c r="B441" s="109" t="s">
        <v>204</v>
      </c>
      <c r="C441" s="196"/>
      <c r="D441" s="40"/>
      <c r="E441" s="33"/>
      <c r="F441" s="188"/>
    </row>
    <row r="442" spans="1:6" s="28" customFormat="1" ht="12.75" hidden="1" x14ac:dyDescent="0.25">
      <c r="A442" s="44"/>
      <c r="B442" s="109" t="s">
        <v>206</v>
      </c>
      <c r="C442" s="196"/>
      <c r="D442" s="40"/>
      <c r="E442" s="33"/>
      <c r="F442" s="188"/>
    </row>
    <row r="443" spans="1:6" s="28" customFormat="1" ht="15" hidden="1" customHeight="1" x14ac:dyDescent="0.25">
      <c r="A443" s="44"/>
      <c r="B443" s="109" t="s">
        <v>205</v>
      </c>
      <c r="C443" s="196"/>
      <c r="D443" s="40"/>
      <c r="E443" s="33"/>
      <c r="F443" s="188"/>
    </row>
    <row r="444" spans="1:6" s="28" customFormat="1" ht="25.5" hidden="1" x14ac:dyDescent="0.25">
      <c r="A444" s="44"/>
      <c r="B444" s="109" t="s">
        <v>207</v>
      </c>
      <c r="C444" s="196"/>
      <c r="D444" s="40"/>
      <c r="E444" s="33"/>
      <c r="F444" s="188"/>
    </row>
    <row r="445" spans="1:6" s="28" customFormat="1" ht="12.75" hidden="1" x14ac:dyDescent="0.25">
      <c r="A445" s="44"/>
      <c r="B445" s="109" t="s">
        <v>208</v>
      </c>
      <c r="C445" s="196"/>
      <c r="D445" s="40"/>
      <c r="E445" s="33"/>
      <c r="F445" s="188"/>
    </row>
    <row r="446" spans="1:6" s="28" customFormat="1" ht="15" hidden="1" customHeight="1" x14ac:dyDescent="0.25">
      <c r="A446" s="44"/>
      <c r="B446" s="109"/>
      <c r="C446" s="196"/>
      <c r="D446" s="40"/>
      <c r="E446" s="33"/>
      <c r="F446" s="188"/>
    </row>
    <row r="447" spans="1:6" s="28" customFormat="1" ht="15" hidden="1" customHeight="1" x14ac:dyDescent="0.25">
      <c r="A447" s="44">
        <v>1</v>
      </c>
      <c r="B447" s="126" t="s">
        <v>203</v>
      </c>
      <c r="C447" s="196">
        <v>4</v>
      </c>
      <c r="D447" s="40" t="s">
        <v>1</v>
      </c>
      <c r="E447" s="31"/>
      <c r="F447" s="188">
        <f t="shared" ref="F447:F455" si="27">C447*E447</f>
        <v>0</v>
      </c>
    </row>
    <row r="448" spans="1:6" s="28" customFormat="1" ht="15" hidden="1" customHeight="1" x14ac:dyDescent="0.25">
      <c r="A448" s="129">
        <v>2</v>
      </c>
      <c r="B448" s="126" t="s">
        <v>202</v>
      </c>
      <c r="C448" s="196">
        <v>4</v>
      </c>
      <c r="D448" s="40" t="s">
        <v>1</v>
      </c>
      <c r="E448" s="31"/>
      <c r="F448" s="188">
        <f t="shared" si="27"/>
        <v>0</v>
      </c>
    </row>
    <row r="449" spans="1:6" s="28" customFormat="1" ht="15" hidden="1" customHeight="1" x14ac:dyDescent="0.25">
      <c r="A449" s="129">
        <v>4</v>
      </c>
      <c r="B449" s="126" t="s">
        <v>108</v>
      </c>
      <c r="C449" s="196">
        <v>4</v>
      </c>
      <c r="D449" s="40" t="s">
        <v>1</v>
      </c>
      <c r="E449" s="31"/>
      <c r="F449" s="188">
        <f t="shared" si="27"/>
        <v>0</v>
      </c>
    </row>
    <row r="450" spans="1:6" s="28" customFormat="1" ht="15" hidden="1" customHeight="1" x14ac:dyDescent="0.25">
      <c r="A450" s="44">
        <v>5</v>
      </c>
      <c r="B450" s="126" t="s">
        <v>209</v>
      </c>
      <c r="C450" s="196">
        <v>4</v>
      </c>
      <c r="D450" s="40" t="s">
        <v>1</v>
      </c>
      <c r="E450" s="31"/>
      <c r="F450" s="188">
        <f t="shared" si="27"/>
        <v>0</v>
      </c>
    </row>
    <row r="451" spans="1:6" s="28" customFormat="1" ht="15" hidden="1" customHeight="1" x14ac:dyDescent="0.25">
      <c r="A451" s="129">
        <v>6</v>
      </c>
      <c r="B451" s="126" t="s">
        <v>63</v>
      </c>
      <c r="C451" s="196">
        <v>4</v>
      </c>
      <c r="D451" s="40" t="s">
        <v>1</v>
      </c>
      <c r="E451" s="31"/>
      <c r="F451" s="188">
        <f t="shared" si="27"/>
        <v>0</v>
      </c>
    </row>
    <row r="452" spans="1:6" s="28" customFormat="1" ht="15" hidden="1" customHeight="1" x14ac:dyDescent="0.25">
      <c r="A452" s="44">
        <v>7</v>
      </c>
      <c r="B452" s="126" t="s">
        <v>169</v>
      </c>
      <c r="C452" s="196">
        <v>0</v>
      </c>
      <c r="D452" s="40" t="s">
        <v>1</v>
      </c>
      <c r="E452" s="31"/>
      <c r="F452" s="188">
        <f t="shared" si="27"/>
        <v>0</v>
      </c>
    </row>
    <row r="453" spans="1:6" s="28" customFormat="1" ht="15" hidden="1" customHeight="1" x14ac:dyDescent="0.25">
      <c r="A453" s="129">
        <v>8</v>
      </c>
      <c r="B453" s="126" t="s">
        <v>68</v>
      </c>
      <c r="C453" s="196">
        <v>4</v>
      </c>
      <c r="D453" s="40" t="s">
        <v>1</v>
      </c>
      <c r="E453" s="31"/>
      <c r="F453" s="188">
        <f t="shared" si="27"/>
        <v>0</v>
      </c>
    </row>
    <row r="454" spans="1:6" s="28" customFormat="1" ht="15" hidden="1" customHeight="1" x14ac:dyDescent="0.25">
      <c r="A454" s="44">
        <v>9</v>
      </c>
      <c r="B454" s="126" t="s">
        <v>210</v>
      </c>
      <c r="C454" s="196">
        <v>4</v>
      </c>
      <c r="D454" s="40" t="s">
        <v>1</v>
      </c>
      <c r="E454" s="31"/>
      <c r="F454" s="188">
        <f t="shared" si="27"/>
        <v>0</v>
      </c>
    </row>
    <row r="455" spans="1:6" s="28" customFormat="1" ht="15" hidden="1" customHeight="1" x14ac:dyDescent="0.25">
      <c r="A455" s="129">
        <v>10</v>
      </c>
      <c r="B455" s="126" t="s">
        <v>211</v>
      </c>
      <c r="C455" s="196">
        <v>4</v>
      </c>
      <c r="D455" s="40" t="s">
        <v>1</v>
      </c>
      <c r="E455" s="31"/>
      <c r="F455" s="188">
        <f t="shared" si="27"/>
        <v>0</v>
      </c>
    </row>
    <row r="456" spans="1:6" s="28" customFormat="1" ht="15" hidden="1" customHeight="1" x14ac:dyDescent="0.25">
      <c r="A456" s="129"/>
      <c r="B456" s="126"/>
      <c r="C456" s="196"/>
      <c r="D456" s="40"/>
      <c r="E456" s="31"/>
      <c r="F456" s="188"/>
    </row>
    <row r="457" spans="1:6" s="28" customFormat="1" ht="15" hidden="1" customHeight="1" x14ac:dyDescent="0.25">
      <c r="A457" s="34">
        <v>11.3</v>
      </c>
      <c r="B457" s="127" t="s">
        <v>170</v>
      </c>
      <c r="C457" s="196"/>
      <c r="D457" s="40"/>
      <c r="E457" s="33"/>
      <c r="F457" s="188"/>
    </row>
    <row r="458" spans="1:6" s="28" customFormat="1" ht="63.75" hidden="1" x14ac:dyDescent="0.25">
      <c r="A458" s="44"/>
      <c r="B458" s="108" t="s">
        <v>171</v>
      </c>
      <c r="C458" s="196"/>
      <c r="D458" s="40"/>
      <c r="E458" s="31"/>
      <c r="F458" s="188"/>
    </row>
    <row r="459" spans="1:6" s="28" customFormat="1" ht="15" hidden="1" customHeight="1" x14ac:dyDescent="0.25">
      <c r="A459" s="44">
        <v>1</v>
      </c>
      <c r="B459" s="108" t="s">
        <v>172</v>
      </c>
      <c r="C459" s="196">
        <v>1</v>
      </c>
      <c r="D459" s="40" t="s">
        <v>5</v>
      </c>
      <c r="E459" s="31"/>
      <c r="F459" s="188">
        <f t="shared" ref="F459:F460" si="28">C459*E459</f>
        <v>0</v>
      </c>
    </row>
    <row r="460" spans="1:6" s="28" customFormat="1" ht="15" hidden="1" customHeight="1" x14ac:dyDescent="0.25">
      <c r="A460" s="44">
        <v>2</v>
      </c>
      <c r="B460" s="108" t="s">
        <v>173</v>
      </c>
      <c r="C460" s="196">
        <v>1</v>
      </c>
      <c r="D460" s="40" t="s">
        <v>5</v>
      </c>
      <c r="E460" s="31"/>
      <c r="F460" s="188">
        <f t="shared" si="28"/>
        <v>0</v>
      </c>
    </row>
    <row r="461" spans="1:6" s="28" customFormat="1" ht="15" hidden="1" customHeight="1" x14ac:dyDescent="0.25">
      <c r="A461" s="44"/>
      <c r="B461" s="108"/>
      <c r="C461" s="196"/>
      <c r="D461" s="40"/>
      <c r="E461" s="31"/>
      <c r="F461" s="188"/>
    </row>
    <row r="462" spans="1:6" s="28" customFormat="1" ht="15" hidden="1" customHeight="1" x14ac:dyDescent="0.25">
      <c r="A462" s="34">
        <v>11.4</v>
      </c>
      <c r="B462" s="130" t="s">
        <v>109</v>
      </c>
      <c r="C462" s="196"/>
      <c r="D462" s="40"/>
      <c r="E462" s="33"/>
      <c r="F462" s="188"/>
    </row>
    <row r="463" spans="1:6" s="28" customFormat="1" ht="51" hidden="1" x14ac:dyDescent="0.25">
      <c r="A463" s="29"/>
      <c r="B463" s="108" t="s">
        <v>163</v>
      </c>
      <c r="C463" s="196"/>
      <c r="D463" s="40"/>
      <c r="E463" s="33"/>
      <c r="F463" s="188"/>
    </row>
    <row r="464" spans="1:6" s="28" customFormat="1" ht="15" hidden="1" customHeight="1" x14ac:dyDescent="0.25">
      <c r="A464" s="34" t="s">
        <v>36</v>
      </c>
      <c r="B464" s="68" t="s">
        <v>164</v>
      </c>
      <c r="C464" s="196"/>
      <c r="D464" s="40"/>
      <c r="E464" s="33"/>
      <c r="F464" s="188"/>
    </row>
    <row r="465" spans="1:6" s="28" customFormat="1" ht="15" hidden="1" customHeight="1" x14ac:dyDescent="0.25">
      <c r="A465" s="34"/>
      <c r="B465" s="68"/>
      <c r="C465" s="196"/>
      <c r="D465" s="40"/>
      <c r="E465" s="33"/>
      <c r="F465" s="188"/>
    </row>
    <row r="466" spans="1:6" ht="15" hidden="1" customHeight="1" x14ac:dyDescent="0.25">
      <c r="A466" s="34">
        <v>11.5</v>
      </c>
      <c r="B466" s="130" t="s">
        <v>174</v>
      </c>
      <c r="C466" s="196"/>
      <c r="D466" s="40"/>
      <c r="E466" s="33"/>
      <c r="F466" s="188"/>
    </row>
    <row r="467" spans="1:6" ht="25.5" hidden="1" x14ac:dyDescent="0.25">
      <c r="A467" s="44">
        <v>1</v>
      </c>
      <c r="B467" s="132" t="s">
        <v>175</v>
      </c>
      <c r="C467" s="196">
        <v>1</v>
      </c>
      <c r="D467" s="40" t="s">
        <v>27</v>
      </c>
      <c r="E467" s="33"/>
      <c r="F467" s="188">
        <f t="shared" ref="F467:F468" si="29">C467*E467</f>
        <v>0</v>
      </c>
    </row>
    <row r="468" spans="1:6" s="28" customFormat="1" ht="15" hidden="1" customHeight="1" x14ac:dyDescent="0.25">
      <c r="A468" s="44">
        <v>2</v>
      </c>
      <c r="B468" s="67" t="s">
        <v>176</v>
      </c>
      <c r="C468" s="168">
        <v>1</v>
      </c>
      <c r="D468" s="40" t="s">
        <v>27</v>
      </c>
      <c r="E468" s="31"/>
      <c r="F468" s="188">
        <f t="shared" si="29"/>
        <v>0</v>
      </c>
    </row>
    <row r="469" spans="1:6" s="28" customFormat="1" ht="15" hidden="1" customHeight="1" x14ac:dyDescent="0.25">
      <c r="A469" s="44"/>
      <c r="B469" s="67"/>
      <c r="C469" s="168"/>
      <c r="D469" s="40"/>
      <c r="E469" s="31"/>
      <c r="F469" s="188"/>
    </row>
    <row r="470" spans="1:6" s="28" customFormat="1" ht="15" hidden="1" customHeight="1" x14ac:dyDescent="0.25">
      <c r="A470" s="34">
        <v>11.6</v>
      </c>
      <c r="B470" s="35" t="s">
        <v>177</v>
      </c>
      <c r="C470" s="196"/>
      <c r="D470" s="40"/>
      <c r="E470" s="95"/>
      <c r="F470" s="188"/>
    </row>
    <row r="471" spans="1:6" s="28" customFormat="1" ht="25.5" hidden="1" x14ac:dyDescent="0.25">
      <c r="A471" s="44"/>
      <c r="B471" s="128" t="s">
        <v>234</v>
      </c>
      <c r="C471" s="196">
        <v>1</v>
      </c>
      <c r="D471" s="40" t="s">
        <v>1</v>
      </c>
      <c r="E471" s="95"/>
      <c r="F471" s="188">
        <f t="shared" ref="F471" si="30">C471*E471</f>
        <v>0</v>
      </c>
    </row>
    <row r="472" spans="1:6" s="28" customFormat="1" ht="15" hidden="1" customHeight="1" x14ac:dyDescent="0.25">
      <c r="A472" s="44"/>
      <c r="B472" s="67"/>
      <c r="C472" s="168"/>
      <c r="D472" s="40"/>
      <c r="E472" s="31"/>
      <c r="F472" s="188"/>
    </row>
    <row r="473" spans="1:6" s="28" customFormat="1" ht="15" hidden="1" customHeight="1" x14ac:dyDescent="0.25">
      <c r="A473" s="34">
        <v>11.7</v>
      </c>
      <c r="B473" s="35" t="s">
        <v>178</v>
      </c>
      <c r="C473" s="168"/>
      <c r="D473" s="40"/>
      <c r="E473" s="33"/>
      <c r="F473" s="188"/>
    </row>
    <row r="474" spans="1:6" s="28" customFormat="1" ht="25.5" hidden="1" x14ac:dyDescent="0.25">
      <c r="A474" s="44">
        <v>1</v>
      </c>
      <c r="B474" s="67" t="s">
        <v>165</v>
      </c>
      <c r="C474" s="168">
        <v>1</v>
      </c>
      <c r="D474" s="40" t="s">
        <v>27</v>
      </c>
      <c r="E474" s="31"/>
      <c r="F474" s="188">
        <f t="shared" ref="F474" si="31">C474*E474</f>
        <v>0</v>
      </c>
    </row>
    <row r="475" spans="1:6" s="28" customFormat="1" ht="15" hidden="1" customHeight="1" x14ac:dyDescent="0.25">
      <c r="A475" s="44"/>
      <c r="B475" s="67"/>
      <c r="C475" s="168"/>
      <c r="D475" s="40"/>
      <c r="E475" s="31"/>
      <c r="F475" s="188"/>
    </row>
    <row r="476" spans="1:6" s="181" customFormat="1" ht="15" hidden="1" customHeight="1" x14ac:dyDescent="0.25">
      <c r="A476" s="206">
        <v>11.8</v>
      </c>
      <c r="B476" s="205" t="s">
        <v>351</v>
      </c>
      <c r="C476" s="207"/>
      <c r="D476" s="208"/>
      <c r="E476" s="184"/>
      <c r="F476" s="188"/>
    </row>
    <row r="477" spans="1:6" s="181" customFormat="1" ht="12.75" hidden="1" x14ac:dyDescent="0.25">
      <c r="A477" s="198">
        <v>1</v>
      </c>
      <c r="B477" s="209" t="s">
        <v>352</v>
      </c>
      <c r="C477" s="207">
        <v>1</v>
      </c>
      <c r="D477" s="208" t="s">
        <v>27</v>
      </c>
      <c r="E477" s="183"/>
      <c r="F477" s="188">
        <f t="shared" ref="F477" si="32">C477*E477</f>
        <v>0</v>
      </c>
    </row>
    <row r="478" spans="1:6" s="28" customFormat="1" ht="15" hidden="1" customHeight="1" x14ac:dyDescent="0.25">
      <c r="A478" s="44"/>
      <c r="B478" s="67"/>
      <c r="C478" s="168"/>
      <c r="D478" s="40"/>
      <c r="E478" s="31"/>
      <c r="F478" s="188"/>
    </row>
    <row r="479" spans="1:6" s="28" customFormat="1" ht="15" hidden="1" customHeight="1" x14ac:dyDescent="0.25">
      <c r="A479" s="44"/>
      <c r="B479" s="67"/>
      <c r="C479" s="168"/>
      <c r="D479" s="40"/>
      <c r="E479" s="31"/>
      <c r="F479" s="188"/>
    </row>
    <row r="480" spans="1:6" s="28" customFormat="1" ht="15" hidden="1" customHeight="1" x14ac:dyDescent="0.25">
      <c r="A480" s="44"/>
      <c r="B480" s="67"/>
      <c r="C480" s="168"/>
      <c r="D480" s="40"/>
      <c r="E480" s="31"/>
      <c r="F480" s="188"/>
    </row>
    <row r="481" spans="1:6" s="28" customFormat="1" ht="15" hidden="1" customHeight="1" x14ac:dyDescent="0.25">
      <c r="A481" s="29"/>
      <c r="B481" s="133"/>
      <c r="C481" s="196"/>
      <c r="D481" s="40"/>
      <c r="E481" s="33"/>
      <c r="F481" s="188"/>
    </row>
    <row r="482" spans="1:6" s="28" customFormat="1" ht="15" hidden="1" customHeight="1" x14ac:dyDescent="0.25">
      <c r="A482" s="46"/>
      <c r="B482" s="76" t="s">
        <v>377</v>
      </c>
      <c r="C482" s="157"/>
      <c r="D482" s="48"/>
      <c r="E482" s="49"/>
      <c r="F482" s="214"/>
    </row>
    <row r="483" spans="1:6" s="105" customFormat="1" ht="15" hidden="1" customHeight="1" x14ac:dyDescent="0.25">
      <c r="A483" s="78"/>
      <c r="B483" s="51" t="s">
        <v>380</v>
      </c>
      <c r="C483" s="158"/>
      <c r="D483" s="52"/>
      <c r="E483" s="53"/>
      <c r="F483" s="81">
        <f>SUM(F429:F482)</f>
        <v>0</v>
      </c>
    </row>
    <row r="484" spans="1:6" s="28" customFormat="1" ht="15" hidden="1" customHeight="1" x14ac:dyDescent="0.25">
      <c r="A484" s="78"/>
      <c r="B484" s="110" t="s">
        <v>378</v>
      </c>
      <c r="C484" s="166"/>
      <c r="D484" s="106"/>
      <c r="E484" s="103"/>
      <c r="F484" s="216"/>
    </row>
    <row r="485" spans="1:6" s="28" customFormat="1" ht="15" hidden="1" customHeight="1" x14ac:dyDescent="0.25">
      <c r="A485" s="46"/>
      <c r="B485" s="134" t="s">
        <v>112</v>
      </c>
      <c r="C485" s="156"/>
      <c r="D485" s="26"/>
      <c r="E485" s="86"/>
      <c r="F485" s="87"/>
    </row>
    <row r="486" spans="1:6" s="28" customFormat="1" ht="15" hidden="1" customHeight="1" x14ac:dyDescent="0.25">
      <c r="A486" s="34">
        <v>12.1</v>
      </c>
      <c r="B486" s="135" t="s">
        <v>82</v>
      </c>
      <c r="C486" s="196"/>
      <c r="D486" s="32"/>
      <c r="E486" s="33"/>
      <c r="F486" s="188"/>
    </row>
    <row r="487" spans="1:6" s="28" customFormat="1" ht="38.25" hidden="1" x14ac:dyDescent="0.25">
      <c r="A487" s="34"/>
      <c r="B487" s="45" t="s">
        <v>181</v>
      </c>
      <c r="C487" s="196"/>
      <c r="D487" s="32"/>
      <c r="E487" s="33"/>
      <c r="F487" s="188"/>
    </row>
    <row r="488" spans="1:6" s="28" customFormat="1" ht="38.25" hidden="1" x14ac:dyDescent="0.25">
      <c r="A488" s="34"/>
      <c r="B488" s="45" t="s">
        <v>182</v>
      </c>
      <c r="C488" s="196"/>
      <c r="D488" s="40">
        <v>0</v>
      </c>
      <c r="E488" s="33"/>
      <c r="F488" s="188"/>
    </row>
    <row r="489" spans="1:6" s="28" customFormat="1" ht="51" hidden="1" x14ac:dyDescent="0.25">
      <c r="A489" s="29"/>
      <c r="B489" s="45" t="s">
        <v>183</v>
      </c>
      <c r="C489" s="196"/>
      <c r="D489" s="40"/>
      <c r="E489" s="33"/>
      <c r="F489" s="188"/>
    </row>
    <row r="490" spans="1:6" s="28" customFormat="1" ht="38.25" hidden="1" x14ac:dyDescent="0.25">
      <c r="A490" s="29"/>
      <c r="B490" s="45" t="s">
        <v>184</v>
      </c>
      <c r="C490" s="196"/>
      <c r="D490" s="40"/>
      <c r="E490" s="33"/>
      <c r="F490" s="188"/>
    </row>
    <row r="491" spans="1:6" s="28" customFormat="1" ht="25.5" hidden="1" x14ac:dyDescent="0.25">
      <c r="A491" s="29"/>
      <c r="B491" s="45" t="s">
        <v>185</v>
      </c>
      <c r="C491" s="196"/>
      <c r="D491" s="40"/>
      <c r="E491" s="33"/>
      <c r="F491" s="188"/>
    </row>
    <row r="492" spans="1:6" s="28" customFormat="1" ht="38.25" hidden="1" x14ac:dyDescent="0.25">
      <c r="A492" s="29"/>
      <c r="B492" s="45" t="s">
        <v>186</v>
      </c>
      <c r="C492" s="196"/>
      <c r="D492" s="40"/>
      <c r="E492" s="33"/>
      <c r="F492" s="188"/>
    </row>
    <row r="493" spans="1:6" s="28" customFormat="1" ht="12.75" hidden="1" x14ac:dyDescent="0.25">
      <c r="A493" s="29"/>
      <c r="B493" s="45" t="s">
        <v>187</v>
      </c>
      <c r="C493" s="196"/>
      <c r="D493" s="40"/>
      <c r="E493" s="33"/>
      <c r="F493" s="188"/>
    </row>
    <row r="494" spans="1:6" s="28" customFormat="1" ht="15" hidden="1" customHeight="1" x14ac:dyDescent="0.25">
      <c r="A494" s="29"/>
      <c r="B494" s="45" t="s">
        <v>188</v>
      </c>
      <c r="C494" s="196"/>
      <c r="D494" s="40"/>
      <c r="E494" s="33"/>
      <c r="F494" s="188"/>
    </row>
    <row r="495" spans="1:6" s="28" customFormat="1" ht="15" hidden="1" customHeight="1" x14ac:dyDescent="0.25">
      <c r="A495" s="29"/>
      <c r="B495" s="45"/>
      <c r="C495" s="196"/>
      <c r="D495" s="40"/>
      <c r="E495" s="33"/>
      <c r="F495" s="188"/>
    </row>
    <row r="496" spans="1:6" s="28" customFormat="1" ht="15" hidden="1" customHeight="1" x14ac:dyDescent="0.25">
      <c r="A496" s="34">
        <v>12.2</v>
      </c>
      <c r="B496" s="35" t="s">
        <v>189</v>
      </c>
      <c r="C496" s="196"/>
      <c r="D496" s="40">
        <v>0</v>
      </c>
      <c r="E496" s="31"/>
      <c r="F496" s="188"/>
    </row>
    <row r="497" spans="1:6" s="28" customFormat="1" ht="25.5" hidden="1" x14ac:dyDescent="0.25">
      <c r="A497" s="44">
        <v>1</v>
      </c>
      <c r="B497" s="45" t="s">
        <v>190</v>
      </c>
      <c r="C497" s="196"/>
      <c r="D497" s="183"/>
      <c r="E497" s="31"/>
      <c r="F497" s="188"/>
    </row>
    <row r="498" spans="1:6" s="28" customFormat="1" ht="25.5" hidden="1" x14ac:dyDescent="0.25">
      <c r="A498" s="44">
        <v>2</v>
      </c>
      <c r="B498" s="190" t="s">
        <v>281</v>
      </c>
      <c r="C498" s="196"/>
      <c r="D498" s="183"/>
      <c r="E498" s="31"/>
      <c r="F498" s="188"/>
    </row>
    <row r="499" spans="1:6" s="28" customFormat="1" ht="15" hidden="1" customHeight="1" x14ac:dyDescent="0.25">
      <c r="A499" s="29"/>
      <c r="B499" s="45"/>
      <c r="C499" s="196"/>
      <c r="D499" s="40"/>
      <c r="E499" s="33"/>
      <c r="F499" s="188"/>
    </row>
    <row r="500" spans="1:6" s="28" customFormat="1" ht="15" hidden="1" customHeight="1" x14ac:dyDescent="0.25">
      <c r="A500" s="34">
        <v>12.3</v>
      </c>
      <c r="B500" s="35" t="s">
        <v>113</v>
      </c>
      <c r="C500" s="196"/>
      <c r="D500" s="40"/>
      <c r="E500" s="33"/>
      <c r="F500" s="188"/>
    </row>
    <row r="501" spans="1:6" s="28" customFormat="1" ht="25.5" hidden="1" x14ac:dyDescent="0.25">
      <c r="A501" s="34"/>
      <c r="B501" s="45" t="s">
        <v>192</v>
      </c>
      <c r="C501" s="196"/>
      <c r="D501" s="183"/>
      <c r="E501" s="31"/>
      <c r="F501" s="188"/>
    </row>
    <row r="502" spans="1:6" s="28" customFormat="1" ht="15" hidden="1" customHeight="1" x14ac:dyDescent="0.25">
      <c r="A502" s="44">
        <v>1</v>
      </c>
      <c r="B502" s="45" t="s">
        <v>212</v>
      </c>
      <c r="C502" s="196">
        <v>1</v>
      </c>
      <c r="D502" s="183" t="s">
        <v>1</v>
      </c>
      <c r="E502" s="31"/>
      <c r="F502" s="188">
        <f t="shared" ref="F502:F503" si="33">C502*E502</f>
        <v>0</v>
      </c>
    </row>
    <row r="503" spans="1:6" s="28" customFormat="1" ht="15" hidden="1" customHeight="1" x14ac:dyDescent="0.25">
      <c r="A503" s="44">
        <v>2</v>
      </c>
      <c r="B503" s="45" t="s">
        <v>193</v>
      </c>
      <c r="C503" s="196">
        <v>1</v>
      </c>
      <c r="D503" s="183" t="s">
        <v>1</v>
      </c>
      <c r="E503" s="31"/>
      <c r="F503" s="188">
        <f t="shared" si="33"/>
        <v>0</v>
      </c>
    </row>
    <row r="504" spans="1:6" s="28" customFormat="1" ht="15" hidden="1" customHeight="1" x14ac:dyDescent="0.25">
      <c r="A504" s="44"/>
      <c r="B504" s="45"/>
      <c r="C504" s="196"/>
      <c r="D504" s="183"/>
      <c r="E504" s="31"/>
      <c r="F504" s="188"/>
    </row>
    <row r="505" spans="1:6" s="28" customFormat="1" ht="15" hidden="1" customHeight="1" x14ac:dyDescent="0.25">
      <c r="A505" s="34">
        <v>12.4</v>
      </c>
      <c r="B505" s="35" t="s">
        <v>114</v>
      </c>
      <c r="C505" s="196"/>
      <c r="D505" s="40">
        <v>0</v>
      </c>
      <c r="E505" s="31"/>
      <c r="F505" s="188"/>
    </row>
    <row r="506" spans="1:6" s="28" customFormat="1" ht="38.25" hidden="1" x14ac:dyDescent="0.25">
      <c r="A506" s="34"/>
      <c r="B506" s="45" t="s">
        <v>191</v>
      </c>
      <c r="C506" s="196"/>
      <c r="D506" s="40">
        <v>0</v>
      </c>
      <c r="E506" s="31"/>
      <c r="F506" s="188"/>
    </row>
    <row r="507" spans="1:6" s="28" customFormat="1" ht="15" hidden="1" customHeight="1" x14ac:dyDescent="0.25">
      <c r="A507" s="44">
        <v>1</v>
      </c>
      <c r="B507" s="45" t="s">
        <v>232</v>
      </c>
      <c r="C507" s="196">
        <v>102</v>
      </c>
      <c r="D507" s="183" t="s">
        <v>115</v>
      </c>
      <c r="E507" s="31"/>
      <c r="F507" s="188">
        <f t="shared" ref="F507:F508" si="34">C507*E507</f>
        <v>0</v>
      </c>
    </row>
    <row r="508" spans="1:6" s="28" customFormat="1" ht="15" hidden="1" customHeight="1" x14ac:dyDescent="0.25">
      <c r="A508" s="44">
        <v>3</v>
      </c>
      <c r="B508" s="45" t="s">
        <v>233</v>
      </c>
      <c r="C508" s="196">
        <v>90</v>
      </c>
      <c r="D508" s="183" t="s">
        <v>115</v>
      </c>
      <c r="E508" s="31"/>
      <c r="F508" s="188">
        <f t="shared" si="34"/>
        <v>0</v>
      </c>
    </row>
    <row r="509" spans="1:6" s="28" customFormat="1" ht="15" hidden="1" customHeight="1" x14ac:dyDescent="0.25">
      <c r="A509" s="44"/>
      <c r="B509" s="67" t="s">
        <v>282</v>
      </c>
      <c r="C509" s="196"/>
      <c r="D509" s="183"/>
      <c r="E509" s="31"/>
      <c r="F509" s="188"/>
    </row>
    <row r="510" spans="1:6" s="28" customFormat="1" ht="15" hidden="1" customHeight="1" x14ac:dyDescent="0.25">
      <c r="A510" s="34">
        <v>12.5</v>
      </c>
      <c r="B510" s="35" t="s">
        <v>116</v>
      </c>
      <c r="C510" s="196"/>
      <c r="D510" s="40"/>
      <c r="E510" s="33"/>
      <c r="F510" s="188"/>
    </row>
    <row r="511" spans="1:6" s="28" customFormat="1" ht="30" hidden="1" customHeight="1" x14ac:dyDescent="0.25">
      <c r="A511" s="34"/>
      <c r="B511" s="190" t="s">
        <v>194</v>
      </c>
      <c r="C511" s="196"/>
      <c r="D511" s="183"/>
      <c r="E511" s="31"/>
      <c r="F511" s="188"/>
    </row>
    <row r="512" spans="1:6" s="28" customFormat="1" ht="15" hidden="1" customHeight="1" x14ac:dyDescent="0.25">
      <c r="A512" s="44">
        <v>1</v>
      </c>
      <c r="B512" s="190" t="s">
        <v>213</v>
      </c>
      <c r="C512" s="196">
        <v>3</v>
      </c>
      <c r="D512" s="183" t="s">
        <v>1</v>
      </c>
      <c r="E512" s="31"/>
      <c r="F512" s="188">
        <f t="shared" ref="F512:F531" si="35">C512*E512</f>
        <v>0</v>
      </c>
    </row>
    <row r="513" spans="1:6" s="181" customFormat="1" ht="15" hidden="1" customHeight="1" x14ac:dyDescent="0.25">
      <c r="A513" s="189">
        <v>2</v>
      </c>
      <c r="B513" s="190" t="s">
        <v>329</v>
      </c>
      <c r="C513" s="196">
        <v>55</v>
      </c>
      <c r="D513" s="183" t="s">
        <v>1</v>
      </c>
      <c r="E513" s="183"/>
      <c r="F513" s="188">
        <f t="shared" si="35"/>
        <v>0</v>
      </c>
    </row>
    <row r="514" spans="1:6" s="181" customFormat="1" ht="15" hidden="1" customHeight="1" x14ac:dyDescent="0.25">
      <c r="A514" s="189">
        <v>3</v>
      </c>
      <c r="B514" s="190" t="s">
        <v>283</v>
      </c>
      <c r="C514" s="196">
        <v>17</v>
      </c>
      <c r="D514" s="183" t="s">
        <v>1</v>
      </c>
      <c r="E514" s="183"/>
      <c r="F514" s="188">
        <f t="shared" si="35"/>
        <v>0</v>
      </c>
    </row>
    <row r="515" spans="1:6" s="181" customFormat="1" ht="15" hidden="1" customHeight="1" x14ac:dyDescent="0.25">
      <c r="A515" s="189">
        <v>4</v>
      </c>
      <c r="B515" s="190" t="s">
        <v>330</v>
      </c>
      <c r="C515" s="196">
        <v>4</v>
      </c>
      <c r="D515" s="183" t="s">
        <v>1</v>
      </c>
      <c r="E515" s="183"/>
      <c r="F515" s="188">
        <f t="shared" si="35"/>
        <v>0</v>
      </c>
    </row>
    <row r="516" spans="1:6" s="28" customFormat="1" ht="25.5" hidden="1" x14ac:dyDescent="0.25">
      <c r="A516" s="189">
        <v>5</v>
      </c>
      <c r="B516" s="187" t="s">
        <v>284</v>
      </c>
      <c r="C516" s="196">
        <v>8</v>
      </c>
      <c r="D516" s="183" t="s">
        <v>1</v>
      </c>
      <c r="E516" s="31"/>
      <c r="F516" s="188">
        <f t="shared" si="35"/>
        <v>0</v>
      </c>
    </row>
    <row r="517" spans="1:6" s="181" customFormat="1" ht="12.75" hidden="1" x14ac:dyDescent="0.25">
      <c r="A517" s="189">
        <v>6</v>
      </c>
      <c r="B517" s="187" t="s">
        <v>320</v>
      </c>
      <c r="C517" s="196">
        <v>63</v>
      </c>
      <c r="D517" s="183" t="s">
        <v>1</v>
      </c>
      <c r="E517" s="183"/>
      <c r="F517" s="188">
        <f t="shared" si="35"/>
        <v>0</v>
      </c>
    </row>
    <row r="518" spans="1:6" s="28" customFormat="1" ht="15" hidden="1" customHeight="1" x14ac:dyDescent="0.25">
      <c r="A518" s="189">
        <v>7</v>
      </c>
      <c r="B518" s="45" t="s">
        <v>261</v>
      </c>
      <c r="C518" s="196">
        <v>0</v>
      </c>
      <c r="D518" s="183" t="s">
        <v>1</v>
      </c>
      <c r="E518" s="31"/>
      <c r="F518" s="188">
        <f t="shared" si="35"/>
        <v>0</v>
      </c>
    </row>
    <row r="519" spans="1:6" s="28" customFormat="1" ht="15" hidden="1" customHeight="1" x14ac:dyDescent="0.25">
      <c r="A519" s="189">
        <v>8</v>
      </c>
      <c r="B519" s="45" t="s">
        <v>262</v>
      </c>
      <c r="C519" s="196">
        <v>36</v>
      </c>
      <c r="D519" s="183" t="s">
        <v>1</v>
      </c>
      <c r="E519" s="31"/>
      <c r="F519" s="188">
        <f t="shared" si="35"/>
        <v>0</v>
      </c>
    </row>
    <row r="520" spans="1:6" s="28" customFormat="1" ht="15" hidden="1" customHeight="1" x14ac:dyDescent="0.25">
      <c r="A520" s="189">
        <v>9</v>
      </c>
      <c r="B520" s="45" t="s">
        <v>263</v>
      </c>
      <c r="C520" s="196">
        <v>5</v>
      </c>
      <c r="D520" s="183" t="s">
        <v>1</v>
      </c>
      <c r="E520" s="31"/>
      <c r="F520" s="188">
        <f t="shared" si="35"/>
        <v>0</v>
      </c>
    </row>
    <row r="521" spans="1:6" s="28" customFormat="1" ht="15" hidden="1" customHeight="1" x14ac:dyDescent="0.25">
      <c r="A521" s="189">
        <v>10</v>
      </c>
      <c r="B521" s="190" t="s">
        <v>264</v>
      </c>
      <c r="C521" s="196">
        <v>10</v>
      </c>
      <c r="D521" s="183" t="s">
        <v>1</v>
      </c>
      <c r="E521" s="31"/>
      <c r="F521" s="188">
        <f t="shared" si="35"/>
        <v>0</v>
      </c>
    </row>
    <row r="522" spans="1:6" s="28" customFormat="1" ht="15" hidden="1" customHeight="1" x14ac:dyDescent="0.25">
      <c r="A522" s="189">
        <v>11</v>
      </c>
      <c r="B522" s="190" t="s">
        <v>265</v>
      </c>
      <c r="C522" s="196">
        <v>1</v>
      </c>
      <c r="D522" s="183" t="s">
        <v>1</v>
      </c>
      <c r="E522" s="31"/>
      <c r="F522" s="188">
        <f t="shared" si="35"/>
        <v>0</v>
      </c>
    </row>
    <row r="523" spans="1:6" s="28" customFormat="1" ht="15" hidden="1" customHeight="1" x14ac:dyDescent="0.25">
      <c r="A523" s="189">
        <v>12</v>
      </c>
      <c r="B523" s="45" t="s">
        <v>266</v>
      </c>
      <c r="C523" s="196">
        <v>7</v>
      </c>
      <c r="D523" s="183" t="s">
        <v>1</v>
      </c>
      <c r="E523" s="31"/>
      <c r="F523" s="188">
        <f t="shared" si="35"/>
        <v>0</v>
      </c>
    </row>
    <row r="524" spans="1:6" s="28" customFormat="1" ht="15" hidden="1" customHeight="1" x14ac:dyDescent="0.25">
      <c r="A524" s="189">
        <v>13</v>
      </c>
      <c r="B524" s="45" t="s">
        <v>267</v>
      </c>
      <c r="C524" s="196">
        <v>0</v>
      </c>
      <c r="D524" s="183" t="s">
        <v>1</v>
      </c>
      <c r="E524" s="31"/>
      <c r="F524" s="188">
        <f t="shared" si="35"/>
        <v>0</v>
      </c>
    </row>
    <row r="525" spans="1:6" s="28" customFormat="1" ht="15" hidden="1" customHeight="1" x14ac:dyDescent="0.25">
      <c r="A525" s="189">
        <v>14</v>
      </c>
      <c r="B525" s="190" t="s">
        <v>117</v>
      </c>
      <c r="C525" s="196">
        <v>19</v>
      </c>
      <c r="D525" s="183" t="s">
        <v>1</v>
      </c>
      <c r="E525" s="31"/>
      <c r="F525" s="188">
        <f t="shared" si="35"/>
        <v>0</v>
      </c>
    </row>
    <row r="526" spans="1:6" s="28" customFormat="1" ht="15" hidden="1" customHeight="1" x14ac:dyDescent="0.25">
      <c r="A526" s="189">
        <v>15</v>
      </c>
      <c r="B526" s="190" t="s">
        <v>195</v>
      </c>
      <c r="C526" s="196">
        <v>19</v>
      </c>
      <c r="D526" s="183" t="s">
        <v>1</v>
      </c>
      <c r="E526" s="31"/>
      <c r="F526" s="188">
        <f t="shared" si="35"/>
        <v>0</v>
      </c>
    </row>
    <row r="527" spans="1:6" s="181" customFormat="1" ht="15" hidden="1" customHeight="1" x14ac:dyDescent="0.25">
      <c r="A527" s="189">
        <v>16</v>
      </c>
      <c r="B527" s="190" t="s">
        <v>325</v>
      </c>
      <c r="C527" s="196">
        <v>25</v>
      </c>
      <c r="D527" s="183" t="s">
        <v>1</v>
      </c>
      <c r="E527" s="183"/>
      <c r="F527" s="188">
        <f t="shared" si="35"/>
        <v>0</v>
      </c>
    </row>
    <row r="528" spans="1:6" s="181" customFormat="1" ht="15" hidden="1" customHeight="1" x14ac:dyDescent="0.25">
      <c r="A528" s="189">
        <v>17</v>
      </c>
      <c r="B528" s="190" t="s">
        <v>326</v>
      </c>
      <c r="C528" s="196">
        <v>20</v>
      </c>
      <c r="D528" s="183" t="s">
        <v>1</v>
      </c>
      <c r="E528" s="183"/>
      <c r="F528" s="188">
        <f t="shared" si="35"/>
        <v>0</v>
      </c>
    </row>
    <row r="529" spans="1:6" s="181" customFormat="1" ht="15" hidden="1" customHeight="1" x14ac:dyDescent="0.25">
      <c r="A529" s="189">
        <v>18</v>
      </c>
      <c r="B529" s="190" t="s">
        <v>327</v>
      </c>
      <c r="C529" s="196">
        <v>5</v>
      </c>
      <c r="D529" s="183" t="s">
        <v>1</v>
      </c>
      <c r="E529" s="183"/>
      <c r="F529" s="188">
        <f t="shared" si="35"/>
        <v>0</v>
      </c>
    </row>
    <row r="530" spans="1:6" s="181" customFormat="1" ht="15" hidden="1" customHeight="1" x14ac:dyDescent="0.25">
      <c r="A530" s="189">
        <v>19</v>
      </c>
      <c r="B530" s="190" t="s">
        <v>328</v>
      </c>
      <c r="C530" s="196">
        <v>1</v>
      </c>
      <c r="D530" s="183" t="s">
        <v>1</v>
      </c>
      <c r="E530" s="183"/>
      <c r="F530" s="188">
        <f t="shared" si="35"/>
        <v>0</v>
      </c>
    </row>
    <row r="531" spans="1:6" s="28" customFormat="1" ht="15" hidden="1" customHeight="1" x14ac:dyDescent="0.25">
      <c r="A531" s="198">
        <v>20</v>
      </c>
      <c r="B531" s="204" t="s">
        <v>353</v>
      </c>
      <c r="C531" s="200">
        <v>12</v>
      </c>
      <c r="D531" s="201" t="s">
        <v>1</v>
      </c>
      <c r="E531" s="31"/>
      <c r="F531" s="188">
        <f t="shared" si="35"/>
        <v>0</v>
      </c>
    </row>
    <row r="532" spans="1:6" s="28" customFormat="1" ht="15" hidden="1" customHeight="1" x14ac:dyDescent="0.25">
      <c r="A532" s="44"/>
      <c r="B532" s="45"/>
      <c r="C532" s="196"/>
      <c r="D532" s="183"/>
      <c r="E532" s="31"/>
      <c r="F532" s="188"/>
    </row>
    <row r="533" spans="1:6" s="28" customFormat="1" ht="15" hidden="1" customHeight="1" x14ac:dyDescent="0.25">
      <c r="A533" s="44"/>
      <c r="B533" s="45"/>
      <c r="C533" s="196"/>
      <c r="D533" s="183"/>
      <c r="E533" s="31"/>
      <c r="F533" s="188"/>
    </row>
    <row r="534" spans="1:6" s="28" customFormat="1" ht="15" hidden="1" customHeight="1" x14ac:dyDescent="0.25">
      <c r="A534" s="34"/>
      <c r="B534" s="136"/>
      <c r="C534" s="196"/>
      <c r="D534" s="183"/>
      <c r="E534" s="31"/>
      <c r="F534" s="137"/>
    </row>
    <row r="535" spans="1:6" s="28" customFormat="1" ht="15" hidden="1" customHeight="1" x14ac:dyDescent="0.25">
      <c r="A535" s="44"/>
      <c r="B535" s="138"/>
      <c r="C535" s="196"/>
      <c r="D535" s="183"/>
      <c r="E535" s="33"/>
      <c r="F535" s="137"/>
    </row>
    <row r="536" spans="1:6" s="28" customFormat="1" ht="15" hidden="1" customHeight="1" x14ac:dyDescent="0.25">
      <c r="A536" s="117"/>
      <c r="B536" s="76" t="s">
        <v>379</v>
      </c>
      <c r="C536" s="167"/>
      <c r="D536" s="118"/>
      <c r="E536" s="119"/>
      <c r="F536" s="214"/>
    </row>
    <row r="537" spans="1:6" s="28" customFormat="1" ht="15" hidden="1" customHeight="1" x14ac:dyDescent="0.25">
      <c r="A537" s="50"/>
      <c r="B537" s="51" t="s">
        <v>64</v>
      </c>
      <c r="C537" s="163"/>
      <c r="D537" s="79"/>
      <c r="E537" s="80"/>
      <c r="F537" s="81">
        <f>SUM(F485:F536)</f>
        <v>0</v>
      </c>
    </row>
    <row r="538" spans="1:6" s="181" customFormat="1" ht="15" hidden="1" customHeight="1" x14ac:dyDescent="0.25">
      <c r="A538" s="78"/>
      <c r="B538" s="110" t="s">
        <v>291</v>
      </c>
      <c r="C538" s="166"/>
      <c r="D538" s="106"/>
      <c r="E538" s="103"/>
      <c r="F538" s="216"/>
    </row>
    <row r="539" spans="1:6" s="181" customFormat="1" ht="15" hidden="1" customHeight="1" x14ac:dyDescent="0.25">
      <c r="A539" s="46"/>
      <c r="B539" s="134" t="s">
        <v>286</v>
      </c>
      <c r="C539" s="156"/>
      <c r="D539" s="26"/>
      <c r="E539" s="86"/>
      <c r="F539" s="87"/>
    </row>
    <row r="540" spans="1:6" s="181" customFormat="1" ht="15" hidden="1" customHeight="1" x14ac:dyDescent="0.25">
      <c r="A540" s="185">
        <v>13.1</v>
      </c>
      <c r="B540" s="135" t="s">
        <v>82</v>
      </c>
      <c r="C540" s="196"/>
      <c r="D540" s="32"/>
      <c r="E540" s="184"/>
      <c r="F540" s="188"/>
    </row>
    <row r="541" spans="1:6" s="181" customFormat="1" ht="38.25" hidden="1" x14ac:dyDescent="0.25">
      <c r="A541" s="185"/>
      <c r="B541" s="190" t="s">
        <v>65</v>
      </c>
      <c r="C541" s="196"/>
      <c r="D541" s="32"/>
      <c r="E541" s="184"/>
      <c r="F541" s="188"/>
    </row>
    <row r="542" spans="1:6" s="181" customFormat="1" ht="57" hidden="1" customHeight="1" x14ac:dyDescent="0.25">
      <c r="A542" s="185"/>
      <c r="B542" s="190" t="s">
        <v>287</v>
      </c>
      <c r="C542" s="196"/>
      <c r="D542" s="40">
        <v>0</v>
      </c>
      <c r="E542" s="184"/>
      <c r="F542" s="188"/>
    </row>
    <row r="543" spans="1:6" s="181" customFormat="1" ht="38.25" hidden="1" x14ac:dyDescent="0.25">
      <c r="A543" s="182"/>
      <c r="B543" s="190" t="s">
        <v>292</v>
      </c>
      <c r="C543" s="196"/>
      <c r="D543" s="40"/>
      <c r="E543" s="184"/>
      <c r="F543" s="188"/>
    </row>
    <row r="544" spans="1:6" s="181" customFormat="1" ht="15" hidden="1" customHeight="1" x14ac:dyDescent="0.25">
      <c r="A544" s="182"/>
      <c r="B544" s="190"/>
      <c r="C544" s="196"/>
      <c r="D544" s="40"/>
      <c r="E544" s="184"/>
      <c r="F544" s="188"/>
    </row>
    <row r="545" spans="1:6" s="181" customFormat="1" ht="15" hidden="1" customHeight="1" x14ac:dyDescent="0.25">
      <c r="A545" s="185">
        <v>13.2</v>
      </c>
      <c r="B545" s="186" t="s">
        <v>293</v>
      </c>
      <c r="C545" s="196"/>
      <c r="D545" s="40">
        <v>0</v>
      </c>
      <c r="E545" s="183"/>
      <c r="F545" s="188"/>
    </row>
    <row r="546" spans="1:6" s="181" customFormat="1" ht="12.75" hidden="1" x14ac:dyDescent="0.25">
      <c r="A546" s="189">
        <v>1</v>
      </c>
      <c r="B546" s="190" t="s">
        <v>288</v>
      </c>
      <c r="C546" s="233">
        <v>2</v>
      </c>
      <c r="D546" s="197" t="s">
        <v>1</v>
      </c>
      <c r="E546" s="183"/>
      <c r="F546" s="188">
        <f t="shared" ref="F546:F548" si="36">C546*E546</f>
        <v>0</v>
      </c>
    </row>
    <row r="547" spans="1:6" s="181" customFormat="1" ht="12.75" hidden="1" x14ac:dyDescent="0.25">
      <c r="A547" s="189">
        <v>2</v>
      </c>
      <c r="B547" s="190" t="s">
        <v>289</v>
      </c>
      <c r="C547" s="233">
        <v>2</v>
      </c>
      <c r="D547" s="197" t="s">
        <v>1</v>
      </c>
      <c r="E547" s="183"/>
      <c r="F547" s="188">
        <f t="shared" si="36"/>
        <v>0</v>
      </c>
    </row>
    <row r="548" spans="1:6" s="181" customFormat="1" ht="15" hidden="1" customHeight="1" x14ac:dyDescent="0.25">
      <c r="A548" s="189">
        <v>3</v>
      </c>
      <c r="B548" s="190" t="s">
        <v>290</v>
      </c>
      <c r="C548" s="233">
        <v>2</v>
      </c>
      <c r="D548" s="197" t="s">
        <v>1</v>
      </c>
      <c r="E548" s="184"/>
      <c r="F548" s="188">
        <f t="shared" si="36"/>
        <v>0</v>
      </c>
    </row>
    <row r="549" spans="1:6" s="181" customFormat="1" ht="15" hidden="1" customHeight="1" x14ac:dyDescent="0.25">
      <c r="A549" s="189"/>
      <c r="B549" s="190"/>
      <c r="C549" s="196"/>
      <c r="D549" s="40"/>
      <c r="E549" s="184"/>
      <c r="F549" s="188"/>
    </row>
    <row r="550" spans="1:6" s="181" customFormat="1" ht="15" hidden="1" customHeight="1" x14ac:dyDescent="0.25">
      <c r="A550" s="185"/>
      <c r="B550" s="186"/>
      <c r="C550" s="196"/>
      <c r="D550" s="40"/>
      <c r="E550" s="184"/>
      <c r="F550" s="188"/>
    </row>
    <row r="551" spans="1:6" s="181" customFormat="1" ht="12.75" hidden="1" x14ac:dyDescent="0.25">
      <c r="A551" s="185"/>
      <c r="B551" s="190"/>
      <c r="C551" s="196"/>
      <c r="D551" s="183"/>
      <c r="E551" s="183"/>
      <c r="F551" s="188"/>
    </row>
    <row r="552" spans="1:6" s="181" customFormat="1" ht="15" hidden="1" customHeight="1" x14ac:dyDescent="0.25">
      <c r="A552" s="189"/>
      <c r="B552" s="190"/>
      <c r="C552" s="196"/>
      <c r="D552" s="183"/>
      <c r="E552" s="183"/>
      <c r="F552" s="188"/>
    </row>
    <row r="553" spans="1:6" s="181" customFormat="1" ht="15" hidden="1" customHeight="1" x14ac:dyDescent="0.25">
      <c r="A553" s="189"/>
      <c r="B553" s="190"/>
      <c r="C553" s="196"/>
      <c r="D553" s="183"/>
      <c r="E553" s="183"/>
      <c r="F553" s="188"/>
    </row>
    <row r="554" spans="1:6" s="181" customFormat="1" ht="15" hidden="1" customHeight="1" x14ac:dyDescent="0.25">
      <c r="A554" s="185"/>
      <c r="B554" s="136"/>
      <c r="C554" s="196"/>
      <c r="D554" s="183"/>
      <c r="E554" s="183"/>
      <c r="F554" s="137"/>
    </row>
    <row r="555" spans="1:6" s="181" customFormat="1" ht="15" hidden="1" customHeight="1" x14ac:dyDescent="0.25">
      <c r="A555" s="189"/>
      <c r="B555" s="138"/>
      <c r="C555" s="196"/>
      <c r="D555" s="183"/>
      <c r="E555" s="184"/>
      <c r="F555" s="137"/>
    </row>
    <row r="556" spans="1:6" s="181" customFormat="1" ht="15" hidden="1" customHeight="1" x14ac:dyDescent="0.25">
      <c r="A556" s="117"/>
      <c r="B556" s="76" t="s">
        <v>381</v>
      </c>
      <c r="C556" s="167"/>
      <c r="D556" s="118"/>
      <c r="E556" s="119"/>
      <c r="F556" s="214"/>
    </row>
    <row r="557" spans="1:6" s="181" customFormat="1" ht="15" hidden="1" customHeight="1" x14ac:dyDescent="0.25">
      <c r="A557" s="50"/>
      <c r="B557" s="51" t="s">
        <v>66</v>
      </c>
      <c r="C557" s="163"/>
      <c r="D557" s="79"/>
      <c r="E557" s="80"/>
      <c r="F557" s="81">
        <f>SUM(F539:F556)</f>
        <v>0</v>
      </c>
    </row>
    <row r="558" spans="1:6" s="181" customFormat="1" ht="15" hidden="1" customHeight="1" x14ac:dyDescent="0.25">
      <c r="A558" s="78"/>
      <c r="B558" s="110" t="s">
        <v>285</v>
      </c>
      <c r="C558" s="166"/>
      <c r="D558" s="106"/>
      <c r="E558" s="103"/>
      <c r="F558" s="216"/>
    </row>
    <row r="559" spans="1:6" s="181" customFormat="1" ht="15" hidden="1" customHeight="1" x14ac:dyDescent="0.25">
      <c r="A559" s="46"/>
      <c r="B559" s="134" t="s">
        <v>357</v>
      </c>
      <c r="C559" s="156"/>
      <c r="D559" s="26"/>
      <c r="E559" s="86"/>
      <c r="F559" s="87"/>
    </row>
    <row r="560" spans="1:6" s="181" customFormat="1" ht="15" hidden="1" customHeight="1" x14ac:dyDescent="0.25">
      <c r="A560" s="185">
        <v>14.1</v>
      </c>
      <c r="B560" s="135" t="s">
        <v>358</v>
      </c>
      <c r="C560" s="196"/>
      <c r="D560" s="32"/>
      <c r="E560" s="184"/>
      <c r="F560" s="188"/>
    </row>
    <row r="561" spans="1:6" s="181" customFormat="1" ht="12.75" hidden="1" x14ac:dyDescent="0.25">
      <c r="A561" s="189">
        <v>1</v>
      </c>
      <c r="B561" s="69" t="s">
        <v>298</v>
      </c>
      <c r="C561" s="196">
        <v>7</v>
      </c>
      <c r="D561" s="183" t="s">
        <v>31</v>
      </c>
      <c r="E561" s="184"/>
      <c r="F561" s="188">
        <f t="shared" ref="F561" si="37">C561*E561</f>
        <v>0</v>
      </c>
    </row>
    <row r="562" spans="1:6" s="181" customFormat="1" ht="12.75" hidden="1" x14ac:dyDescent="0.25">
      <c r="A562" s="185"/>
      <c r="B562" s="190"/>
      <c r="C562" s="196"/>
      <c r="D562" s="40">
        <v>0</v>
      </c>
      <c r="E562" s="184"/>
      <c r="F562" s="188"/>
    </row>
    <row r="563" spans="1:6" s="181" customFormat="1" ht="12.75" hidden="1" x14ac:dyDescent="0.25">
      <c r="A563" s="185">
        <v>14.2</v>
      </c>
      <c r="B563" s="135" t="s">
        <v>359</v>
      </c>
      <c r="C563" s="196"/>
      <c r="D563" s="32"/>
      <c r="E563" s="184"/>
      <c r="F563" s="188"/>
    </row>
    <row r="564" spans="1:6" s="181" customFormat="1" ht="15" hidden="1" customHeight="1" x14ac:dyDescent="0.25">
      <c r="A564" s="189">
        <v>1</v>
      </c>
      <c r="B564" s="68" t="s">
        <v>360</v>
      </c>
      <c r="C564" s="196">
        <v>2</v>
      </c>
      <c r="D564" s="183" t="s">
        <v>31</v>
      </c>
      <c r="E564" s="184"/>
      <c r="F564" s="188">
        <f t="shared" ref="F564" si="38">C564*E564</f>
        <v>0</v>
      </c>
    </row>
    <row r="565" spans="1:6" s="181" customFormat="1" ht="15" hidden="1" customHeight="1" x14ac:dyDescent="0.25">
      <c r="A565" s="185"/>
      <c r="B565" s="186"/>
      <c r="C565" s="196"/>
      <c r="D565" s="40"/>
      <c r="E565" s="183"/>
      <c r="F565" s="188"/>
    </row>
    <row r="566" spans="1:6" s="181" customFormat="1" ht="12.75" hidden="1" x14ac:dyDescent="0.25">
      <c r="A566" s="185">
        <v>14.3</v>
      </c>
      <c r="B566" s="135" t="s">
        <v>361</v>
      </c>
      <c r="C566" s="196"/>
      <c r="D566" s="32"/>
      <c r="E566" s="183"/>
      <c r="F566" s="188"/>
    </row>
    <row r="567" spans="1:6" s="181" customFormat="1" ht="12.75" hidden="1" x14ac:dyDescent="0.25">
      <c r="A567" s="189">
        <v>1</v>
      </c>
      <c r="B567" s="68" t="s">
        <v>362</v>
      </c>
      <c r="C567" s="196">
        <v>1</v>
      </c>
      <c r="D567" s="183" t="s">
        <v>31</v>
      </c>
      <c r="E567" s="183"/>
      <c r="F567" s="188">
        <f t="shared" ref="F567" si="39">C567*E567</f>
        <v>0</v>
      </c>
    </row>
    <row r="568" spans="1:6" s="181" customFormat="1" ht="15" hidden="1" customHeight="1" x14ac:dyDescent="0.25">
      <c r="A568" s="185"/>
      <c r="B568" s="186"/>
      <c r="C568" s="196"/>
      <c r="D568" s="40"/>
      <c r="E568" s="184"/>
      <c r="F568" s="188"/>
    </row>
    <row r="569" spans="1:6" s="181" customFormat="1" ht="15" hidden="1" customHeight="1" x14ac:dyDescent="0.25">
      <c r="A569" s="185">
        <v>14.4</v>
      </c>
      <c r="B569" s="135" t="s">
        <v>363</v>
      </c>
      <c r="C569" s="196"/>
      <c r="D569" s="32"/>
      <c r="E569" s="184"/>
      <c r="F569" s="188"/>
    </row>
    <row r="570" spans="1:6" s="181" customFormat="1" ht="15" hidden="1" customHeight="1" x14ac:dyDescent="0.25">
      <c r="A570" s="189">
        <v>1</v>
      </c>
      <c r="B570" s="68" t="s">
        <v>364</v>
      </c>
      <c r="C570" s="196">
        <f>0.2*0.2*100</f>
        <v>4.0000000000000009</v>
      </c>
      <c r="D570" s="183" t="s">
        <v>31</v>
      </c>
      <c r="E570" s="184"/>
      <c r="F570" s="188">
        <f t="shared" ref="F570:F572" si="40">C570*E570</f>
        <v>0</v>
      </c>
    </row>
    <row r="571" spans="1:6" s="181" customFormat="1" ht="15" hidden="1" customHeight="1" x14ac:dyDescent="0.25">
      <c r="A571" s="189">
        <v>2</v>
      </c>
      <c r="B571" s="68" t="s">
        <v>366</v>
      </c>
      <c r="C571" s="196">
        <f>0.15*0.15*1.3*(100)</f>
        <v>2.9249999999999998</v>
      </c>
      <c r="D571" s="183" t="s">
        <v>31</v>
      </c>
      <c r="E571" s="184"/>
      <c r="F571" s="188">
        <f t="shared" si="40"/>
        <v>0</v>
      </c>
    </row>
    <row r="572" spans="1:6" s="181" customFormat="1" ht="15" hidden="1" customHeight="1" x14ac:dyDescent="0.25">
      <c r="A572" s="189">
        <v>3</v>
      </c>
      <c r="B572" s="68" t="s">
        <v>367</v>
      </c>
      <c r="C572" s="196">
        <f>0.07*0.2*(100)</f>
        <v>1.4000000000000001</v>
      </c>
      <c r="D572" s="183" t="s">
        <v>31</v>
      </c>
      <c r="E572" s="184"/>
      <c r="F572" s="188">
        <f t="shared" si="40"/>
        <v>0</v>
      </c>
    </row>
    <row r="573" spans="1:6" s="181" customFormat="1" ht="12.75" hidden="1" x14ac:dyDescent="0.25">
      <c r="A573" s="185"/>
      <c r="B573" s="190"/>
      <c r="C573" s="196"/>
      <c r="D573" s="183"/>
      <c r="E573" s="183"/>
      <c r="F573" s="188"/>
    </row>
    <row r="574" spans="1:6" s="181" customFormat="1" ht="15" hidden="1" customHeight="1" x14ac:dyDescent="0.25">
      <c r="A574" s="185">
        <v>14.5</v>
      </c>
      <c r="B574" s="135" t="s">
        <v>365</v>
      </c>
      <c r="C574" s="196"/>
      <c r="D574" s="32"/>
      <c r="E574" s="183"/>
      <c r="F574" s="188"/>
    </row>
    <row r="575" spans="1:6" s="181" customFormat="1" ht="15" hidden="1" customHeight="1" x14ac:dyDescent="0.25">
      <c r="A575" s="189">
        <v>1</v>
      </c>
      <c r="B575" s="190" t="s">
        <v>368</v>
      </c>
      <c r="C575" s="196">
        <v>1.3210136640000001</v>
      </c>
      <c r="D575" s="183" t="s">
        <v>70</v>
      </c>
      <c r="E575" s="183"/>
      <c r="F575" s="188">
        <f t="shared" ref="F575:F576" si="41">C575*E575</f>
        <v>0</v>
      </c>
    </row>
    <row r="576" spans="1:6" s="181" customFormat="1" ht="15" hidden="1" customHeight="1" x14ac:dyDescent="0.25">
      <c r="A576" s="189">
        <v>2</v>
      </c>
      <c r="B576" s="190" t="s">
        <v>369</v>
      </c>
      <c r="C576" s="196">
        <v>0.21288246000000002</v>
      </c>
      <c r="D576" s="183" t="s">
        <v>70</v>
      </c>
      <c r="E576" s="183"/>
      <c r="F576" s="137">
        <f t="shared" si="41"/>
        <v>0</v>
      </c>
    </row>
    <row r="577" spans="1:6" s="181" customFormat="1" ht="15" hidden="1" customHeight="1" x14ac:dyDescent="0.25">
      <c r="A577" s="189"/>
      <c r="B577" s="138"/>
      <c r="C577" s="196"/>
      <c r="D577" s="183"/>
      <c r="E577" s="183"/>
      <c r="F577" s="137"/>
    </row>
    <row r="578" spans="1:6" s="181" customFormat="1" ht="15" hidden="1" customHeight="1" x14ac:dyDescent="0.25">
      <c r="A578" s="185">
        <v>14.6</v>
      </c>
      <c r="B578" s="135" t="s">
        <v>370</v>
      </c>
      <c r="C578" s="196"/>
      <c r="D578" s="32"/>
      <c r="E578" s="183"/>
      <c r="F578" s="137"/>
    </row>
    <row r="579" spans="1:6" s="181" customFormat="1" ht="15" hidden="1" customHeight="1" x14ac:dyDescent="0.25">
      <c r="A579" s="189">
        <v>1</v>
      </c>
      <c r="B579" s="68" t="s">
        <v>372</v>
      </c>
      <c r="C579" s="196">
        <f>1.3*100</f>
        <v>130</v>
      </c>
      <c r="D579" s="183" t="s">
        <v>214</v>
      </c>
      <c r="E579" s="183"/>
      <c r="F579" s="137">
        <f t="shared" ref="F579" si="42">C579*E579</f>
        <v>0</v>
      </c>
    </row>
    <row r="580" spans="1:6" s="181" customFormat="1" ht="15" hidden="1" customHeight="1" x14ac:dyDescent="0.25">
      <c r="A580" s="189"/>
      <c r="B580" s="138"/>
      <c r="C580" s="196"/>
      <c r="D580" s="183"/>
      <c r="E580" s="183"/>
      <c r="F580" s="137"/>
    </row>
    <row r="581" spans="1:6" s="181" customFormat="1" ht="15" hidden="1" customHeight="1" x14ac:dyDescent="0.25">
      <c r="A581" s="185">
        <v>14.7</v>
      </c>
      <c r="B581" s="135" t="s">
        <v>371</v>
      </c>
      <c r="C581" s="196"/>
      <c r="D581" s="32"/>
      <c r="E581" s="183"/>
      <c r="F581" s="137"/>
    </row>
    <row r="582" spans="1:6" s="181" customFormat="1" ht="15" hidden="1" customHeight="1" x14ac:dyDescent="0.25">
      <c r="A582" s="189">
        <v>1</v>
      </c>
      <c r="B582" s="68" t="s">
        <v>373</v>
      </c>
      <c r="C582" s="196">
        <f>1.3*100*2</f>
        <v>260</v>
      </c>
      <c r="D582" s="183" t="s">
        <v>214</v>
      </c>
      <c r="E582" s="183"/>
      <c r="F582" s="137">
        <f t="shared" ref="F582" si="43">C582*E582</f>
        <v>0</v>
      </c>
    </row>
    <row r="583" spans="1:6" s="181" customFormat="1" ht="15" hidden="1" customHeight="1" x14ac:dyDescent="0.25">
      <c r="A583" s="189"/>
      <c r="B583" s="138"/>
      <c r="C583" s="196"/>
      <c r="D583" s="183"/>
      <c r="E583" s="183"/>
      <c r="F583" s="137"/>
    </row>
    <row r="584" spans="1:6" s="181" customFormat="1" ht="15" hidden="1" customHeight="1" x14ac:dyDescent="0.25">
      <c r="A584" s="185">
        <v>14.8</v>
      </c>
      <c r="B584" s="135" t="s">
        <v>374</v>
      </c>
      <c r="C584" s="196"/>
      <c r="D584" s="32"/>
      <c r="E584" s="183"/>
      <c r="F584" s="137"/>
    </row>
    <row r="585" spans="1:6" s="181" customFormat="1" ht="15" hidden="1" customHeight="1" x14ac:dyDescent="0.25">
      <c r="A585" s="189">
        <v>1</v>
      </c>
      <c r="B585" s="68" t="s">
        <v>375</v>
      </c>
      <c r="C585" s="196">
        <f>1.3*100*2</f>
        <v>260</v>
      </c>
      <c r="D585" s="183" t="s">
        <v>214</v>
      </c>
      <c r="E585" s="183"/>
      <c r="F585" s="137">
        <f t="shared" ref="F585" si="44">C585*E585</f>
        <v>0</v>
      </c>
    </row>
    <row r="586" spans="1:6" s="181" customFormat="1" ht="15" hidden="1" customHeight="1" x14ac:dyDescent="0.25">
      <c r="A586" s="189"/>
      <c r="B586" s="138"/>
      <c r="C586" s="196"/>
      <c r="D586" s="183"/>
      <c r="E586" s="183"/>
      <c r="F586" s="137"/>
    </row>
    <row r="587" spans="1:6" s="181" customFormat="1" ht="15" hidden="1" customHeight="1" x14ac:dyDescent="0.25">
      <c r="A587" s="189"/>
      <c r="B587" s="138"/>
      <c r="C587" s="196"/>
      <c r="D587" s="183"/>
      <c r="E587" s="183"/>
      <c r="F587" s="137"/>
    </row>
    <row r="588" spans="1:6" s="181" customFormat="1" ht="15" hidden="1" customHeight="1" x14ac:dyDescent="0.25">
      <c r="A588" s="189"/>
      <c r="B588" s="138"/>
      <c r="C588" s="196"/>
      <c r="D588" s="183"/>
      <c r="E588" s="184"/>
      <c r="F588" s="137"/>
    </row>
    <row r="589" spans="1:6" s="181" customFormat="1" ht="15" hidden="1" customHeight="1" x14ac:dyDescent="0.25">
      <c r="A589" s="117"/>
      <c r="B589" s="76" t="s">
        <v>382</v>
      </c>
      <c r="C589" s="167"/>
      <c r="D589" s="118"/>
      <c r="E589" s="119"/>
      <c r="F589" s="214"/>
    </row>
    <row r="590" spans="1:6" s="181" customFormat="1" ht="15" hidden="1" customHeight="1" x14ac:dyDescent="0.25">
      <c r="A590" s="50"/>
      <c r="B590" s="51" t="s">
        <v>122</v>
      </c>
      <c r="C590" s="163"/>
      <c r="D590" s="79"/>
      <c r="E590" s="80"/>
      <c r="F590" s="221">
        <f>SUM(F559:F589)</f>
        <v>0</v>
      </c>
    </row>
    <row r="591" spans="1:6" s="28" customFormat="1" ht="15" hidden="1" customHeight="1" x14ac:dyDescent="0.25">
      <c r="A591" s="82"/>
      <c r="B591" s="20" t="s">
        <v>383</v>
      </c>
      <c r="C591" s="166"/>
      <c r="D591" s="106"/>
      <c r="E591" s="103"/>
      <c r="F591" s="216"/>
    </row>
    <row r="592" spans="1:6" s="28" customFormat="1" ht="15" customHeight="1" x14ac:dyDescent="0.25">
      <c r="A592" s="34"/>
      <c r="B592" s="134" t="s">
        <v>123</v>
      </c>
      <c r="C592" s="196"/>
      <c r="D592" s="40"/>
      <c r="E592" s="33"/>
      <c r="F592" s="188"/>
    </row>
    <row r="593" spans="1:6" s="28" customFormat="1" ht="15" customHeight="1" x14ac:dyDescent="0.25">
      <c r="A593" s="44"/>
      <c r="B593" s="223" t="s">
        <v>34</v>
      </c>
      <c r="C593" s="196"/>
      <c r="D593" s="40"/>
      <c r="E593" s="33"/>
      <c r="F593" s="188"/>
    </row>
    <row r="594" spans="1:6" s="28" customFormat="1" ht="15" customHeight="1" x14ac:dyDescent="0.25">
      <c r="A594" s="44"/>
      <c r="B594" s="223" t="s">
        <v>35</v>
      </c>
      <c r="C594" s="196"/>
      <c r="D594" s="40"/>
      <c r="E594" s="33"/>
      <c r="F594" s="188"/>
    </row>
    <row r="595" spans="1:6" s="28" customFormat="1" ht="15" customHeight="1" x14ac:dyDescent="0.25">
      <c r="A595" s="88">
        <v>3.3</v>
      </c>
      <c r="B595" s="38" t="s">
        <v>86</v>
      </c>
      <c r="C595" s="196"/>
      <c r="D595" s="183"/>
      <c r="E595" s="33"/>
      <c r="F595" s="188"/>
    </row>
    <row r="596" spans="1:6" s="181" customFormat="1" ht="15" customHeight="1" x14ac:dyDescent="0.25">
      <c r="A596" s="224" t="s">
        <v>387</v>
      </c>
      <c r="B596" s="225" t="s">
        <v>388</v>
      </c>
      <c r="C596" s="226">
        <v>1.97</v>
      </c>
      <c r="D596" s="227" t="s">
        <v>31</v>
      </c>
      <c r="E596" s="183"/>
      <c r="F596" s="188">
        <f>C596*E596</f>
        <v>0</v>
      </c>
    </row>
    <row r="597" spans="1:6" s="181" customFormat="1" ht="15" customHeight="1" x14ac:dyDescent="0.25">
      <c r="A597" s="189"/>
      <c r="C597" s="196"/>
      <c r="D597" s="183"/>
      <c r="E597" s="184"/>
      <c r="F597" s="188"/>
    </row>
    <row r="598" spans="1:6" s="181" customFormat="1" ht="15" customHeight="1" x14ac:dyDescent="0.25">
      <c r="A598" s="185">
        <v>3.4</v>
      </c>
      <c r="B598" s="92" t="s">
        <v>223</v>
      </c>
      <c r="C598" s="196"/>
      <c r="D598" s="183"/>
      <c r="E598" s="184"/>
      <c r="F598" s="188"/>
    </row>
    <row r="599" spans="1:6" s="181" customFormat="1" ht="15" customHeight="1" x14ac:dyDescent="0.25">
      <c r="A599" s="182" t="s">
        <v>269</v>
      </c>
      <c r="B599" s="38" t="s">
        <v>39</v>
      </c>
      <c r="C599" s="196"/>
      <c r="D599" s="183"/>
      <c r="E599" s="183"/>
      <c r="F599" s="188"/>
    </row>
    <row r="600" spans="1:6" s="181" customFormat="1" ht="15" customHeight="1" x14ac:dyDescent="0.25">
      <c r="A600" s="189" t="s">
        <v>389</v>
      </c>
      <c r="B600" s="68" t="s">
        <v>390</v>
      </c>
      <c r="C600" s="196">
        <v>15.21</v>
      </c>
      <c r="D600" s="183" t="s">
        <v>30</v>
      </c>
      <c r="E600" s="183"/>
      <c r="F600" s="188">
        <f t="shared" ref="F600" si="45">C600*E600</f>
        <v>0</v>
      </c>
    </row>
    <row r="601" spans="1:6" s="181" customFormat="1" ht="15" customHeight="1" x14ac:dyDescent="0.25">
      <c r="A601" s="189"/>
      <c r="C601" s="196"/>
      <c r="D601" s="183"/>
      <c r="E601" s="184"/>
      <c r="F601" s="188"/>
    </row>
    <row r="602" spans="1:6" s="181" customFormat="1" ht="15" customHeight="1" x14ac:dyDescent="0.25">
      <c r="A602" s="185">
        <v>3.5</v>
      </c>
      <c r="B602" s="92" t="s">
        <v>88</v>
      </c>
      <c r="C602" s="196"/>
      <c r="D602" s="183"/>
      <c r="E602" s="184"/>
      <c r="F602" s="188"/>
    </row>
    <row r="603" spans="1:6" s="181" customFormat="1" ht="15" customHeight="1" x14ac:dyDescent="0.25">
      <c r="A603" s="189" t="s">
        <v>391</v>
      </c>
      <c r="B603" s="181" t="s">
        <v>392</v>
      </c>
      <c r="C603" s="196">
        <v>0.16</v>
      </c>
      <c r="D603" s="183" t="s">
        <v>70</v>
      </c>
      <c r="E603" s="184"/>
      <c r="F603" s="188">
        <f t="shared" ref="F603" si="46">C603*E603</f>
        <v>0</v>
      </c>
    </row>
    <row r="604" spans="1:6" s="181" customFormat="1" ht="15" customHeight="1" x14ac:dyDescent="0.25">
      <c r="A604" s="189"/>
      <c r="C604" s="196"/>
      <c r="D604" s="183"/>
      <c r="E604" s="184"/>
      <c r="F604" s="188"/>
    </row>
    <row r="605" spans="1:6" s="181" customFormat="1" ht="15" customHeight="1" x14ac:dyDescent="0.25">
      <c r="A605" s="189"/>
      <c r="C605" s="196"/>
      <c r="D605" s="183"/>
      <c r="E605" s="184"/>
      <c r="F605" s="188"/>
    </row>
    <row r="606" spans="1:6" s="181" customFormat="1" ht="15" customHeight="1" x14ac:dyDescent="0.25">
      <c r="A606" s="189"/>
      <c r="B606" s="223" t="s">
        <v>45</v>
      </c>
      <c r="C606" s="196"/>
      <c r="D606" s="183"/>
      <c r="E606" s="184"/>
      <c r="F606" s="188"/>
    </row>
    <row r="607" spans="1:6" s="181" customFormat="1" ht="15" customHeight="1" x14ac:dyDescent="0.25">
      <c r="A607" s="189"/>
      <c r="B607" s="223" t="s">
        <v>46</v>
      </c>
      <c r="C607" s="196"/>
      <c r="D607" s="183"/>
      <c r="E607" s="184"/>
      <c r="F607" s="188"/>
    </row>
    <row r="608" spans="1:6" s="181" customFormat="1" ht="15" customHeight="1" x14ac:dyDescent="0.25">
      <c r="A608" s="229">
        <v>4</v>
      </c>
      <c r="B608" s="228" t="s">
        <v>82</v>
      </c>
      <c r="C608" s="196"/>
      <c r="D608" s="183"/>
      <c r="E608" s="184"/>
      <c r="F608" s="188"/>
    </row>
    <row r="609" spans="1:6" s="181" customFormat="1" ht="15" customHeight="1" x14ac:dyDescent="0.25">
      <c r="A609" s="189"/>
      <c r="B609" s="181" t="s">
        <v>393</v>
      </c>
      <c r="C609" s="196"/>
      <c r="D609" s="183"/>
      <c r="E609" s="184"/>
      <c r="F609" s="188"/>
    </row>
    <row r="610" spans="1:6" s="181" customFormat="1" ht="15" customHeight="1" x14ac:dyDescent="0.25">
      <c r="A610" s="189">
        <v>1</v>
      </c>
      <c r="B610" s="181" t="s">
        <v>394</v>
      </c>
      <c r="C610" s="196">
        <v>1</v>
      </c>
      <c r="D610" s="183" t="s">
        <v>27</v>
      </c>
      <c r="E610" s="184"/>
      <c r="F610" s="188">
        <f t="shared" ref="F610" si="47">C610*E610</f>
        <v>0</v>
      </c>
    </row>
    <row r="611" spans="1:6" s="181" customFormat="1" ht="15" customHeight="1" x14ac:dyDescent="0.25">
      <c r="A611" s="189"/>
      <c r="C611" s="196"/>
      <c r="D611" s="183"/>
      <c r="E611" s="184"/>
      <c r="F611" s="188"/>
    </row>
    <row r="612" spans="1:6" s="181" customFormat="1" ht="15" customHeight="1" x14ac:dyDescent="0.25">
      <c r="A612" s="88">
        <v>4.4000000000000004</v>
      </c>
      <c r="B612" s="105" t="s">
        <v>94</v>
      </c>
      <c r="C612" s="196"/>
      <c r="D612" s="183"/>
      <c r="E612" s="184"/>
      <c r="F612" s="188"/>
    </row>
    <row r="613" spans="1:6" s="181" customFormat="1" ht="15" customHeight="1" x14ac:dyDescent="0.25">
      <c r="A613" s="88"/>
      <c r="B613" s="181" t="s">
        <v>395</v>
      </c>
      <c r="C613" s="196">
        <v>2</v>
      </c>
      <c r="D613" s="183" t="s">
        <v>27</v>
      </c>
      <c r="E613" s="184"/>
      <c r="F613" s="188">
        <f t="shared" ref="F613" si="48">C613*E613</f>
        <v>0</v>
      </c>
    </row>
    <row r="614" spans="1:6" s="181" customFormat="1" ht="15" customHeight="1" x14ac:dyDescent="0.25">
      <c r="A614" s="88"/>
      <c r="B614" s="105"/>
      <c r="C614" s="196"/>
      <c r="D614" s="183"/>
      <c r="E614" s="184"/>
      <c r="F614" s="188"/>
    </row>
    <row r="615" spans="1:6" s="181" customFormat="1" ht="15" customHeight="1" x14ac:dyDescent="0.25">
      <c r="A615" s="88"/>
      <c r="B615" s="105"/>
      <c r="C615" s="196"/>
      <c r="D615" s="183"/>
      <c r="E615" s="184"/>
      <c r="F615" s="188"/>
    </row>
    <row r="616" spans="1:6" s="181" customFormat="1" ht="15" customHeight="1" x14ac:dyDescent="0.25">
      <c r="A616" s="88"/>
      <c r="B616" s="223" t="s">
        <v>396</v>
      </c>
      <c r="C616" s="196"/>
      <c r="D616" s="183"/>
      <c r="E616" s="184"/>
      <c r="F616" s="188"/>
    </row>
    <row r="617" spans="1:6" s="181" customFormat="1" ht="15" customHeight="1" x14ac:dyDescent="0.25">
      <c r="A617" s="88"/>
      <c r="B617" s="223" t="s">
        <v>57</v>
      </c>
      <c r="C617" s="196"/>
      <c r="D617" s="183"/>
      <c r="E617" s="184"/>
      <c r="F617" s="188"/>
    </row>
    <row r="618" spans="1:6" s="181" customFormat="1" ht="15" customHeight="1" x14ac:dyDescent="0.25">
      <c r="A618" s="88" t="s">
        <v>155</v>
      </c>
      <c r="B618" s="105" t="s">
        <v>397</v>
      </c>
      <c r="C618" s="196"/>
      <c r="D618" s="183"/>
      <c r="E618" s="184"/>
      <c r="F618" s="188"/>
    </row>
    <row r="619" spans="1:6" s="181" customFormat="1" ht="15" customHeight="1" x14ac:dyDescent="0.25">
      <c r="A619" s="189">
        <v>2</v>
      </c>
      <c r="B619" s="181" t="s">
        <v>398</v>
      </c>
      <c r="C619" s="196">
        <v>1</v>
      </c>
      <c r="D619" s="183" t="s">
        <v>1</v>
      </c>
      <c r="E619" s="184"/>
      <c r="F619" s="188">
        <f t="shared" ref="F619" si="49">C619*E619</f>
        <v>0</v>
      </c>
    </row>
    <row r="620" spans="1:6" s="181" customFormat="1" ht="15" customHeight="1" x14ac:dyDescent="0.25">
      <c r="A620" s="88"/>
      <c r="B620" s="105"/>
      <c r="C620" s="196"/>
      <c r="D620" s="183"/>
      <c r="E620" s="184"/>
      <c r="F620" s="188"/>
    </row>
    <row r="621" spans="1:6" s="181" customFormat="1" ht="18.75" customHeight="1" x14ac:dyDescent="0.25">
      <c r="A621" s="88"/>
      <c r="B621" s="230" t="s">
        <v>291</v>
      </c>
      <c r="C621" s="196"/>
      <c r="D621" s="183"/>
      <c r="E621" s="184"/>
      <c r="F621" s="188"/>
    </row>
    <row r="622" spans="1:6" s="28" customFormat="1" ht="15" customHeight="1" x14ac:dyDescent="0.25">
      <c r="A622" s="44"/>
      <c r="B622" s="231" t="s">
        <v>112</v>
      </c>
      <c r="C622" s="196"/>
      <c r="D622" s="183"/>
      <c r="E622" s="33"/>
      <c r="F622" s="188"/>
    </row>
    <row r="623" spans="1:6" s="28" customFormat="1" ht="15" customHeight="1" x14ac:dyDescent="0.25">
      <c r="A623" s="34">
        <v>13.4</v>
      </c>
      <c r="B623" s="142" t="s">
        <v>114</v>
      </c>
      <c r="C623" s="196"/>
      <c r="D623" s="183"/>
      <c r="E623" s="33"/>
      <c r="F623" s="188"/>
    </row>
    <row r="624" spans="1:6" s="181" customFormat="1" ht="15" customHeight="1" x14ac:dyDescent="0.25">
      <c r="A624" s="189">
        <v>1</v>
      </c>
      <c r="B624" s="232" t="s">
        <v>399</v>
      </c>
      <c r="C624" s="196">
        <v>25</v>
      </c>
      <c r="D624" s="183" t="s">
        <v>1</v>
      </c>
      <c r="E624" s="184"/>
      <c r="F624" s="188">
        <f t="shared" ref="F624:F626" si="50">C624*E624</f>
        <v>0</v>
      </c>
    </row>
    <row r="625" spans="1:6" s="181" customFormat="1" ht="15" customHeight="1" x14ac:dyDescent="0.25">
      <c r="A625" s="189">
        <v>2</v>
      </c>
      <c r="B625" s="232" t="s">
        <v>400</v>
      </c>
      <c r="C625" s="196">
        <v>20</v>
      </c>
      <c r="D625" s="183" t="s">
        <v>1</v>
      </c>
      <c r="E625" s="184"/>
      <c r="F625" s="188">
        <f t="shared" si="50"/>
        <v>0</v>
      </c>
    </row>
    <row r="626" spans="1:6" s="181" customFormat="1" ht="15" customHeight="1" x14ac:dyDescent="0.25">
      <c r="A626" s="189">
        <v>3</v>
      </c>
      <c r="B626" s="232" t="s">
        <v>401</v>
      </c>
      <c r="C626" s="196">
        <v>5</v>
      </c>
      <c r="D626" s="183" t="s">
        <v>1</v>
      </c>
      <c r="E626" s="184"/>
      <c r="F626" s="188">
        <f t="shared" si="50"/>
        <v>0</v>
      </c>
    </row>
    <row r="627" spans="1:6" s="28" customFormat="1" ht="15" customHeight="1" x14ac:dyDescent="0.25">
      <c r="A627" s="44"/>
      <c r="B627" s="142"/>
      <c r="C627" s="196"/>
      <c r="D627" s="183"/>
      <c r="E627" s="33"/>
      <c r="F627" s="188"/>
    </row>
    <row r="628" spans="1:6" s="28" customFormat="1" ht="15" customHeight="1" x14ac:dyDescent="0.25">
      <c r="A628" s="44"/>
      <c r="B628" s="142"/>
      <c r="C628" s="196"/>
      <c r="D628" s="183"/>
      <c r="E628" s="33"/>
      <c r="F628" s="188"/>
    </row>
    <row r="629" spans="1:6" s="28" customFormat="1" ht="15" customHeight="1" x14ac:dyDescent="0.25">
      <c r="A629" s="44"/>
      <c r="B629" s="45"/>
      <c r="C629" s="196"/>
      <c r="D629" s="183"/>
      <c r="E629" s="33"/>
      <c r="F629" s="188"/>
    </row>
    <row r="630" spans="1:6" s="28" customFormat="1" ht="15" customHeight="1" x14ac:dyDescent="0.25">
      <c r="A630" s="117"/>
      <c r="B630" s="76" t="s">
        <v>384</v>
      </c>
      <c r="C630" s="157"/>
      <c r="D630" s="124">
        <v>0</v>
      </c>
      <c r="E630" s="49"/>
      <c r="F630" s="214"/>
    </row>
    <row r="631" spans="1:6" s="28" customFormat="1" ht="15" customHeight="1" x14ac:dyDescent="0.25">
      <c r="A631" s="78"/>
      <c r="B631" s="51" t="s">
        <v>385</v>
      </c>
      <c r="C631" s="158"/>
      <c r="D631" s="52"/>
      <c r="E631" s="53"/>
      <c r="F631" s="81">
        <f>SUM(F592:F630)</f>
        <v>0</v>
      </c>
    </row>
    <row r="632" spans="1:6" s="28" customFormat="1" ht="15" customHeight="1" x14ac:dyDescent="0.25">
      <c r="A632" s="82"/>
      <c r="B632" s="20" t="s">
        <v>294</v>
      </c>
      <c r="C632" s="166"/>
      <c r="D632" s="106"/>
      <c r="E632" s="103"/>
      <c r="F632" s="216"/>
    </row>
    <row r="633" spans="1:6" s="28" customFormat="1" ht="15" customHeight="1" x14ac:dyDescent="0.25">
      <c r="A633" s="34"/>
      <c r="B633" s="134" t="s">
        <v>235</v>
      </c>
      <c r="C633" s="196"/>
      <c r="D633" s="40"/>
      <c r="E633" s="33"/>
      <c r="F633" s="188"/>
    </row>
    <row r="634" spans="1:6" s="28" customFormat="1" ht="15" customHeight="1" x14ac:dyDescent="0.25">
      <c r="A634" s="44"/>
      <c r="B634" s="139"/>
      <c r="C634" s="196"/>
      <c r="D634" s="40"/>
      <c r="E634" s="33"/>
      <c r="F634" s="188"/>
    </row>
    <row r="635" spans="1:6" s="28" customFormat="1" ht="15" customHeight="1" x14ac:dyDescent="0.25">
      <c r="A635" s="44"/>
      <c r="B635" s="127"/>
      <c r="C635" s="196"/>
      <c r="D635" s="183"/>
      <c r="E635" s="33"/>
      <c r="F635" s="188"/>
    </row>
    <row r="636" spans="1:6" s="181" customFormat="1" ht="15" customHeight="1" x14ac:dyDescent="0.25">
      <c r="A636" s="189"/>
      <c r="B636" s="127"/>
      <c r="C636" s="196"/>
      <c r="D636" s="183"/>
      <c r="E636" s="184"/>
      <c r="F636" s="188"/>
    </row>
    <row r="637" spans="1:6" s="181" customFormat="1" ht="15" customHeight="1" x14ac:dyDescent="0.25">
      <c r="A637" s="189"/>
      <c r="B637" s="127"/>
      <c r="C637" s="196"/>
      <c r="D637" s="183"/>
      <c r="E637" s="184"/>
      <c r="F637" s="188"/>
    </row>
    <row r="638" spans="1:6" s="181" customFormat="1" ht="15" customHeight="1" x14ac:dyDescent="0.25">
      <c r="A638" s="189"/>
      <c r="B638" s="127"/>
      <c r="C638" s="196"/>
      <c r="D638" s="183"/>
      <c r="E638" s="184"/>
      <c r="F638" s="188"/>
    </row>
    <row r="639" spans="1:6" s="181" customFormat="1" ht="15" customHeight="1" x14ac:dyDescent="0.25">
      <c r="A639" s="189"/>
      <c r="B639" s="127"/>
      <c r="C639" s="196"/>
      <c r="D639" s="183"/>
      <c r="E639" s="184"/>
      <c r="F639" s="188"/>
    </row>
    <row r="640" spans="1:6" s="181" customFormat="1" ht="15" customHeight="1" x14ac:dyDescent="0.25">
      <c r="A640" s="189"/>
      <c r="B640" s="127"/>
      <c r="C640" s="196"/>
      <c r="D640" s="183"/>
      <c r="E640" s="184"/>
      <c r="F640" s="188"/>
    </row>
    <row r="641" spans="1:6" s="28" customFormat="1" ht="15" customHeight="1" x14ac:dyDescent="0.25">
      <c r="A641" s="34"/>
      <c r="B641" s="140"/>
      <c r="C641" s="196"/>
      <c r="D641" s="183"/>
      <c r="E641" s="33"/>
      <c r="F641" s="188"/>
    </row>
    <row r="642" spans="1:6" s="28" customFormat="1" ht="15" customHeight="1" x14ac:dyDescent="0.25">
      <c r="A642" s="44"/>
      <c r="B642" s="140"/>
      <c r="C642" s="196"/>
      <c r="D642" s="183"/>
      <c r="E642" s="33"/>
      <c r="F642" s="188"/>
    </row>
    <row r="643" spans="1:6" s="28" customFormat="1" ht="15" customHeight="1" x14ac:dyDescent="0.25">
      <c r="A643" s="44"/>
      <c r="B643" s="140"/>
      <c r="C643" s="196"/>
      <c r="D643" s="183"/>
      <c r="E643" s="33"/>
      <c r="F643" s="188"/>
    </row>
    <row r="644" spans="1:6" s="28" customFormat="1" ht="15" customHeight="1" x14ac:dyDescent="0.25">
      <c r="A644" s="143"/>
      <c r="B644" s="141"/>
      <c r="C644" s="196"/>
      <c r="D644" s="183"/>
      <c r="E644" s="33"/>
      <c r="F644" s="188"/>
    </row>
    <row r="645" spans="1:6" s="28" customFormat="1" ht="15" customHeight="1" x14ac:dyDescent="0.25">
      <c r="A645" s="44"/>
      <c r="B645" s="141"/>
      <c r="C645" s="196"/>
      <c r="D645" s="183"/>
      <c r="E645" s="33"/>
      <c r="F645" s="188"/>
    </row>
    <row r="646" spans="1:6" s="28" customFormat="1" ht="15" customHeight="1" x14ac:dyDescent="0.25">
      <c r="A646" s="97"/>
      <c r="B646" s="45"/>
      <c r="C646" s="196"/>
      <c r="D646" s="183"/>
      <c r="E646" s="33"/>
      <c r="F646" s="188"/>
    </row>
    <row r="647" spans="1:6" s="28" customFormat="1" ht="15" customHeight="1" x14ac:dyDescent="0.25">
      <c r="A647" s="117"/>
      <c r="B647" s="76" t="s">
        <v>386</v>
      </c>
      <c r="C647" s="157"/>
      <c r="D647" s="124">
        <v>0</v>
      </c>
      <c r="E647" s="49"/>
      <c r="F647" s="214"/>
    </row>
    <row r="648" spans="1:6" s="28" customFormat="1" ht="15" customHeight="1" x14ac:dyDescent="0.25">
      <c r="A648" s="78"/>
      <c r="B648" s="51" t="s">
        <v>295</v>
      </c>
      <c r="C648" s="158"/>
      <c r="D648" s="52"/>
      <c r="E648" s="53"/>
      <c r="F648" s="81"/>
    </row>
    <row r="649" spans="1:6" ht="15" customHeight="1" x14ac:dyDescent="0.25">
      <c r="A649" s="50"/>
      <c r="B649" s="83" t="s">
        <v>124</v>
      </c>
      <c r="C649" s="166"/>
      <c r="D649" s="106"/>
      <c r="E649" s="103"/>
      <c r="F649" s="216"/>
    </row>
    <row r="650" spans="1:6" ht="15" customHeight="1" x14ac:dyDescent="0.25">
      <c r="A650" s="144">
        <v>1</v>
      </c>
      <c r="B650" s="140" t="s">
        <v>236</v>
      </c>
      <c r="C650" s="165"/>
      <c r="D650" s="145"/>
      <c r="E650" s="149"/>
      <c r="F650" s="57"/>
    </row>
    <row r="651" spans="1:6" ht="15" customHeight="1" x14ac:dyDescent="0.25">
      <c r="A651" s="144">
        <v>2</v>
      </c>
      <c r="B651" s="140" t="s">
        <v>237</v>
      </c>
      <c r="C651" s="165"/>
      <c r="D651" s="145"/>
      <c r="E651" s="149"/>
      <c r="F651" s="57"/>
    </row>
    <row r="652" spans="1:6" ht="15" customHeight="1" x14ac:dyDescent="0.25">
      <c r="A652" s="144">
        <v>3</v>
      </c>
      <c r="B652" s="140" t="s">
        <v>238</v>
      </c>
      <c r="C652" s="165"/>
      <c r="D652" s="145"/>
      <c r="E652" s="149"/>
      <c r="F652" s="57"/>
    </row>
    <row r="653" spans="1:6" ht="15" customHeight="1" x14ac:dyDescent="0.25">
      <c r="A653" s="144">
        <v>4</v>
      </c>
      <c r="B653" s="142" t="s">
        <v>239</v>
      </c>
      <c r="C653" s="165"/>
      <c r="D653" s="145">
        <v>0</v>
      </c>
      <c r="E653" s="149"/>
      <c r="F653" s="57"/>
    </row>
    <row r="654" spans="1:6" ht="15" customHeight="1" x14ac:dyDescent="0.25">
      <c r="A654" s="144">
        <v>5</v>
      </c>
      <c r="B654" s="142" t="s">
        <v>240</v>
      </c>
      <c r="C654" s="165"/>
      <c r="D654" s="145"/>
      <c r="E654" s="235"/>
      <c r="F654" s="236"/>
    </row>
    <row r="655" spans="1:6" ht="15" customHeight="1" x14ac:dyDescent="0.25">
      <c r="A655" s="144">
        <v>6</v>
      </c>
      <c r="B655" s="142" t="s">
        <v>241</v>
      </c>
      <c r="C655" s="165"/>
      <c r="D655" s="145"/>
      <c r="E655" s="235"/>
      <c r="F655" s="236"/>
    </row>
    <row r="656" spans="1:6" ht="15" customHeight="1" x14ac:dyDescent="0.25">
      <c r="A656" s="144">
        <v>7</v>
      </c>
      <c r="B656" s="139" t="s">
        <v>242</v>
      </c>
      <c r="C656" s="169"/>
      <c r="D656" s="146"/>
      <c r="E656" s="235"/>
      <c r="F656" s="236"/>
    </row>
    <row r="657" spans="1:6" ht="15" customHeight="1" x14ac:dyDescent="0.25">
      <c r="A657" s="144">
        <v>8</v>
      </c>
      <c r="B657" s="142" t="s">
        <v>243</v>
      </c>
      <c r="C657" s="165"/>
      <c r="D657" s="145"/>
      <c r="E657" s="235"/>
      <c r="F657" s="236"/>
    </row>
    <row r="658" spans="1:6" ht="15" customHeight="1" x14ac:dyDescent="0.25">
      <c r="A658" s="144">
        <v>9</v>
      </c>
      <c r="B658" s="142" t="s">
        <v>244</v>
      </c>
      <c r="C658" s="165"/>
      <c r="D658" s="145"/>
      <c r="E658" s="235"/>
      <c r="F658" s="236"/>
    </row>
    <row r="659" spans="1:6" ht="15" customHeight="1" x14ac:dyDescent="0.25">
      <c r="A659" s="144">
        <v>10</v>
      </c>
      <c r="B659" s="142" t="s">
        <v>245</v>
      </c>
      <c r="C659" s="165"/>
      <c r="D659" s="145"/>
      <c r="E659" s="235"/>
      <c r="F659" s="236"/>
    </row>
    <row r="660" spans="1:6" ht="15" customHeight="1" x14ac:dyDescent="0.25">
      <c r="A660" s="144">
        <v>11</v>
      </c>
      <c r="B660" s="142" t="s">
        <v>246</v>
      </c>
      <c r="C660" s="165"/>
      <c r="D660" s="145"/>
      <c r="E660" s="235"/>
      <c r="F660" s="236"/>
    </row>
    <row r="661" spans="1:6" ht="15" customHeight="1" x14ac:dyDescent="0.25">
      <c r="A661" s="144">
        <v>12</v>
      </c>
      <c r="B661" s="142" t="s">
        <v>247</v>
      </c>
      <c r="C661" s="165"/>
      <c r="D661" s="145"/>
      <c r="E661" s="235"/>
      <c r="F661" s="236"/>
    </row>
    <row r="662" spans="1:6" ht="15" customHeight="1" x14ac:dyDescent="0.25">
      <c r="A662" s="144">
        <v>13</v>
      </c>
      <c r="B662" s="142" t="s">
        <v>253</v>
      </c>
      <c r="C662" s="165"/>
      <c r="D662" s="145"/>
      <c r="E662" s="149"/>
      <c r="F662" s="57"/>
    </row>
    <row r="663" spans="1:6" ht="15" customHeight="1" x14ac:dyDescent="0.25">
      <c r="A663" s="144">
        <v>14</v>
      </c>
      <c r="B663" s="142" t="s">
        <v>254</v>
      </c>
      <c r="C663" s="165"/>
      <c r="D663" s="145"/>
      <c r="E663" s="149"/>
      <c r="F663" s="57"/>
    </row>
    <row r="664" spans="1:6" ht="15" customHeight="1" x14ac:dyDescent="0.25">
      <c r="A664" s="34"/>
      <c r="B664" s="142"/>
      <c r="C664" s="165"/>
      <c r="D664" s="145"/>
      <c r="E664" s="149"/>
      <c r="F664" s="57"/>
    </row>
    <row r="665" spans="1:6" ht="15" customHeight="1" x14ac:dyDescent="0.25">
      <c r="A665" s="34"/>
      <c r="B665" s="142"/>
      <c r="C665" s="165"/>
      <c r="D665" s="145"/>
      <c r="E665" s="149"/>
      <c r="F665" s="57"/>
    </row>
    <row r="666" spans="1:6" ht="9" customHeight="1" x14ac:dyDescent="0.25">
      <c r="A666" s="34"/>
      <c r="B666" s="142"/>
      <c r="C666" s="165"/>
      <c r="D666" s="145"/>
      <c r="E666" s="149"/>
      <c r="F666" s="57"/>
    </row>
    <row r="667" spans="1:6" ht="15" customHeight="1" x14ac:dyDescent="0.25">
      <c r="A667" s="34"/>
      <c r="B667" s="142"/>
      <c r="C667" s="165"/>
      <c r="D667" s="145"/>
      <c r="E667" s="149"/>
      <c r="F667" s="57"/>
    </row>
    <row r="668" spans="1:6" ht="11.25" customHeight="1" x14ac:dyDescent="0.25">
      <c r="A668" s="34"/>
      <c r="B668" s="142"/>
      <c r="C668" s="165"/>
      <c r="D668" s="145"/>
      <c r="E668" s="149"/>
      <c r="F668" s="57"/>
    </row>
    <row r="669" spans="1:6" ht="6" customHeight="1" x14ac:dyDescent="0.25">
      <c r="A669" s="34"/>
      <c r="B669" s="142"/>
      <c r="C669" s="165"/>
      <c r="D669" s="145"/>
      <c r="E669" s="149"/>
      <c r="F669" s="57"/>
    </row>
    <row r="670" spans="1:6" ht="15" customHeight="1" x14ac:dyDescent="0.25">
      <c r="A670" s="34"/>
      <c r="B670" s="142"/>
      <c r="C670" s="165"/>
      <c r="D670" s="145"/>
      <c r="E670" s="149"/>
      <c r="F670" s="57"/>
    </row>
    <row r="671" spans="1:6" ht="15" customHeight="1" x14ac:dyDescent="0.25">
      <c r="A671" s="34"/>
      <c r="B671" s="142" t="s">
        <v>36</v>
      </c>
      <c r="C671" s="165"/>
      <c r="D671" s="145">
        <v>0</v>
      </c>
      <c r="E671" s="239"/>
      <c r="F671" s="240"/>
    </row>
    <row r="672" spans="1:6" ht="15" customHeight="1" x14ac:dyDescent="0.25">
      <c r="A672" s="147" t="s">
        <v>36</v>
      </c>
      <c r="B672" s="110" t="s">
        <v>125</v>
      </c>
      <c r="C672" s="164"/>
      <c r="D672" s="84"/>
      <c r="E672" s="241"/>
      <c r="F672" s="242"/>
    </row>
    <row r="673" spans="1:6" ht="15" customHeight="1" x14ac:dyDescent="0.25">
      <c r="A673" s="148"/>
    </row>
    <row r="677" spans="1:6" ht="15" customHeight="1" x14ac:dyDescent="0.25">
      <c r="F677" s="217"/>
    </row>
    <row r="679" spans="1:6" ht="15" customHeight="1" x14ac:dyDescent="0.25">
      <c r="F679" s="218"/>
    </row>
  </sheetData>
  <mergeCells count="14">
    <mergeCell ref="E671:F671"/>
    <mergeCell ref="E672:F672"/>
    <mergeCell ref="E658:F658"/>
    <mergeCell ref="E659:F659"/>
    <mergeCell ref="E660:F660"/>
    <mergeCell ref="E661:F661"/>
    <mergeCell ref="E657:F657"/>
    <mergeCell ref="A2:B2"/>
    <mergeCell ref="A3:B3"/>
    <mergeCell ref="A4:B4"/>
    <mergeCell ref="B5:E5"/>
    <mergeCell ref="E654:F654"/>
    <mergeCell ref="E655:F655"/>
    <mergeCell ref="E656:F656"/>
  </mergeCells>
  <pageMargins left="0.25" right="0.25" top="0.75" bottom="0.75" header="0.3" footer="0.3"/>
  <pageSetup paperSize="9" orientation="portrait" r:id="rId1"/>
  <headerFooter>
    <firstFooter>&amp;CPage &amp;P of &amp;N</firstFooter>
  </headerFooter>
  <rowBreaks count="20" manualBreakCount="20">
    <brk id="47" max="5" man="1"/>
    <brk id="90" max="16383" man="1"/>
    <brk id="131" max="16383" man="1"/>
    <brk id="171" max="16383" man="1"/>
    <brk id="196" max="16383" man="1"/>
    <brk id="217" max="16383" man="1"/>
    <brk id="243" max="16383" man="1"/>
    <brk id="288" max="16383" man="1"/>
    <brk id="323" max="16383" man="1"/>
    <brk id="350" max="16383" man="1"/>
    <brk id="367" max="16383" man="1"/>
    <brk id="392" max="16383" man="1"/>
    <brk id="427" max="16383" man="1"/>
    <brk id="461" max="16383" man="1"/>
    <brk id="483" max="16383" man="1"/>
    <brk id="509" max="16383" man="1"/>
    <brk id="537" max="16383" man="1"/>
    <brk id="590" max="16383" man="1"/>
    <brk id="631" max="5" man="1"/>
    <brk id="648"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3" sqref="F13"/>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SUMMERY</vt:lpstr>
      <vt:lpstr>BOQ</vt:lpstr>
      <vt:lpstr>Sheet1</vt:lpstr>
      <vt:lpstr>BOQ!Print_Area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Nihayath Ibrahim</cp:lastModifiedBy>
  <cp:lastPrinted>2016-03-15T06:11:45Z</cp:lastPrinted>
  <dcterms:created xsi:type="dcterms:W3CDTF">2009-10-23T12:30:50Z</dcterms:created>
  <dcterms:modified xsi:type="dcterms:W3CDTF">2016-04-19T08:40:35Z</dcterms:modified>
</cp:coreProperties>
</file>