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/>
  <mc:AlternateContent xmlns:mc="http://schemas.openxmlformats.org/markup-compatibility/2006">
    <mc:Choice Requires="x15">
      <x15ac:absPath xmlns:x15ac="http://schemas.microsoft.com/office/spreadsheetml/2010/11/ac" url="Z:\Tender\Projects\International\2018\1.Works\TES2018W026- Construction Phase of Maniyafushi Research Development Facility\Addendum\Addendum 5\"/>
    </mc:Choice>
  </mc:AlternateContent>
  <bookViews>
    <workbookView xWindow="0" yWindow="0" windowWidth="15615" windowHeight="12300" tabRatio="606"/>
  </bookViews>
  <sheets>
    <sheet name="Summary" sheetId="62" r:id="rId1"/>
    <sheet name="SPEC" sheetId="51" state="hidden" r:id="rId2"/>
    <sheet name="MATER" sheetId="52" state="hidden" r:id="rId3"/>
    <sheet name="FOrecast" sheetId="57" state="hidden" r:id="rId4"/>
    <sheet name="Sheet1" sheetId="63" r:id="rId5"/>
  </sheets>
  <definedNames>
    <definedName name="_xlnm.Print_Area" localSheetId="3">FOrecast!$B$1:$T$129</definedName>
    <definedName name="_xlnm.Print_Area" localSheetId="2">MATER!$A$1:$J$61</definedName>
  </definedNames>
  <calcPr calcId="152511"/>
</workbook>
</file>

<file path=xl/calcChain.xml><?xml version="1.0" encoding="utf-8"?>
<calcChain xmlns="http://schemas.openxmlformats.org/spreadsheetml/2006/main">
  <c r="K66" i="57" l="1"/>
  <c r="K54" i="57" l="1"/>
  <c r="H28" i="57"/>
  <c r="F17" i="57"/>
  <c r="G18" i="57"/>
  <c r="G126" i="57" s="1"/>
  <c r="I32" i="57"/>
  <c r="J33" i="57"/>
  <c r="J126" i="57" s="1"/>
  <c r="J34" i="57"/>
  <c r="K35" i="57"/>
  <c r="K126" i="57" s="1"/>
  <c r="K36" i="57"/>
  <c r="K37" i="57"/>
  <c r="L38" i="57"/>
  <c r="L126" i="57" s="1"/>
  <c r="L39" i="57"/>
  <c r="L40" i="57"/>
  <c r="M45" i="57"/>
  <c r="M126" i="57" s="1"/>
  <c r="M127" i="57" s="1"/>
  <c r="O59" i="57"/>
  <c r="O126" i="57" s="1"/>
  <c r="M69" i="57"/>
  <c r="P73" i="57"/>
  <c r="E126" i="57"/>
  <c r="E127" i="57" s="1"/>
  <c r="E128" i="57" s="1"/>
  <c r="N126" i="57"/>
  <c r="N127" i="57" s="1"/>
  <c r="R126" i="57"/>
  <c r="S126" i="57"/>
  <c r="S127" i="57" s="1"/>
  <c r="S128" i="57" s="1"/>
  <c r="D12" i="57"/>
  <c r="D126" i="57" s="1"/>
  <c r="D11" i="52"/>
  <c r="D12" i="52"/>
  <c r="B29" i="52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D10" i="51"/>
  <c r="D11" i="51"/>
  <c r="B16" i="51"/>
  <c r="B17" i="51" s="1"/>
  <c r="B18" i="51" s="1"/>
  <c r="B21" i="51"/>
  <c r="B22" i="51" s="1"/>
  <c r="B23" i="51" s="1"/>
  <c r="B24" i="51" s="1"/>
  <c r="B27" i="51"/>
  <c r="B28" i="51" s="1"/>
  <c r="B31" i="51"/>
  <c r="B32" i="51" s="1"/>
  <c r="B33" i="51" s="1"/>
  <c r="B36" i="51"/>
  <c r="B39" i="51"/>
  <c r="B42" i="5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H26" i="57"/>
  <c r="H126" i="57" s="1"/>
  <c r="P62" i="57"/>
  <c r="P126" i="57" s="1"/>
  <c r="G24" i="57"/>
  <c r="M46" i="57"/>
  <c r="M68" i="57"/>
  <c r="G23" i="57"/>
  <c r="Q76" i="57"/>
  <c r="Q126" i="57" s="1"/>
  <c r="J53" i="57"/>
  <c r="L67" i="57"/>
  <c r="I31" i="57"/>
  <c r="M47" i="57"/>
  <c r="I30" i="57"/>
  <c r="I126" i="57" s="1"/>
  <c r="F16" i="57"/>
  <c r="F126" i="57" s="1"/>
  <c r="F127" i="57" s="1"/>
  <c r="F128" i="57" s="1"/>
  <c r="H27" i="57"/>
  <c r="G25" i="57"/>
  <c r="I52" i="57"/>
  <c r="D127" i="57" l="1"/>
  <c r="D128" i="57" s="1"/>
  <c r="R127" i="57"/>
  <c r="R128" i="57" s="1"/>
  <c r="N128" i="57"/>
  <c r="P127" i="57"/>
  <c r="P128" i="57" s="1"/>
  <c r="I127" i="57"/>
  <c r="I128" i="57" s="1"/>
  <c r="H127" i="57"/>
  <c r="H128" i="57" s="1"/>
  <c r="L127" i="57"/>
  <c r="L128" i="57" s="1"/>
  <c r="J127" i="57"/>
  <c r="J128" i="57" s="1"/>
  <c r="Q127" i="57"/>
  <c r="Q128" i="57" s="1"/>
  <c r="O127" i="57"/>
  <c r="O128" i="57" s="1"/>
  <c r="K127" i="57"/>
  <c r="K128" i="57" s="1"/>
  <c r="G127" i="57"/>
  <c r="T126" i="57"/>
  <c r="M128" i="57"/>
  <c r="T127" i="57" l="1"/>
  <c r="T128" i="57" s="1"/>
  <c r="G128" i="57"/>
  <c r="H29" i="57" l="1"/>
</calcChain>
</file>

<file path=xl/sharedStrings.xml><?xml version="1.0" encoding="utf-8"?>
<sst xmlns="http://schemas.openxmlformats.org/spreadsheetml/2006/main" count="417" uniqueCount="259">
  <si>
    <t>Formwork</t>
  </si>
  <si>
    <t>Description</t>
  </si>
  <si>
    <t>Concrete Works</t>
  </si>
  <si>
    <t>Amount</t>
  </si>
  <si>
    <t>PROJECT:</t>
  </si>
  <si>
    <t>CLIENT:</t>
  </si>
  <si>
    <t>Concrete</t>
  </si>
  <si>
    <t>An approved, application of water proofing will be applied on foundation / substructures</t>
  </si>
  <si>
    <t>Form work</t>
  </si>
  <si>
    <t>Formwork will be done in new 12mm plywood and timber</t>
  </si>
  <si>
    <t>Reinforcements in Concrete</t>
  </si>
  <si>
    <t>SN</t>
  </si>
  <si>
    <t>Details</t>
  </si>
  <si>
    <t>Masonry Works</t>
  </si>
  <si>
    <t>Plastering</t>
  </si>
  <si>
    <t>Plastic Net will be used in every masonry wall and concrete joints</t>
  </si>
  <si>
    <t>Screeding</t>
  </si>
  <si>
    <t>Foundation</t>
  </si>
  <si>
    <t>All concrete works will be completed with approved admixture  (Sika Plastocrete Plus)</t>
  </si>
  <si>
    <t>Reinforcement in structures will be used, good condition reinforc. available in market</t>
  </si>
  <si>
    <t>Wash Basin from 1000 to 500 rufiyaa</t>
  </si>
  <si>
    <t>Services and Finishes</t>
  </si>
  <si>
    <t>Ceramic tiles 300x300 tiles shall be not higher then 10 rufiyaa</t>
  </si>
  <si>
    <t>Ceramic tiles 200x200 tiles shall be not higher then 6 rufiyaa</t>
  </si>
  <si>
    <t>Ceramic tiles 200x250 tiles shall be not higher then 7 rufiyaa</t>
  </si>
  <si>
    <t>Staircase and Balconies Handrails shall be S.S pipes</t>
  </si>
  <si>
    <t>Paint shall be used Nipon or equivalent, (Sealer L/ 98 rufiyaa, Paint L/ 115 rufiyaa)</t>
  </si>
  <si>
    <t>Electrical wires shall be approved by STELCO</t>
  </si>
  <si>
    <t>Light Fixtures will be approved by client, (not exceeding Price in BOQ)</t>
  </si>
  <si>
    <t>Switches shall be CLIPSAL or ABB or or Equivalent</t>
  </si>
  <si>
    <t>POFF HYGURAD or Equivalent shall be used in toilets</t>
  </si>
  <si>
    <t>All tiles design and colour shall be approved by client</t>
  </si>
  <si>
    <t>Aluminium windows, section thk 1.3mm 72mm outer frame, (Colour: brown anodised)</t>
  </si>
  <si>
    <t>Doors shall be Timber Doors (Complete finish in BOQ price)</t>
  </si>
  <si>
    <t>W/C Price from 2000 to 1500 rufiyaa</t>
  </si>
  <si>
    <t>All other Sanitary Fixtures shall be normal standard</t>
  </si>
  <si>
    <t>Mortar Mix 1:5, External wall, Municipality Solid Blocks (200X 100 X 65 MM)</t>
  </si>
  <si>
    <t>Mortar Mix 1:5, Internal wall, Municipality Hollow Blocks (300 X 100 X 150 MM)</t>
  </si>
  <si>
    <t>Imported Sand and Standard Portland Cement will be used</t>
  </si>
  <si>
    <t>Mortar Mix 1:4, External wall, 2 Coat Plastering (12mm First coat, 6mm Second Coat)</t>
  </si>
  <si>
    <t>Mortar Mix 1:4, Internal wall, 1 Coat Plastering (12mm First coat)</t>
  </si>
  <si>
    <t>Mortar Mix 1:5, (Screeding thickness will be 35-75mm)</t>
  </si>
  <si>
    <t>MATERIALS SPECIFICATIONS SUMMARY</t>
  </si>
  <si>
    <t xml:space="preserve">MAIN MATERIALS </t>
  </si>
  <si>
    <t xml:space="preserve">Price on Date: </t>
  </si>
  <si>
    <t>MAJOR MATERIALS</t>
  </si>
  <si>
    <t>10mm Dia. DEFORMED STEEL BAR 6 METER</t>
  </si>
  <si>
    <t>12mm Dia. DEFORMED STEEL BAR 6 METER</t>
  </si>
  <si>
    <t>16mm Dia. DEFORMED STEEL BAR 6 METER</t>
  </si>
  <si>
    <t>20mm Dia. DEFORMED STEEL BAR 6 METER</t>
  </si>
  <si>
    <t>25mm Dia. DEFORMED STEEL BAR 6 METER</t>
  </si>
  <si>
    <t>6mm Dia.   PLAIN STEEL BAR 6 METER</t>
  </si>
  <si>
    <t xml:space="preserve">Note: The BOQ is given based on the Main Materials Prices Below, </t>
  </si>
  <si>
    <t>CEMENT BAG</t>
  </si>
  <si>
    <t>SAND BAG</t>
  </si>
  <si>
    <t>AGGRIGATE BAG</t>
  </si>
  <si>
    <t>12mm Plywood</t>
  </si>
  <si>
    <t>Timber (2" x 6" x 12')</t>
  </si>
  <si>
    <t>STO Conctruction Materials,</t>
  </si>
  <si>
    <t xml:space="preserve">Main Supplier: </t>
  </si>
  <si>
    <t>Municipality Solid Blocks (2"x4"x8")</t>
  </si>
  <si>
    <t>Municipality Hollow Blocks (6"x4"x12")</t>
  </si>
  <si>
    <t>1st March 2009</t>
  </si>
  <si>
    <t>Ground Works</t>
  </si>
  <si>
    <t>e</t>
  </si>
  <si>
    <t xml:space="preserve">               VIEW BUILDERS PVT LTD</t>
  </si>
  <si>
    <t>Phone:     +960 332 9467</t>
  </si>
  <si>
    <t xml:space="preserve">               Ma.Vahffaru, Buruzumagu,</t>
  </si>
  <si>
    <t>Fax:         +960 332 9468</t>
  </si>
  <si>
    <t xml:space="preserve">               Male' - Maldives</t>
  </si>
  <si>
    <t>email:projects@viewbuilders.com.mv, Url:www.viewbuilders.com.mv</t>
  </si>
  <si>
    <t>Exepected Progress  Values / Forecasted</t>
  </si>
  <si>
    <t>ITEM</t>
  </si>
  <si>
    <t>DESCRIPTION</t>
  </si>
  <si>
    <t>Demolition</t>
  </si>
  <si>
    <t>site preparation &amp; Government permission</t>
  </si>
  <si>
    <t>Masonry works for Boundry protection</t>
  </si>
  <si>
    <t>Dewatering &amp; Excavation</t>
  </si>
  <si>
    <t>Dewatering &amp; Lean Concrete</t>
  </si>
  <si>
    <t>Preparation for Foundation Reinforcement</t>
  </si>
  <si>
    <t>Foundation Reinforcement</t>
  </si>
  <si>
    <t>Foundation Raft Concrete</t>
  </si>
  <si>
    <t>Foundation Beam Concrete</t>
  </si>
  <si>
    <t>Lift, Stair &amp; Columns up to First Slab</t>
  </si>
  <si>
    <t xml:space="preserve">Damp proofing And Masonry works at Below Ground </t>
  </si>
  <si>
    <t xml:space="preserve">First Slab Beams &amp; Slab </t>
  </si>
  <si>
    <t>First floor Columns, Lift &amp; Stair</t>
  </si>
  <si>
    <t xml:space="preserve">Second Slab Beam &amp; Slab </t>
  </si>
  <si>
    <t>Second floor Columns, Lift &amp; Stair</t>
  </si>
  <si>
    <t xml:space="preserve">Third Slab Beam &amp; Slab </t>
  </si>
  <si>
    <t>Third floor Columns, Lift &amp; Stair</t>
  </si>
  <si>
    <t xml:space="preserve">Fourth Slab Beam &amp; Slab </t>
  </si>
  <si>
    <t>Fourth floor Columns, Lift &amp; Stair</t>
  </si>
  <si>
    <t xml:space="preserve">Fifth Slab Beam &amp; Slab </t>
  </si>
  <si>
    <t>Fifth floor Columns, Lift &amp; Stair</t>
  </si>
  <si>
    <t xml:space="preserve">Sixth Slab Beam &amp; Slab </t>
  </si>
  <si>
    <t>Sixth floor Columns, Lift &amp; Stair</t>
  </si>
  <si>
    <t xml:space="preserve">Seventh Slab Beam &amp; Slab </t>
  </si>
  <si>
    <t>Seventh floor Columns, Lift &amp; Stair</t>
  </si>
  <si>
    <t xml:space="preserve">Eighth Slab Beam &amp; Slab </t>
  </si>
  <si>
    <t>Eighth floor Columns, Lift &amp; Stair</t>
  </si>
  <si>
    <t xml:space="preserve">Ninth Slab Beam &amp; Slab </t>
  </si>
  <si>
    <t>Ninth floor Columns, Lift &amp; Stair</t>
  </si>
  <si>
    <t xml:space="preserve">Terrace Slab Beam &amp; Slab </t>
  </si>
  <si>
    <t>Terrace floor Columns &amp; Lift</t>
  </si>
  <si>
    <t xml:space="preserve">Roof Slab Beam &amp; Slab </t>
  </si>
  <si>
    <t>Ground Floor</t>
  </si>
  <si>
    <t>First Floor</t>
  </si>
  <si>
    <t>Second Floor</t>
  </si>
  <si>
    <t>Third Floor</t>
  </si>
  <si>
    <t>Fourth Floor</t>
  </si>
  <si>
    <t>Fifth Floor</t>
  </si>
  <si>
    <t>Sixth Floor</t>
  </si>
  <si>
    <t>Seventh Floor</t>
  </si>
  <si>
    <t>Eighth Floor</t>
  </si>
  <si>
    <t>Nineth Floor</t>
  </si>
  <si>
    <t xml:space="preserve">Terrace </t>
  </si>
  <si>
    <t>BOQ ACTUAL AMOUNT</t>
  </si>
  <si>
    <t>ADMIN &amp; MANAGEMENT COST</t>
  </si>
  <si>
    <t xml:space="preserve">TOTAL FOR BOQ ACTUAL AMOUNT &amp; MANAGEMENT COST </t>
  </si>
  <si>
    <t xml:space="preserve">Masonry, Plastering Wiring, Plumbing &amp; Screeding </t>
  </si>
  <si>
    <t xml:space="preserve">Finishing Works </t>
  </si>
  <si>
    <t>Ground Floor - ( Including Penal Board &amp; 2 Booster Pump)</t>
  </si>
  <si>
    <t>Terrace  (Including Lift)</t>
  </si>
  <si>
    <t>M.MUDHOO (EIGHT STOREY BUILDING)</t>
  </si>
  <si>
    <t>sq.mtr</t>
  </si>
  <si>
    <t>BILL OF QUANTITIES</t>
  </si>
  <si>
    <t>cub.mtr</t>
  </si>
  <si>
    <t>mtr</t>
  </si>
  <si>
    <t>Flooring 65mm thick</t>
  </si>
  <si>
    <t>SITE MANAGEMENT</t>
  </si>
  <si>
    <t>item</t>
  </si>
  <si>
    <t>GROUND WORKS</t>
  </si>
  <si>
    <t>Dewatering</t>
  </si>
  <si>
    <t>Excavation</t>
  </si>
  <si>
    <t>FOUNDATION WORKS</t>
  </si>
  <si>
    <t>4A</t>
  </si>
  <si>
    <t>4B</t>
  </si>
  <si>
    <t>Masonry &amp; Plastering</t>
  </si>
  <si>
    <t>Steel Deformed Bar 20mm</t>
  </si>
  <si>
    <t>Steel Deformed Bar 16mm</t>
  </si>
  <si>
    <t>Steel Deformed Bar 12mm</t>
  </si>
  <si>
    <t>Steel Deformed Bar 10mm</t>
  </si>
  <si>
    <t>Steel Round Bar 6mm</t>
  </si>
  <si>
    <t>Plastering 12mm Thick Interior</t>
  </si>
  <si>
    <t>Site Management Cost for concrete works</t>
  </si>
  <si>
    <t>Site management Cost for Finishing works</t>
  </si>
  <si>
    <t>Backfilling</t>
  </si>
  <si>
    <t>Damp Proofing</t>
  </si>
  <si>
    <t>nos</t>
  </si>
  <si>
    <t>Painting on Exterior Surfaces of Wall</t>
  </si>
  <si>
    <t>Putty &amp; Painting on interior surfaces of wall</t>
  </si>
  <si>
    <t>Electrical main connection</t>
  </si>
  <si>
    <t>Electrical wiring to Lights and Fans</t>
  </si>
  <si>
    <t>Electrcal wiring to socket outlets</t>
  </si>
  <si>
    <t>Distribution Board</t>
  </si>
  <si>
    <t>points</t>
  </si>
  <si>
    <t>GROUND FLOOR</t>
  </si>
  <si>
    <t>Finishing Works</t>
  </si>
  <si>
    <t>Floor Screed</t>
  </si>
  <si>
    <t>Doors &amp; Windows</t>
  </si>
  <si>
    <t>Putty &amp; Painting</t>
  </si>
  <si>
    <t>Electrical Works</t>
  </si>
  <si>
    <t>TOTAL COST CARRIED OUT TO SUMMARY</t>
  </si>
  <si>
    <t>c</t>
  </si>
  <si>
    <t>SUMMARY SHEET</t>
  </si>
  <si>
    <t>BOQ - SUMMARY</t>
  </si>
  <si>
    <t xml:space="preserve"> No.</t>
  </si>
  <si>
    <t xml:space="preserve">  1</t>
  </si>
  <si>
    <t>Site management cost for concrete works</t>
  </si>
  <si>
    <t>Site management cost for Finishing works</t>
  </si>
  <si>
    <t>2</t>
  </si>
  <si>
    <t>Ground works</t>
  </si>
  <si>
    <t>FOUNDATION WORK</t>
  </si>
  <si>
    <t>Masonry , plastering &amp; finishing work</t>
  </si>
  <si>
    <t>MISCELLANEOUS WORK</t>
  </si>
  <si>
    <t>TOTAL FOR CONCRETE</t>
  </si>
  <si>
    <t>TOTAL FOR MASONRY, PLASTERING &amp; FINISHING</t>
  </si>
  <si>
    <t>TOTAL FOR MISCELLANEOUS WORK</t>
  </si>
  <si>
    <t>SUB TOTAL</t>
  </si>
  <si>
    <t xml:space="preserve">6% OF G.S.T </t>
  </si>
  <si>
    <t>GRAND TOTAL</t>
  </si>
  <si>
    <t xml:space="preserve">DURATION </t>
  </si>
  <si>
    <t xml:space="preserve">   </t>
  </si>
  <si>
    <t>Building completion</t>
  </si>
  <si>
    <t xml:space="preserve">Column(s) C1 </t>
  </si>
  <si>
    <t>Column(s) C2</t>
  </si>
  <si>
    <t>MISCELLANEOUS</t>
  </si>
  <si>
    <t>Plastering 15mm Thick Exterior</t>
  </si>
  <si>
    <t>150mm Thick Solid Block Exterior walls</t>
  </si>
  <si>
    <t xml:space="preserve"> Months</t>
  </si>
  <si>
    <t>Footing F1</t>
  </si>
  <si>
    <t>Footing F2</t>
  </si>
  <si>
    <t>100mm Thick Solid Block Parapet wall (below ground)</t>
  </si>
  <si>
    <t xml:space="preserve">CLIENT: </t>
  </si>
  <si>
    <t>Emergency light with 2-HR battery pack</t>
  </si>
  <si>
    <t>2-Gang 1 way switch</t>
  </si>
  <si>
    <t>Beam(s) RB1</t>
  </si>
  <si>
    <t>ADDITION &amp; OMISSION</t>
  </si>
  <si>
    <t>Site management</t>
  </si>
  <si>
    <t>Ground work</t>
  </si>
  <si>
    <t>Foundation work</t>
  </si>
  <si>
    <t>Ground floor</t>
  </si>
  <si>
    <t>Miscellaneous</t>
  </si>
  <si>
    <t>OMISSION</t>
  </si>
  <si>
    <t>ADDITION</t>
  </si>
  <si>
    <t>ADDITION &amp; OMMISION</t>
  </si>
  <si>
    <t>TOTAL FOR ADDITTION &amp; OMIISSION</t>
  </si>
  <si>
    <t xml:space="preserve">Lean concrete </t>
  </si>
  <si>
    <t>Foundation Beam FB1</t>
  </si>
  <si>
    <t>75mm Thick Ground Slab with  R6@200 c/c (BW)</t>
  </si>
  <si>
    <t>1X13A socket outlet</t>
  </si>
  <si>
    <t>Metal Works</t>
  </si>
  <si>
    <t>Truss TR1</t>
  </si>
  <si>
    <t>Brace Beam BB2</t>
  </si>
  <si>
    <t>Roof Works</t>
  </si>
  <si>
    <t>Zed purlins @1000 c/c</t>
  </si>
  <si>
    <t>6 thck Steel plate Bracket</t>
  </si>
  <si>
    <t>200x200 MS Gutter</t>
  </si>
  <si>
    <t>25x200 Timber Facia</t>
  </si>
  <si>
    <t>400mm wide Ridge Cap</t>
  </si>
  <si>
    <t>Beam(s) BB1</t>
  </si>
  <si>
    <t>SG1</t>
  </si>
  <si>
    <t>Polycarbonate Roofing Sheet</t>
  </si>
  <si>
    <t>Ramp</t>
  </si>
  <si>
    <t>Construction of Ramp as per the drawing</t>
  </si>
  <si>
    <t>1000 CMH Exhaust Fan</t>
  </si>
  <si>
    <t xml:space="preserve">1 gang 15A Socket </t>
  </si>
  <si>
    <t>Drainage Work</t>
  </si>
  <si>
    <t>Fresh water supply system</t>
  </si>
  <si>
    <t>Sea water supply system</t>
  </si>
  <si>
    <t>ACMV</t>
  </si>
  <si>
    <t>Foundation Beam FB2</t>
  </si>
  <si>
    <t>Tank Base</t>
  </si>
  <si>
    <t>2x36w Fluorescent lamp in Pendant mount luminaire with diffuser</t>
  </si>
  <si>
    <t>450mm wide,400mm deep Trench s shown in the diagram</t>
  </si>
  <si>
    <t>PVC High Pressure Pipe</t>
  </si>
  <si>
    <t>Gate Valves (sixe as indicated )</t>
  </si>
  <si>
    <t>Dia 150 PVC High Pressure Pipe</t>
  </si>
  <si>
    <t>600x600 IC</t>
  </si>
  <si>
    <t>25mm Marine Plywood with steel checker on top</t>
  </si>
  <si>
    <t>Plateform work</t>
  </si>
  <si>
    <t>CH 100x50x10 (Flange 8.5, WEB 5.0 thck) @500 c/c</t>
  </si>
  <si>
    <t>100x100 RHS Support Posts (SP)</t>
  </si>
  <si>
    <t>CH 60.3 outer dia 2.5 thck steel grade 272</t>
  </si>
  <si>
    <t>CH 21.3 outer dia 3.2 thck steel grade 272</t>
  </si>
  <si>
    <t>6mm Steel plate (500x500)  support post bolted to floorslab</t>
  </si>
  <si>
    <t>Ladder to walkway above tank</t>
  </si>
  <si>
    <t>Ready made Steel walkway as per the spec from manufacture</t>
  </si>
  <si>
    <t>Steel Staircase</t>
  </si>
  <si>
    <t>Steel Staircase as per the drawing</t>
  </si>
  <si>
    <t>BROOD STOCK BUILDING</t>
  </si>
  <si>
    <t>DATE: 15/04/18</t>
  </si>
  <si>
    <t>NO</t>
  </si>
  <si>
    <t>UNIT</t>
  </si>
  <si>
    <t>QTY</t>
  </si>
  <si>
    <t>RATE</t>
  </si>
  <si>
    <t>AMOUNT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</si>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</sst>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$MRF ]\ #,##0.00"/>
    <numFmt numFmtId="165" formatCode="#\ &quot;DAYS&quot;"/>
    <numFmt numFmtId="166" formatCode="0.0"/>
    <numFmt numFmtId="167" formatCode="_(* #,##0.00_);_(* \(#,##0.00\);_(* &quot;&quot;_);_(@_)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7"/>
      <color indexed="8"/>
      <name val="Arial"/>
      <family val="2"/>
    </font>
    <font>
      <b/>
      <sz val="9"/>
      <color indexed="8"/>
      <name val="Arial"/>
      <family val="2"/>
    </font>
    <font>
      <sz val="25"/>
      <name val="A_Bismillah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0"/>
      <name val="Arial"/>
      <family val="2"/>
    </font>
    <font>
      <i/>
      <sz val="11"/>
      <color rgb="FF7F7F7F"/>
      <name val="Calibri"/>
      <family val="2"/>
      <scheme val="minor"/>
    </font>
    <font>
      <b/>
      <sz val="9"/>
      <color theme="0"/>
      <name val="Arial Narrow"/>
      <family val="2"/>
    </font>
    <font>
      <sz val="25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i/>
      <sz val="12"/>
      <color rgb="FF7F7F7F"/>
      <name val="Calibri"/>
      <family val="2"/>
      <scheme val="minor"/>
    </font>
    <font>
      <b/>
      <sz val="25"/>
      <name val="Calibri"/>
      <family val="2"/>
      <scheme val="minor"/>
    </font>
    <font>
      <sz val="9"/>
      <name val="Calibri"/>
      <family val="2"/>
      <scheme val="minor"/>
    </font>
    <font>
      <i/>
      <sz val="16"/>
      <name val="Calibri"/>
      <family val="2"/>
      <scheme val="minor"/>
    </font>
    <font>
      <i/>
      <sz val="12"/>
      <name val="Calibri"/>
      <family val="2"/>
      <scheme val="minor"/>
    </font>
    <font>
      <b/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9"/>
      <name val="Arial"/>
      <family val="2"/>
    </font>
    <font>
      <sz val="28"/>
      <name val="A_Bismillah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Arial Narrow"/>
      <family val="2"/>
    </font>
    <font>
      <sz val="10"/>
      <name val="Cambria"/>
      <family val="1"/>
      <scheme val="major"/>
    </font>
    <font>
      <b/>
      <sz val="9"/>
      <name val="Cambria"/>
      <family val="1"/>
      <scheme val="major"/>
    </font>
    <font>
      <b/>
      <sz val="9"/>
      <name val="Cambria"/>
      <family val="1"/>
    </font>
    <font>
      <sz val="10"/>
      <name val="Cambria"/>
      <family val="1"/>
    </font>
    <font>
      <sz val="9"/>
      <name val="Cambria"/>
      <family val="1"/>
      <scheme val="major"/>
    </font>
    <font>
      <b/>
      <sz val="8"/>
      <name val="Arial"/>
      <family val="2"/>
    </font>
    <font>
      <b/>
      <sz val="10"/>
      <name val="Cambria"/>
      <family val="1"/>
      <scheme val="major"/>
    </font>
    <font>
      <b/>
      <sz val="11"/>
      <color theme="0"/>
      <name val="Calibri"/>
      <family val="2"/>
      <scheme val="minor"/>
    </font>
    <font>
      <b/>
      <sz val="10"/>
      <color theme="1"/>
      <name val="A_Reethi"/>
      <charset val="1"/>
    </font>
    <font>
      <b/>
      <sz val="10"/>
      <color theme="0"/>
      <name val="A_Reethi"/>
      <charset val="1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43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5" xfId="0" applyFont="1" applyBorder="1"/>
    <xf numFmtId="0" fontId="0" fillId="0" borderId="9" xfId="0" applyFill="1" applyBorder="1"/>
    <xf numFmtId="0" fontId="0" fillId="0" borderId="10" xfId="0" applyFill="1" applyBorder="1"/>
    <xf numFmtId="0" fontId="0" fillId="0" borderId="0" xfId="0" applyFill="1" applyBorder="1"/>
    <xf numFmtId="0" fontId="0" fillId="0" borderId="11" xfId="0" applyFill="1" applyBorder="1"/>
    <xf numFmtId="0" fontId="3" fillId="0" borderId="0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6" fillId="0" borderId="0" xfId="0" applyFont="1" applyFill="1" applyBorder="1"/>
    <xf numFmtId="43" fontId="0" fillId="0" borderId="2" xfId="1" applyFont="1" applyBorder="1"/>
    <xf numFmtId="43" fontId="0" fillId="0" borderId="14" xfId="1" applyFont="1" applyFill="1" applyBorder="1"/>
    <xf numFmtId="43" fontId="0" fillId="0" borderId="15" xfId="1" applyFont="1" applyFill="1" applyBorder="1"/>
    <xf numFmtId="43" fontId="0" fillId="0" borderId="16" xfId="1" applyFont="1" applyFill="1" applyBorder="1"/>
    <xf numFmtId="43" fontId="3" fillId="0" borderId="16" xfId="1" applyFont="1" applyFill="1" applyBorder="1"/>
    <xf numFmtId="43" fontId="0" fillId="0" borderId="17" xfId="1" applyFont="1" applyFill="1" applyBorder="1"/>
    <xf numFmtId="43" fontId="0" fillId="0" borderId="7" xfId="1" applyFont="1" applyBorder="1"/>
    <xf numFmtId="43" fontId="0" fillId="0" borderId="0" xfId="1" applyFont="1"/>
    <xf numFmtId="43" fontId="3" fillId="0" borderId="18" xfId="1" applyFont="1" applyFill="1" applyBorder="1" applyAlignment="1">
      <alignment horizontal="center"/>
    </xf>
    <xf numFmtId="0" fontId="6" fillId="0" borderId="19" xfId="0" applyFont="1" applyFill="1" applyBorder="1" applyAlignment="1"/>
    <xf numFmtId="0" fontId="6" fillId="0" borderId="20" xfId="0" applyFont="1" applyFill="1" applyBorder="1" applyAlignment="1"/>
    <xf numFmtId="0" fontId="6" fillId="0" borderId="21" xfId="0" applyFont="1" applyFill="1" applyBorder="1" applyAlignment="1"/>
    <xf numFmtId="0" fontId="8" fillId="0" borderId="0" xfId="0" applyFont="1" applyFill="1" applyBorder="1" applyAlignment="1"/>
    <xf numFmtId="0" fontId="0" fillId="0" borderId="0" xfId="0" applyFill="1" applyBorder="1" applyAlignment="1"/>
    <xf numFmtId="164" fontId="6" fillId="0" borderId="0" xfId="0" applyNumberFormat="1" applyFont="1" applyFill="1" applyBorder="1"/>
    <xf numFmtId="43" fontId="9" fillId="2" borderId="0" xfId="1" applyFont="1" applyFill="1" applyBorder="1" applyAlignment="1">
      <alignment vertical="center"/>
    </xf>
    <xf numFmtId="43" fontId="0" fillId="0" borderId="0" xfId="0" applyNumberFormat="1"/>
    <xf numFmtId="0" fontId="18" fillId="0" borderId="0" xfId="0" applyFont="1" applyAlignment="1">
      <alignment vertical="center"/>
    </xf>
    <xf numFmtId="0" fontId="19" fillId="0" borderId="0" xfId="0" applyFont="1"/>
    <xf numFmtId="0" fontId="20" fillId="0" borderId="0" xfId="2" applyFont="1" applyBorder="1" applyAlignment="1">
      <alignment vertical="center"/>
    </xf>
    <xf numFmtId="0" fontId="20" fillId="0" borderId="0" xfId="2" applyFont="1" applyBorder="1" applyAlignment="1">
      <alignment horizontal="right" vertical="center"/>
    </xf>
    <xf numFmtId="0" fontId="21" fillId="0" borderId="0" xfId="2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0" fillId="7" borderId="22" xfId="0" applyFont="1" applyFill="1" applyBorder="1" applyAlignment="1">
      <alignment horizontal="center"/>
    </xf>
    <xf numFmtId="0" fontId="12" fillId="7" borderId="19" xfId="0" applyFont="1" applyFill="1" applyBorder="1" applyAlignment="1">
      <alignment horizontal="left"/>
    </xf>
    <xf numFmtId="17" fontId="12" fillId="7" borderId="22" xfId="0" applyNumberFormat="1" applyFont="1" applyFill="1" applyBorder="1" applyAlignment="1">
      <alignment horizontal="center"/>
    </xf>
    <xf numFmtId="0" fontId="13" fillId="6" borderId="22" xfId="0" applyFont="1" applyFill="1" applyBorder="1"/>
    <xf numFmtId="0" fontId="13" fillId="0" borderId="22" xfId="0" applyFont="1" applyBorder="1"/>
    <xf numFmtId="0" fontId="13" fillId="0" borderId="19" xfId="0" applyFont="1" applyBorder="1" applyAlignment="1">
      <alignment horizontal="left"/>
    </xf>
    <xf numFmtId="43" fontId="0" fillId="8" borderId="22" xfId="0" applyNumberFormat="1" applyFill="1" applyBorder="1" applyAlignment="1">
      <alignment horizontal="center"/>
    </xf>
    <xf numFmtId="17" fontId="0" fillId="0" borderId="22" xfId="0" applyNumberFormat="1" applyBorder="1" applyAlignment="1">
      <alignment horizontal="center"/>
    </xf>
    <xf numFmtId="0" fontId="12" fillId="0" borderId="19" xfId="0" applyFont="1" applyBorder="1" applyAlignment="1">
      <alignment horizontal="left"/>
    </xf>
    <xf numFmtId="0" fontId="23" fillId="0" borderId="22" xfId="3" applyFont="1" applyBorder="1" applyAlignment="1">
      <alignment vertical="center"/>
    </xf>
    <xf numFmtId="43" fontId="0" fillId="0" borderId="22" xfId="0" applyNumberFormat="1" applyBorder="1" applyAlignment="1">
      <alignment horizontal="center"/>
    </xf>
    <xf numFmtId="0" fontId="23" fillId="0" borderId="19" xfId="3" applyFont="1" applyBorder="1" applyAlignment="1">
      <alignment vertical="center"/>
    </xf>
    <xf numFmtId="0" fontId="23" fillId="0" borderId="22" xfId="3" applyFont="1" applyBorder="1" applyAlignment="1">
      <alignment vertical="center" wrapText="1"/>
    </xf>
    <xf numFmtId="0" fontId="23" fillId="0" borderId="24" xfId="3" applyFont="1" applyBorder="1" applyAlignment="1">
      <alignment vertical="center" wrapText="1"/>
    </xf>
    <xf numFmtId="17" fontId="0" fillId="0" borderId="24" xfId="0" applyNumberFormat="1" applyBorder="1" applyAlignment="1">
      <alignment horizontal="center"/>
    </xf>
    <xf numFmtId="43" fontId="0" fillId="0" borderId="24" xfId="0" applyNumberFormat="1" applyBorder="1" applyAlignment="1">
      <alignment horizontal="center"/>
    </xf>
    <xf numFmtId="0" fontId="13" fillId="0" borderId="20" xfId="0" applyFont="1" applyBorder="1" applyAlignment="1">
      <alignment horizontal="left"/>
    </xf>
    <xf numFmtId="17" fontId="0" fillId="0" borderId="20" xfId="0" applyNumberFormat="1" applyBorder="1" applyAlignment="1">
      <alignment horizontal="center"/>
    </xf>
    <xf numFmtId="43" fontId="0" fillId="0" borderId="20" xfId="0" applyNumberFormat="1" applyBorder="1" applyAlignment="1">
      <alignment horizontal="center"/>
    </xf>
    <xf numFmtId="17" fontId="0" fillId="0" borderId="23" xfId="0" applyNumberFormat="1" applyBorder="1" applyAlignment="1">
      <alignment horizontal="center"/>
    </xf>
    <xf numFmtId="43" fontId="0" fillId="0" borderId="25" xfId="0" applyNumberFormat="1" applyBorder="1" applyAlignment="1">
      <alignment horizontal="center" vertical="center"/>
    </xf>
    <xf numFmtId="43" fontId="6" fillId="5" borderId="25" xfId="0" applyNumberFormat="1" applyFont="1" applyFill="1" applyBorder="1" applyAlignment="1">
      <alignment horizontal="center" vertical="center"/>
    </xf>
    <xf numFmtId="43" fontId="0" fillId="0" borderId="22" xfId="0" applyNumberFormat="1" applyFill="1" applyBorder="1" applyAlignment="1">
      <alignment horizontal="center"/>
    </xf>
    <xf numFmtId="17" fontId="0" fillId="0" borderId="22" xfId="0" applyNumberFormat="1" applyFill="1" applyBorder="1" applyAlignment="1">
      <alignment horizontal="center"/>
    </xf>
    <xf numFmtId="0" fontId="0" fillId="8" borderId="22" xfId="0" applyNumberFormat="1" applyFill="1" applyBorder="1" applyAlignment="1">
      <alignment horizontal="center"/>
    </xf>
    <xf numFmtId="43" fontId="15" fillId="8" borderId="22" xfId="1" applyFont="1" applyFill="1" applyBorder="1" applyAlignment="1">
      <alignment horizontal="center"/>
    </xf>
    <xf numFmtId="0" fontId="12" fillId="6" borderId="19" xfId="0" applyFont="1" applyFill="1" applyBorder="1" applyAlignment="1"/>
    <xf numFmtId="0" fontId="12" fillId="6" borderId="20" xfId="0" applyFont="1" applyFill="1" applyBorder="1" applyAlignment="1"/>
    <xf numFmtId="0" fontId="14" fillId="0" borderId="0" xfId="0" applyFont="1" applyFill="1" applyAlignment="1">
      <alignment horizontal="center" vertical="center"/>
    </xf>
    <xf numFmtId="0" fontId="0" fillId="0" borderId="0" xfId="0" applyBorder="1"/>
    <xf numFmtId="0" fontId="12" fillId="0" borderId="22" xfId="0" applyFont="1" applyBorder="1" applyAlignment="1">
      <alignment horizontal="left" vertical="center"/>
    </xf>
    <xf numFmtId="0" fontId="24" fillId="9" borderId="0" xfId="0" applyFont="1" applyFill="1" applyAlignment="1">
      <alignment vertical="center"/>
    </xf>
    <xf numFmtId="0" fontId="0" fillId="0" borderId="22" xfId="0" applyNumberFormat="1" applyBorder="1" applyAlignment="1">
      <alignment horizontal="center"/>
    </xf>
    <xf numFmtId="0" fontId="12" fillId="6" borderId="20" xfId="0" applyNumberFormat="1" applyFont="1" applyFill="1" applyBorder="1" applyAlignment="1"/>
    <xf numFmtId="0" fontId="24" fillId="10" borderId="0" xfId="0" applyFont="1" applyFill="1" applyAlignment="1">
      <alignment vertical="center"/>
    </xf>
    <xf numFmtId="17" fontId="12" fillId="7" borderId="23" xfId="0" applyNumberFormat="1" applyFont="1" applyFill="1" applyBorder="1" applyAlignment="1">
      <alignment horizontal="center"/>
    </xf>
    <xf numFmtId="17" fontId="0" fillId="0" borderId="23" xfId="0" applyNumberFormat="1" applyFill="1" applyBorder="1" applyAlignment="1">
      <alignment horizontal="center"/>
    </xf>
    <xf numFmtId="43" fontId="0" fillId="0" borderId="23" xfId="0" applyNumberFormat="1" applyFill="1" applyBorder="1" applyAlignment="1">
      <alignment horizontal="center"/>
    </xf>
    <xf numFmtId="43" fontId="0" fillId="0" borderId="23" xfId="0" applyNumberFormat="1" applyBorder="1" applyAlignment="1">
      <alignment horizontal="center"/>
    </xf>
    <xf numFmtId="17" fontId="0" fillId="0" borderId="3" xfId="0" applyNumberFormat="1" applyBorder="1" applyAlignment="1">
      <alignment horizontal="center"/>
    </xf>
    <xf numFmtId="43" fontId="0" fillId="0" borderId="8" xfId="0" applyNumberFormat="1" applyBorder="1" applyAlignment="1">
      <alignment horizontal="center" vertical="center"/>
    </xf>
    <xf numFmtId="0" fontId="12" fillId="6" borderId="23" xfId="0" applyFont="1" applyFill="1" applyBorder="1" applyAlignment="1"/>
    <xf numFmtId="0" fontId="13" fillId="0" borderId="4" xfId="0" applyFont="1" applyBorder="1"/>
    <xf numFmtId="43" fontId="17" fillId="4" borderId="22" xfId="1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43" fontId="17" fillId="0" borderId="22" xfId="1" applyNumberFormat="1" applyFont="1" applyFill="1" applyBorder="1" applyAlignment="1">
      <alignment horizontal="center" vertical="center"/>
    </xf>
    <xf numFmtId="43" fontId="28" fillId="4" borderId="0" xfId="0" applyNumberFormat="1" applyFont="1" applyFill="1" applyAlignment="1">
      <alignment horizontal="center" vertical="center"/>
    </xf>
    <xf numFmtId="43" fontId="1" fillId="0" borderId="0" xfId="4" applyFont="1" applyAlignment="1">
      <alignment horizontal="center" vertical="center"/>
    </xf>
    <xf numFmtId="0" fontId="1" fillId="0" borderId="0" xfId="6"/>
    <xf numFmtId="0" fontId="33" fillId="0" borderId="0" xfId="3" applyFont="1" applyAlignment="1">
      <alignment horizontal="center"/>
    </xf>
    <xf numFmtId="43" fontId="10" fillId="2" borderId="0" xfId="4" applyFont="1" applyFill="1" applyBorder="1" applyAlignment="1">
      <alignment vertical="center"/>
    </xf>
    <xf numFmtId="0" fontId="29" fillId="0" borderId="0" xfId="3" applyFont="1"/>
    <xf numFmtId="165" fontId="10" fillId="2" borderId="0" xfId="3" applyNumberFormat="1" applyFont="1" applyFill="1" applyBorder="1" applyAlignment="1">
      <alignment horizontal="left" vertical="center"/>
    </xf>
    <xf numFmtId="165" fontId="34" fillId="2" borderId="0" xfId="3" applyNumberFormat="1" applyFont="1" applyFill="1" applyBorder="1" applyAlignment="1">
      <alignment horizontal="left" vertical="center"/>
    </xf>
    <xf numFmtId="0" fontId="35" fillId="2" borderId="0" xfId="3" applyFont="1" applyFill="1" applyAlignment="1">
      <alignment horizontal="right" vertical="center"/>
    </xf>
    <xf numFmtId="17" fontId="36" fillId="0" borderId="0" xfId="3" applyNumberFormat="1" applyFont="1" applyFill="1" applyBorder="1" applyAlignment="1">
      <alignment horizontal="left"/>
    </xf>
    <xf numFmtId="0" fontId="34" fillId="2" borderId="0" xfId="3" applyFont="1" applyFill="1" applyBorder="1" applyAlignment="1">
      <alignment vertical="center"/>
    </xf>
    <xf numFmtId="0" fontId="3" fillId="0" borderId="0" xfId="3"/>
    <xf numFmtId="0" fontId="3" fillId="0" borderId="0" xfId="3" applyFont="1"/>
    <xf numFmtId="0" fontId="3" fillId="0" borderId="5" xfId="3" applyBorder="1"/>
    <xf numFmtId="0" fontId="6" fillId="0" borderId="0" xfId="3" applyFont="1"/>
    <xf numFmtId="43" fontId="6" fillId="11" borderId="29" xfId="1" applyFont="1" applyFill="1" applyBorder="1" applyAlignment="1">
      <alignment horizontal="center" vertical="center"/>
    </xf>
    <xf numFmtId="49" fontId="5" fillId="11" borderId="26" xfId="3" applyNumberFormat="1" applyFont="1" applyFill="1" applyBorder="1" applyAlignment="1">
      <alignment horizontal="center" vertical="top"/>
    </xf>
    <xf numFmtId="49" fontId="40" fillId="11" borderId="26" xfId="3" applyNumberFormat="1" applyFont="1" applyFill="1" applyBorder="1" applyAlignment="1">
      <alignment vertical="center"/>
    </xf>
    <xf numFmtId="0" fontId="5" fillId="11" borderId="28" xfId="3" applyNumberFormat="1" applyFont="1" applyFill="1" applyBorder="1" applyAlignment="1">
      <alignment horizontal="center" vertical="center"/>
    </xf>
    <xf numFmtId="0" fontId="3" fillId="11" borderId="27" xfId="3" applyFont="1" applyFill="1" applyBorder="1"/>
    <xf numFmtId="0" fontId="3" fillId="11" borderId="32" xfId="3" applyFont="1" applyFill="1" applyBorder="1"/>
    <xf numFmtId="0" fontId="41" fillId="11" borderId="33" xfId="3" applyFont="1" applyFill="1" applyBorder="1"/>
    <xf numFmtId="43" fontId="42" fillId="11" borderId="28" xfId="3" applyNumberFormat="1" applyFont="1" applyFill="1" applyBorder="1"/>
    <xf numFmtId="166" fontId="5" fillId="11" borderId="31" xfId="3" applyNumberFormat="1" applyFont="1" applyFill="1" applyBorder="1" applyAlignment="1">
      <alignment horizontal="center" vertical="center"/>
    </xf>
    <xf numFmtId="49" fontId="5" fillId="11" borderId="31" xfId="3" applyNumberFormat="1" applyFont="1" applyFill="1" applyBorder="1" applyAlignment="1">
      <alignment vertical="center"/>
    </xf>
    <xf numFmtId="0" fontId="40" fillId="11" borderId="30" xfId="3" applyFont="1" applyFill="1" applyBorder="1"/>
    <xf numFmtId="43" fontId="42" fillId="11" borderId="0" xfId="3" applyNumberFormat="1" applyFont="1" applyFill="1" applyBorder="1"/>
    <xf numFmtId="0" fontId="3" fillId="11" borderId="34" xfId="3" applyFont="1" applyFill="1" applyBorder="1"/>
    <xf numFmtId="0" fontId="3" fillId="0" borderId="35" xfId="3" applyBorder="1"/>
    <xf numFmtId="0" fontId="41" fillId="11" borderId="30" xfId="3" applyFont="1" applyFill="1" applyBorder="1"/>
    <xf numFmtId="0" fontId="3" fillId="11" borderId="0" xfId="3" applyFont="1" applyFill="1" applyBorder="1"/>
    <xf numFmtId="43" fontId="42" fillId="11" borderId="36" xfId="3" applyNumberFormat="1" applyFont="1" applyFill="1" applyBorder="1" applyAlignment="1">
      <alignment horizontal="center"/>
    </xf>
    <xf numFmtId="49" fontId="5" fillId="11" borderId="26" xfId="3" applyNumberFormat="1" applyFont="1" applyFill="1" applyBorder="1" applyAlignment="1">
      <alignment vertical="center"/>
    </xf>
    <xf numFmtId="0" fontId="5" fillId="11" borderId="31" xfId="3" applyFont="1" applyFill="1" applyBorder="1"/>
    <xf numFmtId="0" fontId="5" fillId="11" borderId="30" xfId="3" applyFont="1" applyFill="1" applyBorder="1" applyAlignment="1">
      <alignment horizontal="left"/>
    </xf>
    <xf numFmtId="43" fontId="43" fillId="11" borderId="0" xfId="1" applyFont="1" applyFill="1" applyBorder="1"/>
    <xf numFmtId="0" fontId="44" fillId="11" borderId="36" xfId="3" applyFont="1" applyFill="1" applyBorder="1"/>
    <xf numFmtId="43" fontId="42" fillId="11" borderId="30" xfId="3" applyNumberFormat="1" applyFont="1" applyFill="1" applyBorder="1"/>
    <xf numFmtId="1" fontId="5" fillId="11" borderId="26" xfId="3" applyNumberFormat="1" applyFont="1" applyFill="1" applyBorder="1" applyAlignment="1">
      <alignment horizontal="center" vertical="center"/>
    </xf>
    <xf numFmtId="2" fontId="5" fillId="11" borderId="31" xfId="3" applyNumberFormat="1" applyFont="1" applyFill="1" applyBorder="1" applyAlignment="1">
      <alignment horizontal="center" vertical="center"/>
    </xf>
    <xf numFmtId="49" fontId="5" fillId="11" borderId="37" xfId="3" applyNumberFormat="1" applyFont="1" applyFill="1" applyBorder="1" applyAlignment="1">
      <alignment vertical="center"/>
    </xf>
    <xf numFmtId="0" fontId="4" fillId="11" borderId="30" xfId="3" applyNumberFormat="1" applyFont="1" applyFill="1" applyBorder="1" applyAlignment="1">
      <alignment horizontal="left" vertical="center"/>
    </xf>
    <xf numFmtId="43" fontId="42" fillId="11" borderId="31" xfId="1" applyNumberFormat="1" applyFont="1" applyFill="1" applyBorder="1"/>
    <xf numFmtId="0" fontId="44" fillId="11" borderId="5" xfId="3" applyFont="1" applyFill="1" applyBorder="1"/>
    <xf numFmtId="0" fontId="5" fillId="11" borderId="26" xfId="3" applyFont="1" applyFill="1" applyBorder="1" applyAlignment="1">
      <alignment horizontal="center"/>
    </xf>
    <xf numFmtId="0" fontId="5" fillId="11" borderId="26" xfId="3" applyFont="1" applyFill="1" applyBorder="1"/>
    <xf numFmtId="0" fontId="5" fillId="11" borderId="28" xfId="3" applyFont="1" applyFill="1" applyBorder="1" applyAlignment="1">
      <alignment horizontal="left"/>
    </xf>
    <xf numFmtId="0" fontId="5" fillId="11" borderId="32" xfId="3" applyFont="1" applyFill="1" applyBorder="1"/>
    <xf numFmtId="0" fontId="5" fillId="11" borderId="33" xfId="3" applyFont="1" applyFill="1" applyBorder="1"/>
    <xf numFmtId="167" fontId="42" fillId="11" borderId="28" xfId="3" applyNumberFormat="1" applyFont="1" applyFill="1" applyBorder="1"/>
    <xf numFmtId="43" fontId="42" fillId="11" borderId="38" xfId="1" applyNumberFormat="1" applyFont="1" applyFill="1" applyBorder="1" applyAlignment="1">
      <alignment horizontal="center" vertical="center"/>
    </xf>
    <xf numFmtId="0" fontId="41" fillId="11" borderId="36" xfId="3" applyFont="1" applyFill="1" applyBorder="1"/>
    <xf numFmtId="0" fontId="41" fillId="11" borderId="5" xfId="3" applyFont="1" applyFill="1" applyBorder="1"/>
    <xf numFmtId="0" fontId="3" fillId="11" borderId="0" xfId="3" applyFont="1" applyFill="1"/>
    <xf numFmtId="43" fontId="42" fillId="11" borderId="39" xfId="3" applyNumberFormat="1" applyFont="1" applyFill="1" applyBorder="1" applyAlignment="1">
      <alignment horizontal="center"/>
    </xf>
    <xf numFmtId="43" fontId="42" fillId="11" borderId="5" xfId="3" applyNumberFormat="1" applyFont="1" applyFill="1" applyBorder="1" applyAlignment="1">
      <alignment horizontal="center"/>
    </xf>
    <xf numFmtId="0" fontId="5" fillId="11" borderId="26" xfId="3" applyFont="1" applyFill="1" applyBorder="1" applyAlignment="1">
      <alignment horizontal="left"/>
    </xf>
    <xf numFmtId="0" fontId="42" fillId="11" borderId="27" xfId="3" applyFont="1" applyFill="1" applyBorder="1"/>
    <xf numFmtId="0" fontId="42" fillId="11" borderId="32" xfId="3" applyFont="1" applyFill="1" applyBorder="1"/>
    <xf numFmtId="43" fontId="42" fillId="11" borderId="33" xfId="3" applyNumberFormat="1" applyFont="1" applyFill="1" applyBorder="1"/>
    <xf numFmtId="0" fontId="36" fillId="11" borderId="20" xfId="3" applyFont="1" applyFill="1" applyBorder="1" applyAlignment="1">
      <alignment vertical="center"/>
    </xf>
    <xf numFmtId="43" fontId="42" fillId="11" borderId="19" xfId="1" applyFont="1" applyFill="1" applyBorder="1" applyAlignment="1">
      <alignment horizontal="center" vertical="center"/>
    </xf>
    <xf numFmtId="43" fontId="45" fillId="11" borderId="41" xfId="1" applyFont="1" applyFill="1" applyBorder="1" applyAlignment="1">
      <alignment horizontal="center" vertical="center"/>
    </xf>
    <xf numFmtId="43" fontId="45" fillId="11" borderId="23" xfId="1" applyFont="1" applyFill="1" applyBorder="1" applyAlignment="1">
      <alignment horizontal="center" vertical="center"/>
    </xf>
    <xf numFmtId="43" fontId="45" fillId="11" borderId="42" xfId="1" applyFont="1" applyFill="1" applyBorder="1" applyAlignment="1">
      <alignment horizontal="center" vertical="center"/>
    </xf>
    <xf numFmtId="43" fontId="42" fillId="11" borderId="6" xfId="1" applyFont="1" applyFill="1" applyBorder="1" applyAlignment="1">
      <alignment horizontal="center" vertical="center"/>
    </xf>
    <xf numFmtId="43" fontId="42" fillId="11" borderId="43" xfId="1" applyFont="1" applyFill="1" applyBorder="1" applyAlignment="1">
      <alignment horizontal="center" vertical="center"/>
    </xf>
    <xf numFmtId="43" fontId="45" fillId="11" borderId="3" xfId="1" applyFont="1" applyFill="1" applyBorder="1" applyAlignment="1">
      <alignment horizontal="center" vertical="center"/>
    </xf>
    <xf numFmtId="43" fontId="45" fillId="11" borderId="44" xfId="1" applyFont="1" applyFill="1" applyBorder="1" applyAlignment="1">
      <alignment horizontal="center" vertical="center"/>
    </xf>
    <xf numFmtId="43" fontId="42" fillId="11" borderId="39" xfId="1" applyFont="1" applyFill="1" applyBorder="1" applyAlignment="1">
      <alignment horizontal="center" vertical="center"/>
    </xf>
    <xf numFmtId="43" fontId="42" fillId="11" borderId="3" xfId="1" applyFont="1" applyFill="1" applyBorder="1" applyAlignment="1">
      <alignment horizontal="center" vertical="center"/>
    </xf>
    <xf numFmtId="0" fontId="3" fillId="11" borderId="48" xfId="3" applyFont="1" applyFill="1" applyBorder="1"/>
    <xf numFmtId="0" fontId="41" fillId="11" borderId="48" xfId="3" applyFont="1" applyFill="1" applyBorder="1"/>
    <xf numFmtId="0" fontId="41" fillId="11" borderId="49" xfId="3" applyFont="1" applyFill="1" applyBorder="1"/>
    <xf numFmtId="0" fontId="3" fillId="11" borderId="50" xfId="3" applyFont="1" applyFill="1" applyBorder="1"/>
    <xf numFmtId="0" fontId="41" fillId="11" borderId="50" xfId="3" applyFont="1" applyFill="1" applyBorder="1"/>
    <xf numFmtId="0" fontId="41" fillId="11" borderId="51" xfId="3" applyFont="1" applyFill="1" applyBorder="1"/>
    <xf numFmtId="0" fontId="41" fillId="11" borderId="0" xfId="3" applyFont="1" applyFill="1" applyBorder="1"/>
    <xf numFmtId="0" fontId="3" fillId="11" borderId="0" xfId="3" applyFont="1" applyFill="1" applyBorder="1" applyAlignment="1">
      <alignment horizontal="center"/>
    </xf>
    <xf numFmtId="0" fontId="6" fillId="11" borderId="0" xfId="3" applyFont="1" applyFill="1" applyBorder="1"/>
    <xf numFmtId="39" fontId="42" fillId="11" borderId="0" xfId="3" applyNumberFormat="1" applyFont="1" applyFill="1" applyBorder="1" applyAlignment="1">
      <alignment horizontal="center" vertical="center"/>
    </xf>
    <xf numFmtId="49" fontId="3" fillId="0" borderId="0" xfId="3" applyNumberFormat="1" applyFont="1"/>
    <xf numFmtId="14" fontId="3" fillId="0" borderId="0" xfId="3" applyNumberFormat="1" applyFont="1" applyAlignment="1">
      <alignment horizontal="left"/>
    </xf>
    <xf numFmtId="43" fontId="26" fillId="0" borderId="22" xfId="1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center"/>
    </xf>
    <xf numFmtId="43" fontId="26" fillId="6" borderId="22" xfId="1" applyNumberFormat="1" applyFont="1" applyFill="1" applyBorder="1" applyAlignment="1">
      <alignment horizontal="center" vertical="center"/>
    </xf>
    <xf numFmtId="43" fontId="17" fillId="11" borderId="22" xfId="1" applyNumberFormat="1" applyFont="1" applyFill="1" applyBorder="1" applyAlignment="1">
      <alignment horizontal="center" vertical="center"/>
    </xf>
    <xf numFmtId="43" fontId="3" fillId="0" borderId="0" xfId="1"/>
    <xf numFmtId="0" fontId="0" fillId="0" borderId="22" xfId="0" applyBorder="1"/>
    <xf numFmtId="0" fontId="32" fillId="6" borderId="22" xfId="0" applyFont="1" applyFill="1" applyBorder="1" applyAlignment="1">
      <alignment horizontal="right"/>
    </xf>
    <xf numFmtId="0" fontId="32" fillId="6" borderId="22" xfId="0" applyFont="1" applyFill="1" applyBorder="1" applyAlignment="1">
      <alignment horizontal="center"/>
    </xf>
    <xf numFmtId="43" fontId="32" fillId="6" borderId="22" xfId="1" applyFont="1" applyFill="1" applyBorder="1" applyAlignment="1">
      <alignment horizontal="center"/>
    </xf>
    <xf numFmtId="0" fontId="6" fillId="0" borderId="22" xfId="0" applyFont="1" applyBorder="1"/>
    <xf numFmtId="0" fontId="3" fillId="0" borderId="22" xfId="0" applyFont="1" applyBorder="1"/>
    <xf numFmtId="0" fontId="27" fillId="4" borderId="0" xfId="0" applyFont="1" applyFill="1"/>
    <xf numFmtId="0" fontId="27" fillId="4" borderId="22" xfId="0" applyFont="1" applyFill="1" applyBorder="1"/>
    <xf numFmtId="0" fontId="6" fillId="3" borderId="22" xfId="0" applyFont="1" applyFill="1" applyBorder="1" applyAlignment="1">
      <alignment horizontal="right"/>
    </xf>
    <xf numFmtId="0" fontId="6" fillId="3" borderId="22" xfId="0" applyFont="1" applyFill="1" applyBorder="1"/>
    <xf numFmtId="0" fontId="49" fillId="3" borderId="22" xfId="0" applyFont="1" applyFill="1" applyBorder="1" applyAlignment="1">
      <alignment horizontal="center" vertical="center"/>
    </xf>
    <xf numFmtId="43" fontId="6" fillId="3" borderId="22" xfId="1" applyFont="1" applyFill="1" applyBorder="1"/>
    <xf numFmtId="0" fontId="48" fillId="4" borderId="22" xfId="0" applyFont="1" applyFill="1" applyBorder="1" applyAlignment="1">
      <alignment horizontal="right"/>
    </xf>
    <xf numFmtId="0" fontId="48" fillId="4" borderId="22" xfId="0" applyFont="1" applyFill="1" applyBorder="1"/>
    <xf numFmtId="0" fontId="50" fillId="4" borderId="22" xfId="0" applyFont="1" applyFill="1" applyBorder="1" applyAlignment="1">
      <alignment horizontal="center" vertical="center"/>
    </xf>
    <xf numFmtId="43" fontId="48" fillId="4" borderId="22" xfId="1" applyFont="1" applyFill="1" applyBorder="1"/>
    <xf numFmtId="0" fontId="38" fillId="11" borderId="4" xfId="3" applyFont="1" applyFill="1" applyBorder="1" applyAlignment="1">
      <alignment horizontal="center" vertical="top" wrapText="1"/>
    </xf>
    <xf numFmtId="0" fontId="38" fillId="11" borderId="30" xfId="3" applyFont="1" applyFill="1" applyBorder="1" applyAlignment="1">
      <alignment horizontal="center" vertical="top" wrapText="1"/>
    </xf>
    <xf numFmtId="4" fontId="39" fillId="11" borderId="31" xfId="3" applyNumberFormat="1" applyFont="1" applyFill="1" applyBorder="1" applyAlignment="1">
      <alignment horizontal="center" vertical="top"/>
    </xf>
    <xf numFmtId="4" fontId="39" fillId="11" borderId="0" xfId="3" applyNumberFormat="1" applyFont="1" applyFill="1" applyBorder="1" applyAlignment="1">
      <alignment horizontal="center" vertical="top"/>
    </xf>
    <xf numFmtId="4" fontId="39" fillId="11" borderId="30" xfId="3" applyNumberFormat="1" applyFont="1" applyFill="1" applyBorder="1" applyAlignment="1">
      <alignment horizontal="center" vertical="top"/>
    </xf>
    <xf numFmtId="0" fontId="32" fillId="0" borderId="0" xfId="3" applyFont="1" applyAlignment="1">
      <alignment horizontal="center"/>
    </xf>
    <xf numFmtId="0" fontId="30" fillId="0" borderId="0" xfId="3" applyFont="1" applyAlignment="1">
      <alignment horizontal="center" vertical="top"/>
    </xf>
    <xf numFmtId="0" fontId="6" fillId="11" borderId="47" xfId="3" applyFont="1" applyFill="1" applyBorder="1" applyAlignment="1">
      <alignment horizontal="center" vertical="center"/>
    </xf>
    <xf numFmtId="0" fontId="6" fillId="11" borderId="48" xfId="3" applyFont="1" applyFill="1" applyBorder="1" applyAlignment="1">
      <alignment horizontal="center" vertical="center"/>
    </xf>
    <xf numFmtId="0" fontId="6" fillId="11" borderId="37" xfId="3" applyFont="1" applyFill="1" applyBorder="1" applyAlignment="1">
      <alignment horizontal="center" vertical="center"/>
    </xf>
    <xf numFmtId="0" fontId="6" fillId="11" borderId="50" xfId="3" applyFont="1" applyFill="1" applyBorder="1" applyAlignment="1">
      <alignment horizontal="center" vertical="center"/>
    </xf>
    <xf numFmtId="39" fontId="47" fillId="11" borderId="47" xfId="3" applyNumberFormat="1" applyFont="1" applyFill="1" applyBorder="1" applyAlignment="1">
      <alignment horizontal="center" vertical="center"/>
    </xf>
    <xf numFmtId="39" fontId="47" fillId="11" borderId="49" xfId="3" applyNumberFormat="1" applyFont="1" applyFill="1" applyBorder="1" applyAlignment="1">
      <alignment horizontal="center" vertical="center"/>
    </xf>
    <xf numFmtId="39" fontId="47" fillId="11" borderId="37" xfId="3" applyNumberFormat="1" applyFont="1" applyFill="1" applyBorder="1" applyAlignment="1">
      <alignment horizontal="center" vertical="center"/>
    </xf>
    <xf numFmtId="39" fontId="47" fillId="11" borderId="51" xfId="3" applyNumberFormat="1" applyFont="1" applyFill="1" applyBorder="1" applyAlignment="1">
      <alignment horizontal="center" vertical="center"/>
    </xf>
    <xf numFmtId="0" fontId="46" fillId="11" borderId="40" xfId="3" applyFont="1" applyFill="1" applyBorder="1" applyAlignment="1">
      <alignment horizontal="center" vertical="center"/>
    </xf>
    <xf numFmtId="0" fontId="46" fillId="11" borderId="20" xfId="3" applyFont="1" applyFill="1" applyBorder="1" applyAlignment="1">
      <alignment horizontal="center" vertical="center"/>
    </xf>
    <xf numFmtId="0" fontId="46" fillId="11" borderId="23" xfId="3" applyFont="1" applyFill="1" applyBorder="1" applyAlignment="1">
      <alignment horizontal="center" vertical="center"/>
    </xf>
    <xf numFmtId="0" fontId="46" fillId="11" borderId="45" xfId="3" applyFont="1" applyFill="1" applyBorder="1" applyAlignment="1">
      <alignment horizontal="center" vertical="center"/>
    </xf>
    <xf numFmtId="0" fontId="46" fillId="11" borderId="46" xfId="3" applyFont="1" applyFill="1" applyBorder="1" applyAlignment="1">
      <alignment horizontal="center" vertical="center"/>
    </xf>
    <xf numFmtId="39" fontId="42" fillId="11" borderId="47" xfId="3" applyNumberFormat="1" applyFont="1" applyFill="1" applyBorder="1" applyAlignment="1">
      <alignment horizontal="center" vertical="center"/>
    </xf>
    <xf numFmtId="39" fontId="42" fillId="11" borderId="49" xfId="3" applyNumberFormat="1" applyFont="1" applyFill="1" applyBorder="1" applyAlignment="1">
      <alignment horizontal="center" vertical="center"/>
    </xf>
    <xf numFmtId="39" fontId="42" fillId="11" borderId="37" xfId="3" applyNumberFormat="1" applyFont="1" applyFill="1" applyBorder="1" applyAlignment="1">
      <alignment horizontal="center" vertical="center"/>
    </xf>
    <xf numFmtId="39" fontId="42" fillId="11" borderId="51" xfId="3" applyNumberFormat="1" applyFont="1" applyFill="1" applyBorder="1" applyAlignment="1">
      <alignment horizontal="center" vertical="center"/>
    </xf>
    <xf numFmtId="0" fontId="5" fillId="11" borderId="31" xfId="3" applyFont="1" applyFill="1" applyBorder="1" applyAlignment="1">
      <alignment horizontal="left" wrapText="1"/>
    </xf>
    <xf numFmtId="0" fontId="5" fillId="11" borderId="30" xfId="3" applyFont="1" applyFill="1" applyBorder="1" applyAlignment="1">
      <alignment horizontal="left" wrapText="1"/>
    </xf>
    <xf numFmtId="0" fontId="31" fillId="0" borderId="0" xfId="3" applyFont="1" applyAlignment="1">
      <alignment horizontal="center"/>
    </xf>
    <xf numFmtId="49" fontId="5" fillId="11" borderId="31" xfId="3" applyNumberFormat="1" applyFont="1" applyFill="1" applyBorder="1" applyAlignment="1">
      <alignment horizontal="left" vertical="center"/>
    </xf>
    <xf numFmtId="49" fontId="5" fillId="11" borderId="30" xfId="3" applyNumberFormat="1" applyFont="1" applyFill="1" applyBorder="1" applyAlignment="1">
      <alignment horizontal="left" vertical="center"/>
    </xf>
    <xf numFmtId="0" fontId="37" fillId="11" borderId="26" xfId="3" applyFont="1" applyFill="1" applyBorder="1" applyAlignment="1">
      <alignment horizontal="center" vertical="center"/>
    </xf>
    <xf numFmtId="0" fontId="37" fillId="11" borderId="27" xfId="3" applyFont="1" applyFill="1" applyBorder="1" applyAlignment="1">
      <alignment horizontal="center" vertical="center"/>
    </xf>
    <xf numFmtId="0" fontId="37" fillId="11" borderId="28" xfId="3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7" fillId="0" borderId="1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24" fillId="10" borderId="0" xfId="0" applyFont="1" applyFill="1" applyAlignment="1">
      <alignment horizontal="center" vertical="center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43" fontId="12" fillId="0" borderId="24" xfId="0" applyNumberFormat="1" applyFont="1" applyFill="1" applyBorder="1" applyAlignment="1">
      <alignment vertical="center"/>
    </xf>
    <xf numFmtId="43" fontId="12" fillId="0" borderId="25" xfId="0" applyNumberFormat="1" applyFont="1" applyFill="1" applyBorder="1" applyAlignment="1">
      <alignment vertical="center"/>
    </xf>
    <xf numFmtId="0" fontId="25" fillId="9" borderId="0" xfId="0" applyFont="1" applyFill="1" applyAlignment="1">
      <alignment horizontal="center" vertical="center"/>
    </xf>
    <xf numFmtId="43" fontId="12" fillId="5" borderId="24" xfId="0" applyNumberFormat="1" applyFont="1" applyFill="1" applyBorder="1" applyAlignment="1">
      <alignment vertical="center"/>
    </xf>
    <xf numFmtId="43" fontId="12" fillId="5" borderId="25" xfId="0" applyNumberFormat="1" applyFont="1" applyFill="1" applyBorder="1" applyAlignment="1">
      <alignment vertical="center"/>
    </xf>
    <xf numFmtId="43" fontId="12" fillId="0" borderId="3" xfId="0" applyNumberFormat="1" applyFont="1" applyFill="1" applyBorder="1" applyAlignment="1">
      <alignment vertical="center"/>
    </xf>
    <xf numFmtId="43" fontId="12" fillId="0" borderId="8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</cellXfs>
  <cellStyles count="8">
    <cellStyle name="Comma" xfId="1" builtinId="3"/>
    <cellStyle name="Comma 2" xfId="4"/>
    <cellStyle name="Explanatory Text" xfId="2" builtinId="53"/>
    <cellStyle name="Normal" xfId="0" builtinId="0"/>
    <cellStyle name="Normal 2" xfId="3"/>
    <cellStyle name="Normal 3" xfId="5"/>
    <cellStyle name="Normal 3 2" xfId="7"/>
    <cellStyle name="Normal 5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628650</xdr:colOff>
      <xdr:row>7</xdr:row>
      <xdr:rowOff>47625</xdr:rowOff>
    </xdr:to>
    <xdr:pic>
      <xdr:nvPicPr>
        <xdr:cNvPr id="80374" name="Picture 2" descr="View builders Letter head by thori.wmf">
          <a:extLst>
            <a:ext uri="{FF2B5EF4-FFF2-40B4-BE49-F238E27FC236}">
              <a16:creationId xmlns="" xmlns:a16="http://schemas.microsoft.com/office/drawing/2014/main" id="{00000000-0008-0000-0200-0000F639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4292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57150</xdr:rowOff>
    </xdr:from>
    <xdr:to>
      <xdr:col>8</xdr:col>
      <xdr:colOff>676275</xdr:colOff>
      <xdr:row>8</xdr:row>
      <xdr:rowOff>19050</xdr:rowOff>
    </xdr:to>
    <xdr:pic>
      <xdr:nvPicPr>
        <xdr:cNvPr id="81398" name="Picture 2" descr="View builders Letter head by thori.wmf">
          <a:extLst>
            <a:ext uri="{FF2B5EF4-FFF2-40B4-BE49-F238E27FC236}">
              <a16:creationId xmlns="" xmlns:a16="http://schemas.microsoft.com/office/drawing/2014/main" id="{00000000-0008-0000-0300-0000F63D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28600"/>
          <a:ext cx="55626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123825</xdr:rowOff>
    </xdr:from>
    <xdr:to>
      <xdr:col>2</xdr:col>
      <xdr:colOff>504825</xdr:colOff>
      <xdr:row>5</xdr:row>
      <xdr:rowOff>9525</xdr:rowOff>
    </xdr:to>
    <xdr:pic>
      <xdr:nvPicPr>
        <xdr:cNvPr id="74225" name="Picture 2" descr="\\Fathuhy\d\view builders pvt ltd logo for icon.jpg">
          <a:extLst>
            <a:ext uri="{FF2B5EF4-FFF2-40B4-BE49-F238E27FC236}">
              <a16:creationId xmlns="" xmlns:a16="http://schemas.microsoft.com/office/drawing/2014/main" id="{00000000-0008-0000-0400-0000F121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3143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13" zoomScaleNormal="100" workbookViewId="0">
      <selection activeCell="F27" sqref="F27:G32"/>
    </sheetView>
  </sheetViews>
  <sheetFormatPr defaultRowHeight="12.75" x14ac:dyDescent="0.2"/>
  <cols>
    <col min="2" max="2" width="24.5703125" customWidth="1"/>
    <col min="3" max="3" width="18.85546875" customWidth="1"/>
    <col min="4" max="4" width="12.7109375" bestFit="1" customWidth="1"/>
    <col min="5" max="5" width="13.85546875" bestFit="1" customWidth="1"/>
    <col min="6" max="6" width="12.7109375" bestFit="1" customWidth="1"/>
    <col min="7" max="7" width="17.7109375" bestFit="1" customWidth="1"/>
  </cols>
  <sheetData>
    <row r="1" spans="1:7" ht="36" x14ac:dyDescent="0.2">
      <c r="A1" s="199" t="s">
        <v>164</v>
      </c>
      <c r="B1" s="199"/>
      <c r="C1" s="199"/>
      <c r="D1" s="199"/>
      <c r="E1" s="199"/>
      <c r="F1" s="199"/>
      <c r="G1" s="199"/>
    </row>
    <row r="2" spans="1:7" ht="15" x14ac:dyDescent="0.25">
      <c r="A2" s="90"/>
      <c r="B2" s="91"/>
      <c r="C2" s="91"/>
      <c r="D2" s="91"/>
      <c r="E2" s="91"/>
      <c r="F2" s="91"/>
      <c r="G2" s="90"/>
    </row>
    <row r="3" spans="1:7" ht="18.75" x14ac:dyDescent="0.3">
      <c r="A3" s="219" t="s">
        <v>251</v>
      </c>
      <c r="B3" s="219"/>
      <c r="C3" s="219"/>
      <c r="D3" s="219"/>
      <c r="E3" s="219"/>
      <c r="F3" s="219"/>
      <c r="G3" s="219"/>
    </row>
    <row r="4" spans="1:7" ht="15.75" x14ac:dyDescent="0.25">
      <c r="A4" s="198" t="s">
        <v>194</v>
      </c>
      <c r="B4" s="198"/>
      <c r="C4" s="198"/>
      <c r="D4" s="198"/>
      <c r="E4" s="198"/>
      <c r="F4" s="198"/>
      <c r="G4" s="198"/>
    </row>
    <row r="5" spans="1:7" ht="15.75" x14ac:dyDescent="0.25">
      <c r="A5" s="92"/>
      <c r="B5" s="92"/>
      <c r="C5" s="92"/>
      <c r="D5" s="92"/>
      <c r="E5" s="92"/>
      <c r="F5" s="91"/>
      <c r="G5" s="91"/>
    </row>
    <row r="6" spans="1:7" ht="18.75" x14ac:dyDescent="0.3">
      <c r="A6" s="219" t="s">
        <v>165</v>
      </c>
      <c r="B6" s="219"/>
      <c r="C6" s="219"/>
      <c r="D6" s="219"/>
      <c r="E6" s="219"/>
      <c r="F6" s="219"/>
      <c r="G6" s="219"/>
    </row>
    <row r="7" spans="1:7" x14ac:dyDescent="0.2">
      <c r="A7" s="93"/>
      <c r="B7" s="94"/>
      <c r="C7" s="95"/>
      <c r="D7" s="96"/>
      <c r="E7" s="96"/>
      <c r="F7" s="96"/>
      <c r="G7" s="97"/>
    </row>
    <row r="8" spans="1:7" ht="13.5" thickBot="1" x14ac:dyDescent="0.25">
      <c r="A8" s="93"/>
      <c r="B8" s="94"/>
      <c r="C8" s="98"/>
      <c r="D8" s="99"/>
      <c r="E8" s="99"/>
      <c r="F8" s="99"/>
      <c r="G8" s="97" t="s">
        <v>252</v>
      </c>
    </row>
    <row r="9" spans="1:7" ht="16.5" thickBot="1" x14ac:dyDescent="0.25">
      <c r="A9" s="222" t="s">
        <v>166</v>
      </c>
      <c r="B9" s="223"/>
      <c r="C9" s="223"/>
      <c r="D9" s="223"/>
      <c r="E9" s="223"/>
      <c r="F9" s="223"/>
      <c r="G9" s="224"/>
    </row>
    <row r="10" spans="1:7" ht="19.5" thickBot="1" x14ac:dyDescent="0.25">
      <c r="A10" s="104" t="s">
        <v>167</v>
      </c>
      <c r="B10" s="193" t="s">
        <v>1</v>
      </c>
      <c r="C10" s="194"/>
      <c r="D10" s="195" t="s">
        <v>3</v>
      </c>
      <c r="E10" s="196"/>
      <c r="F10" s="196"/>
      <c r="G10" s="197"/>
    </row>
    <row r="11" spans="1:7" ht="14.25" thickBot="1" x14ac:dyDescent="0.25">
      <c r="A11" s="105" t="s">
        <v>168</v>
      </c>
      <c r="B11" s="106" t="s">
        <v>130</v>
      </c>
      <c r="C11" s="107"/>
      <c r="D11" s="108"/>
      <c r="E11" s="109"/>
      <c r="F11" s="110"/>
      <c r="G11" s="111"/>
    </row>
    <row r="12" spans="1:7" ht="13.5" x14ac:dyDescent="0.2">
      <c r="A12" s="112"/>
      <c r="B12" s="113" t="s">
        <v>169</v>
      </c>
      <c r="C12" s="114"/>
      <c r="D12" s="115"/>
      <c r="E12" s="116"/>
      <c r="F12" s="117"/>
      <c r="G12" s="118"/>
    </row>
    <row r="13" spans="1:7" ht="14.25" thickBot="1" x14ac:dyDescent="0.25">
      <c r="A13" s="112"/>
      <c r="B13" s="113" t="s">
        <v>170</v>
      </c>
      <c r="C13" s="114"/>
      <c r="D13" s="119"/>
      <c r="E13" s="120"/>
      <c r="F13" s="102"/>
      <c r="G13" s="118"/>
    </row>
    <row r="14" spans="1:7" ht="14.25" thickBot="1" x14ac:dyDescent="0.25">
      <c r="A14" s="105" t="s">
        <v>171</v>
      </c>
      <c r="B14" s="121" t="s">
        <v>132</v>
      </c>
      <c r="C14" s="107"/>
      <c r="D14" s="108"/>
      <c r="E14" s="109"/>
      <c r="F14" s="110"/>
      <c r="G14" s="111"/>
    </row>
    <row r="15" spans="1:7" ht="14.25" thickBot="1" x14ac:dyDescent="0.3">
      <c r="A15" s="112"/>
      <c r="B15" s="122" t="s">
        <v>172</v>
      </c>
      <c r="C15" s="123"/>
      <c r="D15" s="124"/>
      <c r="E15" s="125"/>
      <c r="F15" s="102"/>
      <c r="G15" s="126"/>
    </row>
    <row r="16" spans="1:7" ht="14.25" thickBot="1" x14ac:dyDescent="0.25">
      <c r="A16" s="127">
        <v>3</v>
      </c>
      <c r="B16" s="121" t="s">
        <v>173</v>
      </c>
      <c r="C16" s="107"/>
      <c r="D16" s="108"/>
      <c r="E16" s="109"/>
      <c r="F16" s="110"/>
      <c r="G16" s="111"/>
    </row>
    <row r="17" spans="1:7" ht="14.25" thickBot="1" x14ac:dyDescent="0.25">
      <c r="A17" s="128"/>
      <c r="B17" s="129" t="s">
        <v>2</v>
      </c>
      <c r="C17" s="130"/>
      <c r="D17" s="131"/>
      <c r="E17" s="125"/>
      <c r="F17" s="132"/>
      <c r="G17" s="118"/>
    </row>
    <row r="18" spans="1:7" ht="14.25" thickBot="1" x14ac:dyDescent="0.3">
      <c r="A18" s="133">
        <v>4</v>
      </c>
      <c r="B18" s="134" t="s">
        <v>157</v>
      </c>
      <c r="C18" s="135"/>
      <c r="D18" s="134"/>
      <c r="E18" s="136"/>
      <c r="F18" s="137"/>
      <c r="G18" s="138"/>
    </row>
    <row r="19" spans="1:7" ht="13.5" x14ac:dyDescent="0.2">
      <c r="A19" s="112"/>
      <c r="B19" s="220" t="s">
        <v>2</v>
      </c>
      <c r="C19" s="221"/>
      <c r="D19" s="139"/>
      <c r="E19" s="140"/>
      <c r="F19" s="141"/>
      <c r="G19" s="118"/>
    </row>
    <row r="20" spans="1:7" ht="14.25" thickBot="1" x14ac:dyDescent="0.3">
      <c r="A20" s="128"/>
      <c r="B20" s="217" t="s">
        <v>174</v>
      </c>
      <c r="C20" s="218"/>
      <c r="D20" s="142"/>
      <c r="E20" s="143"/>
      <c r="F20" s="144"/>
      <c r="G20" s="118"/>
    </row>
    <row r="21" spans="1:7" ht="14.25" thickBot="1" x14ac:dyDescent="0.3">
      <c r="A21" s="133">
        <v>5</v>
      </c>
      <c r="B21" s="145" t="s">
        <v>175</v>
      </c>
      <c r="C21" s="135"/>
      <c r="D21" s="146"/>
      <c r="E21" s="147"/>
      <c r="F21" s="148"/>
      <c r="G21" s="138"/>
    </row>
    <row r="22" spans="1:7" ht="14.25" thickBot="1" x14ac:dyDescent="0.3">
      <c r="A22" s="133">
        <v>6</v>
      </c>
      <c r="B22" s="145" t="s">
        <v>206</v>
      </c>
      <c r="C22" s="135"/>
      <c r="D22" s="146"/>
      <c r="E22" s="147"/>
      <c r="F22" s="148"/>
      <c r="G22" s="138"/>
    </row>
    <row r="23" spans="1:7" x14ac:dyDescent="0.2">
      <c r="A23" s="208" t="s">
        <v>176</v>
      </c>
      <c r="B23" s="209"/>
      <c r="C23" s="149"/>
      <c r="D23" s="150"/>
      <c r="E23" s="151"/>
      <c r="F23" s="152"/>
      <c r="G23" s="153"/>
    </row>
    <row r="24" spans="1:7" x14ac:dyDescent="0.2">
      <c r="A24" s="208" t="s">
        <v>177</v>
      </c>
      <c r="B24" s="209"/>
      <c r="C24" s="210"/>
      <c r="D24" s="154"/>
      <c r="E24" s="155"/>
      <c r="F24" s="156"/>
      <c r="G24" s="157"/>
    </row>
    <row r="25" spans="1:7" ht="13.5" thickBot="1" x14ac:dyDescent="0.25">
      <c r="A25" s="211" t="s">
        <v>178</v>
      </c>
      <c r="B25" s="212"/>
      <c r="C25" s="212"/>
      <c r="D25" s="154"/>
      <c r="E25" s="158"/>
      <c r="F25" s="159"/>
      <c r="G25" s="157"/>
    </row>
    <row r="26" spans="1:7" ht="13.5" thickBot="1" x14ac:dyDescent="0.25">
      <c r="A26" s="211" t="s">
        <v>207</v>
      </c>
      <c r="B26" s="212"/>
      <c r="C26" s="212"/>
      <c r="D26" s="154"/>
      <c r="E26" s="158"/>
      <c r="F26" s="159"/>
      <c r="G26" s="157"/>
    </row>
    <row r="27" spans="1:7" x14ac:dyDescent="0.2">
      <c r="A27" s="200" t="s">
        <v>179</v>
      </c>
      <c r="B27" s="201"/>
      <c r="C27" s="160"/>
      <c r="D27" s="161"/>
      <c r="E27" s="162"/>
      <c r="F27" s="213"/>
      <c r="G27" s="214"/>
    </row>
    <row r="28" spans="1:7" ht="13.5" thickBot="1" x14ac:dyDescent="0.25">
      <c r="A28" s="202"/>
      <c r="B28" s="203"/>
      <c r="C28" s="163"/>
      <c r="D28" s="164"/>
      <c r="E28" s="165"/>
      <c r="F28" s="215"/>
      <c r="G28" s="216"/>
    </row>
    <row r="29" spans="1:7" x14ac:dyDescent="0.2">
      <c r="A29" s="200" t="s">
        <v>180</v>
      </c>
      <c r="B29" s="201"/>
      <c r="C29" s="119"/>
      <c r="D29" s="166"/>
      <c r="E29" s="166"/>
      <c r="F29" s="213"/>
      <c r="G29" s="214"/>
    </row>
    <row r="30" spans="1:7" ht="13.5" thickBot="1" x14ac:dyDescent="0.25">
      <c r="A30" s="202"/>
      <c r="B30" s="203"/>
      <c r="C30" s="163"/>
      <c r="D30" s="164"/>
      <c r="E30" s="164"/>
      <c r="F30" s="215"/>
      <c r="G30" s="216"/>
    </row>
    <row r="31" spans="1:7" x14ac:dyDescent="0.2">
      <c r="A31" s="200" t="s">
        <v>181</v>
      </c>
      <c r="B31" s="201"/>
      <c r="C31" s="119"/>
      <c r="D31" s="166"/>
      <c r="E31" s="166"/>
      <c r="F31" s="204"/>
      <c r="G31" s="205"/>
    </row>
    <row r="32" spans="1:7" ht="13.5" thickBot="1" x14ac:dyDescent="0.25">
      <c r="A32" s="202"/>
      <c r="B32" s="203"/>
      <c r="C32" s="163"/>
      <c r="D32" s="164"/>
      <c r="E32" s="164"/>
      <c r="F32" s="206"/>
      <c r="G32" s="207"/>
    </row>
    <row r="33" spans="1:7" x14ac:dyDescent="0.2">
      <c r="A33" s="167"/>
      <c r="B33" s="168"/>
      <c r="C33" s="119"/>
      <c r="D33" s="166"/>
      <c r="E33" s="166"/>
      <c r="F33" s="169"/>
      <c r="G33" s="169"/>
    </row>
    <row r="34" spans="1:7" x14ac:dyDescent="0.2">
      <c r="A34" s="100"/>
      <c r="B34" s="100"/>
      <c r="C34" s="100"/>
      <c r="D34" s="100"/>
      <c r="E34" s="100"/>
      <c r="F34" s="100"/>
      <c r="G34" s="100"/>
    </row>
    <row r="35" spans="1:7" x14ac:dyDescent="0.2">
      <c r="A35" s="100"/>
      <c r="B35" s="103" t="s">
        <v>182</v>
      </c>
      <c r="C35" s="103" t="s">
        <v>190</v>
      </c>
      <c r="D35" s="100"/>
      <c r="E35" s="100"/>
      <c r="F35" s="170"/>
      <c r="G35" s="101" t="s">
        <v>183</v>
      </c>
    </row>
    <row r="36" spans="1:7" x14ac:dyDescent="0.2">
      <c r="A36" s="100"/>
      <c r="B36" s="103" t="s">
        <v>184</v>
      </c>
      <c r="C36" s="103"/>
      <c r="D36" s="100"/>
      <c r="E36" s="101"/>
      <c r="F36" s="171"/>
      <c r="G36" s="176"/>
    </row>
    <row r="37" spans="1:7" x14ac:dyDescent="0.2">
      <c r="A37" s="100"/>
      <c r="B37" s="100"/>
      <c r="C37" s="100"/>
      <c r="D37" s="100"/>
      <c r="E37" s="100"/>
      <c r="F37" s="100"/>
      <c r="G37" s="100"/>
    </row>
    <row r="38" spans="1:7" x14ac:dyDescent="0.2">
      <c r="A38" s="100"/>
      <c r="B38" s="100"/>
      <c r="C38" s="100"/>
      <c r="D38" s="100"/>
      <c r="E38" s="100"/>
      <c r="F38" s="100"/>
      <c r="G38" s="100"/>
    </row>
  </sheetData>
  <mergeCells count="19">
    <mergeCell ref="A6:G6"/>
    <mergeCell ref="B19:C19"/>
    <mergeCell ref="A9:G9"/>
    <mergeCell ref="B10:C10"/>
    <mergeCell ref="D10:G10"/>
    <mergeCell ref="A4:G4"/>
    <mergeCell ref="A1:G1"/>
    <mergeCell ref="A31:B32"/>
    <mergeCell ref="F31:G32"/>
    <mergeCell ref="A23:B23"/>
    <mergeCell ref="A24:C24"/>
    <mergeCell ref="A26:C26"/>
    <mergeCell ref="A27:B28"/>
    <mergeCell ref="F27:G28"/>
    <mergeCell ref="A29:B30"/>
    <mergeCell ref="F29:G30"/>
    <mergeCell ref="B20:C20"/>
    <mergeCell ref="A25:C25"/>
    <mergeCell ref="A3:G3"/>
  </mergeCells>
  <pageMargins left="0.7" right="0.7" top="0.75" bottom="0.75" header="0.3" footer="0.3"/>
  <pageSetup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view="pageBreakPreview" zoomScale="130" zoomScaleSheetLayoutView="130" workbookViewId="0">
      <selection activeCell="E57" sqref="E57"/>
    </sheetView>
  </sheetViews>
  <sheetFormatPr defaultRowHeight="12.75" x14ac:dyDescent="0.2"/>
  <cols>
    <col min="1" max="1" width="2.28515625" customWidth="1"/>
    <col min="2" max="2" width="10.42578125" style="27" customWidth="1"/>
    <col min="3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35" t="s">
        <v>4</v>
      </c>
      <c r="D10" s="14" t="e">
        <f>#REF!</f>
        <v>#REF!</v>
      </c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5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14"/>
      <c r="D12" s="14"/>
      <c r="E12" s="14"/>
      <c r="F12" s="14"/>
      <c r="G12" s="14"/>
      <c r="H12" s="14"/>
      <c r="I12" s="15"/>
      <c r="J12" s="6"/>
    </row>
    <row r="13" spans="1:10" x14ac:dyDescent="0.2">
      <c r="A13" s="5"/>
      <c r="B13" s="227" t="s">
        <v>42</v>
      </c>
      <c r="C13" s="228"/>
      <c r="D13" s="228"/>
      <c r="E13" s="228"/>
      <c r="F13" s="228"/>
      <c r="G13" s="228"/>
      <c r="H13" s="228"/>
      <c r="I13" s="229"/>
      <c r="J13" s="6"/>
    </row>
    <row r="14" spans="1:10" x14ac:dyDescent="0.2">
      <c r="A14" s="5"/>
      <c r="B14" s="28" t="s">
        <v>11</v>
      </c>
      <c r="C14" s="29" t="s">
        <v>12</v>
      </c>
      <c r="D14" s="30"/>
      <c r="E14" s="30"/>
      <c r="F14" s="30"/>
      <c r="G14" s="30"/>
      <c r="H14" s="30"/>
      <c r="I14" s="31"/>
      <c r="J14" s="6"/>
    </row>
    <row r="15" spans="1:10" x14ac:dyDescent="0.2">
      <c r="A15" s="5"/>
      <c r="B15" s="23">
        <v>1</v>
      </c>
      <c r="C15" s="19" t="s">
        <v>13</v>
      </c>
      <c r="D15" s="14"/>
      <c r="E15" s="14"/>
      <c r="F15" s="14"/>
      <c r="G15" s="14"/>
      <c r="H15" s="14"/>
      <c r="I15" s="15"/>
      <c r="J15" s="6"/>
    </row>
    <row r="16" spans="1:10" x14ac:dyDescent="0.2">
      <c r="A16" s="5"/>
      <c r="B16" s="24">
        <f>B15+0.01</f>
        <v>1.01</v>
      </c>
      <c r="C16" s="16" t="s">
        <v>36</v>
      </c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4">
        <f>B16+0.01</f>
        <v>1.02</v>
      </c>
      <c r="C17" s="16" t="s">
        <v>37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>
        <f>B17+0.01</f>
        <v>1.03</v>
      </c>
      <c r="C18" s="16" t="s">
        <v>38</v>
      </c>
      <c r="D18" s="14"/>
      <c r="E18" s="14"/>
      <c r="F18" s="14"/>
      <c r="G18" s="14"/>
      <c r="H18" s="14"/>
      <c r="I18" s="15"/>
      <c r="J18" s="6"/>
    </row>
    <row r="19" spans="1:10" ht="5.25" customHeight="1" x14ac:dyDescent="0.2">
      <c r="A19" s="5"/>
      <c r="B19" s="23"/>
      <c r="C19" s="14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3">
        <v>2</v>
      </c>
      <c r="C20" s="19" t="s">
        <v>14</v>
      </c>
      <c r="D20" s="14"/>
      <c r="E20" s="14"/>
      <c r="F20" s="14"/>
      <c r="G20" s="14"/>
      <c r="H20" s="14"/>
      <c r="I20" s="15"/>
      <c r="J20" s="6"/>
    </row>
    <row r="21" spans="1:10" x14ac:dyDescent="0.2">
      <c r="A21" s="5"/>
      <c r="B21" s="24">
        <f>B20+0.01</f>
        <v>2.0099999999999998</v>
      </c>
      <c r="C21" s="16" t="s">
        <v>39</v>
      </c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4">
        <f>B21+0.01</f>
        <v>2.0199999999999996</v>
      </c>
      <c r="C22" s="16" t="s">
        <v>40</v>
      </c>
      <c r="D22" s="14"/>
      <c r="E22" s="14"/>
      <c r="F22" s="14"/>
      <c r="G22" s="14"/>
      <c r="H22" s="14"/>
      <c r="I22" s="15"/>
      <c r="J22" s="6"/>
    </row>
    <row r="23" spans="1:10" x14ac:dyDescent="0.2">
      <c r="A23" s="5"/>
      <c r="B23" s="24">
        <f>B22+0.01</f>
        <v>2.0299999999999994</v>
      </c>
      <c r="C23" s="16" t="s">
        <v>15</v>
      </c>
      <c r="D23" s="14"/>
      <c r="E23" s="14"/>
      <c r="F23" s="14"/>
      <c r="G23" s="14"/>
      <c r="H23" s="14"/>
      <c r="I23" s="15"/>
      <c r="J23" s="6"/>
    </row>
    <row r="24" spans="1:10" x14ac:dyDescent="0.2">
      <c r="A24" s="5"/>
      <c r="B24" s="24">
        <f>B23+0.01</f>
        <v>2.0399999999999991</v>
      </c>
      <c r="C24" s="16" t="s">
        <v>38</v>
      </c>
      <c r="D24" s="14"/>
      <c r="E24" s="14"/>
      <c r="F24" s="14"/>
      <c r="G24" s="14"/>
      <c r="H24" s="14"/>
      <c r="I24" s="15"/>
      <c r="J24" s="6"/>
    </row>
    <row r="25" spans="1:10" ht="4.5" customHeight="1" x14ac:dyDescent="0.2">
      <c r="A25" s="5"/>
      <c r="B25" s="23"/>
      <c r="C25" s="14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3">
        <v>3</v>
      </c>
      <c r="C26" s="19" t="s">
        <v>16</v>
      </c>
      <c r="D26" s="14"/>
      <c r="E26" s="14"/>
      <c r="F26" s="14"/>
      <c r="G26" s="14"/>
      <c r="H26" s="14"/>
      <c r="I26" s="15"/>
      <c r="J26" s="6"/>
    </row>
    <row r="27" spans="1:10" x14ac:dyDescent="0.2">
      <c r="A27" s="5"/>
      <c r="B27" s="24">
        <f>B26+0.01</f>
        <v>3.01</v>
      </c>
      <c r="C27" s="225" t="s">
        <v>41</v>
      </c>
      <c r="D27" s="226"/>
      <c r="E27" s="226"/>
      <c r="F27" s="226"/>
      <c r="G27" s="226"/>
      <c r="H27" s="226"/>
      <c r="I27" s="15"/>
      <c r="J27" s="6"/>
    </row>
    <row r="28" spans="1:10" x14ac:dyDescent="0.2">
      <c r="A28" s="5"/>
      <c r="B28" s="24">
        <f>B27+0.01</f>
        <v>3.0199999999999996</v>
      </c>
      <c r="C28" s="16" t="s">
        <v>38</v>
      </c>
      <c r="D28" s="14"/>
      <c r="E28" s="14"/>
      <c r="F28" s="14"/>
      <c r="G28" s="14"/>
      <c r="H28" s="14"/>
      <c r="I28" s="15"/>
      <c r="J28" s="6"/>
    </row>
    <row r="29" spans="1:10" ht="5.25" customHeight="1" x14ac:dyDescent="0.2">
      <c r="A29" s="5"/>
      <c r="B29" s="24"/>
      <c r="C29" s="14"/>
      <c r="D29" s="14"/>
      <c r="E29" s="14"/>
      <c r="F29" s="14"/>
      <c r="G29" s="14"/>
      <c r="H29" s="14"/>
      <c r="I29" s="15"/>
      <c r="J29" s="6"/>
    </row>
    <row r="30" spans="1:10" x14ac:dyDescent="0.2">
      <c r="A30" s="5"/>
      <c r="B30" s="23">
        <v>4</v>
      </c>
      <c r="C30" s="19" t="s">
        <v>6</v>
      </c>
      <c r="D30" s="14"/>
      <c r="E30" s="14"/>
      <c r="F30" s="14"/>
      <c r="G30" s="14"/>
      <c r="H30" s="14"/>
      <c r="I30" s="15"/>
      <c r="J30" s="6"/>
    </row>
    <row r="31" spans="1:10" x14ac:dyDescent="0.2">
      <c r="A31" s="5"/>
      <c r="B31" s="24">
        <f>B30+0.01</f>
        <v>4.01</v>
      </c>
      <c r="C31" s="230" t="s">
        <v>17</v>
      </c>
      <c r="D31" s="230"/>
      <c r="E31" s="230"/>
      <c r="F31" s="230"/>
      <c r="G31" s="230"/>
      <c r="H31" s="230"/>
      <c r="I31" s="15"/>
      <c r="J31" s="6"/>
    </row>
    <row r="32" spans="1:10" x14ac:dyDescent="0.2">
      <c r="A32" s="5"/>
      <c r="B32" s="24">
        <f>B31+0.01</f>
        <v>4.0199999999999996</v>
      </c>
      <c r="C32" s="7" t="s">
        <v>7</v>
      </c>
      <c r="D32" s="14"/>
      <c r="E32" s="14"/>
      <c r="F32" s="14"/>
      <c r="G32" s="14"/>
      <c r="H32" s="14"/>
      <c r="I32" s="15"/>
      <c r="J32" s="6"/>
    </row>
    <row r="33" spans="1:10" x14ac:dyDescent="0.2">
      <c r="A33" s="5"/>
      <c r="B33" s="24">
        <f>B32+0.01</f>
        <v>4.0299999999999994</v>
      </c>
      <c r="C33" s="7" t="s">
        <v>18</v>
      </c>
      <c r="D33" s="14"/>
      <c r="E33" s="14"/>
      <c r="F33" s="14"/>
      <c r="G33" s="14"/>
      <c r="H33" s="14"/>
      <c r="I33" s="15"/>
      <c r="J33" s="6"/>
    </row>
    <row r="34" spans="1:10" ht="5.25" customHeight="1" x14ac:dyDescent="0.2">
      <c r="A34" s="5"/>
      <c r="B34" s="23"/>
      <c r="C34" s="14"/>
      <c r="D34" s="14"/>
      <c r="E34" s="14"/>
      <c r="F34" s="14"/>
      <c r="G34" s="14"/>
      <c r="H34" s="14"/>
      <c r="I34" s="15"/>
      <c r="J34" s="6"/>
    </row>
    <row r="35" spans="1:10" x14ac:dyDescent="0.2">
      <c r="A35" s="5"/>
      <c r="B35" s="23">
        <v>5</v>
      </c>
      <c r="C35" s="19" t="s">
        <v>8</v>
      </c>
      <c r="D35" s="14"/>
      <c r="E35" s="14"/>
      <c r="F35" s="14"/>
      <c r="G35" s="14"/>
      <c r="H35" s="14"/>
      <c r="I35" s="15"/>
      <c r="J35" s="6"/>
    </row>
    <row r="36" spans="1:10" x14ac:dyDescent="0.2">
      <c r="A36" s="5"/>
      <c r="B36" s="24">
        <f>B35+0.01</f>
        <v>5.01</v>
      </c>
      <c r="C36" s="7" t="s">
        <v>9</v>
      </c>
      <c r="D36" s="14"/>
      <c r="E36" s="14"/>
      <c r="F36" s="14"/>
      <c r="G36" s="14"/>
      <c r="H36" s="14"/>
      <c r="I36" s="15"/>
      <c r="J36" s="6"/>
    </row>
    <row r="37" spans="1:10" ht="5.25" customHeight="1" x14ac:dyDescent="0.2">
      <c r="A37" s="5"/>
      <c r="B37" s="23"/>
      <c r="C37" s="14"/>
      <c r="D37" s="14"/>
      <c r="E37" s="14"/>
      <c r="F37" s="14"/>
      <c r="G37" s="14"/>
      <c r="H37" s="14"/>
      <c r="I37" s="15"/>
      <c r="J37" s="6"/>
    </row>
    <row r="38" spans="1:10" x14ac:dyDescent="0.2">
      <c r="A38" s="5"/>
      <c r="B38" s="23">
        <v>6</v>
      </c>
      <c r="C38" s="11" t="s">
        <v>10</v>
      </c>
      <c r="D38" s="14"/>
      <c r="E38" s="14"/>
      <c r="F38" s="14"/>
      <c r="G38" s="14"/>
      <c r="H38" s="14"/>
      <c r="I38" s="15"/>
      <c r="J38" s="6"/>
    </row>
    <row r="39" spans="1:10" x14ac:dyDescent="0.2">
      <c r="A39" s="5"/>
      <c r="B39" s="24">
        <f>B38+0.01</f>
        <v>6.01</v>
      </c>
      <c r="C39" s="7" t="s">
        <v>19</v>
      </c>
      <c r="D39" s="14"/>
      <c r="E39" s="14"/>
      <c r="F39" s="14"/>
      <c r="G39" s="14"/>
      <c r="H39" s="14"/>
      <c r="I39" s="15"/>
      <c r="J39" s="6"/>
    </row>
    <row r="40" spans="1:10" ht="3.75" customHeight="1" x14ac:dyDescent="0.2">
      <c r="A40" s="5"/>
      <c r="B40" s="23"/>
      <c r="C40" s="14"/>
      <c r="D40" s="14"/>
      <c r="E40" s="14"/>
      <c r="F40" s="14"/>
      <c r="G40" s="14"/>
      <c r="H40" s="14"/>
      <c r="I40" s="15"/>
      <c r="J40" s="6"/>
    </row>
    <row r="41" spans="1:10" x14ac:dyDescent="0.2">
      <c r="A41" s="5"/>
      <c r="B41" s="23">
        <v>7</v>
      </c>
      <c r="C41" s="19" t="s">
        <v>21</v>
      </c>
      <c r="D41" s="14"/>
      <c r="E41" s="14"/>
      <c r="F41" s="14"/>
      <c r="G41" s="14"/>
      <c r="H41" s="16"/>
      <c r="I41" s="15"/>
      <c r="J41" s="6"/>
    </row>
    <row r="42" spans="1:10" x14ac:dyDescent="0.2">
      <c r="A42" s="5"/>
      <c r="B42" s="24">
        <f t="shared" ref="B42:B56" si="0">B41+0.01</f>
        <v>7.01</v>
      </c>
      <c r="C42" s="16" t="s">
        <v>34</v>
      </c>
      <c r="D42" s="14"/>
      <c r="E42" s="14"/>
      <c r="F42" s="14"/>
      <c r="G42" s="14"/>
      <c r="H42" s="16"/>
      <c r="I42" s="15"/>
      <c r="J42" s="6"/>
    </row>
    <row r="43" spans="1:10" x14ac:dyDescent="0.2">
      <c r="A43" s="5"/>
      <c r="B43" s="24">
        <f t="shared" si="0"/>
        <v>7.02</v>
      </c>
      <c r="C43" s="16" t="s">
        <v>20</v>
      </c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4">
        <f t="shared" si="0"/>
        <v>7.0299999999999994</v>
      </c>
      <c r="C44" s="16" t="s">
        <v>22</v>
      </c>
      <c r="D44" s="14"/>
      <c r="E44" s="14"/>
      <c r="F44" s="14"/>
      <c r="G44" s="14"/>
      <c r="H44" s="14"/>
      <c r="I44" s="15"/>
      <c r="J44" s="6"/>
    </row>
    <row r="45" spans="1:10" x14ac:dyDescent="0.2">
      <c r="A45" s="5"/>
      <c r="B45" s="24">
        <f t="shared" si="0"/>
        <v>7.0399999999999991</v>
      </c>
      <c r="C45" s="16" t="s">
        <v>23</v>
      </c>
      <c r="D45" s="14"/>
      <c r="E45" s="14"/>
      <c r="F45" s="14"/>
      <c r="G45" s="14"/>
      <c r="H45" s="14"/>
      <c r="I45" s="15"/>
      <c r="J45" s="6"/>
    </row>
    <row r="46" spans="1:10" x14ac:dyDescent="0.2">
      <c r="A46" s="5"/>
      <c r="B46" s="24">
        <f t="shared" si="0"/>
        <v>7.0499999999999989</v>
      </c>
      <c r="C46" s="16" t="s">
        <v>24</v>
      </c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>
        <f t="shared" si="0"/>
        <v>7.0599999999999987</v>
      </c>
      <c r="C47" s="16" t="s">
        <v>35</v>
      </c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>
        <f t="shared" si="0"/>
        <v>7.0699999999999985</v>
      </c>
      <c r="C48" s="16" t="s">
        <v>31</v>
      </c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>
        <f t="shared" si="0"/>
        <v>7.0799999999999983</v>
      </c>
      <c r="C49" s="16" t="s">
        <v>30</v>
      </c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>
        <f t="shared" si="0"/>
        <v>7.0899999999999981</v>
      </c>
      <c r="C50" s="16" t="s">
        <v>25</v>
      </c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>
        <f t="shared" si="0"/>
        <v>7.0999999999999979</v>
      </c>
      <c r="C51" s="16" t="s">
        <v>26</v>
      </c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>
        <f t="shared" si="0"/>
        <v>7.1099999999999977</v>
      </c>
      <c r="C52" s="16" t="s">
        <v>27</v>
      </c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>
        <f t="shared" si="0"/>
        <v>7.1199999999999974</v>
      </c>
      <c r="C53" s="16" t="s">
        <v>28</v>
      </c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>
        <f t="shared" si="0"/>
        <v>7.1299999999999972</v>
      </c>
      <c r="C54" s="16" t="s">
        <v>29</v>
      </c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>
        <f t="shared" si="0"/>
        <v>7.139999999999997</v>
      </c>
      <c r="C55" s="16" t="s">
        <v>32</v>
      </c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>
        <f t="shared" si="0"/>
        <v>7.1499999999999968</v>
      </c>
      <c r="C56" s="16" t="s">
        <v>33</v>
      </c>
      <c r="D56" s="14"/>
      <c r="E56" s="14"/>
      <c r="F56" s="14"/>
      <c r="G56" s="14"/>
      <c r="H56" s="14"/>
      <c r="I56" s="15"/>
      <c r="J56" s="6"/>
    </row>
    <row r="57" spans="1:10" ht="13.5" thickBot="1" x14ac:dyDescent="0.25">
      <c r="A57" s="5"/>
      <c r="B57" s="25"/>
      <c r="C57" s="17"/>
      <c r="D57" s="17"/>
      <c r="E57" s="17"/>
      <c r="F57" s="17"/>
      <c r="G57" s="17"/>
      <c r="H57" s="17"/>
      <c r="I57" s="18"/>
      <c r="J57" s="6"/>
    </row>
    <row r="58" spans="1:10" ht="13.5" thickTop="1" x14ac:dyDescent="0.2">
      <c r="A58" s="8"/>
      <c r="B58" s="26"/>
      <c r="C58" s="9"/>
      <c r="D58" s="9"/>
      <c r="E58" s="9"/>
      <c r="F58" s="9"/>
      <c r="G58" s="9"/>
      <c r="H58" s="9"/>
      <c r="I58" s="9"/>
      <c r="J58" s="10"/>
    </row>
    <row r="60" spans="1:10" x14ac:dyDescent="0.2">
      <c r="G60" s="1"/>
    </row>
  </sheetData>
  <mergeCells count="3">
    <mergeCell ref="C27:H27"/>
    <mergeCell ref="B13:I13"/>
    <mergeCell ref="C31:H3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BreakPreview" zoomScale="115" zoomScaleSheetLayoutView="115" workbookViewId="0">
      <selection activeCell="D42" sqref="D42"/>
    </sheetView>
  </sheetViews>
  <sheetFormatPr defaultRowHeight="12.75" x14ac:dyDescent="0.2"/>
  <cols>
    <col min="1" max="1" width="2.28515625" customWidth="1"/>
    <col min="2" max="2" width="10.42578125" style="27" customWidth="1"/>
    <col min="3" max="6" width="10.42578125" customWidth="1"/>
    <col min="7" max="7" width="11.7109375" customWidth="1"/>
    <col min="8" max="9" width="10.42578125" customWidth="1"/>
    <col min="10" max="10" width="2.28515625" customWidth="1"/>
  </cols>
  <sheetData>
    <row r="1" spans="1:10" ht="13.5" thickBot="1" x14ac:dyDescent="0.25">
      <c r="A1" s="2"/>
      <c r="B1" s="20"/>
      <c r="C1" s="3"/>
      <c r="D1" s="3"/>
      <c r="E1" s="3"/>
      <c r="F1" s="3"/>
      <c r="G1" s="3"/>
      <c r="H1" s="3"/>
      <c r="I1" s="3"/>
      <c r="J1" s="4"/>
    </row>
    <row r="2" spans="1:10" ht="13.5" thickTop="1" x14ac:dyDescent="0.2">
      <c r="A2" s="5"/>
      <c r="B2" s="21"/>
      <c r="C2" s="12"/>
      <c r="D2" s="12"/>
      <c r="E2" s="12"/>
      <c r="F2" s="12"/>
      <c r="G2" s="12"/>
      <c r="H2" s="12"/>
      <c r="I2" s="13"/>
      <c r="J2" s="6"/>
    </row>
    <row r="3" spans="1:10" x14ac:dyDescent="0.2">
      <c r="A3" s="5"/>
      <c r="B3" s="22"/>
      <c r="C3" s="14"/>
      <c r="D3" s="14"/>
      <c r="E3" s="14"/>
      <c r="F3" s="14"/>
      <c r="G3" s="14"/>
      <c r="H3" s="14"/>
      <c r="I3" s="15"/>
      <c r="J3" s="6"/>
    </row>
    <row r="4" spans="1:10" x14ac:dyDescent="0.2">
      <c r="A4" s="5"/>
      <c r="B4" s="22"/>
      <c r="C4" s="14"/>
      <c r="D4" s="14"/>
      <c r="E4" s="14"/>
      <c r="F4" s="14"/>
      <c r="G4" s="14"/>
      <c r="H4" s="14"/>
      <c r="I4" s="15"/>
      <c r="J4" s="6"/>
    </row>
    <row r="5" spans="1:10" x14ac:dyDescent="0.2">
      <c r="A5" s="5"/>
      <c r="B5" s="22"/>
      <c r="C5" s="14"/>
      <c r="D5" s="14"/>
      <c r="E5" s="14"/>
      <c r="F5" s="14"/>
      <c r="G5" s="14"/>
      <c r="H5" s="14"/>
      <c r="I5" s="15"/>
      <c r="J5" s="6"/>
    </row>
    <row r="6" spans="1:10" x14ac:dyDescent="0.2">
      <c r="A6" s="5"/>
      <c r="B6" s="22"/>
      <c r="C6" s="14"/>
      <c r="D6" s="14"/>
      <c r="E6" s="14"/>
      <c r="F6" s="14"/>
      <c r="G6" s="14"/>
      <c r="H6" s="14"/>
      <c r="I6" s="15"/>
      <c r="J6" s="6"/>
    </row>
    <row r="7" spans="1:10" x14ac:dyDescent="0.2">
      <c r="A7" s="5"/>
      <c r="B7" s="22"/>
      <c r="C7" s="14"/>
      <c r="D7" s="14"/>
      <c r="E7" s="14"/>
      <c r="F7" s="14"/>
      <c r="G7" s="14"/>
      <c r="H7" s="14"/>
      <c r="I7" s="15"/>
      <c r="J7" s="6"/>
    </row>
    <row r="8" spans="1:10" x14ac:dyDescent="0.2">
      <c r="A8" s="5"/>
      <c r="B8" s="22"/>
      <c r="C8" s="14"/>
      <c r="D8" s="14"/>
      <c r="E8" s="14"/>
      <c r="F8" s="14"/>
      <c r="G8" s="14"/>
      <c r="H8" s="14"/>
      <c r="I8" s="15"/>
      <c r="J8" s="6"/>
    </row>
    <row r="9" spans="1:10" x14ac:dyDescent="0.2">
      <c r="A9" s="5"/>
      <c r="B9" s="22"/>
      <c r="C9" s="14"/>
      <c r="D9" s="14"/>
      <c r="E9" s="14"/>
      <c r="F9" s="14"/>
      <c r="G9" s="14"/>
      <c r="H9" s="14"/>
      <c r="I9" s="15"/>
      <c r="J9" s="6"/>
    </row>
    <row r="10" spans="1:10" x14ac:dyDescent="0.2">
      <c r="A10" s="5"/>
      <c r="B10" s="22"/>
      <c r="C10" s="14"/>
      <c r="D10" s="14"/>
      <c r="E10" s="14"/>
      <c r="F10" s="14"/>
      <c r="G10" s="14"/>
      <c r="H10" s="14"/>
      <c r="I10" s="15"/>
      <c r="J10" s="6"/>
    </row>
    <row r="11" spans="1:10" x14ac:dyDescent="0.2">
      <c r="A11" s="5"/>
      <c r="B11" s="22"/>
      <c r="C11" s="35" t="s">
        <v>4</v>
      </c>
      <c r="D11" s="14" t="e">
        <f>#REF!</f>
        <v>#REF!</v>
      </c>
      <c r="E11" s="14"/>
      <c r="F11" s="14"/>
      <c r="G11" s="14"/>
      <c r="H11" s="14"/>
      <c r="I11" s="15"/>
      <c r="J11" s="6"/>
    </row>
    <row r="12" spans="1:10" x14ac:dyDescent="0.2">
      <c r="A12" s="5"/>
      <c r="B12" s="22"/>
      <c r="C12" s="35" t="s">
        <v>5</v>
      </c>
      <c r="D12" s="14" t="e">
        <f>#REF!</f>
        <v>#REF!</v>
      </c>
      <c r="E12" s="14"/>
      <c r="F12" s="14"/>
      <c r="G12" s="14"/>
      <c r="H12" s="14"/>
      <c r="I12" s="15"/>
      <c r="J12" s="6"/>
    </row>
    <row r="13" spans="1:10" x14ac:dyDescent="0.2">
      <c r="A13" s="5"/>
      <c r="B13" s="22"/>
      <c r="C13" s="14"/>
      <c r="D13" s="14"/>
      <c r="E13" s="14"/>
      <c r="F13" s="14"/>
      <c r="G13" s="14"/>
      <c r="H13" s="14"/>
      <c r="I13" s="15"/>
      <c r="J13" s="6"/>
    </row>
    <row r="14" spans="1:10" x14ac:dyDescent="0.2">
      <c r="A14" s="5"/>
      <c r="B14" s="227" t="s">
        <v>43</v>
      </c>
      <c r="C14" s="228"/>
      <c r="D14" s="228"/>
      <c r="E14" s="228"/>
      <c r="F14" s="228"/>
      <c r="G14" s="228"/>
      <c r="H14" s="228"/>
      <c r="I14" s="229"/>
      <c r="J14" s="6"/>
    </row>
    <row r="15" spans="1:10" x14ac:dyDescent="0.2">
      <c r="A15" s="5"/>
      <c r="B15" s="28" t="s">
        <v>11</v>
      </c>
      <c r="C15" s="29" t="s">
        <v>12</v>
      </c>
      <c r="D15" s="30"/>
      <c r="E15" s="30"/>
      <c r="F15" s="30"/>
      <c r="G15" s="30"/>
      <c r="H15" s="30"/>
      <c r="I15" s="31"/>
      <c r="J15" s="6"/>
    </row>
    <row r="16" spans="1:10" x14ac:dyDescent="0.2">
      <c r="A16" s="5"/>
      <c r="B16" s="23"/>
      <c r="C16" s="14"/>
      <c r="D16" s="14"/>
      <c r="E16" s="14"/>
      <c r="F16" s="14"/>
      <c r="G16" s="14"/>
      <c r="H16" s="14"/>
      <c r="I16" s="15"/>
      <c r="J16" s="6"/>
    </row>
    <row r="17" spans="1:10" x14ac:dyDescent="0.2">
      <c r="A17" s="5"/>
      <c r="B17" s="23"/>
      <c r="C17" s="19" t="s">
        <v>52</v>
      </c>
      <c r="D17" s="14"/>
      <c r="E17" s="14"/>
      <c r="F17" s="14"/>
      <c r="G17" s="14"/>
      <c r="H17" s="14"/>
      <c r="I17" s="15"/>
      <c r="J17" s="6"/>
    </row>
    <row r="18" spans="1:10" x14ac:dyDescent="0.2">
      <c r="A18" s="5"/>
      <c r="B18" s="24"/>
      <c r="C18" s="19"/>
      <c r="D18" s="14"/>
      <c r="E18" s="14"/>
      <c r="F18" s="14"/>
      <c r="G18" s="14"/>
      <c r="H18" s="14"/>
      <c r="I18" s="15"/>
      <c r="J18" s="6"/>
    </row>
    <row r="19" spans="1:10" x14ac:dyDescent="0.2">
      <c r="A19" s="5"/>
      <c r="B19" s="24"/>
      <c r="C19" s="16"/>
      <c r="D19" s="14"/>
      <c r="E19" s="14"/>
      <c r="F19" s="14"/>
      <c r="G19" s="14"/>
      <c r="H19" s="14"/>
      <c r="I19" s="15"/>
      <c r="J19" s="6"/>
    </row>
    <row r="20" spans="1:10" x14ac:dyDescent="0.2">
      <c r="A20" s="5"/>
      <c r="B20" s="24"/>
      <c r="C20" s="16"/>
      <c r="D20" s="14"/>
      <c r="E20" s="14"/>
      <c r="F20" s="14"/>
      <c r="G20" s="14"/>
      <c r="H20" s="14"/>
      <c r="I20" s="15"/>
      <c r="J20" s="6"/>
    </row>
    <row r="21" spans="1:10" ht="5.25" customHeight="1" x14ac:dyDescent="0.2">
      <c r="A21" s="5"/>
      <c r="B21" s="23"/>
      <c r="C21" s="14"/>
      <c r="D21" s="14"/>
      <c r="E21" s="14"/>
      <c r="F21" s="14"/>
      <c r="G21" s="14"/>
      <c r="H21" s="14"/>
      <c r="I21" s="15"/>
      <c r="J21" s="6"/>
    </row>
    <row r="22" spans="1:10" x14ac:dyDescent="0.2">
      <c r="A22" s="5"/>
      <c r="B22" s="23"/>
      <c r="C22" s="19" t="s">
        <v>44</v>
      </c>
      <c r="D22" s="14"/>
      <c r="E22" s="19" t="s">
        <v>62</v>
      </c>
      <c r="F22" s="14"/>
      <c r="G22" s="14"/>
      <c r="H22" s="14"/>
      <c r="I22" s="15"/>
      <c r="J22" s="6"/>
    </row>
    <row r="23" spans="1:10" x14ac:dyDescent="0.2">
      <c r="A23" s="5"/>
      <c r="B23" s="24"/>
      <c r="C23" s="19" t="s">
        <v>59</v>
      </c>
      <c r="D23" s="19"/>
      <c r="E23" s="19" t="s">
        <v>58</v>
      </c>
      <c r="F23" s="14"/>
      <c r="G23" s="14"/>
      <c r="H23" s="14"/>
      <c r="I23" s="15"/>
      <c r="J23" s="6"/>
    </row>
    <row r="24" spans="1:10" x14ac:dyDescent="0.2">
      <c r="A24" s="5"/>
      <c r="B24" s="24"/>
      <c r="C24" s="16"/>
      <c r="D24" s="14"/>
      <c r="E24" s="14"/>
      <c r="F24" s="14"/>
      <c r="G24" s="14"/>
      <c r="H24" s="14"/>
      <c r="I24" s="15"/>
      <c r="J24" s="6"/>
    </row>
    <row r="25" spans="1:10" x14ac:dyDescent="0.2">
      <c r="A25" s="5"/>
      <c r="B25" s="24"/>
      <c r="C25" s="16"/>
      <c r="D25" s="14"/>
      <c r="E25" s="14"/>
      <c r="F25" s="14"/>
      <c r="G25" s="14"/>
      <c r="H25" s="14"/>
      <c r="I25" s="15"/>
      <c r="J25" s="6"/>
    </row>
    <row r="26" spans="1:10" x14ac:dyDescent="0.2">
      <c r="A26" s="5"/>
      <c r="B26" s="24"/>
      <c r="C26" s="19" t="s">
        <v>45</v>
      </c>
      <c r="D26" s="14"/>
      <c r="E26" s="14"/>
      <c r="F26" s="14"/>
      <c r="G26" s="14"/>
      <c r="H26" s="14"/>
      <c r="I26" s="15"/>
      <c r="J26" s="6"/>
    </row>
    <row r="27" spans="1:10" ht="4.5" customHeight="1" x14ac:dyDescent="0.2">
      <c r="A27" s="5"/>
      <c r="B27" s="23"/>
      <c r="C27" s="14"/>
      <c r="D27" s="14"/>
      <c r="E27" s="14"/>
      <c r="F27" s="14"/>
      <c r="G27" s="14"/>
      <c r="H27" s="14"/>
      <c r="I27" s="15"/>
      <c r="J27" s="6"/>
    </row>
    <row r="28" spans="1:10" x14ac:dyDescent="0.2">
      <c r="A28" s="5"/>
      <c r="B28" s="23">
        <v>1</v>
      </c>
      <c r="C28" s="19" t="s">
        <v>53</v>
      </c>
      <c r="D28" s="14"/>
      <c r="E28" s="14"/>
      <c r="F28" s="14"/>
      <c r="G28" s="34">
        <v>95</v>
      </c>
      <c r="H28" s="14"/>
      <c r="I28" s="15"/>
      <c r="J28" s="6"/>
    </row>
    <row r="29" spans="1:10" x14ac:dyDescent="0.2">
      <c r="A29" s="5"/>
      <c r="B29" s="24">
        <f>B28+0.01</f>
        <v>1.01</v>
      </c>
      <c r="C29" s="19" t="s">
        <v>54</v>
      </c>
      <c r="D29" s="14"/>
      <c r="E29" s="14"/>
      <c r="F29" s="14"/>
      <c r="G29" s="34">
        <v>40</v>
      </c>
      <c r="H29" s="33"/>
      <c r="I29" s="15"/>
      <c r="J29" s="6"/>
    </row>
    <row r="30" spans="1:10" x14ac:dyDescent="0.2">
      <c r="A30" s="5"/>
      <c r="B30" s="24">
        <f>B29+0.01</f>
        <v>1.02</v>
      </c>
      <c r="C30" s="19" t="s">
        <v>55</v>
      </c>
      <c r="D30" s="14"/>
      <c r="E30" s="14"/>
      <c r="F30" s="14"/>
      <c r="G30" s="34">
        <v>40</v>
      </c>
      <c r="H30" s="14"/>
      <c r="I30" s="15"/>
      <c r="J30" s="6"/>
    </row>
    <row r="31" spans="1:10" x14ac:dyDescent="0.2">
      <c r="A31" s="5"/>
      <c r="B31" s="24">
        <f t="shared" ref="B31:B40" si="0">B30+0.01</f>
        <v>1.03</v>
      </c>
      <c r="C31" s="19" t="s">
        <v>51</v>
      </c>
      <c r="D31" s="14"/>
      <c r="E31" s="14"/>
      <c r="F31" s="14"/>
      <c r="G31" s="34">
        <v>31</v>
      </c>
      <c r="H31" s="14"/>
      <c r="I31" s="15"/>
      <c r="J31" s="6"/>
    </row>
    <row r="32" spans="1:10" x14ac:dyDescent="0.2">
      <c r="A32" s="5"/>
      <c r="B32" s="24">
        <f t="shared" si="0"/>
        <v>1.04</v>
      </c>
      <c r="C32" s="19" t="s">
        <v>46</v>
      </c>
      <c r="D32" s="14"/>
      <c r="E32" s="14"/>
      <c r="F32" s="14"/>
      <c r="G32" s="34">
        <v>74</v>
      </c>
      <c r="H32" s="14"/>
      <c r="I32" s="15"/>
      <c r="J32" s="6"/>
    </row>
    <row r="33" spans="1:10" x14ac:dyDescent="0.2">
      <c r="A33" s="5"/>
      <c r="B33" s="24">
        <f t="shared" si="0"/>
        <v>1.05</v>
      </c>
      <c r="C33" s="19" t="s">
        <v>47</v>
      </c>
      <c r="D33" s="14"/>
      <c r="E33" s="14"/>
      <c r="F33" s="14"/>
      <c r="G33" s="34">
        <v>105</v>
      </c>
      <c r="H33" s="32"/>
      <c r="I33" s="15"/>
      <c r="J33" s="6"/>
    </row>
    <row r="34" spans="1:10" x14ac:dyDescent="0.2">
      <c r="A34" s="5"/>
      <c r="B34" s="24">
        <f t="shared" si="0"/>
        <v>1.06</v>
      </c>
      <c r="C34" s="19" t="s">
        <v>48</v>
      </c>
      <c r="D34" s="14"/>
      <c r="E34" s="14"/>
      <c r="F34" s="14"/>
      <c r="G34" s="34">
        <v>198</v>
      </c>
      <c r="H34" s="14"/>
      <c r="I34" s="15"/>
      <c r="J34" s="6"/>
    </row>
    <row r="35" spans="1:10" x14ac:dyDescent="0.2">
      <c r="A35" s="5"/>
      <c r="B35" s="24">
        <f t="shared" si="0"/>
        <v>1.07</v>
      </c>
      <c r="C35" s="19" t="s">
        <v>49</v>
      </c>
      <c r="D35" s="14"/>
      <c r="E35" s="14"/>
      <c r="F35" s="14"/>
      <c r="G35" s="34">
        <v>280</v>
      </c>
      <c r="H35" s="14"/>
      <c r="I35" s="15"/>
      <c r="J35" s="6"/>
    </row>
    <row r="36" spans="1:10" x14ac:dyDescent="0.2">
      <c r="A36" s="5"/>
      <c r="B36" s="24">
        <f t="shared" si="0"/>
        <v>1.08</v>
      </c>
      <c r="C36" s="19" t="s">
        <v>50</v>
      </c>
      <c r="D36" s="14"/>
      <c r="E36" s="14"/>
      <c r="F36" s="14"/>
      <c r="G36" s="34">
        <v>460</v>
      </c>
      <c r="H36" s="14"/>
      <c r="I36" s="15"/>
      <c r="J36" s="6"/>
    </row>
    <row r="37" spans="1:10" x14ac:dyDescent="0.2">
      <c r="A37" s="5"/>
      <c r="B37" s="24">
        <f t="shared" si="0"/>
        <v>1.0900000000000001</v>
      </c>
      <c r="C37" s="19" t="s">
        <v>56</v>
      </c>
      <c r="D37" s="14"/>
      <c r="E37" s="14"/>
      <c r="F37" s="14"/>
      <c r="G37" s="34">
        <v>340</v>
      </c>
      <c r="H37" s="14"/>
      <c r="I37" s="15"/>
      <c r="J37" s="6"/>
    </row>
    <row r="38" spans="1:10" x14ac:dyDescent="0.2">
      <c r="A38" s="5"/>
      <c r="B38" s="24">
        <f t="shared" si="0"/>
        <v>1.1000000000000001</v>
      </c>
      <c r="C38" s="19" t="s">
        <v>57</v>
      </c>
      <c r="D38" s="14"/>
      <c r="E38" s="14"/>
      <c r="F38" s="14"/>
      <c r="G38" s="34">
        <v>235</v>
      </c>
      <c r="H38" s="14"/>
      <c r="I38" s="15"/>
      <c r="J38" s="6"/>
    </row>
    <row r="39" spans="1:10" x14ac:dyDescent="0.2">
      <c r="A39" s="5"/>
      <c r="B39" s="24">
        <f t="shared" si="0"/>
        <v>1.1100000000000001</v>
      </c>
      <c r="C39" s="19" t="s">
        <v>60</v>
      </c>
      <c r="D39" s="14"/>
      <c r="E39" s="14"/>
      <c r="F39" s="14"/>
      <c r="G39" s="34">
        <v>2</v>
      </c>
      <c r="H39" s="14"/>
      <c r="I39" s="15"/>
      <c r="J39" s="6"/>
    </row>
    <row r="40" spans="1:10" x14ac:dyDescent="0.2">
      <c r="A40" s="5"/>
      <c r="B40" s="24">
        <f t="shared" si="0"/>
        <v>1.1200000000000001</v>
      </c>
      <c r="C40" s="19" t="s">
        <v>61</v>
      </c>
      <c r="D40" s="14"/>
      <c r="E40" s="14"/>
      <c r="F40" s="14"/>
      <c r="G40" s="34">
        <v>5.5</v>
      </c>
      <c r="H40" s="14"/>
      <c r="I40" s="15"/>
      <c r="J40" s="6"/>
    </row>
    <row r="41" spans="1:10" x14ac:dyDescent="0.2">
      <c r="A41" s="5"/>
      <c r="B41" s="23"/>
      <c r="C41" s="19"/>
      <c r="D41" s="14"/>
      <c r="E41" s="14"/>
      <c r="F41" s="14"/>
      <c r="G41" s="14"/>
      <c r="H41" s="14"/>
      <c r="I41" s="15"/>
      <c r="J41" s="6"/>
    </row>
    <row r="42" spans="1:10" x14ac:dyDescent="0.2">
      <c r="A42" s="5"/>
      <c r="B42" s="24"/>
      <c r="C42" s="19"/>
      <c r="D42" s="14"/>
      <c r="E42" s="14"/>
      <c r="F42" s="14"/>
      <c r="G42" s="14"/>
      <c r="H42" s="14"/>
      <c r="I42" s="15"/>
      <c r="J42" s="6"/>
    </row>
    <row r="43" spans="1:10" ht="3.75" customHeight="1" x14ac:dyDescent="0.2">
      <c r="A43" s="5"/>
      <c r="B43" s="23"/>
      <c r="C43" s="19"/>
      <c r="D43" s="14"/>
      <c r="E43" s="14"/>
      <c r="F43" s="14"/>
      <c r="G43" s="14"/>
      <c r="H43" s="14"/>
      <c r="I43" s="15"/>
      <c r="J43" s="6"/>
    </row>
    <row r="44" spans="1:10" x14ac:dyDescent="0.2">
      <c r="A44" s="5"/>
      <c r="B44" s="23"/>
      <c r="C44" s="19"/>
      <c r="D44" s="14"/>
      <c r="E44" s="14"/>
      <c r="F44" s="14"/>
      <c r="G44" s="14"/>
      <c r="H44" s="16"/>
      <c r="I44" s="15"/>
      <c r="J44" s="6"/>
    </row>
    <row r="45" spans="1:10" x14ac:dyDescent="0.2">
      <c r="A45" s="5"/>
      <c r="B45" s="24"/>
      <c r="C45" s="19"/>
      <c r="D45" s="14"/>
      <c r="E45" s="14"/>
      <c r="F45" s="14"/>
      <c r="G45" s="14"/>
      <c r="H45" s="16"/>
      <c r="I45" s="15"/>
      <c r="J45" s="6"/>
    </row>
    <row r="46" spans="1:10" x14ac:dyDescent="0.2">
      <c r="A46" s="5"/>
      <c r="B46" s="24"/>
      <c r="C46" s="19"/>
      <c r="D46" s="14"/>
      <c r="E46" s="14"/>
      <c r="F46" s="14"/>
      <c r="G46" s="14"/>
      <c r="H46" s="14"/>
      <c r="I46" s="15"/>
      <c r="J46" s="6"/>
    </row>
    <row r="47" spans="1:10" x14ac:dyDescent="0.2">
      <c r="A47" s="5"/>
      <c r="B47" s="24"/>
      <c r="C47" s="19"/>
      <c r="D47" s="14"/>
      <c r="E47" s="14"/>
      <c r="F47" s="14"/>
      <c r="G47" s="14"/>
      <c r="H47" s="14"/>
      <c r="I47" s="15"/>
      <c r="J47" s="6"/>
    </row>
    <row r="48" spans="1:10" x14ac:dyDescent="0.2">
      <c r="A48" s="5"/>
      <c r="B48" s="24"/>
      <c r="C48" s="16"/>
      <c r="D48" s="14"/>
      <c r="E48" s="14"/>
      <c r="F48" s="14"/>
      <c r="G48" s="14"/>
      <c r="H48" s="14"/>
      <c r="I48" s="15"/>
      <c r="J48" s="6"/>
    </row>
    <row r="49" spans="1:10" x14ac:dyDescent="0.2">
      <c r="A49" s="5"/>
      <c r="B49" s="24"/>
      <c r="C49" s="16"/>
      <c r="D49" s="14"/>
      <c r="E49" s="14"/>
      <c r="F49" s="14"/>
      <c r="G49" s="14"/>
      <c r="H49" s="14"/>
      <c r="I49" s="15"/>
      <c r="J49" s="6"/>
    </row>
    <row r="50" spans="1:10" x14ac:dyDescent="0.2">
      <c r="A50" s="5"/>
      <c r="B50" s="24"/>
      <c r="C50" s="16"/>
      <c r="D50" s="14"/>
      <c r="E50" s="14"/>
      <c r="F50" s="14"/>
      <c r="G50" s="14"/>
      <c r="H50" s="14"/>
      <c r="I50" s="15"/>
      <c r="J50" s="6"/>
    </row>
    <row r="51" spans="1:10" x14ac:dyDescent="0.2">
      <c r="A51" s="5"/>
      <c r="B51" s="24"/>
      <c r="C51" s="16"/>
      <c r="D51" s="14"/>
      <c r="E51" s="14"/>
      <c r="F51" s="14"/>
      <c r="G51" s="14"/>
      <c r="H51" s="14"/>
      <c r="I51" s="15"/>
      <c r="J51" s="6"/>
    </row>
    <row r="52" spans="1:10" x14ac:dyDescent="0.2">
      <c r="A52" s="5"/>
      <c r="B52" s="24"/>
      <c r="C52" s="16"/>
      <c r="D52" s="14"/>
      <c r="E52" s="14"/>
      <c r="F52" s="14"/>
      <c r="G52" s="14"/>
      <c r="H52" s="14"/>
      <c r="I52" s="15"/>
      <c r="J52" s="6"/>
    </row>
    <row r="53" spans="1:10" x14ac:dyDescent="0.2">
      <c r="A53" s="5"/>
      <c r="B53" s="24"/>
      <c r="C53" s="16"/>
      <c r="D53" s="14"/>
      <c r="E53" s="14"/>
      <c r="F53" s="14"/>
      <c r="G53" s="14"/>
      <c r="H53" s="14"/>
      <c r="I53" s="15"/>
      <c r="J53" s="6"/>
    </row>
    <row r="54" spans="1:10" x14ac:dyDescent="0.2">
      <c r="A54" s="5"/>
      <c r="B54" s="24"/>
      <c r="C54" s="16"/>
      <c r="D54" s="14"/>
      <c r="E54" s="14"/>
      <c r="F54" s="14"/>
      <c r="G54" s="14"/>
      <c r="H54" s="14"/>
      <c r="I54" s="15"/>
      <c r="J54" s="6"/>
    </row>
    <row r="55" spans="1:10" x14ac:dyDescent="0.2">
      <c r="A55" s="5"/>
      <c r="B55" s="24"/>
      <c r="C55" s="16"/>
      <c r="D55" s="14"/>
      <c r="E55" s="14"/>
      <c r="F55" s="14"/>
      <c r="G55" s="14"/>
      <c r="H55" s="14"/>
      <c r="I55" s="15"/>
      <c r="J55" s="6"/>
    </row>
    <row r="56" spans="1:10" x14ac:dyDescent="0.2">
      <c r="A56" s="5"/>
      <c r="B56" s="24"/>
      <c r="C56" s="16"/>
      <c r="D56" s="14"/>
      <c r="E56" s="14"/>
      <c r="F56" s="14"/>
      <c r="G56" s="14"/>
      <c r="H56" s="14"/>
      <c r="I56" s="15"/>
      <c r="J56" s="6"/>
    </row>
    <row r="57" spans="1:10" x14ac:dyDescent="0.2">
      <c r="A57" s="5"/>
      <c r="B57" s="24"/>
      <c r="C57" s="16"/>
      <c r="D57" s="14"/>
      <c r="E57" s="14"/>
      <c r="F57" s="14"/>
      <c r="G57" s="14"/>
      <c r="H57" s="14"/>
      <c r="I57" s="15"/>
      <c r="J57" s="6"/>
    </row>
    <row r="58" spans="1:10" x14ac:dyDescent="0.2">
      <c r="A58" s="5"/>
      <c r="B58" s="23"/>
      <c r="C58" s="16"/>
      <c r="D58" s="14"/>
      <c r="E58" s="14"/>
      <c r="F58" s="14"/>
      <c r="G58" s="14"/>
      <c r="H58" s="14"/>
      <c r="I58" s="15"/>
      <c r="J58" s="6"/>
    </row>
    <row r="59" spans="1:10" x14ac:dyDescent="0.2">
      <c r="A59" s="5"/>
      <c r="B59" s="23"/>
      <c r="C59" s="14"/>
      <c r="D59" s="14"/>
      <c r="E59" s="14"/>
      <c r="F59" s="14"/>
      <c r="G59" s="14"/>
      <c r="H59" s="14"/>
      <c r="I59" s="15"/>
      <c r="J59" s="6"/>
    </row>
    <row r="60" spans="1:10" ht="13.5" thickBot="1" x14ac:dyDescent="0.25">
      <c r="A60" s="5"/>
      <c r="B60" s="25"/>
      <c r="C60" s="17"/>
      <c r="D60" s="17"/>
      <c r="E60" s="17"/>
      <c r="F60" s="17"/>
      <c r="G60" s="17"/>
      <c r="H60" s="17"/>
      <c r="I60" s="18"/>
      <c r="J60" s="6"/>
    </row>
    <row r="61" spans="1:10" ht="13.5" thickTop="1" x14ac:dyDescent="0.2">
      <c r="A61" s="8"/>
      <c r="B61" s="26"/>
      <c r="C61" s="9"/>
      <c r="D61" s="9"/>
      <c r="E61" s="9"/>
      <c r="F61" s="9"/>
      <c r="G61" s="9"/>
      <c r="H61" s="9"/>
      <c r="I61" s="9"/>
      <c r="J61" s="10"/>
    </row>
    <row r="63" spans="1:10" x14ac:dyDescent="0.2">
      <c r="G63" s="1"/>
    </row>
  </sheetData>
  <mergeCells count="1">
    <mergeCell ref="B14:I1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view="pageBreakPreview" topLeftCell="D1" zoomScale="60" workbookViewId="0">
      <selection activeCell="N45" sqref="N45"/>
    </sheetView>
  </sheetViews>
  <sheetFormatPr defaultRowHeight="12.75" x14ac:dyDescent="0.2"/>
  <cols>
    <col min="1" max="1" width="5.28515625" customWidth="1"/>
    <col min="2" max="2" width="5.140625" customWidth="1"/>
    <col min="3" max="3" width="56" customWidth="1"/>
    <col min="4" max="4" width="16.5703125" bestFit="1" customWidth="1"/>
    <col min="5" max="5" width="11" bestFit="1" customWidth="1"/>
    <col min="6" max="6" width="15.85546875" bestFit="1" customWidth="1"/>
    <col min="7" max="7" width="16.28515625" bestFit="1" customWidth="1"/>
    <col min="8" max="8" width="16.85546875" bestFit="1" customWidth="1"/>
    <col min="9" max="9" width="17.7109375" bestFit="1" customWidth="1"/>
    <col min="10" max="10" width="16.5703125" bestFit="1" customWidth="1"/>
    <col min="11" max="12" width="17.7109375" bestFit="1" customWidth="1"/>
    <col min="13" max="13" width="12.5703125" customWidth="1"/>
    <col min="14" max="17" width="11.28515625" bestFit="1" customWidth="1"/>
    <col min="18" max="19" width="0" hidden="1" customWidth="1"/>
    <col min="20" max="20" width="14" bestFit="1" customWidth="1"/>
  </cols>
  <sheetData>
    <row r="1" spans="1:19" ht="15" customHeight="1" x14ac:dyDescent="0.2">
      <c r="A1" s="2"/>
      <c r="B1" s="231" t="s">
        <v>64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</row>
    <row r="2" spans="1:19" ht="15" customHeight="1" x14ac:dyDescent="0.2">
      <c r="A2" s="5"/>
      <c r="B2" s="37"/>
      <c r="C2" s="37"/>
      <c r="D2" s="37"/>
      <c r="E2" s="37"/>
      <c r="F2" s="37"/>
      <c r="G2" s="37"/>
      <c r="H2" s="37"/>
      <c r="I2" s="38"/>
      <c r="J2" s="38"/>
      <c r="K2" s="38"/>
      <c r="L2" s="38"/>
    </row>
    <row r="3" spans="1:19" ht="15" customHeight="1" x14ac:dyDescent="0.2">
      <c r="A3" s="5"/>
      <c r="B3" s="37"/>
      <c r="C3" s="39" t="s">
        <v>65</v>
      </c>
      <c r="D3" s="37"/>
      <c r="E3" s="37"/>
      <c r="F3" s="37"/>
      <c r="G3" s="37"/>
      <c r="H3" s="37"/>
      <c r="I3" s="38"/>
      <c r="J3" s="38"/>
      <c r="K3" s="38"/>
      <c r="L3" s="38"/>
      <c r="Q3" s="40" t="s">
        <v>66</v>
      </c>
    </row>
    <row r="4" spans="1:19" ht="15" customHeight="1" x14ac:dyDescent="0.2">
      <c r="A4" s="5"/>
      <c r="B4" s="37"/>
      <c r="C4" s="39" t="s">
        <v>67</v>
      </c>
      <c r="D4" s="37"/>
      <c r="E4" s="37"/>
      <c r="F4" s="37"/>
      <c r="G4" s="37"/>
      <c r="H4" s="37"/>
      <c r="I4" s="38"/>
      <c r="J4" s="38"/>
      <c r="K4" s="38"/>
      <c r="L4" s="38"/>
      <c r="Q4" s="40" t="s">
        <v>68</v>
      </c>
    </row>
    <row r="5" spans="1:19" ht="15" customHeight="1" x14ac:dyDescent="0.2">
      <c r="A5" s="5"/>
      <c r="B5" s="37"/>
      <c r="C5" s="39" t="s">
        <v>69</v>
      </c>
      <c r="D5" s="37"/>
      <c r="E5" s="37"/>
      <c r="F5" s="37"/>
      <c r="G5" s="37"/>
      <c r="H5" s="37"/>
      <c r="I5" s="38"/>
      <c r="J5" s="38"/>
      <c r="K5" s="38"/>
      <c r="L5" s="38"/>
      <c r="Q5" s="40" t="s">
        <v>70</v>
      </c>
    </row>
    <row r="6" spans="1:19" ht="15" customHeight="1" x14ac:dyDescent="0.2">
      <c r="A6" s="5"/>
      <c r="B6" s="37"/>
      <c r="C6" s="39"/>
      <c r="D6" s="37"/>
      <c r="E6" s="37"/>
      <c r="F6" s="37"/>
      <c r="G6" s="37"/>
      <c r="H6" s="37"/>
      <c r="I6" s="38"/>
      <c r="J6" s="38"/>
      <c r="K6" s="38"/>
      <c r="L6" s="38"/>
      <c r="M6" s="40"/>
    </row>
    <row r="7" spans="1:19" ht="15" customHeight="1" x14ac:dyDescent="0.2">
      <c r="A7" s="5"/>
      <c r="B7" s="232" t="s">
        <v>71</v>
      </c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77"/>
      <c r="O7" s="77"/>
      <c r="P7" s="77"/>
      <c r="Q7" s="77"/>
      <c r="R7" s="77"/>
      <c r="S7" s="77"/>
    </row>
    <row r="8" spans="1:19" ht="15" customHeight="1" x14ac:dyDescent="0.2">
      <c r="A8" s="5"/>
      <c r="B8" s="237" t="s">
        <v>124</v>
      </c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74"/>
      <c r="O8" s="74"/>
      <c r="P8" s="74"/>
      <c r="Q8" s="74"/>
      <c r="R8" s="74"/>
      <c r="S8" s="74"/>
    </row>
    <row r="9" spans="1:19" ht="15" customHeight="1" x14ac:dyDescent="0.2">
      <c r="A9" s="5"/>
      <c r="B9" s="37"/>
      <c r="C9" s="41"/>
      <c r="D9" s="42"/>
      <c r="E9" s="37"/>
      <c r="F9" s="37"/>
      <c r="G9" s="37"/>
      <c r="H9" s="37"/>
      <c r="I9" s="38"/>
      <c r="J9" s="38"/>
      <c r="K9" s="38"/>
      <c r="L9" s="38"/>
      <c r="M9" s="38"/>
    </row>
    <row r="10" spans="1:19" ht="15" customHeight="1" x14ac:dyDescent="0.2">
      <c r="A10" s="5"/>
      <c r="B10" s="43" t="s">
        <v>72</v>
      </c>
      <c r="C10" s="44" t="s">
        <v>73</v>
      </c>
      <c r="D10" s="45">
        <v>40269</v>
      </c>
      <c r="E10" s="45">
        <v>40299</v>
      </c>
      <c r="F10" s="45">
        <v>40330</v>
      </c>
      <c r="G10" s="45">
        <v>40360</v>
      </c>
      <c r="H10" s="45">
        <v>40391</v>
      </c>
      <c r="I10" s="45">
        <v>40422</v>
      </c>
      <c r="J10" s="45">
        <v>40452</v>
      </c>
      <c r="K10" s="45">
        <v>40483</v>
      </c>
      <c r="L10" s="45">
        <v>40513</v>
      </c>
      <c r="M10" s="45">
        <v>40544</v>
      </c>
      <c r="N10" s="45">
        <v>40575</v>
      </c>
      <c r="O10" s="45">
        <v>40603</v>
      </c>
      <c r="P10" s="45">
        <v>40634</v>
      </c>
      <c r="Q10" s="45">
        <v>40664</v>
      </c>
      <c r="R10" s="78">
        <v>40695</v>
      </c>
      <c r="S10" s="45">
        <v>40725</v>
      </c>
    </row>
    <row r="11" spans="1:19" ht="15" customHeight="1" x14ac:dyDescent="0.2">
      <c r="A11" s="5"/>
      <c r="B11" s="46">
        <v>1</v>
      </c>
      <c r="C11" s="69" t="s">
        <v>74</v>
      </c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84"/>
      <c r="R11" s="70"/>
      <c r="S11" s="70"/>
    </row>
    <row r="12" spans="1:19" ht="15" customHeight="1" x14ac:dyDescent="0.2">
      <c r="A12" s="5"/>
      <c r="B12" s="47"/>
      <c r="C12" s="48" t="s">
        <v>74</v>
      </c>
      <c r="D12" s="49" t="e">
        <f>#REF!</f>
        <v>#REF!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62"/>
      <c r="S12" s="50"/>
    </row>
    <row r="13" spans="1:19" ht="15" customHeight="1" x14ac:dyDescent="0.2">
      <c r="A13" s="5"/>
      <c r="B13" s="47"/>
      <c r="C13" s="51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62"/>
      <c r="S13" s="50"/>
    </row>
    <row r="14" spans="1:19" ht="15" customHeight="1" x14ac:dyDescent="0.2">
      <c r="A14" s="5"/>
      <c r="B14" s="46">
        <v>2</v>
      </c>
      <c r="C14" s="69" t="s">
        <v>63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84"/>
      <c r="R14" s="70"/>
      <c r="S14" s="70"/>
    </row>
    <row r="15" spans="1:19" ht="15" hidden="1" customHeight="1" x14ac:dyDescent="0.2">
      <c r="A15" s="5"/>
      <c r="B15" s="47"/>
      <c r="C15" s="52" t="s">
        <v>75</v>
      </c>
      <c r="D15" s="53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62"/>
      <c r="S15" s="50"/>
    </row>
    <row r="16" spans="1:19" ht="15" customHeight="1" x14ac:dyDescent="0.2">
      <c r="A16" s="5"/>
      <c r="B16" s="47"/>
      <c r="C16" s="52" t="s">
        <v>76</v>
      </c>
      <c r="D16" s="53"/>
      <c r="E16" s="75"/>
      <c r="F16" s="67" t="e">
        <f>#REF!</f>
        <v>#REF!</v>
      </c>
      <c r="G16" s="75"/>
      <c r="H16" s="75"/>
      <c r="I16" s="75"/>
      <c r="J16" s="75"/>
      <c r="K16" s="75"/>
      <c r="L16" s="75"/>
      <c r="M16" s="75"/>
      <c r="N16" s="75"/>
      <c r="O16" s="50"/>
      <c r="P16" s="50"/>
      <c r="Q16" s="50"/>
      <c r="R16" s="62"/>
      <c r="S16" s="50"/>
    </row>
    <row r="17" spans="1:19" ht="15" customHeight="1" x14ac:dyDescent="0.2">
      <c r="A17" s="5"/>
      <c r="B17" s="47"/>
      <c r="C17" s="52" t="s">
        <v>77</v>
      </c>
      <c r="D17" s="50"/>
      <c r="E17" s="75"/>
      <c r="F17" s="67" t="e">
        <f>#REF!+#REF!+#REF!</f>
        <v>#REF!</v>
      </c>
      <c r="G17" s="75"/>
      <c r="H17" s="75"/>
      <c r="I17" s="75"/>
      <c r="J17" s="75"/>
      <c r="K17" s="75"/>
      <c r="L17" s="75"/>
      <c r="M17" s="75"/>
      <c r="N17" s="75"/>
      <c r="O17" s="50"/>
      <c r="P17" s="50"/>
      <c r="Q17" s="50"/>
      <c r="R17" s="62"/>
      <c r="S17" s="50"/>
    </row>
    <row r="18" spans="1:19" ht="15" customHeight="1" x14ac:dyDescent="0.2">
      <c r="A18" s="5"/>
      <c r="B18" s="47"/>
      <c r="C18" s="52" t="s">
        <v>78</v>
      </c>
      <c r="D18" s="50"/>
      <c r="E18" s="75"/>
      <c r="F18" s="75"/>
      <c r="G18" s="67" t="e">
        <f>#REF!</f>
        <v>#REF!</v>
      </c>
      <c r="H18" s="75"/>
      <c r="I18" s="75"/>
      <c r="J18" s="75"/>
      <c r="K18" s="75"/>
      <c r="L18" s="75"/>
      <c r="M18" s="75"/>
      <c r="N18" s="75"/>
      <c r="O18" s="50"/>
      <c r="P18" s="50"/>
      <c r="Q18" s="50"/>
      <c r="R18" s="62"/>
      <c r="S18" s="50"/>
    </row>
    <row r="19" spans="1:19" ht="15" hidden="1" customHeight="1" x14ac:dyDescent="0.2">
      <c r="A19" s="5"/>
      <c r="B19" s="47"/>
      <c r="C19" s="52" t="s">
        <v>79</v>
      </c>
      <c r="D19" s="50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50"/>
      <c r="P19" s="50"/>
      <c r="Q19" s="50"/>
      <c r="R19" s="62"/>
      <c r="S19" s="50"/>
    </row>
    <row r="20" spans="1:19" ht="15" hidden="1" customHeight="1" x14ac:dyDescent="0.2">
      <c r="A20" s="5"/>
      <c r="B20" s="47"/>
      <c r="C20" s="52" t="s">
        <v>80</v>
      </c>
      <c r="D20" s="50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50"/>
      <c r="P20" s="50"/>
      <c r="Q20" s="50"/>
      <c r="R20" s="62"/>
      <c r="S20" s="50"/>
    </row>
    <row r="21" spans="1:19" ht="15" customHeight="1" x14ac:dyDescent="0.2">
      <c r="A21" s="5"/>
      <c r="B21" s="47"/>
      <c r="C21" s="54"/>
      <c r="D21" s="50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50"/>
      <c r="P21" s="50"/>
      <c r="Q21" s="50"/>
      <c r="R21" s="62"/>
      <c r="S21" s="50"/>
    </row>
    <row r="22" spans="1:19" ht="15" customHeight="1" x14ac:dyDescent="0.2">
      <c r="A22" s="5"/>
      <c r="B22" s="46">
        <v>3</v>
      </c>
      <c r="C22" s="69" t="s">
        <v>2</v>
      </c>
      <c r="D22" s="70"/>
      <c r="E22" s="70"/>
      <c r="F22" s="76"/>
      <c r="G22" s="76"/>
      <c r="H22" s="76"/>
      <c r="I22" s="76"/>
      <c r="J22" s="76"/>
      <c r="K22" s="76"/>
      <c r="L22" s="76"/>
      <c r="M22" s="76"/>
      <c r="N22" s="76"/>
      <c r="O22" s="70"/>
      <c r="P22" s="70"/>
      <c r="Q22" s="84"/>
      <c r="R22" s="70"/>
      <c r="S22" s="70"/>
    </row>
    <row r="23" spans="1:19" ht="15" customHeight="1" x14ac:dyDescent="0.2">
      <c r="A23" s="5"/>
      <c r="B23" s="47"/>
      <c r="C23" s="52" t="s">
        <v>81</v>
      </c>
      <c r="D23" s="50"/>
      <c r="E23" s="50"/>
      <c r="F23" s="75"/>
      <c r="G23" s="67" t="e">
        <f>#REF!+#REF!+#REF!+#REF!</f>
        <v>#REF!</v>
      </c>
      <c r="H23" s="75"/>
      <c r="I23" s="75"/>
      <c r="J23" s="75"/>
      <c r="K23" s="75"/>
      <c r="L23" s="75"/>
      <c r="M23" s="75"/>
      <c r="N23" s="75"/>
      <c r="O23" s="50"/>
      <c r="P23" s="50"/>
      <c r="Q23" s="50"/>
      <c r="R23" s="62"/>
      <c r="S23" s="50"/>
    </row>
    <row r="24" spans="1:19" ht="15" customHeight="1" x14ac:dyDescent="0.2">
      <c r="A24" s="5"/>
      <c r="B24" s="47"/>
      <c r="C24" s="52" t="s">
        <v>82</v>
      </c>
      <c r="D24" s="50"/>
      <c r="E24" s="50"/>
      <c r="F24" s="75"/>
      <c r="G24" s="67" t="e">
        <f>#REF!+#REF!+#REF!+#REF!+#REF!+#REF!+#REF!+#REF!+#REF!+#REF!+#REF!+#REF!</f>
        <v>#REF!</v>
      </c>
      <c r="H24" s="75"/>
      <c r="I24" s="75"/>
      <c r="J24" s="75"/>
      <c r="K24" s="75"/>
      <c r="L24" s="75"/>
      <c r="M24" s="75"/>
      <c r="N24" s="75"/>
      <c r="O24" s="50"/>
      <c r="P24" s="50"/>
      <c r="Q24" s="50"/>
      <c r="R24" s="62"/>
      <c r="S24" s="50"/>
    </row>
    <row r="25" spans="1:19" ht="15" customHeight="1" x14ac:dyDescent="0.2">
      <c r="A25" s="5"/>
      <c r="B25" s="47"/>
      <c r="C25" s="52" t="s">
        <v>83</v>
      </c>
      <c r="D25" s="50"/>
      <c r="E25" s="50"/>
      <c r="F25" s="75"/>
      <c r="G25" s="67" t="e">
        <f>#REF!+#REF!+#REF!+#REF!+#REF!+#REF!+#REF!+#REF!+#REF!+#REF!+#REF!+#REF!+#REF!+#REF!+#REF!+#REF!+#REF!+#REF!</f>
        <v>#REF!</v>
      </c>
      <c r="H25" s="75"/>
      <c r="I25" s="75"/>
      <c r="J25" s="75"/>
      <c r="K25" s="75"/>
      <c r="L25" s="75"/>
      <c r="M25" s="75"/>
      <c r="N25" s="75"/>
      <c r="O25" s="50"/>
      <c r="P25" s="50"/>
      <c r="Q25" s="50"/>
      <c r="R25" s="62"/>
      <c r="S25" s="50"/>
    </row>
    <row r="26" spans="1:19" ht="15" customHeight="1" x14ac:dyDescent="0.2">
      <c r="A26" s="5"/>
      <c r="B26" s="47"/>
      <c r="C26" s="52" t="s">
        <v>84</v>
      </c>
      <c r="D26" s="50"/>
      <c r="E26" s="50"/>
      <c r="F26" s="75"/>
      <c r="G26" s="75"/>
      <c r="H26" s="67" t="e">
        <f>#REF!+#REF!</f>
        <v>#REF!</v>
      </c>
      <c r="I26" s="75"/>
      <c r="J26" s="75"/>
      <c r="K26" s="75"/>
      <c r="L26" s="75"/>
      <c r="M26" s="75"/>
      <c r="N26" s="75"/>
      <c r="O26" s="50"/>
      <c r="P26" s="50"/>
      <c r="Q26" s="50"/>
      <c r="R26" s="62"/>
      <c r="S26" s="50"/>
    </row>
    <row r="27" spans="1:19" ht="15" customHeight="1" x14ac:dyDescent="0.2">
      <c r="A27" s="5"/>
      <c r="B27" s="47"/>
      <c r="C27" s="52" t="s">
        <v>85</v>
      </c>
      <c r="D27" s="50"/>
      <c r="E27" s="50"/>
      <c r="F27" s="75"/>
      <c r="G27" s="75"/>
      <c r="H27" s="67" t="e">
        <f>#REF!+#REF!+#REF!+#REF!+#REF!+#REF!+#REF!+#REF!+#REF!+#REF!+#REF!+#REF!+#REF!+#REF!+#REF!+#REF!+#REF!+#REF!+#REF!+#REF!+#REF!</f>
        <v>#REF!</v>
      </c>
      <c r="I27" s="75"/>
      <c r="J27" s="75"/>
      <c r="K27" s="75"/>
      <c r="L27" s="75"/>
      <c r="M27" s="75"/>
      <c r="N27" s="75"/>
      <c r="O27" s="50"/>
      <c r="P27" s="50"/>
      <c r="Q27" s="50"/>
      <c r="R27" s="62"/>
      <c r="S27" s="50"/>
    </row>
    <row r="28" spans="1:19" ht="15" customHeight="1" x14ac:dyDescent="0.2">
      <c r="A28" s="5"/>
      <c r="B28" s="47"/>
      <c r="C28" s="52" t="s">
        <v>86</v>
      </c>
      <c r="D28" s="50"/>
      <c r="E28" s="50"/>
      <c r="F28" s="75"/>
      <c r="G28" s="75"/>
      <c r="H28" s="67" t="e">
        <f>#REF!+#REF!+#REF!+#REF!+#REF!+#REF!+#REF!+#REF!+#REF!</f>
        <v>#REF!</v>
      </c>
      <c r="I28" s="75"/>
      <c r="J28" s="75"/>
      <c r="K28" s="75"/>
      <c r="L28" s="75"/>
      <c r="M28" s="75"/>
      <c r="N28" s="75"/>
      <c r="O28" s="50"/>
      <c r="P28" s="50"/>
      <c r="Q28" s="50"/>
      <c r="R28" s="62"/>
      <c r="S28" s="50"/>
    </row>
    <row r="29" spans="1:19" ht="15" customHeight="1" x14ac:dyDescent="0.2">
      <c r="A29" s="5"/>
      <c r="B29" s="47"/>
      <c r="C29" s="52" t="s">
        <v>87</v>
      </c>
      <c r="D29" s="50"/>
      <c r="E29" s="53"/>
      <c r="F29" s="75"/>
      <c r="G29" s="75"/>
      <c r="H29" s="67" t="e">
        <f>#REF!+#REF!+#REF!+#REF!+#REF!+#REF!+#REF!+#REF!+#REF!+#REF!+#REF!+#REF!+#REF!+#REF!+#REF!+#REF!+#REF!+#REF!+#REF!+#REF!+#REF!+#REF!</f>
        <v>#REF!</v>
      </c>
      <c r="I29" s="75"/>
      <c r="J29" s="75"/>
      <c r="K29" s="75"/>
      <c r="L29" s="75"/>
      <c r="M29" s="75"/>
      <c r="N29" s="75"/>
      <c r="O29" s="50"/>
      <c r="P29" s="50"/>
      <c r="Q29" s="50"/>
      <c r="R29" s="62"/>
      <c r="S29" s="50"/>
    </row>
    <row r="30" spans="1:19" ht="15" customHeight="1" x14ac:dyDescent="0.2">
      <c r="A30" s="5"/>
      <c r="B30" s="47"/>
      <c r="C30" s="52" t="s">
        <v>88</v>
      </c>
      <c r="D30" s="50"/>
      <c r="E30" s="53"/>
      <c r="F30" s="75"/>
      <c r="G30" s="75"/>
      <c r="H30" s="75"/>
      <c r="I30" s="67" t="e">
        <f>#REF!+#REF!+#REF!+#REF!+#REF!+#REF!+#REF!+#REF!+#REF!</f>
        <v>#REF!</v>
      </c>
      <c r="J30" s="75"/>
      <c r="K30" s="75"/>
      <c r="L30" s="75"/>
      <c r="M30" s="75"/>
      <c r="N30" s="75"/>
      <c r="O30" s="50"/>
      <c r="P30" s="50"/>
      <c r="Q30" s="50"/>
      <c r="R30" s="62"/>
      <c r="S30" s="50"/>
    </row>
    <row r="31" spans="1:19" ht="15" customHeight="1" x14ac:dyDescent="0.2">
      <c r="A31" s="5"/>
      <c r="B31" s="47"/>
      <c r="C31" s="52" t="s">
        <v>89</v>
      </c>
      <c r="D31" s="50"/>
      <c r="E31" s="53"/>
      <c r="F31" s="75"/>
      <c r="G31" s="75"/>
      <c r="H31" s="75"/>
      <c r="I31" s="67" t="e">
        <f>#REF!+#REF!+#REF!+#REF!+#REF!+#REF!+#REF!+#REF!+#REF!+#REF!+#REF!+#REF!+#REF!+#REF!+#REF!+#REF!+#REF!+#REF!+#REF!+#REF!+#REF!+#REF!</f>
        <v>#REF!</v>
      </c>
      <c r="J31" s="75"/>
      <c r="K31" s="75"/>
      <c r="L31" s="75"/>
      <c r="M31" s="75"/>
      <c r="N31" s="75"/>
      <c r="O31" s="50"/>
      <c r="P31" s="50"/>
      <c r="Q31" s="50"/>
      <c r="R31" s="62"/>
      <c r="S31" s="50"/>
    </row>
    <row r="32" spans="1:19" ht="15" customHeight="1" x14ac:dyDescent="0.2">
      <c r="A32" s="5"/>
      <c r="B32" s="47"/>
      <c r="C32" s="52" t="s">
        <v>90</v>
      </c>
      <c r="D32" s="50"/>
      <c r="E32" s="53"/>
      <c r="F32" s="75"/>
      <c r="G32" s="75"/>
      <c r="H32" s="75"/>
      <c r="I32" s="67" t="e">
        <f>#REF!+#REF!+#REF!+#REF!+#REF!+#REF!+#REF!+#REF!+#REF!</f>
        <v>#REF!</v>
      </c>
      <c r="J32" s="75"/>
      <c r="K32" s="75"/>
      <c r="L32" s="75"/>
      <c r="M32" s="75"/>
      <c r="N32" s="75"/>
      <c r="O32" s="50"/>
      <c r="P32" s="50"/>
      <c r="Q32" s="50"/>
      <c r="R32" s="62"/>
      <c r="S32" s="50"/>
    </row>
    <row r="33" spans="1:19" ht="15" customHeight="1" x14ac:dyDescent="0.2">
      <c r="A33" s="5"/>
      <c r="B33" s="47"/>
      <c r="C33" s="52" t="s">
        <v>91</v>
      </c>
      <c r="D33" s="50"/>
      <c r="E33" s="53"/>
      <c r="F33" s="75"/>
      <c r="G33" s="75"/>
      <c r="H33" s="75"/>
      <c r="I33" s="75"/>
      <c r="J33" s="67" t="e">
        <f>#REF!+#REF!+#REF!+#REF!+#REF!+#REF!+#REF!+#REF!+#REF!+#REF!+#REF!+#REF!+#REF!+#REF!+#REF!+#REF!+#REF!+#REF!+#REF!+#REF!+#REF!+#REF!</f>
        <v>#REF!</v>
      </c>
      <c r="K33" s="75"/>
      <c r="L33" s="75"/>
      <c r="M33" s="75"/>
      <c r="N33" s="75"/>
      <c r="O33" s="50"/>
      <c r="P33" s="50"/>
      <c r="Q33" s="50"/>
      <c r="R33" s="62"/>
      <c r="S33" s="50"/>
    </row>
    <row r="34" spans="1:19" ht="15" customHeight="1" x14ac:dyDescent="0.2">
      <c r="A34" s="5"/>
      <c r="B34" s="47"/>
      <c r="C34" s="52" t="s">
        <v>92</v>
      </c>
      <c r="D34" s="50"/>
      <c r="E34" s="50"/>
      <c r="F34" s="75"/>
      <c r="G34" s="75"/>
      <c r="H34" s="75"/>
      <c r="I34" s="75"/>
      <c r="J34" s="67" t="e">
        <f>#REF!+#REF!+#REF!+#REF!+#REF!+#REF!+#REF!+#REF!+#REF!</f>
        <v>#REF!</v>
      </c>
      <c r="K34" s="75"/>
      <c r="L34" s="75"/>
      <c r="M34" s="75"/>
      <c r="N34" s="75"/>
      <c r="O34" s="50"/>
      <c r="P34" s="50"/>
      <c r="Q34" s="50"/>
      <c r="R34" s="62"/>
      <c r="S34" s="50"/>
    </row>
    <row r="35" spans="1:19" ht="15" customHeight="1" x14ac:dyDescent="0.2">
      <c r="A35" s="5"/>
      <c r="B35" s="47"/>
      <c r="C35" s="52" t="s">
        <v>93</v>
      </c>
      <c r="D35" s="50"/>
      <c r="E35" s="50"/>
      <c r="F35" s="75"/>
      <c r="G35" s="75"/>
      <c r="H35" s="75"/>
      <c r="I35" s="75"/>
      <c r="J35" s="75"/>
      <c r="K35" s="67" t="e">
        <f>#REF!+#REF!+#REF!+#REF!+#REF!+#REF!+#REF!+#REF!+#REF!+#REF!+#REF!+#REF!+#REF!+#REF!+#REF!+#REF!+#REF!+#REF!+#REF!+#REF!+#REF!+#REF!</f>
        <v>#REF!</v>
      </c>
      <c r="L35" s="75"/>
      <c r="M35" s="75"/>
      <c r="N35" s="75"/>
      <c r="O35" s="50"/>
      <c r="P35" s="50"/>
      <c r="Q35" s="50"/>
      <c r="R35" s="62"/>
      <c r="S35" s="50"/>
    </row>
    <row r="36" spans="1:19" ht="15" customHeight="1" x14ac:dyDescent="0.2">
      <c r="A36" s="5"/>
      <c r="B36" s="47"/>
      <c r="C36" s="52" t="s">
        <v>94</v>
      </c>
      <c r="D36" s="50"/>
      <c r="E36" s="50"/>
      <c r="F36" s="75"/>
      <c r="G36" s="75"/>
      <c r="H36" s="75"/>
      <c r="I36" s="75"/>
      <c r="J36" s="75"/>
      <c r="K36" s="67" t="e">
        <f>#REF!+#REF!+#REF!+#REF!+#REF!+#REF!+#REF!+#REF!+#REF!</f>
        <v>#REF!</v>
      </c>
      <c r="L36" s="75"/>
      <c r="M36" s="75"/>
      <c r="N36" s="75"/>
      <c r="O36" s="50"/>
      <c r="P36" s="50"/>
      <c r="Q36" s="50"/>
      <c r="R36" s="62"/>
      <c r="S36" s="50"/>
    </row>
    <row r="37" spans="1:19" ht="15" customHeight="1" x14ac:dyDescent="0.2">
      <c r="A37" s="5"/>
      <c r="B37" s="47"/>
      <c r="C37" s="52" t="s">
        <v>95</v>
      </c>
      <c r="D37" s="50"/>
      <c r="E37" s="50"/>
      <c r="F37" s="75"/>
      <c r="G37" s="75"/>
      <c r="H37" s="75"/>
      <c r="I37" s="75"/>
      <c r="J37" s="75"/>
      <c r="K37" s="67" t="e">
        <f>#REF!+#REF!+#REF!+#REF!+#REF!+#REF!+#REF!+#REF!+#REF!+#REF!+#REF!+#REF!+#REF!+#REF!+#REF!+#REF!+#REF!+#REF!+#REF!+#REF!+#REF!+#REF!</f>
        <v>#REF!</v>
      </c>
      <c r="L37" s="75"/>
      <c r="M37" s="75"/>
      <c r="N37" s="75"/>
      <c r="O37" s="50"/>
      <c r="P37" s="50"/>
      <c r="Q37" s="50"/>
      <c r="R37" s="62"/>
      <c r="S37" s="50"/>
    </row>
    <row r="38" spans="1:19" ht="15" customHeight="1" x14ac:dyDescent="0.2">
      <c r="A38" s="5"/>
      <c r="B38" s="47"/>
      <c r="C38" s="52" t="s">
        <v>96</v>
      </c>
      <c r="D38" s="50"/>
      <c r="E38" s="50"/>
      <c r="F38" s="75"/>
      <c r="G38" s="75"/>
      <c r="H38" s="75"/>
      <c r="I38" s="75"/>
      <c r="J38" s="75"/>
      <c r="K38" s="75"/>
      <c r="L38" s="67" t="e">
        <f>#REF!+#REF!+#REF!+#REF!+#REF!+#REF!+#REF!+#REF!+#REF!</f>
        <v>#REF!</v>
      </c>
      <c r="M38" s="75"/>
      <c r="N38" s="75"/>
      <c r="O38" s="50"/>
      <c r="P38" s="50"/>
      <c r="Q38" s="50"/>
      <c r="R38" s="62"/>
      <c r="S38" s="50"/>
    </row>
    <row r="39" spans="1:19" ht="15" customHeight="1" x14ac:dyDescent="0.2">
      <c r="A39" s="5"/>
      <c r="B39" s="47"/>
      <c r="C39" s="52" t="s">
        <v>97</v>
      </c>
      <c r="D39" s="50"/>
      <c r="E39" s="50"/>
      <c r="F39" s="75"/>
      <c r="G39" s="75"/>
      <c r="H39" s="75"/>
      <c r="I39" s="75"/>
      <c r="J39" s="75"/>
      <c r="K39" s="75"/>
      <c r="L39" s="67" t="e">
        <f>#REF!+#REF!+#REF!+#REF!+#REF!+#REF!+#REF!+#REF!+#REF!+#REF!+#REF!+#REF!+#REF!+#REF!+#REF!+#REF!+#REF!+#REF!+#REF!+#REF!+#REF!+#REF!</f>
        <v>#REF!</v>
      </c>
      <c r="M39" s="75"/>
      <c r="N39" s="75"/>
      <c r="O39" s="50"/>
      <c r="P39" s="50"/>
      <c r="Q39" s="50"/>
      <c r="R39" s="62"/>
      <c r="S39" s="50"/>
    </row>
    <row r="40" spans="1:19" ht="15" customHeight="1" x14ac:dyDescent="0.2">
      <c r="A40" s="5"/>
      <c r="B40" s="47"/>
      <c r="C40" s="52" t="s">
        <v>98</v>
      </c>
      <c r="D40" s="50"/>
      <c r="E40" s="50"/>
      <c r="F40" s="75"/>
      <c r="G40" s="75"/>
      <c r="H40" s="75"/>
      <c r="I40" s="75"/>
      <c r="J40" s="75"/>
      <c r="K40" s="75"/>
      <c r="L40" s="67" t="e">
        <f>#REF!+#REF!+#REF!+#REF!+#REF!+#REF!+#REF!+#REF!+#REF!</f>
        <v>#REF!</v>
      </c>
      <c r="M40" s="75"/>
      <c r="N40" s="75"/>
      <c r="O40" s="50"/>
      <c r="P40" s="50"/>
      <c r="Q40" s="50"/>
      <c r="R40" s="62"/>
      <c r="S40" s="50"/>
    </row>
    <row r="41" spans="1:19" ht="15" hidden="1" customHeight="1" x14ac:dyDescent="0.2">
      <c r="A41" s="5"/>
      <c r="B41" s="47"/>
      <c r="C41" s="52" t="s">
        <v>99</v>
      </c>
      <c r="D41" s="50"/>
      <c r="E41" s="53"/>
      <c r="F41" s="75"/>
      <c r="G41" s="75"/>
      <c r="H41" s="75"/>
      <c r="I41" s="75"/>
      <c r="J41" s="75"/>
      <c r="K41" s="75"/>
      <c r="L41" s="75"/>
      <c r="M41" s="67"/>
      <c r="N41" s="75"/>
      <c r="O41" s="50"/>
      <c r="P41" s="50"/>
      <c r="Q41" s="50"/>
      <c r="R41" s="62"/>
      <c r="S41" s="50"/>
    </row>
    <row r="42" spans="1:19" ht="15" hidden="1" customHeight="1" x14ac:dyDescent="0.2">
      <c r="A42" s="5"/>
      <c r="B42" s="47"/>
      <c r="C42" s="52" t="s">
        <v>100</v>
      </c>
      <c r="D42" s="50"/>
      <c r="E42" s="50"/>
      <c r="F42" s="75"/>
      <c r="G42" s="75"/>
      <c r="H42" s="75"/>
      <c r="I42" s="75"/>
      <c r="J42" s="75"/>
      <c r="K42" s="75"/>
      <c r="L42" s="75"/>
      <c r="M42" s="67"/>
      <c r="N42" s="75"/>
      <c r="O42" s="50"/>
      <c r="P42" s="50"/>
      <c r="Q42" s="50"/>
      <c r="R42" s="62"/>
      <c r="S42" s="50"/>
    </row>
    <row r="43" spans="1:19" ht="15" hidden="1" customHeight="1" x14ac:dyDescent="0.2">
      <c r="A43" s="5"/>
      <c r="B43" s="47"/>
      <c r="C43" s="52" t="s">
        <v>101</v>
      </c>
      <c r="D43" s="50"/>
      <c r="E43" s="50"/>
      <c r="F43" s="75"/>
      <c r="G43" s="75"/>
      <c r="H43" s="75"/>
      <c r="I43" s="75"/>
      <c r="J43" s="75"/>
      <c r="K43" s="75"/>
      <c r="L43" s="75"/>
      <c r="M43" s="67"/>
      <c r="N43" s="75"/>
      <c r="O43" s="50"/>
      <c r="P43" s="50"/>
      <c r="Q43" s="50"/>
      <c r="R43" s="62"/>
      <c r="S43" s="50"/>
    </row>
    <row r="44" spans="1:19" ht="15" hidden="1" customHeight="1" x14ac:dyDescent="0.2">
      <c r="A44" s="5"/>
      <c r="B44" s="47"/>
      <c r="C44" s="52" t="s">
        <v>102</v>
      </c>
      <c r="D44" s="50"/>
      <c r="E44" s="50"/>
      <c r="F44" s="75"/>
      <c r="G44" s="75"/>
      <c r="H44" s="75"/>
      <c r="I44" s="75"/>
      <c r="J44" s="75"/>
      <c r="K44" s="75"/>
      <c r="L44" s="75"/>
      <c r="M44" s="75"/>
      <c r="N44" s="75"/>
      <c r="O44" s="50"/>
      <c r="P44" s="50"/>
      <c r="Q44" s="50"/>
      <c r="R44" s="62"/>
      <c r="S44" s="50"/>
    </row>
    <row r="45" spans="1:19" ht="15" customHeight="1" x14ac:dyDescent="0.2">
      <c r="A45" s="5"/>
      <c r="B45" s="47"/>
      <c r="C45" s="52" t="s">
        <v>103</v>
      </c>
      <c r="D45" s="50"/>
      <c r="E45" s="50"/>
      <c r="F45" s="75"/>
      <c r="G45" s="75"/>
      <c r="H45" s="75"/>
      <c r="I45" s="75"/>
      <c r="J45" s="75"/>
      <c r="K45" s="75"/>
      <c r="L45" s="75"/>
      <c r="M45" s="67" t="e">
        <f>#REF!+#REF!+#REF!+#REF!+#REF!+#REF!+#REF!+#REF!+#REF!+#REF!+#REF!+#REF!+#REF!+#REF!+#REF!+#REF!+#REF!+#REF!+#REF!+#REF!+#REF!+#REF!</f>
        <v>#REF!</v>
      </c>
      <c r="N45" s="75"/>
      <c r="O45" s="50"/>
      <c r="P45" s="50"/>
      <c r="Q45" s="50"/>
      <c r="R45" s="62"/>
      <c r="S45" s="50"/>
    </row>
    <row r="46" spans="1:19" ht="15" customHeight="1" x14ac:dyDescent="0.2">
      <c r="A46" s="5"/>
      <c r="B46" s="47"/>
      <c r="C46" s="52" t="s">
        <v>104</v>
      </c>
      <c r="D46" s="50"/>
      <c r="E46" s="50"/>
      <c r="F46" s="75"/>
      <c r="G46" s="75"/>
      <c r="H46" s="75"/>
      <c r="I46" s="75"/>
      <c r="J46" s="75"/>
      <c r="K46" s="75"/>
      <c r="L46" s="75"/>
      <c r="M46" s="67" t="e">
        <f>#REF!+#REF!+#REF!+#REF!+#REF!</f>
        <v>#REF!</v>
      </c>
      <c r="N46" s="75"/>
      <c r="O46" s="50"/>
      <c r="P46" s="50"/>
      <c r="Q46" s="50"/>
      <c r="R46" s="62"/>
      <c r="S46" s="50"/>
    </row>
    <row r="47" spans="1:19" ht="15" customHeight="1" x14ac:dyDescent="0.2">
      <c r="A47" s="5"/>
      <c r="B47" s="47"/>
      <c r="C47" s="52" t="s">
        <v>105</v>
      </c>
      <c r="D47" s="50"/>
      <c r="E47" s="50"/>
      <c r="F47" s="75"/>
      <c r="G47" s="75"/>
      <c r="H47" s="75"/>
      <c r="I47" s="75"/>
      <c r="J47" s="75"/>
      <c r="K47" s="75"/>
      <c r="L47" s="75"/>
      <c r="M47" s="67" t="e">
        <f>#REF!+#REF!+#REF!+#REF!+#REF!+#REF!</f>
        <v>#REF!</v>
      </c>
      <c r="N47" s="75"/>
      <c r="O47" s="50"/>
      <c r="P47" s="50"/>
      <c r="Q47" s="50"/>
      <c r="R47" s="62"/>
      <c r="S47" s="50"/>
    </row>
    <row r="48" spans="1:19" ht="15" customHeight="1" x14ac:dyDescent="0.2">
      <c r="A48" s="5"/>
      <c r="B48" s="47"/>
      <c r="C48" s="48"/>
      <c r="D48" s="50"/>
      <c r="E48" s="50"/>
      <c r="F48" s="75"/>
      <c r="G48" s="75"/>
      <c r="H48" s="75"/>
      <c r="I48" s="75"/>
      <c r="J48" s="75"/>
      <c r="K48" s="75"/>
      <c r="L48" s="75"/>
      <c r="M48" s="75"/>
      <c r="N48" s="75"/>
      <c r="O48" s="50"/>
      <c r="P48" s="50"/>
      <c r="Q48" s="50"/>
      <c r="R48" s="62"/>
      <c r="S48" s="50"/>
    </row>
    <row r="49" spans="1:19" ht="15" customHeight="1" x14ac:dyDescent="0.2">
      <c r="A49" s="5"/>
      <c r="B49" s="47"/>
      <c r="C49" s="48"/>
      <c r="D49" s="50"/>
      <c r="E49" s="50"/>
      <c r="F49" s="75"/>
      <c r="G49" s="75"/>
      <c r="H49" s="75"/>
      <c r="I49" s="75"/>
      <c r="J49" s="75"/>
      <c r="K49" s="75"/>
      <c r="L49" s="75"/>
      <c r="M49" s="75"/>
      <c r="N49" s="75"/>
      <c r="O49" s="50"/>
      <c r="P49" s="53"/>
      <c r="Q49" s="50"/>
      <c r="R49" s="62"/>
      <c r="S49" s="50"/>
    </row>
    <row r="50" spans="1:19" ht="15" customHeight="1" x14ac:dyDescent="0.2">
      <c r="B50" s="47"/>
      <c r="C50" s="48"/>
      <c r="D50" s="50"/>
      <c r="E50" s="50"/>
      <c r="F50" s="75"/>
      <c r="G50" s="75"/>
      <c r="H50" s="75"/>
      <c r="I50" s="75"/>
      <c r="J50" s="75"/>
      <c r="K50" s="75"/>
      <c r="L50" s="75"/>
      <c r="M50" s="75"/>
      <c r="N50" s="75"/>
      <c r="O50" s="50"/>
      <c r="P50" s="50"/>
      <c r="Q50" s="50"/>
      <c r="R50" s="62"/>
      <c r="S50" s="50"/>
    </row>
    <row r="51" spans="1:19" ht="15" customHeight="1" x14ac:dyDescent="0.2">
      <c r="B51" s="46">
        <v>4</v>
      </c>
      <c r="C51" s="69" t="s">
        <v>120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84"/>
      <c r="R51" s="70"/>
      <c r="S51" s="70"/>
    </row>
    <row r="52" spans="1:19" ht="15" customHeight="1" x14ac:dyDescent="0.2">
      <c r="B52" s="47"/>
      <c r="C52" s="55" t="s">
        <v>106</v>
      </c>
      <c r="D52" s="50"/>
      <c r="E52" s="50"/>
      <c r="F52" s="53"/>
      <c r="G52" s="50"/>
      <c r="H52" s="50"/>
      <c r="I52" s="49" t="e">
        <f>#REF!+#REF!+#REF!+#REF!+#REF!+#REF!+#REF!+#REF!</f>
        <v>#REF!</v>
      </c>
      <c r="J52" s="66"/>
      <c r="K52" s="66"/>
      <c r="L52" s="66"/>
      <c r="M52" s="66"/>
      <c r="N52" s="66"/>
      <c r="O52" s="66"/>
      <c r="P52" s="66"/>
      <c r="Q52" s="66"/>
      <c r="R52" s="79"/>
      <c r="S52" s="66"/>
    </row>
    <row r="53" spans="1:19" ht="15" customHeight="1" x14ac:dyDescent="0.2">
      <c r="B53" s="47"/>
      <c r="C53" s="55" t="s">
        <v>107</v>
      </c>
      <c r="D53" s="50"/>
      <c r="E53" s="50"/>
      <c r="F53" s="53"/>
      <c r="G53" s="53"/>
      <c r="H53" s="50"/>
      <c r="I53" s="66"/>
      <c r="J53" s="49" t="e">
        <f>#REF!+#REF!+#REF!+#REF!+#REF!</f>
        <v>#REF!</v>
      </c>
      <c r="K53" s="66"/>
      <c r="L53" s="66"/>
      <c r="M53" s="66"/>
      <c r="N53" s="66"/>
      <c r="O53" s="66"/>
      <c r="P53" s="66"/>
      <c r="Q53" s="66"/>
      <c r="R53" s="79"/>
      <c r="S53" s="66"/>
    </row>
    <row r="54" spans="1:19" ht="15" customHeight="1" x14ac:dyDescent="0.2">
      <c r="B54" s="47"/>
      <c r="C54" s="55" t="s">
        <v>108</v>
      </c>
      <c r="D54" s="50"/>
      <c r="E54" s="50"/>
      <c r="F54" s="53"/>
      <c r="G54" s="53"/>
      <c r="H54" s="50"/>
      <c r="I54" s="66"/>
      <c r="J54" s="66"/>
      <c r="K54" s="49" t="e">
        <f>#REF!+#REF!+#REF!+#REF!+#REF!</f>
        <v>#REF!</v>
      </c>
      <c r="L54" s="66"/>
      <c r="M54" s="66"/>
      <c r="N54" s="66"/>
      <c r="O54" s="66"/>
      <c r="P54" s="66"/>
      <c r="Q54" s="66"/>
      <c r="R54" s="79"/>
      <c r="S54" s="66"/>
    </row>
    <row r="55" spans="1:19" ht="15" customHeight="1" x14ac:dyDescent="0.2">
      <c r="B55" s="47"/>
      <c r="C55" s="55" t="s">
        <v>109</v>
      </c>
      <c r="D55" s="50"/>
      <c r="E55" s="50"/>
      <c r="F55" s="53"/>
      <c r="G55" s="53"/>
      <c r="H55" s="50"/>
      <c r="I55" s="66"/>
      <c r="J55" s="66"/>
      <c r="K55" s="66"/>
      <c r="L55" s="49">
        <v>399141.23</v>
      </c>
      <c r="M55" s="66"/>
      <c r="N55" s="66"/>
      <c r="O55" s="66"/>
      <c r="P55" s="66"/>
      <c r="Q55" s="66"/>
      <c r="R55" s="79"/>
      <c r="S55" s="66"/>
    </row>
    <row r="56" spans="1:19" ht="15" customHeight="1" x14ac:dyDescent="0.2">
      <c r="B56" s="47"/>
      <c r="C56" s="55" t="s">
        <v>110</v>
      </c>
      <c r="D56" s="50"/>
      <c r="E56" s="50"/>
      <c r="F56" s="53"/>
      <c r="G56" s="53"/>
      <c r="H56" s="50"/>
      <c r="I56" s="66"/>
      <c r="J56" s="66"/>
      <c r="K56" s="66"/>
      <c r="L56" s="66"/>
      <c r="M56" s="49">
        <v>407114.58</v>
      </c>
      <c r="N56" s="66"/>
      <c r="O56" s="66"/>
      <c r="P56" s="66"/>
      <c r="Q56" s="66"/>
      <c r="R56" s="79"/>
      <c r="S56" s="66"/>
    </row>
    <row r="57" spans="1:19" ht="15" customHeight="1" x14ac:dyDescent="0.2">
      <c r="B57" s="47"/>
      <c r="C57" s="55" t="s">
        <v>111</v>
      </c>
      <c r="D57" s="50"/>
      <c r="E57" s="50"/>
      <c r="F57" s="53"/>
      <c r="G57" s="53"/>
      <c r="H57" s="50"/>
      <c r="I57" s="66"/>
      <c r="J57" s="66"/>
      <c r="K57" s="66"/>
      <c r="L57" s="66"/>
      <c r="M57" s="49">
        <v>407114.58</v>
      </c>
      <c r="N57" s="66"/>
      <c r="O57" s="66"/>
      <c r="P57" s="66"/>
      <c r="Q57" s="66"/>
      <c r="R57" s="79"/>
      <c r="S57" s="66"/>
    </row>
    <row r="58" spans="1:19" ht="15" customHeight="1" x14ac:dyDescent="0.2">
      <c r="B58" s="47"/>
      <c r="C58" s="55" t="s">
        <v>112</v>
      </c>
      <c r="D58" s="50"/>
      <c r="E58" s="50"/>
      <c r="F58" s="53"/>
      <c r="G58" s="50"/>
      <c r="H58" s="53"/>
      <c r="I58" s="66"/>
      <c r="J58" s="66"/>
      <c r="K58" s="66"/>
      <c r="L58" s="66"/>
      <c r="M58" s="66"/>
      <c r="N58" s="49">
        <v>407114.58</v>
      </c>
      <c r="O58" s="66"/>
      <c r="P58" s="66"/>
      <c r="Q58" s="66"/>
      <c r="R58" s="79"/>
      <c r="S58" s="66"/>
    </row>
    <row r="59" spans="1:19" ht="15" customHeight="1" x14ac:dyDescent="0.2">
      <c r="B59" s="47"/>
      <c r="C59" s="55" t="s">
        <v>113</v>
      </c>
      <c r="D59" s="50"/>
      <c r="E59" s="50"/>
      <c r="F59" s="53"/>
      <c r="G59" s="50"/>
      <c r="H59" s="53"/>
      <c r="I59" s="65"/>
      <c r="J59" s="66"/>
      <c r="K59" s="66"/>
      <c r="L59" s="66"/>
      <c r="M59" s="66"/>
      <c r="N59" s="66"/>
      <c r="O59" s="49" t="e">
        <f>#REF!+#REF!+#REF!+#REF!+#REF!</f>
        <v>#REF!</v>
      </c>
      <c r="P59" s="66"/>
      <c r="Q59" s="66"/>
      <c r="R59" s="79"/>
      <c r="S59" s="66"/>
    </row>
    <row r="60" spans="1:19" ht="15" hidden="1" customHeight="1" x14ac:dyDescent="0.2">
      <c r="B60" s="47"/>
      <c r="C60" s="55" t="s">
        <v>114</v>
      </c>
      <c r="D60" s="50"/>
      <c r="E60" s="50"/>
      <c r="F60" s="53"/>
      <c r="G60" s="50"/>
      <c r="H60" s="53"/>
      <c r="I60" s="66"/>
      <c r="J60" s="66"/>
      <c r="K60" s="66"/>
      <c r="L60" s="66"/>
      <c r="M60" s="66"/>
      <c r="N60" s="66"/>
      <c r="O60" s="66"/>
      <c r="P60" s="65"/>
      <c r="Q60" s="66"/>
      <c r="R60" s="79"/>
      <c r="S60" s="66"/>
    </row>
    <row r="61" spans="1:19" ht="15" hidden="1" customHeight="1" x14ac:dyDescent="0.2">
      <c r="B61" s="47"/>
      <c r="C61" s="56" t="s">
        <v>115</v>
      </c>
      <c r="D61" s="50"/>
      <c r="E61" s="50"/>
      <c r="F61" s="53"/>
      <c r="G61" s="50"/>
      <c r="H61" s="53"/>
      <c r="I61" s="66"/>
      <c r="J61" s="66"/>
      <c r="K61" s="66"/>
      <c r="L61" s="66"/>
      <c r="M61" s="66"/>
      <c r="N61" s="66"/>
      <c r="O61" s="66"/>
      <c r="P61" s="66"/>
      <c r="Q61" s="65"/>
      <c r="R61" s="79"/>
      <c r="S61" s="66"/>
    </row>
    <row r="62" spans="1:19" ht="15" customHeight="1" x14ac:dyDescent="0.2">
      <c r="B62" s="47"/>
      <c r="C62" s="56" t="s">
        <v>116</v>
      </c>
      <c r="D62" s="50"/>
      <c r="E62" s="50"/>
      <c r="F62" s="53"/>
      <c r="G62" s="50"/>
      <c r="H62" s="53"/>
      <c r="I62" s="66"/>
      <c r="J62" s="66"/>
      <c r="K62" s="66"/>
      <c r="L62" s="66"/>
      <c r="M62" s="66"/>
      <c r="N62" s="66"/>
      <c r="O62" s="66"/>
      <c r="P62" s="49" t="e">
        <f>#REF!+#REF!+#REF!</f>
        <v>#REF!</v>
      </c>
      <c r="Q62" s="66"/>
      <c r="R62" s="80"/>
      <c r="S62" s="66"/>
    </row>
    <row r="63" spans="1:19" ht="15" customHeight="1" x14ac:dyDescent="0.2">
      <c r="B63" s="47"/>
      <c r="C63" s="56"/>
      <c r="D63" s="50"/>
      <c r="E63" s="50"/>
      <c r="F63" s="53"/>
      <c r="G63" s="50"/>
      <c r="H63" s="50"/>
      <c r="I63" s="66"/>
      <c r="J63" s="66"/>
      <c r="K63" s="66"/>
      <c r="L63" s="66"/>
      <c r="M63" s="66"/>
      <c r="N63" s="66"/>
      <c r="O63" s="66"/>
      <c r="P63" s="66"/>
      <c r="Q63" s="66"/>
      <c r="R63" s="79"/>
      <c r="S63" s="66"/>
    </row>
    <row r="64" spans="1:19" ht="15" customHeight="1" x14ac:dyDescent="0.2">
      <c r="B64" s="47"/>
      <c r="C64" s="56"/>
      <c r="D64" s="50"/>
      <c r="E64" s="50"/>
      <c r="F64" s="53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62"/>
      <c r="S64" s="50"/>
    </row>
    <row r="65" spans="2:19" ht="15" customHeight="1" x14ac:dyDescent="0.2">
      <c r="B65" s="46">
        <v>5</v>
      </c>
      <c r="C65" s="69" t="s">
        <v>121</v>
      </c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84"/>
      <c r="R65" s="70"/>
      <c r="S65" s="70"/>
    </row>
    <row r="66" spans="2:19" ht="15" customHeight="1" x14ac:dyDescent="0.2">
      <c r="B66" s="47"/>
      <c r="C66" s="55" t="s">
        <v>122</v>
      </c>
      <c r="D66" s="50"/>
      <c r="E66" s="50"/>
      <c r="F66" s="53"/>
      <c r="G66" s="50"/>
      <c r="H66" s="53"/>
      <c r="I66" s="50"/>
      <c r="J66" s="50"/>
      <c r="K66" s="49" t="e">
        <f>#REF!+#REF!+#REF!+#REF!+#REF!+#REF!+#REF!+#REF!+#REF!+#REF!+#REF!+#REF!+#REF!+#REF!+#REF!+#REF!+#REF!+#REF!+#REF!</f>
        <v>#REF!</v>
      </c>
      <c r="L66" s="65"/>
      <c r="M66" s="66"/>
      <c r="N66" s="66"/>
      <c r="O66" s="66"/>
      <c r="P66" s="66"/>
      <c r="Q66" s="66"/>
      <c r="R66" s="79"/>
      <c r="S66" s="66"/>
    </row>
    <row r="67" spans="2:19" ht="15" customHeight="1" x14ac:dyDescent="0.2">
      <c r="B67" s="47"/>
      <c r="C67" s="55" t="s">
        <v>107</v>
      </c>
      <c r="D67" s="50"/>
      <c r="E67" s="50"/>
      <c r="F67" s="53"/>
      <c r="G67" s="50"/>
      <c r="H67" s="53"/>
      <c r="I67" s="50"/>
      <c r="J67" s="50"/>
      <c r="K67" s="50"/>
      <c r="L67" s="49" t="e">
        <f>#REF!+#REF!+#REF!+#REF!+#REF!+#REF!+#REF!+#REF!+#REF!+#REF!+#REF!+#REF!+#REF!+#REF!+#REF!+#REF!+#REF!</f>
        <v>#REF!</v>
      </c>
      <c r="M67" s="65"/>
      <c r="N67" s="66"/>
      <c r="O67" s="66"/>
      <c r="P67" s="66"/>
      <c r="Q67" s="66"/>
      <c r="R67" s="79"/>
      <c r="S67" s="66"/>
    </row>
    <row r="68" spans="2:19" ht="15" customHeight="1" x14ac:dyDescent="0.2">
      <c r="B68" s="47"/>
      <c r="C68" s="55" t="s">
        <v>108</v>
      </c>
      <c r="D68" s="50"/>
      <c r="E68" s="50"/>
      <c r="F68" s="53"/>
      <c r="G68" s="50"/>
      <c r="H68" s="53"/>
      <c r="I68" s="50"/>
      <c r="J68" s="50"/>
      <c r="K68" s="50"/>
      <c r="L68" s="66"/>
      <c r="M68" s="49" t="e">
        <f>#REF!+#REF!+#REF!+#REF!+#REF!+#REF!+#REF!+#REF!+#REF!+#REF!+#REF!+#REF!+#REF!+#REF!+#REF!+#REF!+#REF!</f>
        <v>#REF!</v>
      </c>
      <c r="N68" s="66"/>
      <c r="O68" s="66"/>
      <c r="P68" s="66"/>
      <c r="Q68" s="66"/>
      <c r="R68" s="79"/>
      <c r="S68" s="66"/>
    </row>
    <row r="69" spans="2:19" ht="15" customHeight="1" x14ac:dyDescent="0.2">
      <c r="B69" s="47"/>
      <c r="C69" s="55" t="s">
        <v>109</v>
      </c>
      <c r="D69" s="50"/>
      <c r="E69" s="50"/>
      <c r="F69" s="53"/>
      <c r="G69" s="50"/>
      <c r="H69" s="53"/>
      <c r="I69" s="50"/>
      <c r="J69" s="53"/>
      <c r="K69" s="50"/>
      <c r="L69" s="66"/>
      <c r="M69" s="49" t="e">
        <f>#REF!+#REF!+#REF!+#REF!+#REF!+#REF!+#REF!+#REF!+#REF!+#REF!+#REF!+#REF!+#REF!+#REF!+#REF!+#REF!+#REF!</f>
        <v>#REF!</v>
      </c>
      <c r="N69" s="65"/>
      <c r="O69" s="66"/>
      <c r="P69" s="66"/>
      <c r="Q69" s="66"/>
      <c r="R69" s="79"/>
      <c r="S69" s="66"/>
    </row>
    <row r="70" spans="2:19" ht="15" customHeight="1" x14ac:dyDescent="0.2">
      <c r="B70" s="47"/>
      <c r="C70" s="55" t="s">
        <v>110</v>
      </c>
      <c r="D70" s="50"/>
      <c r="E70" s="50"/>
      <c r="F70" s="53"/>
      <c r="G70" s="50"/>
      <c r="H70" s="50"/>
      <c r="I70" s="53"/>
      <c r="J70" s="50"/>
      <c r="K70" s="50"/>
      <c r="L70" s="66"/>
      <c r="M70" s="66"/>
      <c r="N70" s="68">
        <v>384077.94</v>
      </c>
      <c r="O70" s="65"/>
      <c r="P70" s="65"/>
      <c r="Q70" s="65"/>
      <c r="R70" s="79"/>
      <c r="S70" s="66"/>
    </row>
    <row r="71" spans="2:19" ht="15" customHeight="1" x14ac:dyDescent="0.2">
      <c r="B71" s="47"/>
      <c r="C71" s="55" t="s">
        <v>111</v>
      </c>
      <c r="D71" s="50"/>
      <c r="E71" s="50"/>
      <c r="F71" s="53"/>
      <c r="G71" s="50"/>
      <c r="H71" s="50"/>
      <c r="I71" s="53"/>
      <c r="J71" s="50"/>
      <c r="K71" s="50"/>
      <c r="L71" s="66"/>
      <c r="M71" s="66"/>
      <c r="N71" s="66"/>
      <c r="O71" s="67">
        <v>384077.94</v>
      </c>
      <c r="P71" s="65"/>
      <c r="Q71" s="66"/>
      <c r="R71" s="80"/>
      <c r="S71" s="65"/>
    </row>
    <row r="72" spans="2:19" ht="15" customHeight="1" x14ac:dyDescent="0.2">
      <c r="B72" s="47"/>
      <c r="C72" s="55" t="s">
        <v>112</v>
      </c>
      <c r="D72" s="50"/>
      <c r="E72" s="50"/>
      <c r="F72" s="53"/>
      <c r="G72" s="50"/>
      <c r="H72" s="50"/>
      <c r="I72" s="53"/>
      <c r="J72" s="53"/>
      <c r="K72" s="50"/>
      <c r="L72" s="66"/>
      <c r="M72" s="65"/>
      <c r="N72" s="66"/>
      <c r="O72" s="66"/>
      <c r="P72" s="68">
        <v>384077.94</v>
      </c>
      <c r="Q72" s="66"/>
      <c r="R72" s="79"/>
      <c r="S72" s="65"/>
    </row>
    <row r="73" spans="2:19" ht="15" customHeight="1" x14ac:dyDescent="0.2">
      <c r="B73" s="47"/>
      <c r="C73" s="55" t="s">
        <v>113</v>
      </c>
      <c r="D73" s="50"/>
      <c r="E73" s="50"/>
      <c r="F73" s="53"/>
      <c r="G73" s="50"/>
      <c r="H73" s="50"/>
      <c r="I73" s="53"/>
      <c r="J73" s="50"/>
      <c r="K73" s="50"/>
      <c r="L73" s="66"/>
      <c r="M73" s="66"/>
      <c r="N73" s="66"/>
      <c r="O73" s="66"/>
      <c r="P73" s="68" t="e">
        <f>#REF!+#REF!+#REF!+#REF!+#REF!+#REF!+#REF!+#REF!+#REF!+#REF!+#REF!+#REF!+#REF!+#REF!+#REF!+#REF!+#REF!</f>
        <v>#REF!</v>
      </c>
      <c r="Q73" s="65"/>
      <c r="R73" s="79"/>
      <c r="S73" s="66"/>
    </row>
    <row r="74" spans="2:19" ht="15" hidden="1" customHeight="1" x14ac:dyDescent="0.2">
      <c r="B74" s="47"/>
      <c r="C74" s="55" t="s">
        <v>114</v>
      </c>
      <c r="D74" s="50"/>
      <c r="E74" s="50"/>
      <c r="F74" s="53"/>
      <c r="G74" s="50"/>
      <c r="H74" s="50"/>
      <c r="I74" s="53"/>
      <c r="J74" s="50"/>
      <c r="K74" s="50"/>
      <c r="L74" s="66"/>
      <c r="M74" s="66"/>
      <c r="N74" s="66"/>
      <c r="O74" s="66"/>
      <c r="P74" s="66"/>
      <c r="Q74" s="66"/>
      <c r="R74" s="80"/>
      <c r="S74" s="66"/>
    </row>
    <row r="75" spans="2:19" ht="15" hidden="1" customHeight="1" x14ac:dyDescent="0.2">
      <c r="B75" s="47"/>
      <c r="C75" s="56" t="s">
        <v>115</v>
      </c>
      <c r="D75" s="50"/>
      <c r="E75" s="50"/>
      <c r="F75" s="53"/>
      <c r="G75" s="50"/>
      <c r="H75" s="50"/>
      <c r="I75" s="50"/>
      <c r="J75" s="50"/>
      <c r="K75" s="50"/>
      <c r="L75" s="66"/>
      <c r="M75" s="66"/>
      <c r="N75" s="66"/>
      <c r="O75" s="66"/>
      <c r="P75" s="66"/>
      <c r="Q75" s="66"/>
      <c r="R75" s="80"/>
      <c r="S75" s="66"/>
    </row>
    <row r="76" spans="2:19" ht="15" customHeight="1" x14ac:dyDescent="0.2">
      <c r="B76" s="47"/>
      <c r="C76" s="55" t="s">
        <v>123</v>
      </c>
      <c r="D76" s="50"/>
      <c r="E76" s="50"/>
      <c r="F76" s="53"/>
      <c r="G76" s="50"/>
      <c r="H76" s="50"/>
      <c r="I76" s="50"/>
      <c r="J76" s="50"/>
      <c r="K76" s="50"/>
      <c r="L76" s="66"/>
      <c r="M76" s="66"/>
      <c r="N76" s="66"/>
      <c r="O76" s="66"/>
      <c r="P76" s="66"/>
      <c r="Q76" s="68" t="e">
        <f>#REF!+#REF!+#REF!+#REF!+#REF!+#REF!+#REF!+#REF!</f>
        <v>#REF!</v>
      </c>
      <c r="R76" s="79"/>
      <c r="S76" s="65"/>
    </row>
    <row r="77" spans="2:19" ht="15" customHeight="1" x14ac:dyDescent="0.2">
      <c r="B77" s="47"/>
      <c r="C77" s="55"/>
      <c r="D77" s="50"/>
      <c r="E77" s="50"/>
      <c r="F77" s="53"/>
      <c r="G77" s="50"/>
      <c r="H77" s="50"/>
      <c r="I77" s="50"/>
      <c r="J77" s="50"/>
      <c r="K77" s="50"/>
      <c r="L77" s="66"/>
      <c r="M77" s="66"/>
      <c r="N77" s="66"/>
      <c r="O77" s="66"/>
      <c r="P77" s="66"/>
      <c r="Q77" s="66"/>
      <c r="R77" s="79"/>
      <c r="S77" s="66"/>
    </row>
    <row r="78" spans="2:19" ht="15" hidden="1" customHeight="1" x14ac:dyDescent="0.2">
      <c r="B78" s="47"/>
      <c r="C78" s="55"/>
      <c r="D78" s="50"/>
      <c r="E78" s="50"/>
      <c r="F78" s="53"/>
      <c r="G78" s="50"/>
      <c r="H78" s="50"/>
      <c r="I78" s="53"/>
      <c r="J78" s="50"/>
      <c r="K78" s="50"/>
      <c r="L78" s="66"/>
      <c r="M78" s="66"/>
      <c r="N78" s="66"/>
      <c r="O78" s="66"/>
      <c r="P78" s="66"/>
      <c r="Q78" s="66"/>
      <c r="R78" s="79"/>
      <c r="S78" s="66"/>
    </row>
    <row r="79" spans="2:19" ht="13.5" hidden="1" customHeight="1" x14ac:dyDescent="0.2">
      <c r="B79" s="47"/>
      <c r="C79" s="55"/>
      <c r="D79" s="50"/>
      <c r="E79" s="50"/>
      <c r="F79" s="53"/>
      <c r="G79" s="50"/>
      <c r="H79" s="50"/>
      <c r="I79" s="53"/>
      <c r="J79" s="50"/>
      <c r="K79" s="50"/>
      <c r="L79" s="66"/>
      <c r="M79" s="66"/>
      <c r="N79" s="66"/>
      <c r="O79" s="66"/>
      <c r="P79" s="66"/>
      <c r="Q79" s="66"/>
      <c r="R79" s="79"/>
      <c r="S79" s="66"/>
    </row>
    <row r="80" spans="2:19" ht="15" hidden="1" customHeight="1" x14ac:dyDescent="0.2">
      <c r="B80" s="47"/>
      <c r="C80" s="55"/>
      <c r="D80" s="50"/>
      <c r="E80" s="50"/>
      <c r="F80" s="53"/>
      <c r="G80" s="50"/>
      <c r="H80" s="50"/>
      <c r="I80" s="53"/>
      <c r="J80" s="50"/>
      <c r="K80" s="50"/>
      <c r="L80" s="66"/>
      <c r="M80" s="66"/>
      <c r="N80" s="66"/>
      <c r="O80" s="66"/>
      <c r="P80" s="66"/>
      <c r="Q80" s="66"/>
      <c r="R80" s="79"/>
      <c r="S80" s="66"/>
    </row>
    <row r="81" spans="2:19" ht="15" hidden="1" customHeight="1" x14ac:dyDescent="0.2">
      <c r="B81" s="47"/>
      <c r="C81" s="55"/>
      <c r="D81" s="50"/>
      <c r="E81" s="50"/>
      <c r="F81" s="53"/>
      <c r="G81" s="50"/>
      <c r="H81" s="50"/>
      <c r="I81" s="53"/>
      <c r="J81" s="50"/>
      <c r="K81" s="50"/>
      <c r="L81" s="66"/>
      <c r="M81" s="66"/>
      <c r="N81" s="66"/>
      <c r="O81" s="66"/>
      <c r="P81" s="66"/>
      <c r="Q81" s="66"/>
      <c r="R81" s="79"/>
      <c r="S81" s="66"/>
    </row>
    <row r="82" spans="2:19" ht="15" hidden="1" customHeight="1" x14ac:dyDescent="0.2">
      <c r="B82" s="47"/>
      <c r="C82" s="55"/>
      <c r="D82" s="50"/>
      <c r="E82" s="50"/>
      <c r="F82" s="53"/>
      <c r="G82" s="50"/>
      <c r="H82" s="50"/>
      <c r="I82" s="53"/>
      <c r="J82" s="50"/>
      <c r="K82" s="50"/>
      <c r="L82" s="66"/>
      <c r="M82" s="66"/>
      <c r="N82" s="66"/>
      <c r="O82" s="66"/>
      <c r="P82" s="66"/>
      <c r="Q82" s="66"/>
      <c r="R82" s="79"/>
      <c r="S82" s="66"/>
    </row>
    <row r="83" spans="2:19" ht="15" hidden="1" customHeight="1" x14ac:dyDescent="0.2">
      <c r="B83" s="47"/>
      <c r="C83" s="55"/>
      <c r="D83" s="50"/>
      <c r="E83" s="50"/>
      <c r="F83" s="53"/>
      <c r="G83" s="50"/>
      <c r="H83" s="50"/>
      <c r="I83" s="50"/>
      <c r="J83" s="53"/>
      <c r="K83" s="50"/>
      <c r="L83" s="50"/>
      <c r="M83" s="50"/>
      <c r="N83" s="50"/>
      <c r="O83" s="50"/>
      <c r="P83" s="50"/>
      <c r="Q83" s="50"/>
      <c r="R83" s="62"/>
      <c r="S83" s="50"/>
    </row>
    <row r="84" spans="2:19" ht="15" hidden="1" customHeight="1" x14ac:dyDescent="0.2">
      <c r="B84" s="47"/>
      <c r="C84" s="55"/>
      <c r="D84" s="50"/>
      <c r="E84" s="50"/>
      <c r="F84" s="53"/>
      <c r="G84" s="50"/>
      <c r="H84" s="50"/>
      <c r="I84" s="50"/>
      <c r="J84" s="53"/>
      <c r="K84" s="50"/>
      <c r="L84" s="50"/>
      <c r="M84" s="50"/>
      <c r="N84" s="50"/>
      <c r="O84" s="50"/>
      <c r="P84" s="50"/>
      <c r="Q84" s="50"/>
      <c r="R84" s="62"/>
      <c r="S84" s="50"/>
    </row>
    <row r="85" spans="2:19" ht="15" hidden="1" customHeight="1" x14ac:dyDescent="0.2">
      <c r="B85" s="47"/>
      <c r="C85" s="55"/>
      <c r="D85" s="50"/>
      <c r="E85" s="50"/>
      <c r="F85" s="53"/>
      <c r="G85" s="50"/>
      <c r="H85" s="50"/>
      <c r="I85" s="50"/>
      <c r="J85" s="53"/>
      <c r="K85" s="50"/>
      <c r="L85" s="50"/>
      <c r="M85" s="50"/>
      <c r="N85" s="50"/>
      <c r="O85" s="50"/>
      <c r="P85" s="50"/>
      <c r="Q85" s="50"/>
      <c r="R85" s="62"/>
      <c r="S85" s="50"/>
    </row>
    <row r="86" spans="2:19" ht="15" hidden="1" customHeight="1" x14ac:dyDescent="0.2">
      <c r="B86" s="47"/>
      <c r="C86" s="48"/>
      <c r="D86" s="50"/>
      <c r="E86" s="50"/>
      <c r="F86" s="53"/>
      <c r="G86" s="50"/>
      <c r="H86" s="50"/>
      <c r="I86" s="50"/>
      <c r="J86" s="53"/>
      <c r="K86" s="50"/>
      <c r="L86" s="50"/>
      <c r="M86" s="50"/>
      <c r="N86" s="50"/>
      <c r="O86" s="50"/>
      <c r="P86" s="50"/>
      <c r="Q86" s="50"/>
      <c r="R86" s="62"/>
      <c r="S86" s="50"/>
    </row>
    <row r="87" spans="2:19" ht="15" hidden="1" customHeight="1" x14ac:dyDescent="0.2">
      <c r="B87" s="47"/>
      <c r="C87" s="48"/>
      <c r="D87" s="50"/>
      <c r="E87" s="50"/>
      <c r="F87" s="53"/>
      <c r="G87" s="50"/>
      <c r="H87" s="50"/>
      <c r="I87" s="50"/>
      <c r="J87" s="53"/>
      <c r="K87" s="50"/>
      <c r="L87" s="50"/>
      <c r="M87" s="50"/>
      <c r="N87" s="50"/>
      <c r="O87" s="50"/>
      <c r="P87" s="50"/>
      <c r="Q87" s="50"/>
      <c r="R87" s="62"/>
      <c r="S87" s="50"/>
    </row>
    <row r="88" spans="2:19" ht="15" hidden="1" customHeight="1" x14ac:dyDescent="0.2">
      <c r="B88" s="47"/>
      <c r="C88" s="48"/>
      <c r="D88" s="50"/>
      <c r="E88" s="50"/>
      <c r="F88" s="53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62"/>
      <c r="S88" s="50"/>
    </row>
    <row r="89" spans="2:19" ht="15" hidden="1" customHeight="1" x14ac:dyDescent="0.2">
      <c r="B89" s="47"/>
      <c r="C89" s="51"/>
      <c r="D89" s="50"/>
      <c r="E89" s="50"/>
      <c r="F89" s="53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62"/>
      <c r="S89" s="50"/>
    </row>
    <row r="90" spans="2:19" ht="15" hidden="1" customHeight="1" x14ac:dyDescent="0.2">
      <c r="B90" s="47"/>
      <c r="C90" s="48"/>
      <c r="D90" s="50"/>
      <c r="E90" s="50"/>
      <c r="F90" s="53"/>
      <c r="G90" s="50"/>
      <c r="H90" s="50"/>
      <c r="I90" s="50"/>
      <c r="J90" s="53"/>
      <c r="K90" s="50"/>
      <c r="L90" s="50"/>
      <c r="M90" s="50"/>
      <c r="N90" s="50"/>
      <c r="O90" s="50"/>
      <c r="P90" s="50"/>
      <c r="Q90" s="50"/>
      <c r="R90" s="62"/>
      <c r="S90" s="50"/>
    </row>
    <row r="91" spans="2:19" ht="15" hidden="1" customHeight="1" x14ac:dyDescent="0.2">
      <c r="B91" s="47"/>
      <c r="C91" s="48"/>
      <c r="D91" s="50"/>
      <c r="E91" s="50"/>
      <c r="F91" s="53"/>
      <c r="G91" s="50"/>
      <c r="H91" s="50"/>
      <c r="I91" s="50"/>
      <c r="J91" s="53"/>
      <c r="K91" s="50"/>
      <c r="L91" s="50"/>
      <c r="M91" s="50"/>
      <c r="N91" s="50"/>
      <c r="O91" s="50"/>
      <c r="P91" s="50"/>
      <c r="Q91" s="50"/>
      <c r="R91" s="62"/>
      <c r="S91" s="50"/>
    </row>
    <row r="92" spans="2:19" ht="15" hidden="1" customHeight="1" x14ac:dyDescent="0.2">
      <c r="B92" s="47"/>
      <c r="C92" s="48"/>
      <c r="D92" s="50"/>
      <c r="E92" s="50"/>
      <c r="F92" s="53"/>
      <c r="G92" s="50"/>
      <c r="H92" s="50"/>
      <c r="I92" s="50"/>
      <c r="J92" s="53"/>
      <c r="K92" s="50"/>
      <c r="L92" s="50"/>
      <c r="M92" s="50"/>
      <c r="N92" s="50"/>
      <c r="O92" s="50"/>
      <c r="P92" s="50"/>
      <c r="Q92" s="50"/>
      <c r="R92" s="62"/>
      <c r="S92" s="50"/>
    </row>
    <row r="93" spans="2:19" ht="15" hidden="1" customHeight="1" x14ac:dyDescent="0.2">
      <c r="B93" s="47"/>
      <c r="C93" s="48"/>
      <c r="D93" s="50"/>
      <c r="E93" s="50"/>
      <c r="F93" s="53"/>
      <c r="G93" s="50"/>
      <c r="H93" s="50"/>
      <c r="I93" s="50"/>
      <c r="J93" s="53"/>
      <c r="K93" s="50"/>
      <c r="L93" s="50"/>
      <c r="M93" s="50"/>
      <c r="N93" s="50"/>
      <c r="O93" s="50"/>
      <c r="P93" s="50"/>
      <c r="Q93" s="50"/>
      <c r="R93" s="62"/>
      <c r="S93" s="50"/>
    </row>
    <row r="94" spans="2:19" ht="15" hidden="1" customHeight="1" x14ac:dyDescent="0.2">
      <c r="B94" s="47"/>
      <c r="C94" s="48"/>
      <c r="D94" s="50"/>
      <c r="E94" s="50"/>
      <c r="F94" s="53"/>
      <c r="G94" s="50"/>
      <c r="H94" s="50"/>
      <c r="I94" s="50"/>
      <c r="J94" s="53"/>
      <c r="K94" s="50"/>
      <c r="L94" s="50"/>
      <c r="M94" s="50"/>
      <c r="N94" s="50"/>
      <c r="O94" s="50"/>
      <c r="P94" s="50"/>
      <c r="Q94" s="50"/>
      <c r="R94" s="62"/>
      <c r="S94" s="50"/>
    </row>
    <row r="95" spans="2:19" ht="15" hidden="1" customHeight="1" x14ac:dyDescent="0.2">
      <c r="B95" s="47"/>
      <c r="C95" s="48"/>
      <c r="D95" s="50"/>
      <c r="E95" s="50"/>
      <c r="F95" s="53"/>
      <c r="G95" s="50"/>
      <c r="H95" s="50"/>
      <c r="I95" s="50"/>
      <c r="J95" s="50"/>
      <c r="K95" s="53"/>
      <c r="L95" s="50"/>
      <c r="M95" s="50"/>
      <c r="N95" s="50"/>
      <c r="O95" s="50"/>
      <c r="P95" s="50"/>
      <c r="Q95" s="50"/>
      <c r="R95" s="62"/>
      <c r="S95" s="50"/>
    </row>
    <row r="96" spans="2:19" ht="15" hidden="1" customHeight="1" x14ac:dyDescent="0.2">
      <c r="B96" s="47"/>
      <c r="C96" s="48"/>
      <c r="D96" s="50"/>
      <c r="E96" s="50"/>
      <c r="F96" s="53"/>
      <c r="G96" s="50"/>
      <c r="H96" s="50"/>
      <c r="I96" s="50"/>
      <c r="J96" s="50"/>
      <c r="K96" s="53"/>
      <c r="L96" s="50"/>
      <c r="M96" s="50"/>
      <c r="N96" s="50"/>
      <c r="O96" s="50"/>
      <c r="P96" s="50"/>
      <c r="Q96" s="50"/>
      <c r="R96" s="62"/>
      <c r="S96" s="50"/>
    </row>
    <row r="97" spans="2:19" ht="15" hidden="1" customHeight="1" x14ac:dyDescent="0.2">
      <c r="B97" s="47"/>
      <c r="C97" s="48"/>
      <c r="D97" s="50"/>
      <c r="E97" s="50"/>
      <c r="F97" s="53"/>
      <c r="G97" s="50"/>
      <c r="H97" s="50"/>
      <c r="I97" s="50"/>
      <c r="J97" s="50"/>
      <c r="K97" s="53"/>
      <c r="L97" s="50"/>
      <c r="M97" s="50"/>
      <c r="N97" s="50"/>
      <c r="O97" s="50"/>
      <c r="P97" s="50"/>
      <c r="Q97" s="50"/>
      <c r="R97" s="62"/>
      <c r="S97" s="50"/>
    </row>
    <row r="98" spans="2:19" ht="15" hidden="1" customHeight="1" x14ac:dyDescent="0.2">
      <c r="B98" s="47"/>
      <c r="C98" s="48"/>
      <c r="D98" s="50"/>
      <c r="E98" s="50"/>
      <c r="F98" s="53"/>
      <c r="G98" s="50"/>
      <c r="H98" s="50"/>
      <c r="I98" s="50"/>
      <c r="J98" s="50"/>
      <c r="K98" s="53"/>
      <c r="L98" s="50"/>
      <c r="M98" s="50"/>
      <c r="N98" s="50"/>
      <c r="O98" s="50"/>
      <c r="P98" s="50"/>
      <c r="Q98" s="50"/>
      <c r="R98" s="62"/>
      <c r="S98" s="50"/>
    </row>
    <row r="99" spans="2:19" ht="15" hidden="1" customHeight="1" x14ac:dyDescent="0.2">
      <c r="B99" s="47"/>
      <c r="C99" s="48"/>
      <c r="D99" s="50"/>
      <c r="E99" s="50"/>
      <c r="F99" s="53"/>
      <c r="G99" s="50"/>
      <c r="H99" s="50"/>
      <c r="I99" s="50"/>
      <c r="J99" s="50"/>
      <c r="K99" s="53"/>
      <c r="L99" s="50"/>
      <c r="M99" s="50"/>
      <c r="N99" s="50"/>
      <c r="O99" s="50"/>
      <c r="P99" s="50"/>
      <c r="Q99" s="50"/>
      <c r="R99" s="62"/>
      <c r="S99" s="50"/>
    </row>
    <row r="100" spans="2:19" ht="15" hidden="1" customHeight="1" x14ac:dyDescent="0.2">
      <c r="B100" s="47"/>
      <c r="C100" s="48"/>
      <c r="D100" s="50"/>
      <c r="E100" s="50"/>
      <c r="F100" s="53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62"/>
      <c r="S100" s="50"/>
    </row>
    <row r="101" spans="2:19" ht="15" hidden="1" customHeight="1" x14ac:dyDescent="0.2">
      <c r="B101" s="47"/>
      <c r="C101" s="51"/>
      <c r="D101" s="50"/>
      <c r="E101" s="50"/>
      <c r="F101" s="53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62"/>
      <c r="S101" s="50"/>
    </row>
    <row r="102" spans="2:19" ht="15" hidden="1" customHeight="1" x14ac:dyDescent="0.2">
      <c r="B102" s="47"/>
      <c r="C102" s="48"/>
      <c r="D102" s="50"/>
      <c r="E102" s="50"/>
      <c r="F102" s="53"/>
      <c r="G102" s="50"/>
      <c r="H102" s="50"/>
      <c r="I102" s="50"/>
      <c r="J102" s="50"/>
      <c r="K102" s="53"/>
      <c r="L102" s="50"/>
      <c r="M102" s="50"/>
      <c r="N102" s="50"/>
      <c r="O102" s="50"/>
      <c r="P102" s="50"/>
      <c r="Q102" s="50"/>
      <c r="R102" s="62"/>
      <c r="S102" s="50"/>
    </row>
    <row r="103" spans="2:19" ht="15" hidden="1" customHeight="1" x14ac:dyDescent="0.2">
      <c r="B103" s="47"/>
      <c r="C103" s="48"/>
      <c r="D103" s="50"/>
      <c r="E103" s="50"/>
      <c r="F103" s="53"/>
      <c r="G103" s="50"/>
      <c r="H103" s="50"/>
      <c r="I103" s="50"/>
      <c r="J103" s="50"/>
      <c r="K103" s="53"/>
      <c r="L103" s="50"/>
      <c r="M103" s="50"/>
      <c r="N103" s="50"/>
      <c r="O103" s="50"/>
      <c r="P103" s="50"/>
      <c r="Q103" s="50"/>
      <c r="R103" s="62"/>
      <c r="S103" s="50"/>
    </row>
    <row r="104" spans="2:19" ht="15" hidden="1" customHeight="1" x14ac:dyDescent="0.2">
      <c r="B104" s="47"/>
      <c r="C104" s="48"/>
      <c r="D104" s="50"/>
      <c r="E104" s="50"/>
      <c r="F104" s="53"/>
      <c r="G104" s="50"/>
      <c r="H104" s="50"/>
      <c r="I104" s="50"/>
      <c r="J104" s="50"/>
      <c r="K104" s="53"/>
      <c r="L104" s="50"/>
      <c r="M104" s="50"/>
      <c r="N104" s="50"/>
      <c r="O104" s="50"/>
      <c r="P104" s="50"/>
      <c r="Q104" s="50"/>
      <c r="R104" s="62"/>
      <c r="S104" s="50"/>
    </row>
    <row r="105" spans="2:19" ht="15" hidden="1" customHeight="1" x14ac:dyDescent="0.2">
      <c r="B105" s="47"/>
      <c r="C105" s="48"/>
      <c r="D105" s="50"/>
      <c r="E105" s="50"/>
      <c r="F105" s="53"/>
      <c r="G105" s="50"/>
      <c r="H105" s="50"/>
      <c r="I105" s="50"/>
      <c r="J105" s="50"/>
      <c r="K105" s="53"/>
      <c r="L105" s="50"/>
      <c r="M105" s="50"/>
      <c r="N105" s="50"/>
      <c r="O105" s="50"/>
      <c r="P105" s="50"/>
      <c r="Q105" s="50"/>
      <c r="R105" s="62"/>
      <c r="S105" s="50"/>
    </row>
    <row r="106" spans="2:19" ht="15" hidden="1" customHeight="1" x14ac:dyDescent="0.2">
      <c r="B106" s="47"/>
      <c r="C106" s="48"/>
      <c r="D106" s="50"/>
      <c r="E106" s="50"/>
      <c r="F106" s="53"/>
      <c r="G106" s="50"/>
      <c r="H106" s="50"/>
      <c r="I106" s="50"/>
      <c r="J106" s="50"/>
      <c r="K106" s="53"/>
      <c r="L106" s="50"/>
      <c r="M106" s="50"/>
      <c r="N106" s="50"/>
      <c r="O106" s="50"/>
      <c r="P106" s="50"/>
      <c r="Q106" s="50"/>
      <c r="R106" s="62"/>
      <c r="S106" s="50"/>
    </row>
    <row r="107" spans="2:19" ht="15" hidden="1" customHeight="1" x14ac:dyDescent="0.2">
      <c r="B107" s="47"/>
      <c r="C107" s="48"/>
      <c r="D107" s="50"/>
      <c r="E107" s="50"/>
      <c r="F107" s="53"/>
      <c r="G107" s="50"/>
      <c r="H107" s="50"/>
      <c r="I107" s="50"/>
      <c r="J107" s="50"/>
      <c r="K107" s="50"/>
      <c r="L107" s="53"/>
      <c r="M107" s="50"/>
      <c r="N107" s="50"/>
      <c r="O107" s="50"/>
      <c r="P107" s="50"/>
      <c r="Q107" s="50"/>
      <c r="R107" s="62"/>
      <c r="S107" s="50"/>
    </row>
    <row r="108" spans="2:19" ht="15" hidden="1" customHeight="1" x14ac:dyDescent="0.2">
      <c r="B108" s="47"/>
      <c r="C108" s="48"/>
      <c r="D108" s="50"/>
      <c r="E108" s="50"/>
      <c r="F108" s="53"/>
      <c r="G108" s="50"/>
      <c r="H108" s="50"/>
      <c r="I108" s="50"/>
      <c r="J108" s="50"/>
      <c r="K108" s="50"/>
      <c r="L108" s="53"/>
      <c r="M108" s="50"/>
      <c r="N108" s="50"/>
      <c r="O108" s="50"/>
      <c r="P108" s="50"/>
      <c r="Q108" s="50"/>
      <c r="R108" s="62"/>
      <c r="S108" s="50"/>
    </row>
    <row r="109" spans="2:19" ht="15" hidden="1" customHeight="1" x14ac:dyDescent="0.2">
      <c r="B109" s="47"/>
      <c r="C109" s="48"/>
      <c r="D109" s="50"/>
      <c r="E109" s="50"/>
      <c r="F109" s="53"/>
      <c r="G109" s="50"/>
      <c r="H109" s="50"/>
      <c r="I109" s="50"/>
      <c r="J109" s="50"/>
      <c r="K109" s="50"/>
      <c r="L109" s="53"/>
      <c r="M109" s="50"/>
      <c r="N109" s="50"/>
      <c r="O109" s="50"/>
      <c r="P109" s="50"/>
      <c r="Q109" s="50"/>
      <c r="R109" s="62"/>
      <c r="S109" s="50"/>
    </row>
    <row r="110" spans="2:19" ht="15" hidden="1" customHeight="1" x14ac:dyDescent="0.2">
      <c r="B110" s="47"/>
      <c r="C110" s="48"/>
      <c r="D110" s="50"/>
      <c r="E110" s="50"/>
      <c r="F110" s="53"/>
      <c r="G110" s="50"/>
      <c r="H110" s="50"/>
      <c r="I110" s="50"/>
      <c r="J110" s="50"/>
      <c r="K110" s="50"/>
      <c r="L110" s="53"/>
      <c r="M110" s="50"/>
      <c r="N110" s="50"/>
      <c r="O110" s="50"/>
      <c r="P110" s="50"/>
      <c r="Q110" s="50"/>
      <c r="R110" s="62"/>
      <c r="S110" s="50"/>
    </row>
    <row r="111" spans="2:19" ht="15" hidden="1" customHeight="1" x14ac:dyDescent="0.2">
      <c r="B111" s="47"/>
      <c r="C111" s="48"/>
      <c r="D111" s="50"/>
      <c r="E111" s="50"/>
      <c r="F111" s="53"/>
      <c r="G111" s="50"/>
      <c r="H111" s="50"/>
      <c r="I111" s="50"/>
      <c r="J111" s="50"/>
      <c r="K111" s="50"/>
      <c r="L111" s="53"/>
      <c r="M111" s="50"/>
      <c r="N111" s="50"/>
      <c r="O111" s="50"/>
      <c r="P111" s="50"/>
      <c r="Q111" s="50"/>
      <c r="R111" s="62"/>
      <c r="S111" s="50"/>
    </row>
    <row r="112" spans="2:19" ht="15" hidden="1" customHeight="1" x14ac:dyDescent="0.2">
      <c r="B112" s="47"/>
      <c r="C112" s="48"/>
      <c r="D112" s="50"/>
      <c r="E112" s="50"/>
      <c r="F112" s="53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62"/>
      <c r="S112" s="50"/>
    </row>
    <row r="113" spans="1:20" ht="15" hidden="1" customHeight="1" x14ac:dyDescent="0.2">
      <c r="B113" s="47"/>
      <c r="C113" s="51"/>
      <c r="D113" s="50"/>
      <c r="E113" s="50"/>
      <c r="F113" s="53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62"/>
      <c r="S113" s="50"/>
    </row>
    <row r="114" spans="1:20" ht="15" hidden="1" customHeight="1" x14ac:dyDescent="0.2">
      <c r="B114" s="47"/>
      <c r="C114" s="48"/>
      <c r="D114" s="50"/>
      <c r="E114" s="50"/>
      <c r="F114" s="53"/>
      <c r="G114" s="50"/>
      <c r="H114" s="50"/>
      <c r="I114" s="50"/>
      <c r="J114" s="50"/>
      <c r="K114" s="50"/>
      <c r="L114" s="53"/>
      <c r="M114" s="50"/>
      <c r="N114" s="50"/>
      <c r="O114" s="50"/>
      <c r="P114" s="50"/>
      <c r="Q114" s="50"/>
      <c r="R114" s="62"/>
      <c r="S114" s="50"/>
    </row>
    <row r="115" spans="1:20" ht="15" hidden="1" customHeight="1" x14ac:dyDescent="0.2">
      <c r="B115" s="47"/>
      <c r="C115" s="48"/>
      <c r="D115" s="50"/>
      <c r="E115" s="50"/>
      <c r="F115" s="53"/>
      <c r="G115" s="50"/>
      <c r="H115" s="50"/>
      <c r="I115" s="50"/>
      <c r="J115" s="50"/>
      <c r="K115" s="50"/>
      <c r="L115" s="53"/>
      <c r="M115" s="50"/>
      <c r="N115" s="50"/>
      <c r="O115" s="50"/>
      <c r="P115" s="50"/>
      <c r="Q115" s="50"/>
      <c r="R115" s="62"/>
      <c r="S115" s="50"/>
    </row>
    <row r="116" spans="1:20" ht="15" hidden="1" customHeight="1" x14ac:dyDescent="0.2">
      <c r="B116" s="47"/>
      <c r="C116" s="48"/>
      <c r="D116" s="50"/>
      <c r="E116" s="50"/>
      <c r="F116" s="53"/>
      <c r="G116" s="50"/>
      <c r="H116" s="50"/>
      <c r="I116" s="50"/>
      <c r="J116" s="50"/>
      <c r="K116" s="50"/>
      <c r="L116" s="53"/>
      <c r="M116" s="50"/>
      <c r="N116" s="50"/>
      <c r="O116" s="50"/>
      <c r="P116" s="50"/>
      <c r="Q116" s="50"/>
      <c r="R116" s="62"/>
      <c r="S116" s="50"/>
    </row>
    <row r="117" spans="1:20" ht="15" hidden="1" customHeight="1" x14ac:dyDescent="0.2">
      <c r="B117" s="47"/>
      <c r="C117" s="48"/>
      <c r="D117" s="50"/>
      <c r="E117" s="50"/>
      <c r="F117" s="53"/>
      <c r="G117" s="50"/>
      <c r="H117" s="50"/>
      <c r="I117" s="50"/>
      <c r="J117" s="50"/>
      <c r="K117" s="50"/>
      <c r="L117" s="53"/>
      <c r="M117" s="50"/>
      <c r="N117" s="50"/>
      <c r="O117" s="50"/>
      <c r="P117" s="50"/>
      <c r="Q117" s="50"/>
      <c r="R117" s="62"/>
      <c r="S117" s="50"/>
    </row>
    <row r="118" spans="1:20" ht="15" hidden="1" customHeight="1" x14ac:dyDescent="0.2">
      <c r="B118" s="47"/>
      <c r="C118" s="48"/>
      <c r="D118" s="50"/>
      <c r="E118" s="50"/>
      <c r="F118" s="53"/>
      <c r="G118" s="50"/>
      <c r="H118" s="50"/>
      <c r="I118" s="50"/>
      <c r="J118" s="50"/>
      <c r="K118" s="50"/>
      <c r="L118" s="53"/>
      <c r="M118" s="50"/>
      <c r="N118" s="50"/>
      <c r="O118" s="50"/>
      <c r="P118" s="50"/>
      <c r="Q118" s="50"/>
      <c r="R118" s="62"/>
      <c r="S118" s="50"/>
    </row>
    <row r="119" spans="1:20" ht="15" hidden="1" customHeight="1" x14ac:dyDescent="0.2">
      <c r="B119" s="47"/>
      <c r="C119" s="48"/>
      <c r="D119" s="50"/>
      <c r="E119" s="50"/>
      <c r="F119" s="53"/>
      <c r="G119" s="50"/>
      <c r="H119" s="50"/>
      <c r="I119" s="50"/>
      <c r="J119" s="50"/>
      <c r="K119" s="50"/>
      <c r="L119" s="53"/>
      <c r="M119" s="50"/>
      <c r="N119" s="50"/>
      <c r="O119" s="50"/>
      <c r="P119" s="50"/>
      <c r="Q119" s="50"/>
      <c r="R119" s="62"/>
      <c r="S119" s="50"/>
    </row>
    <row r="120" spans="1:20" ht="15" hidden="1" customHeight="1" x14ac:dyDescent="0.2">
      <c r="B120" s="47"/>
      <c r="C120" s="48"/>
      <c r="D120" s="50"/>
      <c r="E120" s="50"/>
      <c r="F120" s="53"/>
      <c r="G120" s="50"/>
      <c r="H120" s="50"/>
      <c r="I120" s="50"/>
      <c r="J120" s="50"/>
      <c r="K120" s="50"/>
      <c r="L120" s="50"/>
      <c r="M120" s="53"/>
      <c r="N120" s="53"/>
      <c r="O120" s="53"/>
      <c r="P120" s="53"/>
      <c r="Q120" s="53"/>
      <c r="R120" s="81"/>
      <c r="S120" s="53"/>
    </row>
    <row r="121" spans="1:20" ht="15" hidden="1" customHeight="1" x14ac:dyDescent="0.2">
      <c r="B121" s="47"/>
      <c r="C121" s="48"/>
      <c r="D121" s="50"/>
      <c r="E121" s="50"/>
      <c r="F121" s="53"/>
      <c r="G121" s="50"/>
      <c r="H121" s="50"/>
      <c r="I121" s="50"/>
      <c r="J121" s="50"/>
      <c r="K121" s="50"/>
      <c r="L121" s="50"/>
      <c r="M121" s="53"/>
      <c r="N121" s="53"/>
      <c r="O121" s="53"/>
      <c r="P121" s="53"/>
      <c r="Q121" s="53"/>
      <c r="R121" s="81"/>
      <c r="S121" s="53"/>
    </row>
    <row r="122" spans="1:20" ht="15" hidden="1" customHeight="1" x14ac:dyDescent="0.2">
      <c r="B122" s="47"/>
      <c r="C122" s="48"/>
      <c r="D122" s="50"/>
      <c r="E122" s="50"/>
      <c r="F122" s="53"/>
      <c r="G122" s="50"/>
      <c r="H122" s="50"/>
      <c r="I122" s="50"/>
      <c r="J122" s="50"/>
      <c r="K122" s="50"/>
      <c r="L122" s="50"/>
      <c r="M122" s="53"/>
      <c r="N122" s="53"/>
      <c r="O122" s="53"/>
      <c r="P122" s="53"/>
      <c r="Q122" s="53"/>
      <c r="R122" s="81"/>
      <c r="S122" s="53"/>
    </row>
    <row r="123" spans="1:20" ht="15" hidden="1" customHeight="1" x14ac:dyDescent="0.2">
      <c r="B123" s="47"/>
      <c r="C123" s="48"/>
      <c r="D123" s="50"/>
      <c r="E123" s="50"/>
      <c r="F123" s="53"/>
      <c r="G123" s="50"/>
      <c r="H123" s="50"/>
      <c r="I123" s="50"/>
      <c r="J123" s="50"/>
      <c r="K123" s="50"/>
      <c r="L123" s="50"/>
      <c r="M123" s="53"/>
      <c r="N123" s="53"/>
      <c r="O123" s="53"/>
      <c r="P123" s="53"/>
      <c r="Q123" s="53"/>
      <c r="R123" s="81"/>
      <c r="S123" s="53"/>
    </row>
    <row r="124" spans="1:20" ht="15" customHeight="1" x14ac:dyDescent="0.2">
      <c r="B124" s="48"/>
      <c r="C124" s="48"/>
      <c r="D124" s="57"/>
      <c r="E124" s="57"/>
      <c r="F124" s="58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82"/>
      <c r="S124" s="57"/>
    </row>
    <row r="125" spans="1:20" ht="15" customHeight="1" x14ac:dyDescent="0.2">
      <c r="B125" s="85"/>
      <c r="C125" s="59"/>
      <c r="D125" s="60"/>
      <c r="E125" s="60"/>
      <c r="F125" s="61"/>
      <c r="G125" s="60"/>
      <c r="H125" s="60"/>
      <c r="I125" s="60"/>
      <c r="J125" s="60"/>
      <c r="K125" s="60"/>
      <c r="L125" s="60"/>
      <c r="M125" s="62"/>
      <c r="N125" s="62"/>
      <c r="O125" s="62"/>
      <c r="P125" s="62"/>
      <c r="Q125" s="62"/>
      <c r="R125" s="62"/>
      <c r="S125" s="62"/>
    </row>
    <row r="126" spans="1:20" ht="15" customHeight="1" x14ac:dyDescent="0.2">
      <c r="A126" s="72"/>
      <c r="B126" s="85"/>
      <c r="C126" s="73" t="s">
        <v>117</v>
      </c>
      <c r="D126" s="63" t="e">
        <f>SUM(D12:D125)</f>
        <v>#REF!</v>
      </c>
      <c r="E126" s="63">
        <f t="shared" ref="E126:S126" si="0">SUM(E14:E125)</f>
        <v>0</v>
      </c>
      <c r="F126" s="63" t="e">
        <f t="shared" si="0"/>
        <v>#REF!</v>
      </c>
      <c r="G126" s="63" t="e">
        <f t="shared" si="0"/>
        <v>#REF!</v>
      </c>
      <c r="H126" s="63" t="e">
        <f t="shared" si="0"/>
        <v>#REF!</v>
      </c>
      <c r="I126" s="63" t="e">
        <f t="shared" si="0"/>
        <v>#REF!</v>
      </c>
      <c r="J126" s="63" t="e">
        <f t="shared" si="0"/>
        <v>#REF!</v>
      </c>
      <c r="K126" s="63" t="e">
        <f t="shared" si="0"/>
        <v>#REF!</v>
      </c>
      <c r="L126" s="63" t="e">
        <f t="shared" si="0"/>
        <v>#REF!</v>
      </c>
      <c r="M126" s="63" t="e">
        <f t="shared" si="0"/>
        <v>#REF!</v>
      </c>
      <c r="N126" s="63">
        <f t="shared" si="0"/>
        <v>791192.52</v>
      </c>
      <c r="O126" s="63" t="e">
        <f t="shared" si="0"/>
        <v>#REF!</v>
      </c>
      <c r="P126" s="63" t="e">
        <f t="shared" si="0"/>
        <v>#REF!</v>
      </c>
      <c r="Q126" s="63" t="e">
        <f t="shared" si="0"/>
        <v>#REF!</v>
      </c>
      <c r="R126" s="83">
        <f t="shared" si="0"/>
        <v>0</v>
      </c>
      <c r="S126" s="63">
        <f t="shared" si="0"/>
        <v>0</v>
      </c>
      <c r="T126" s="64" t="e">
        <f>D126+F126+G126+H126+I126+J126+K126+L126+M126+N126+O126+P126+Q126</f>
        <v>#REF!</v>
      </c>
    </row>
    <row r="127" spans="1:20" ht="15" customHeight="1" x14ac:dyDescent="0.2">
      <c r="A127" s="72"/>
      <c r="B127" s="85"/>
      <c r="C127" s="73" t="s">
        <v>118</v>
      </c>
      <c r="D127" s="63" t="e">
        <f>(D126/100)*1.6073284</f>
        <v>#REF!</v>
      </c>
      <c r="E127" s="63">
        <f t="shared" ref="E127:Q127" si="1">(E126/100)*1.6073284</f>
        <v>0</v>
      </c>
      <c r="F127" s="63" t="e">
        <f t="shared" si="1"/>
        <v>#REF!</v>
      </c>
      <c r="G127" s="63" t="e">
        <f t="shared" si="1"/>
        <v>#REF!</v>
      </c>
      <c r="H127" s="63" t="e">
        <f t="shared" si="1"/>
        <v>#REF!</v>
      </c>
      <c r="I127" s="63" t="e">
        <f t="shared" si="1"/>
        <v>#REF!</v>
      </c>
      <c r="J127" s="63" t="e">
        <f t="shared" si="1"/>
        <v>#REF!</v>
      </c>
      <c r="K127" s="63" t="e">
        <f t="shared" si="1"/>
        <v>#REF!</v>
      </c>
      <c r="L127" s="63" t="e">
        <f t="shared" si="1"/>
        <v>#REF!</v>
      </c>
      <c r="M127" s="63" t="e">
        <f t="shared" si="1"/>
        <v>#REF!</v>
      </c>
      <c r="N127" s="63">
        <f t="shared" si="1"/>
        <v>12717.062072635681</v>
      </c>
      <c r="O127" s="63" t="e">
        <f t="shared" si="1"/>
        <v>#REF!</v>
      </c>
      <c r="P127" s="63" t="e">
        <f t="shared" si="1"/>
        <v>#REF!</v>
      </c>
      <c r="Q127" s="63" t="e">
        <f t="shared" si="1"/>
        <v>#REF!</v>
      </c>
      <c r="R127" s="83">
        <f>(R126/100)*1.7274225</f>
        <v>0</v>
      </c>
      <c r="S127" s="63">
        <f>(S126/100)*1.7274225</f>
        <v>0</v>
      </c>
      <c r="T127" s="64" t="e">
        <f>D127+F127+G127+H127+I127+J127+K127+L127+M127+N127+O127+P127+Q127</f>
        <v>#REF!</v>
      </c>
    </row>
    <row r="128" spans="1:20" ht="15" customHeight="1" x14ac:dyDescent="0.2">
      <c r="A128" s="72"/>
      <c r="B128" s="85"/>
      <c r="C128" s="233" t="s">
        <v>119</v>
      </c>
      <c r="D128" s="235" t="e">
        <f>D126+D127</f>
        <v>#REF!</v>
      </c>
      <c r="E128" s="235">
        <f t="shared" ref="E128:S128" si="2">E126+E127</f>
        <v>0</v>
      </c>
      <c r="F128" s="235" t="e">
        <f t="shared" si="2"/>
        <v>#REF!</v>
      </c>
      <c r="G128" s="235" t="e">
        <f t="shared" si="2"/>
        <v>#REF!</v>
      </c>
      <c r="H128" s="235" t="e">
        <f t="shared" si="2"/>
        <v>#REF!</v>
      </c>
      <c r="I128" s="235" t="e">
        <f t="shared" si="2"/>
        <v>#REF!</v>
      </c>
      <c r="J128" s="235" t="e">
        <f t="shared" si="2"/>
        <v>#REF!</v>
      </c>
      <c r="K128" s="235" t="e">
        <f t="shared" si="2"/>
        <v>#REF!</v>
      </c>
      <c r="L128" s="235" t="e">
        <f t="shared" si="2"/>
        <v>#REF!</v>
      </c>
      <c r="M128" s="235" t="e">
        <f t="shared" si="2"/>
        <v>#REF!</v>
      </c>
      <c r="N128" s="235">
        <f t="shared" si="2"/>
        <v>803909.58207263565</v>
      </c>
      <c r="O128" s="235" t="e">
        <f t="shared" si="2"/>
        <v>#REF!</v>
      </c>
      <c r="P128" s="235" t="e">
        <f t="shared" si="2"/>
        <v>#REF!</v>
      </c>
      <c r="Q128" s="235" t="e">
        <f t="shared" si="2"/>
        <v>#REF!</v>
      </c>
      <c r="R128" s="240">
        <f t="shared" si="2"/>
        <v>0</v>
      </c>
      <c r="S128" s="235">
        <f t="shared" si="2"/>
        <v>0</v>
      </c>
      <c r="T128" s="238" t="e">
        <f>T127+T126</f>
        <v>#REF!</v>
      </c>
    </row>
    <row r="129" spans="1:20" ht="15" customHeight="1" x14ac:dyDescent="0.2">
      <c r="A129" s="72"/>
      <c r="B129" s="85"/>
      <c r="C129" s="234"/>
      <c r="D129" s="236"/>
      <c r="E129" s="236"/>
      <c r="F129" s="236"/>
      <c r="G129" s="236"/>
      <c r="H129" s="236"/>
      <c r="I129" s="236"/>
      <c r="J129" s="236"/>
      <c r="K129" s="236"/>
      <c r="L129" s="236"/>
      <c r="M129" s="236"/>
      <c r="N129" s="236"/>
      <c r="O129" s="236"/>
      <c r="P129" s="236"/>
      <c r="Q129" s="236"/>
      <c r="R129" s="241"/>
      <c r="S129" s="236"/>
      <c r="T129" s="239"/>
    </row>
    <row r="130" spans="1:20" ht="15" customHeight="1" x14ac:dyDescent="0.2">
      <c r="A130" s="72"/>
      <c r="B130" s="72"/>
    </row>
    <row r="131" spans="1:20" ht="15" customHeight="1" x14ac:dyDescent="0.2"/>
    <row r="132" spans="1:20" ht="65.25" customHeight="1" x14ac:dyDescent="0.2">
      <c r="C132" s="71"/>
      <c r="T132" s="36"/>
    </row>
    <row r="133" spans="1:20" ht="15" customHeight="1" x14ac:dyDescent="0.2"/>
    <row r="134" spans="1:20" ht="45.75" customHeight="1" x14ac:dyDescent="0.2">
      <c r="T134" s="36"/>
    </row>
    <row r="135" spans="1:20" ht="15" customHeight="1" x14ac:dyDescent="0.2"/>
    <row r="136" spans="1:20" ht="15" customHeight="1" x14ac:dyDescent="0.2"/>
    <row r="137" spans="1:20" ht="15" customHeight="1" x14ac:dyDescent="0.2"/>
    <row r="138" spans="1:20" ht="15" customHeight="1" x14ac:dyDescent="0.2"/>
    <row r="139" spans="1:20" ht="15" customHeight="1" x14ac:dyDescent="0.2"/>
    <row r="140" spans="1:20" ht="15" customHeight="1" x14ac:dyDescent="0.2"/>
    <row r="141" spans="1:20" ht="15" customHeight="1" x14ac:dyDescent="0.2"/>
    <row r="142" spans="1:20" ht="15" customHeight="1" x14ac:dyDescent="0.2"/>
    <row r="143" spans="1:20" ht="15" customHeight="1" x14ac:dyDescent="0.2"/>
    <row r="144" spans="1:20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</sheetData>
  <mergeCells count="21">
    <mergeCell ref="T128:T129"/>
    <mergeCell ref="O128:O129"/>
    <mergeCell ref="P128:P129"/>
    <mergeCell ref="M128:M129"/>
    <mergeCell ref="N128:N129"/>
    <mergeCell ref="S128:S129"/>
    <mergeCell ref="Q128:Q129"/>
    <mergeCell ref="R128:R129"/>
    <mergeCell ref="B1:M1"/>
    <mergeCell ref="B7:M7"/>
    <mergeCell ref="C128:C129"/>
    <mergeCell ref="D128:D129"/>
    <mergeCell ref="E128:E129"/>
    <mergeCell ref="B8:M8"/>
    <mergeCell ref="K128:K129"/>
    <mergeCell ref="G128:G129"/>
    <mergeCell ref="F128:F129"/>
    <mergeCell ref="H128:H129"/>
    <mergeCell ref="I128:I129"/>
    <mergeCell ref="J128:J129"/>
    <mergeCell ref="L128:L129"/>
  </mergeCells>
  <pageMargins left="0.7" right="0.7" top="0.75" bottom="0.75" header="0.3" footer="0.3"/>
  <pageSetup scale="3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"/>
  <sheetViews>
    <sheetView topLeftCell="A22" workbookViewId="0">
      <selection activeCell="K22" sqref="K22"/>
    </sheetView>
  </sheetViews>
  <sheetFormatPr defaultRowHeight="12.75" x14ac:dyDescent="0.2"/>
  <cols>
    <col min="1" max="1" width="7.28515625" customWidth="1"/>
    <col min="2" max="2" width="41.28515625" customWidth="1"/>
  </cols>
  <sheetData>
    <row r="1" spans="1:7" x14ac:dyDescent="0.2">
      <c r="A1" s="242" t="s">
        <v>126</v>
      </c>
      <c r="B1" s="242"/>
      <c r="C1" s="242"/>
      <c r="D1" s="242"/>
      <c r="E1" s="242"/>
      <c r="F1" s="242"/>
      <c r="G1" s="242"/>
    </row>
    <row r="2" spans="1:7" ht="15.75" x14ac:dyDescent="0.25">
      <c r="A2" s="178" t="s">
        <v>253</v>
      </c>
      <c r="B2" s="179" t="s">
        <v>73</v>
      </c>
      <c r="C2" s="179" t="s">
        <v>254</v>
      </c>
      <c r="D2" s="180" t="s">
        <v>255</v>
      </c>
      <c r="E2" s="180" t="s">
        <v>256</v>
      </c>
      <c r="F2" s="180" t="s">
        <v>257</v>
      </c>
      <c r="G2" s="180" t="s">
        <v>258</v>
      </c>
    </row>
    <row r="3" spans="1:7" ht="18" x14ac:dyDescent="0.25">
      <c r="A3" s="189">
        <v>1</v>
      </c>
      <c r="B3" s="190" t="s">
        <v>130</v>
      </c>
      <c r="C3" s="191"/>
      <c r="D3" s="192"/>
      <c r="E3" s="192"/>
      <c r="F3" s="192"/>
      <c r="G3" s="86"/>
    </row>
    <row r="4" spans="1:7" ht="13.5" x14ac:dyDescent="0.2">
      <c r="A4" s="177"/>
      <c r="B4" s="177"/>
      <c r="C4" s="177"/>
      <c r="D4" s="177"/>
      <c r="E4" s="177"/>
      <c r="F4" s="177"/>
      <c r="G4" s="88"/>
    </row>
    <row r="5" spans="1:7" ht="13.5" x14ac:dyDescent="0.2">
      <c r="A5" s="177"/>
      <c r="B5" s="177" t="s">
        <v>145</v>
      </c>
      <c r="C5" s="177" t="s">
        <v>131</v>
      </c>
      <c r="D5" s="177">
        <v>1</v>
      </c>
      <c r="E5" s="177"/>
      <c r="F5" s="177"/>
      <c r="G5" s="87"/>
    </row>
    <row r="6" spans="1:7" ht="13.5" x14ac:dyDescent="0.2">
      <c r="A6" s="177"/>
      <c r="B6" s="177" t="s">
        <v>146</v>
      </c>
      <c r="C6" s="177" t="s">
        <v>131</v>
      </c>
      <c r="D6" s="177">
        <v>1</v>
      </c>
      <c r="E6" s="177"/>
      <c r="F6" s="177"/>
      <c r="G6" s="87"/>
    </row>
    <row r="7" spans="1:7" ht="13.5" x14ac:dyDescent="0.2">
      <c r="A7" s="177"/>
      <c r="B7" s="177"/>
      <c r="C7" s="177"/>
      <c r="D7" s="177"/>
      <c r="E7" s="177"/>
      <c r="F7" s="177"/>
      <c r="G7" s="87"/>
    </row>
    <row r="8" spans="1:7" ht="18" x14ac:dyDescent="0.25">
      <c r="A8" s="189">
        <v>2</v>
      </c>
      <c r="B8" s="190" t="s">
        <v>132</v>
      </c>
      <c r="C8" s="191"/>
      <c r="D8" s="192"/>
      <c r="E8" s="192"/>
      <c r="F8" s="192"/>
      <c r="G8" s="86"/>
    </row>
    <row r="9" spans="1:7" ht="13.5" x14ac:dyDescent="0.2">
      <c r="A9" s="177"/>
      <c r="B9" s="177"/>
      <c r="C9" s="177"/>
      <c r="D9" s="177"/>
      <c r="E9" s="177"/>
      <c r="F9" s="177"/>
      <c r="G9" s="88"/>
    </row>
    <row r="10" spans="1:7" ht="13.5" x14ac:dyDescent="0.2">
      <c r="A10" s="177"/>
      <c r="B10" s="177" t="s">
        <v>133</v>
      </c>
      <c r="C10" s="177" t="s">
        <v>131</v>
      </c>
      <c r="D10" s="177">
        <v>1</v>
      </c>
      <c r="E10" s="177"/>
      <c r="F10" s="177"/>
      <c r="G10" s="87"/>
    </row>
    <row r="11" spans="1:7" ht="13.5" x14ac:dyDescent="0.2">
      <c r="A11" s="177"/>
      <c r="B11" s="177" t="s">
        <v>134</v>
      </c>
      <c r="C11" s="177" t="s">
        <v>127</v>
      </c>
      <c r="D11" s="177">
        <v>26.5</v>
      </c>
      <c r="E11" s="177"/>
      <c r="F11" s="177"/>
      <c r="G11" s="87"/>
    </row>
    <row r="12" spans="1:7" ht="13.5" x14ac:dyDescent="0.2">
      <c r="A12" s="177"/>
      <c r="B12" s="177" t="s">
        <v>147</v>
      </c>
      <c r="C12" s="177" t="s">
        <v>131</v>
      </c>
      <c r="D12" s="177">
        <v>1</v>
      </c>
      <c r="E12" s="177"/>
      <c r="F12" s="177"/>
      <c r="G12" s="87"/>
    </row>
    <row r="13" spans="1:7" ht="13.5" x14ac:dyDescent="0.2">
      <c r="A13" s="177"/>
      <c r="B13" s="177" t="s">
        <v>208</v>
      </c>
      <c r="C13" s="177" t="s">
        <v>127</v>
      </c>
      <c r="D13" s="177">
        <v>1.94</v>
      </c>
      <c r="E13" s="177"/>
      <c r="F13" s="177"/>
      <c r="G13" s="87"/>
    </row>
    <row r="14" spans="1:7" ht="13.5" x14ac:dyDescent="0.2">
      <c r="A14" s="177"/>
      <c r="B14" s="177" t="s">
        <v>148</v>
      </c>
      <c r="C14" s="177" t="s">
        <v>131</v>
      </c>
      <c r="D14" s="177">
        <v>1</v>
      </c>
      <c r="E14" s="177"/>
      <c r="F14" s="177"/>
      <c r="G14" s="87"/>
    </row>
    <row r="15" spans="1:7" ht="13.5" x14ac:dyDescent="0.2">
      <c r="A15" s="177"/>
      <c r="B15" s="177"/>
      <c r="C15" s="177"/>
      <c r="D15" s="177"/>
      <c r="E15" s="177"/>
      <c r="F15" s="177"/>
      <c r="G15" s="87"/>
    </row>
    <row r="16" spans="1:7" ht="18" x14ac:dyDescent="0.25">
      <c r="A16" s="189">
        <v>3</v>
      </c>
      <c r="B16" s="190" t="s">
        <v>135</v>
      </c>
      <c r="C16" s="191"/>
      <c r="D16" s="192"/>
      <c r="E16" s="192"/>
      <c r="F16" s="192"/>
      <c r="G16" s="86"/>
    </row>
    <row r="17" spans="1:7" ht="13.5" x14ac:dyDescent="0.2">
      <c r="A17" s="177"/>
      <c r="B17" s="177"/>
      <c r="C17" s="177"/>
      <c r="D17" s="177"/>
      <c r="E17" s="177"/>
      <c r="F17" s="177"/>
      <c r="G17" s="88"/>
    </row>
    <row r="18" spans="1:7" ht="13.5" x14ac:dyDescent="0.2">
      <c r="A18" s="177"/>
      <c r="B18" s="181" t="s">
        <v>191</v>
      </c>
      <c r="C18" s="177"/>
      <c r="D18" s="177"/>
      <c r="E18" s="177"/>
      <c r="F18" s="177"/>
      <c r="G18" s="172"/>
    </row>
    <row r="19" spans="1:7" ht="13.5" x14ac:dyDescent="0.2">
      <c r="A19" s="177"/>
      <c r="B19" s="177" t="s">
        <v>6</v>
      </c>
      <c r="C19" s="177" t="s">
        <v>127</v>
      </c>
      <c r="D19" s="177">
        <v>2.5</v>
      </c>
      <c r="E19" s="177"/>
      <c r="F19" s="177"/>
      <c r="G19" s="173"/>
    </row>
    <row r="20" spans="1:7" ht="13.5" x14ac:dyDescent="0.2">
      <c r="A20" s="177"/>
      <c r="B20" s="177" t="s">
        <v>141</v>
      </c>
      <c r="C20" s="177" t="s">
        <v>128</v>
      </c>
      <c r="D20" s="177">
        <v>140.60606060606059</v>
      </c>
      <c r="E20" s="177"/>
      <c r="F20" s="177"/>
      <c r="G20" s="173"/>
    </row>
    <row r="21" spans="1:7" ht="13.5" x14ac:dyDescent="0.2">
      <c r="A21" s="177"/>
      <c r="B21" s="177" t="s">
        <v>0</v>
      </c>
      <c r="C21" s="177" t="s">
        <v>125</v>
      </c>
      <c r="D21" s="177">
        <v>10.5</v>
      </c>
      <c r="E21" s="177"/>
      <c r="F21" s="177"/>
      <c r="G21" s="173"/>
    </row>
    <row r="22" spans="1:7" ht="13.5" x14ac:dyDescent="0.2">
      <c r="A22" s="177"/>
      <c r="B22" s="177"/>
      <c r="C22" s="177"/>
      <c r="D22" s="177"/>
      <c r="E22" s="177"/>
      <c r="F22" s="177"/>
      <c r="G22" s="173"/>
    </row>
    <row r="23" spans="1:7" ht="13.5" x14ac:dyDescent="0.2">
      <c r="A23" s="177"/>
      <c r="B23" s="181" t="s">
        <v>192</v>
      </c>
      <c r="C23" s="177"/>
      <c r="D23" s="177"/>
      <c r="E23" s="177"/>
      <c r="F23" s="177"/>
      <c r="G23" s="172"/>
    </row>
    <row r="24" spans="1:7" ht="13.5" x14ac:dyDescent="0.2">
      <c r="A24" s="177"/>
      <c r="B24" s="177" t="s">
        <v>6</v>
      </c>
      <c r="C24" s="177" t="s">
        <v>127</v>
      </c>
      <c r="D24" s="177">
        <v>1.40625</v>
      </c>
      <c r="E24" s="177"/>
      <c r="F24" s="177"/>
      <c r="G24" s="173"/>
    </row>
    <row r="25" spans="1:7" ht="13.5" x14ac:dyDescent="0.2">
      <c r="A25" s="177"/>
      <c r="B25" s="177" t="s">
        <v>141</v>
      </c>
      <c r="C25" s="177" t="s">
        <v>128</v>
      </c>
      <c r="D25" s="177">
        <v>79.090909090909079</v>
      </c>
      <c r="E25" s="177"/>
      <c r="F25" s="177"/>
      <c r="G25" s="173"/>
    </row>
    <row r="26" spans="1:7" ht="13.5" x14ac:dyDescent="0.2">
      <c r="A26" s="177"/>
      <c r="B26" s="177" t="s">
        <v>0</v>
      </c>
      <c r="C26" s="177" t="s">
        <v>125</v>
      </c>
      <c r="D26" s="177">
        <v>7.8750000000000009</v>
      </c>
      <c r="E26" s="177"/>
      <c r="F26" s="177"/>
      <c r="G26" s="173"/>
    </row>
    <row r="27" spans="1:7" ht="13.5" x14ac:dyDescent="0.2">
      <c r="A27" s="177"/>
      <c r="B27" s="177"/>
      <c r="C27" s="177"/>
      <c r="D27" s="177"/>
      <c r="E27" s="177"/>
      <c r="F27" s="177"/>
      <c r="G27" s="173"/>
    </row>
    <row r="28" spans="1:7" ht="13.5" x14ac:dyDescent="0.2">
      <c r="A28" s="177"/>
      <c r="B28" s="181" t="s">
        <v>209</v>
      </c>
      <c r="C28" s="177"/>
      <c r="D28" s="177"/>
      <c r="E28" s="177"/>
      <c r="F28" s="177"/>
      <c r="G28" s="172"/>
    </row>
    <row r="29" spans="1:7" ht="13.5" x14ac:dyDescent="0.2">
      <c r="A29" s="177"/>
      <c r="B29" s="177" t="s">
        <v>6</v>
      </c>
      <c r="C29" s="177" t="s">
        <v>127</v>
      </c>
      <c r="D29" s="177">
        <v>6.9750000000000005</v>
      </c>
      <c r="E29" s="177"/>
      <c r="F29" s="177"/>
      <c r="G29" s="173"/>
    </row>
    <row r="30" spans="1:7" ht="13.5" x14ac:dyDescent="0.2">
      <c r="A30" s="177"/>
      <c r="B30" s="177" t="s">
        <v>140</v>
      </c>
      <c r="C30" s="177" t="s">
        <v>128</v>
      </c>
      <c r="D30" s="177">
        <v>424.7244094488189</v>
      </c>
      <c r="E30" s="177"/>
      <c r="F30" s="177"/>
      <c r="G30" s="173"/>
    </row>
    <row r="31" spans="1:7" ht="13.5" x14ac:dyDescent="0.2">
      <c r="A31" s="177"/>
      <c r="B31" s="177" t="s">
        <v>143</v>
      </c>
      <c r="C31" s="177" t="s">
        <v>128</v>
      </c>
      <c r="D31" s="177">
        <v>676.2820976491862</v>
      </c>
      <c r="E31" s="177"/>
      <c r="F31" s="177"/>
      <c r="G31" s="173"/>
    </row>
    <row r="32" spans="1:7" ht="13.5" x14ac:dyDescent="0.2">
      <c r="A32" s="177"/>
      <c r="B32" s="177" t="s">
        <v>0</v>
      </c>
      <c r="C32" s="177" t="s">
        <v>125</v>
      </c>
      <c r="D32" s="177">
        <v>78.429999999999993</v>
      </c>
      <c r="E32" s="177"/>
      <c r="F32" s="177"/>
      <c r="G32" s="173"/>
    </row>
    <row r="33" spans="1:7" ht="13.5" x14ac:dyDescent="0.2">
      <c r="A33" s="177"/>
      <c r="B33" s="177"/>
      <c r="C33" s="177"/>
      <c r="D33" s="177"/>
      <c r="E33" s="177"/>
      <c r="F33" s="177"/>
      <c r="G33" s="173"/>
    </row>
    <row r="34" spans="1:7" ht="13.5" x14ac:dyDescent="0.2">
      <c r="A34" s="177"/>
      <c r="B34" s="181" t="s">
        <v>232</v>
      </c>
      <c r="C34" s="177"/>
      <c r="D34" s="177"/>
      <c r="E34" s="177"/>
      <c r="F34" s="177"/>
      <c r="G34" s="172"/>
    </row>
    <row r="35" spans="1:7" ht="13.5" x14ac:dyDescent="0.2">
      <c r="A35" s="177"/>
      <c r="B35" s="177" t="s">
        <v>6</v>
      </c>
      <c r="C35" s="177" t="s">
        <v>127</v>
      </c>
      <c r="D35" s="177">
        <v>3.5100000000000002</v>
      </c>
      <c r="E35" s="177"/>
      <c r="F35" s="177"/>
      <c r="G35" s="173"/>
    </row>
    <row r="36" spans="1:7" ht="13.5" x14ac:dyDescent="0.2">
      <c r="A36" s="177"/>
      <c r="B36" s="177" t="s">
        <v>140</v>
      </c>
      <c r="C36" s="177" t="s">
        <v>128</v>
      </c>
      <c r="D36" s="177">
        <v>320.59842519685037</v>
      </c>
      <c r="E36" s="177"/>
      <c r="F36" s="177"/>
      <c r="G36" s="173"/>
    </row>
    <row r="37" spans="1:7" ht="13.5" x14ac:dyDescent="0.2">
      <c r="A37" s="177"/>
      <c r="B37" s="177" t="s">
        <v>143</v>
      </c>
      <c r="C37" s="177" t="s">
        <v>128</v>
      </c>
      <c r="D37" s="177">
        <v>509.02953586497893</v>
      </c>
      <c r="E37" s="177"/>
      <c r="F37" s="177"/>
      <c r="G37" s="173"/>
    </row>
    <row r="38" spans="1:7" ht="13.5" x14ac:dyDescent="0.2">
      <c r="A38" s="177"/>
      <c r="B38" s="177" t="s">
        <v>0</v>
      </c>
      <c r="C38" s="177" t="s">
        <v>125</v>
      </c>
      <c r="D38" s="177">
        <v>34.32</v>
      </c>
      <c r="E38" s="177"/>
      <c r="F38" s="177"/>
      <c r="G38" s="173"/>
    </row>
    <row r="39" spans="1:7" ht="13.5" x14ac:dyDescent="0.2">
      <c r="A39" s="177"/>
      <c r="B39" s="177"/>
      <c r="C39" s="177"/>
      <c r="D39" s="177"/>
      <c r="E39" s="177"/>
      <c r="F39" s="177"/>
      <c r="G39" s="173"/>
    </row>
    <row r="40" spans="1:7" ht="13.5" x14ac:dyDescent="0.2">
      <c r="A40" s="177"/>
      <c r="B40" s="181" t="s">
        <v>185</v>
      </c>
      <c r="C40" s="177"/>
      <c r="D40" s="177"/>
      <c r="E40" s="177"/>
      <c r="F40" s="177"/>
      <c r="G40" s="172"/>
    </row>
    <row r="41" spans="1:7" ht="13.5" x14ac:dyDescent="0.2">
      <c r="A41" s="177"/>
      <c r="B41" s="177" t="s">
        <v>6</v>
      </c>
      <c r="C41" s="177" t="s">
        <v>127</v>
      </c>
      <c r="D41" s="177">
        <v>1.0289999999999999</v>
      </c>
      <c r="E41" s="177"/>
      <c r="F41" s="177"/>
      <c r="G41" s="173"/>
    </row>
    <row r="42" spans="1:7" ht="13.5" x14ac:dyDescent="0.2">
      <c r="A42" s="177"/>
      <c r="B42" s="177" t="s">
        <v>139</v>
      </c>
      <c r="C42" s="177" t="s">
        <v>128</v>
      </c>
      <c r="D42" s="177">
        <v>157.42857142857142</v>
      </c>
      <c r="E42" s="177"/>
      <c r="F42" s="177"/>
      <c r="G42" s="173"/>
    </row>
    <row r="43" spans="1:7" ht="13.5" x14ac:dyDescent="0.2">
      <c r="A43" s="177"/>
      <c r="B43" s="177" t="s">
        <v>143</v>
      </c>
      <c r="C43" s="177" t="s">
        <v>128</v>
      </c>
      <c r="D43" s="177">
        <v>334.78481012658227</v>
      </c>
      <c r="E43" s="177"/>
      <c r="F43" s="177"/>
      <c r="G43" s="173"/>
    </row>
    <row r="44" spans="1:7" ht="13.5" x14ac:dyDescent="0.2">
      <c r="A44" s="177"/>
      <c r="B44" s="177" t="s">
        <v>0</v>
      </c>
      <c r="C44" s="177" t="s">
        <v>125</v>
      </c>
      <c r="D44" s="177">
        <v>14.013999999999999</v>
      </c>
      <c r="E44" s="177"/>
      <c r="F44" s="177"/>
      <c r="G44" s="173"/>
    </row>
    <row r="45" spans="1:7" ht="13.5" x14ac:dyDescent="0.2">
      <c r="A45" s="177"/>
      <c r="B45" s="177"/>
      <c r="C45" s="177"/>
      <c r="D45" s="177"/>
      <c r="E45" s="177"/>
      <c r="F45" s="177"/>
      <c r="G45" s="173"/>
    </row>
    <row r="46" spans="1:7" ht="13.5" x14ac:dyDescent="0.2">
      <c r="A46" s="177"/>
      <c r="B46" s="181" t="s">
        <v>186</v>
      </c>
      <c r="C46" s="177"/>
      <c r="D46" s="177"/>
      <c r="E46" s="177"/>
      <c r="F46" s="177"/>
      <c r="G46" s="172"/>
    </row>
    <row r="47" spans="1:7" ht="13.5" x14ac:dyDescent="0.2">
      <c r="A47" s="177"/>
      <c r="B47" s="177" t="s">
        <v>6</v>
      </c>
      <c r="C47" s="177" t="s">
        <v>127</v>
      </c>
      <c r="D47" s="177">
        <v>0.36749999999999994</v>
      </c>
      <c r="E47" s="177"/>
      <c r="F47" s="177"/>
      <c r="G47" s="173"/>
    </row>
    <row r="48" spans="1:7" ht="13.5" x14ac:dyDescent="0.2">
      <c r="A48" s="177"/>
      <c r="B48" s="177" t="s">
        <v>140</v>
      </c>
      <c r="C48" s="177" t="s">
        <v>128</v>
      </c>
      <c r="D48" s="177">
        <v>52.062992125984238</v>
      </c>
      <c r="E48" s="177"/>
      <c r="F48" s="177"/>
      <c r="G48" s="173"/>
    </row>
    <row r="49" spans="1:7" ht="13.5" x14ac:dyDescent="0.2">
      <c r="A49" s="177"/>
      <c r="B49" s="177" t="s">
        <v>143</v>
      </c>
      <c r="C49" s="177" t="s">
        <v>128</v>
      </c>
      <c r="D49" s="177">
        <v>43.840867992766732</v>
      </c>
      <c r="E49" s="177"/>
      <c r="F49" s="177"/>
      <c r="G49" s="173"/>
    </row>
    <row r="50" spans="1:7" ht="13.5" x14ac:dyDescent="0.2">
      <c r="A50" s="177"/>
      <c r="B50" s="177" t="s">
        <v>0</v>
      </c>
      <c r="C50" s="177" t="s">
        <v>125</v>
      </c>
      <c r="D50" s="177">
        <v>5.5440000000000005</v>
      </c>
      <c r="E50" s="177"/>
      <c r="F50" s="177"/>
      <c r="G50" s="173"/>
    </row>
    <row r="51" spans="1:7" ht="13.5" x14ac:dyDescent="0.2">
      <c r="A51" s="177"/>
      <c r="B51" s="177"/>
      <c r="C51" s="177"/>
      <c r="D51" s="177"/>
      <c r="E51" s="177"/>
      <c r="F51" s="177"/>
      <c r="G51" s="173"/>
    </row>
    <row r="52" spans="1:7" ht="18" x14ac:dyDescent="0.25">
      <c r="A52" s="189">
        <v>4</v>
      </c>
      <c r="B52" s="190" t="s">
        <v>157</v>
      </c>
      <c r="C52" s="191"/>
      <c r="D52" s="192"/>
      <c r="E52" s="192"/>
      <c r="F52" s="192"/>
      <c r="G52" s="86"/>
    </row>
    <row r="53" spans="1:7" ht="18" x14ac:dyDescent="0.2">
      <c r="A53" s="185" t="s">
        <v>136</v>
      </c>
      <c r="B53" s="186" t="s">
        <v>2</v>
      </c>
      <c r="C53" s="187"/>
      <c r="D53" s="188"/>
      <c r="E53" s="188"/>
      <c r="F53" s="188"/>
      <c r="G53" s="174"/>
    </row>
    <row r="54" spans="1:7" ht="13.5" x14ac:dyDescent="0.2">
      <c r="A54" s="177"/>
      <c r="B54" s="177"/>
      <c r="C54" s="177"/>
      <c r="D54" s="177"/>
      <c r="E54" s="177"/>
      <c r="F54" s="177"/>
      <c r="G54" s="88"/>
    </row>
    <row r="55" spans="1:7" ht="13.5" x14ac:dyDescent="0.2">
      <c r="A55" s="177"/>
      <c r="B55" s="181" t="s">
        <v>185</v>
      </c>
      <c r="C55" s="177"/>
      <c r="D55" s="177"/>
      <c r="E55" s="177"/>
      <c r="F55" s="177"/>
      <c r="G55" s="172"/>
    </row>
    <row r="56" spans="1:7" ht="13.5" x14ac:dyDescent="0.2">
      <c r="A56" s="177"/>
      <c r="B56" s="177" t="s">
        <v>6</v>
      </c>
      <c r="C56" s="177" t="s">
        <v>127</v>
      </c>
      <c r="D56" s="177">
        <v>13.229999999999999</v>
      </c>
      <c r="E56" s="177"/>
      <c r="F56" s="177"/>
      <c r="G56" s="173"/>
    </row>
    <row r="57" spans="1:7" ht="13.5" x14ac:dyDescent="0.2">
      <c r="A57" s="177"/>
      <c r="B57" s="177" t="s">
        <v>139</v>
      </c>
      <c r="C57" s="177" t="s">
        <v>128</v>
      </c>
      <c r="D57" s="177">
        <v>1491.4285714285711</v>
      </c>
      <c r="E57" s="177"/>
      <c r="F57" s="177"/>
      <c r="G57" s="173"/>
    </row>
    <row r="58" spans="1:7" ht="13.5" x14ac:dyDescent="0.2">
      <c r="A58" s="177"/>
      <c r="B58" s="177" t="s">
        <v>143</v>
      </c>
      <c r="C58" s="177" t="s">
        <v>128</v>
      </c>
      <c r="D58" s="177">
        <v>3171.6455696202534</v>
      </c>
      <c r="E58" s="177"/>
      <c r="F58" s="177"/>
      <c r="G58" s="173"/>
    </row>
    <row r="59" spans="1:7" ht="13.5" x14ac:dyDescent="0.2">
      <c r="A59" s="177"/>
      <c r="B59" s="177" t="s">
        <v>0</v>
      </c>
      <c r="C59" s="177" t="s">
        <v>125</v>
      </c>
      <c r="D59" s="177">
        <v>180.18</v>
      </c>
      <c r="E59" s="177"/>
      <c r="F59" s="177"/>
      <c r="G59" s="173"/>
    </row>
    <row r="60" spans="1:7" ht="13.5" x14ac:dyDescent="0.2">
      <c r="A60" s="177"/>
      <c r="B60" s="177"/>
      <c r="C60" s="177"/>
      <c r="D60" s="177"/>
      <c r="E60" s="177"/>
      <c r="F60" s="177"/>
      <c r="G60" s="173"/>
    </row>
    <row r="61" spans="1:7" ht="13.5" x14ac:dyDescent="0.2">
      <c r="A61" s="177"/>
      <c r="B61" s="181" t="s">
        <v>186</v>
      </c>
      <c r="C61" s="177"/>
      <c r="D61" s="177"/>
      <c r="E61" s="177"/>
      <c r="F61" s="177"/>
      <c r="G61" s="172"/>
    </row>
    <row r="62" spans="1:7" ht="13.5" x14ac:dyDescent="0.2">
      <c r="A62" s="177"/>
      <c r="B62" s="177" t="s">
        <v>6</v>
      </c>
      <c r="C62" s="177" t="s">
        <v>127</v>
      </c>
      <c r="D62" s="177">
        <v>4.7249999999999996</v>
      </c>
      <c r="E62" s="177"/>
      <c r="F62" s="177"/>
      <c r="G62" s="173"/>
    </row>
    <row r="63" spans="1:7" ht="13.5" x14ac:dyDescent="0.2">
      <c r="A63" s="177"/>
      <c r="B63" s="177" t="s">
        <v>140</v>
      </c>
      <c r="C63" s="177" t="s">
        <v>128</v>
      </c>
      <c r="D63" s="177">
        <v>493.22834645669292</v>
      </c>
      <c r="E63" s="177"/>
      <c r="F63" s="177"/>
      <c r="G63" s="173"/>
    </row>
    <row r="64" spans="1:7" ht="13.5" x14ac:dyDescent="0.2">
      <c r="A64" s="177"/>
      <c r="B64" s="177" t="s">
        <v>143</v>
      </c>
      <c r="C64" s="177" t="s">
        <v>128</v>
      </c>
      <c r="D64" s="177">
        <v>415.33453887884258</v>
      </c>
      <c r="E64" s="177"/>
      <c r="F64" s="177"/>
      <c r="G64" s="173"/>
    </row>
    <row r="65" spans="1:7" ht="13.5" x14ac:dyDescent="0.2">
      <c r="A65" s="177"/>
      <c r="B65" s="177" t="s">
        <v>0</v>
      </c>
      <c r="C65" s="177" t="s">
        <v>125</v>
      </c>
      <c r="D65" s="177">
        <v>71.28</v>
      </c>
      <c r="E65" s="177"/>
      <c r="F65" s="177"/>
      <c r="G65" s="173"/>
    </row>
    <row r="66" spans="1:7" ht="13.5" x14ac:dyDescent="0.2">
      <c r="A66" s="177"/>
      <c r="B66" s="177"/>
      <c r="C66" s="177"/>
      <c r="D66" s="177"/>
      <c r="E66" s="177"/>
      <c r="F66" s="177"/>
      <c r="G66" s="173"/>
    </row>
    <row r="67" spans="1:7" ht="13.5" x14ac:dyDescent="0.2">
      <c r="A67" s="177"/>
      <c r="B67" s="181" t="s">
        <v>221</v>
      </c>
      <c r="C67" s="177"/>
      <c r="D67" s="177"/>
      <c r="E67" s="177"/>
      <c r="F67" s="177"/>
      <c r="G67" s="172"/>
    </row>
    <row r="68" spans="1:7" ht="13.5" x14ac:dyDescent="0.2">
      <c r="A68" s="177"/>
      <c r="B68" s="177" t="s">
        <v>6</v>
      </c>
      <c r="C68" s="177" t="s">
        <v>127</v>
      </c>
      <c r="D68" s="177">
        <v>5.580000000000001</v>
      </c>
      <c r="E68" s="177"/>
      <c r="F68" s="177"/>
      <c r="G68" s="173"/>
    </row>
    <row r="69" spans="1:7" ht="13.5" x14ac:dyDescent="0.2">
      <c r="A69" s="177"/>
      <c r="B69" s="177" t="s">
        <v>140</v>
      </c>
      <c r="C69" s="177" t="s">
        <v>128</v>
      </c>
      <c r="D69" s="177">
        <v>424.7244094488189</v>
      </c>
      <c r="E69" s="177"/>
      <c r="F69" s="177"/>
      <c r="G69" s="173"/>
    </row>
    <row r="70" spans="1:7" ht="13.5" x14ac:dyDescent="0.2">
      <c r="A70" s="177"/>
      <c r="B70" s="177" t="s">
        <v>143</v>
      </c>
      <c r="C70" s="177" t="s">
        <v>128</v>
      </c>
      <c r="D70" s="177">
        <v>520.2169981916818</v>
      </c>
      <c r="E70" s="177"/>
      <c r="F70" s="177"/>
      <c r="G70" s="173"/>
    </row>
    <row r="71" spans="1:7" ht="13.5" x14ac:dyDescent="0.2">
      <c r="A71" s="177"/>
      <c r="B71" s="177" t="s">
        <v>0</v>
      </c>
      <c r="C71" s="177" t="s">
        <v>125</v>
      </c>
      <c r="D71" s="177">
        <v>75.02000000000001</v>
      </c>
      <c r="E71" s="177"/>
      <c r="F71" s="177"/>
      <c r="G71" s="173"/>
    </row>
    <row r="72" spans="1:7" ht="13.5" x14ac:dyDescent="0.2">
      <c r="A72" s="177"/>
      <c r="B72" s="177"/>
      <c r="C72" s="177"/>
      <c r="D72" s="177"/>
      <c r="E72" s="177"/>
      <c r="F72" s="177"/>
      <c r="G72" s="173"/>
    </row>
    <row r="73" spans="1:7" ht="13.5" x14ac:dyDescent="0.2">
      <c r="A73" s="177"/>
      <c r="B73" s="181" t="s">
        <v>197</v>
      </c>
      <c r="C73" s="177"/>
      <c r="D73" s="177"/>
      <c r="E73" s="177"/>
      <c r="F73" s="177"/>
      <c r="G73" s="172"/>
    </row>
    <row r="74" spans="1:7" ht="13.5" x14ac:dyDescent="0.2">
      <c r="A74" s="177"/>
      <c r="B74" s="177" t="s">
        <v>6</v>
      </c>
      <c r="C74" s="177" t="s">
        <v>127</v>
      </c>
      <c r="D74" s="177">
        <v>4.9600000000000009</v>
      </c>
      <c r="E74" s="177"/>
      <c r="F74" s="177"/>
      <c r="G74" s="173"/>
    </row>
    <row r="75" spans="1:7" ht="13.5" x14ac:dyDescent="0.2">
      <c r="A75" s="177"/>
      <c r="B75" s="177" t="s">
        <v>140</v>
      </c>
      <c r="C75" s="177" t="s">
        <v>128</v>
      </c>
      <c r="D75" s="177">
        <v>283.14960629921256</v>
      </c>
      <c r="E75" s="177"/>
      <c r="F75" s="177"/>
      <c r="G75" s="173"/>
    </row>
    <row r="76" spans="1:7" ht="13.5" x14ac:dyDescent="0.2">
      <c r="A76" s="177"/>
      <c r="B76" s="177" t="s">
        <v>143</v>
      </c>
      <c r="C76" s="177" t="s">
        <v>128</v>
      </c>
      <c r="D76" s="177">
        <v>476.8655816757082</v>
      </c>
      <c r="E76" s="177"/>
      <c r="F76" s="177"/>
      <c r="G76" s="173"/>
    </row>
    <row r="77" spans="1:7" ht="13.5" x14ac:dyDescent="0.2">
      <c r="A77" s="177"/>
      <c r="B77" s="177" t="s">
        <v>0</v>
      </c>
      <c r="C77" s="177" t="s">
        <v>125</v>
      </c>
      <c r="D77" s="177">
        <v>68.2</v>
      </c>
      <c r="E77" s="177"/>
      <c r="F77" s="177"/>
      <c r="G77" s="173"/>
    </row>
    <row r="78" spans="1:7" ht="13.5" x14ac:dyDescent="0.2">
      <c r="A78" s="177"/>
      <c r="B78" s="177"/>
      <c r="C78" s="177"/>
      <c r="D78" s="177"/>
      <c r="E78" s="177"/>
      <c r="F78" s="177"/>
      <c r="G78" s="173"/>
    </row>
    <row r="79" spans="1:7" ht="13.5" x14ac:dyDescent="0.2">
      <c r="A79" s="177"/>
      <c r="B79" s="181" t="s">
        <v>233</v>
      </c>
      <c r="C79" s="177"/>
      <c r="D79" s="177"/>
      <c r="E79" s="177"/>
      <c r="F79" s="177"/>
      <c r="G79" s="172"/>
    </row>
    <row r="80" spans="1:7" ht="13.5" x14ac:dyDescent="0.2">
      <c r="A80" s="177"/>
      <c r="B80" s="177" t="s">
        <v>6</v>
      </c>
      <c r="C80" s="177" t="s">
        <v>127</v>
      </c>
      <c r="D80" s="177">
        <v>62.34</v>
      </c>
      <c r="E80" s="177"/>
      <c r="F80" s="177"/>
      <c r="G80" s="173"/>
    </row>
    <row r="81" spans="1:7" ht="13.5" x14ac:dyDescent="0.2">
      <c r="A81" s="177"/>
      <c r="B81" s="177" t="s">
        <v>142</v>
      </c>
      <c r="C81" s="177" t="s">
        <v>128</v>
      </c>
      <c r="D81" s="177">
        <v>8866.3700000000008</v>
      </c>
      <c r="E81" s="177"/>
      <c r="F81" s="177"/>
      <c r="G81" s="173"/>
    </row>
    <row r="82" spans="1:7" ht="13.5" x14ac:dyDescent="0.2">
      <c r="A82" s="177"/>
      <c r="B82" s="177" t="s">
        <v>0</v>
      </c>
      <c r="C82" s="177" t="s">
        <v>125</v>
      </c>
      <c r="D82" s="177">
        <v>124.68</v>
      </c>
      <c r="E82" s="177"/>
      <c r="F82" s="177"/>
      <c r="G82" s="173"/>
    </row>
    <row r="83" spans="1:7" ht="13.5" x14ac:dyDescent="0.2">
      <c r="A83" s="177"/>
      <c r="B83" s="177"/>
      <c r="C83" s="177"/>
      <c r="D83" s="177"/>
      <c r="E83" s="177"/>
      <c r="F83" s="177"/>
      <c r="G83" s="173"/>
    </row>
    <row r="84" spans="1:7" ht="18" x14ac:dyDescent="0.2">
      <c r="A84" s="185" t="s">
        <v>137</v>
      </c>
      <c r="B84" s="186" t="s">
        <v>158</v>
      </c>
      <c r="C84" s="187"/>
      <c r="D84" s="188"/>
      <c r="E84" s="188"/>
      <c r="F84" s="188"/>
      <c r="G84" s="174"/>
    </row>
    <row r="85" spans="1:7" ht="13.5" x14ac:dyDescent="0.2">
      <c r="A85" s="177"/>
      <c r="B85" s="177"/>
      <c r="C85" s="177"/>
      <c r="D85" s="177"/>
      <c r="E85" s="177"/>
      <c r="F85" s="177"/>
      <c r="G85" s="172"/>
    </row>
    <row r="86" spans="1:7" ht="13.5" x14ac:dyDescent="0.2">
      <c r="A86" s="177"/>
      <c r="B86" s="181" t="s">
        <v>138</v>
      </c>
      <c r="C86" s="177"/>
      <c r="D86" s="177"/>
      <c r="E86" s="177"/>
      <c r="F86" s="177"/>
      <c r="G86" s="172"/>
    </row>
    <row r="87" spans="1:7" ht="13.5" x14ac:dyDescent="0.2">
      <c r="A87" s="177"/>
      <c r="B87" s="177" t="s">
        <v>193</v>
      </c>
      <c r="C87" s="177" t="s">
        <v>125</v>
      </c>
      <c r="D87" s="177">
        <v>61.599999999999994</v>
      </c>
      <c r="E87" s="177"/>
      <c r="F87" s="177"/>
      <c r="G87" s="173"/>
    </row>
    <row r="88" spans="1:7" ht="13.5" x14ac:dyDescent="0.2">
      <c r="A88" s="177"/>
      <c r="B88" s="177" t="s">
        <v>189</v>
      </c>
      <c r="C88" s="177" t="s">
        <v>125</v>
      </c>
      <c r="D88" s="177">
        <v>478.8</v>
      </c>
      <c r="E88" s="177"/>
      <c r="F88" s="177"/>
      <c r="G88" s="173"/>
    </row>
    <row r="89" spans="1:7" ht="13.5" x14ac:dyDescent="0.2">
      <c r="A89" s="177"/>
      <c r="B89" s="177" t="s">
        <v>188</v>
      </c>
      <c r="C89" s="177" t="s">
        <v>125</v>
      </c>
      <c r="D89" s="177">
        <v>502.74</v>
      </c>
      <c r="E89" s="177"/>
      <c r="F89" s="177"/>
      <c r="G89" s="173"/>
    </row>
    <row r="90" spans="1:7" ht="13.5" x14ac:dyDescent="0.2">
      <c r="A90" s="177"/>
      <c r="B90" s="177" t="s">
        <v>144</v>
      </c>
      <c r="C90" s="177" t="s">
        <v>125</v>
      </c>
      <c r="D90" s="177">
        <v>526.68000000000006</v>
      </c>
      <c r="E90" s="177"/>
      <c r="F90" s="177"/>
      <c r="G90" s="173"/>
    </row>
    <row r="91" spans="1:7" ht="13.5" x14ac:dyDescent="0.2">
      <c r="A91" s="177"/>
      <c r="B91" s="177"/>
      <c r="C91" s="177"/>
      <c r="D91" s="177"/>
      <c r="E91" s="177"/>
      <c r="F91" s="177"/>
      <c r="G91" s="173"/>
    </row>
    <row r="92" spans="1:7" ht="13.5" x14ac:dyDescent="0.2">
      <c r="A92" s="177"/>
      <c r="B92" s="181" t="s">
        <v>159</v>
      </c>
      <c r="C92" s="177"/>
      <c r="D92" s="177"/>
      <c r="E92" s="177"/>
      <c r="F92" s="177"/>
      <c r="G92" s="172"/>
    </row>
    <row r="93" spans="1:7" ht="13.5" x14ac:dyDescent="0.2">
      <c r="A93" s="177"/>
      <c r="B93" s="177" t="s">
        <v>210</v>
      </c>
      <c r="C93" s="177" t="s">
        <v>127</v>
      </c>
      <c r="D93" s="177">
        <v>10.313999999999998</v>
      </c>
      <c r="E93" s="177"/>
      <c r="F93" s="177"/>
      <c r="G93" s="173"/>
    </row>
    <row r="94" spans="1:7" ht="13.5" x14ac:dyDescent="0.2">
      <c r="A94" s="177"/>
      <c r="B94" s="177" t="s">
        <v>129</v>
      </c>
      <c r="C94" s="177" t="s">
        <v>125</v>
      </c>
      <c r="D94" s="177">
        <v>137.51999999999998</v>
      </c>
      <c r="E94" s="177"/>
      <c r="F94" s="177"/>
      <c r="G94" s="173"/>
    </row>
    <row r="95" spans="1:7" ht="13.5" x14ac:dyDescent="0.2">
      <c r="A95" s="177"/>
      <c r="B95" s="177"/>
      <c r="C95" s="177"/>
      <c r="D95" s="177"/>
      <c r="E95" s="177"/>
      <c r="F95" s="177"/>
      <c r="G95" s="173"/>
    </row>
    <row r="96" spans="1:7" ht="13.5" x14ac:dyDescent="0.2">
      <c r="A96" s="177"/>
      <c r="B96" s="181" t="s">
        <v>160</v>
      </c>
      <c r="C96" s="177"/>
      <c r="D96" s="177"/>
      <c r="E96" s="177"/>
      <c r="F96" s="177"/>
      <c r="G96" s="172"/>
    </row>
    <row r="97" spans="1:7" ht="13.5" x14ac:dyDescent="0.2">
      <c r="A97" s="177"/>
      <c r="B97" s="177" t="s">
        <v>222</v>
      </c>
      <c r="C97" s="177" t="s">
        <v>149</v>
      </c>
      <c r="D97" s="177">
        <v>1</v>
      </c>
      <c r="E97" s="177"/>
      <c r="F97" s="177"/>
      <c r="G97" s="173"/>
    </row>
    <row r="98" spans="1:7" ht="13.5" x14ac:dyDescent="0.2">
      <c r="A98" s="177"/>
      <c r="B98" s="177"/>
      <c r="C98" s="177"/>
      <c r="D98" s="177"/>
      <c r="E98" s="177"/>
      <c r="F98" s="177"/>
      <c r="G98" s="173"/>
    </row>
    <row r="99" spans="1:7" ht="13.5" x14ac:dyDescent="0.2">
      <c r="A99" s="177"/>
      <c r="B99" s="181" t="s">
        <v>161</v>
      </c>
      <c r="C99" s="177"/>
      <c r="D99" s="177"/>
      <c r="E99" s="177"/>
      <c r="F99" s="177"/>
      <c r="G99" s="172"/>
    </row>
    <row r="100" spans="1:7" ht="13.5" x14ac:dyDescent="0.2">
      <c r="A100" s="177"/>
      <c r="B100" s="177" t="s">
        <v>150</v>
      </c>
      <c r="C100" s="177" t="s">
        <v>125</v>
      </c>
      <c r="D100" s="177">
        <v>502.74</v>
      </c>
      <c r="E100" s="177"/>
      <c r="F100" s="177"/>
      <c r="G100" s="173"/>
    </row>
    <row r="101" spans="1:7" ht="13.5" x14ac:dyDescent="0.2">
      <c r="A101" s="177"/>
      <c r="B101" s="177" t="s">
        <v>151</v>
      </c>
      <c r="C101" s="177" t="s">
        <v>125</v>
      </c>
      <c r="D101" s="177">
        <v>526.68000000000006</v>
      </c>
      <c r="E101" s="177"/>
      <c r="F101" s="177"/>
      <c r="G101" s="173"/>
    </row>
    <row r="102" spans="1:7" ht="13.5" x14ac:dyDescent="0.2">
      <c r="A102" s="177"/>
      <c r="B102" s="177"/>
      <c r="C102" s="177"/>
      <c r="D102" s="177"/>
      <c r="E102" s="177"/>
      <c r="F102" s="177"/>
      <c r="G102" s="173"/>
    </row>
    <row r="103" spans="1:7" ht="13.5" x14ac:dyDescent="0.2">
      <c r="A103" s="177"/>
      <c r="B103" s="181" t="s">
        <v>162</v>
      </c>
      <c r="C103" s="177"/>
      <c r="D103" s="177"/>
      <c r="E103" s="177"/>
      <c r="F103" s="177"/>
      <c r="G103" s="172"/>
    </row>
    <row r="104" spans="1:7" ht="13.5" x14ac:dyDescent="0.2">
      <c r="A104" s="177"/>
      <c r="B104" s="177" t="s">
        <v>152</v>
      </c>
      <c r="C104" s="177" t="s">
        <v>131</v>
      </c>
      <c r="D104" s="177">
        <v>1</v>
      </c>
      <c r="E104" s="177"/>
      <c r="F104" s="177"/>
      <c r="G104" s="173"/>
    </row>
    <row r="105" spans="1:7" ht="13.5" x14ac:dyDescent="0.2">
      <c r="A105" s="177"/>
      <c r="B105" s="177" t="s">
        <v>153</v>
      </c>
      <c r="C105" s="177" t="s">
        <v>156</v>
      </c>
      <c r="D105" s="177"/>
      <c r="E105" s="177"/>
      <c r="F105" s="177"/>
      <c r="G105" s="173"/>
    </row>
    <row r="106" spans="1:7" ht="13.5" x14ac:dyDescent="0.2">
      <c r="A106" s="177"/>
      <c r="B106" s="177" t="s">
        <v>154</v>
      </c>
      <c r="C106" s="177" t="s">
        <v>156</v>
      </c>
      <c r="D106" s="177"/>
      <c r="E106" s="177"/>
      <c r="F106" s="177"/>
      <c r="G106" s="173"/>
    </row>
    <row r="107" spans="1:7" ht="13.5" x14ac:dyDescent="0.2">
      <c r="A107" s="177"/>
      <c r="B107" s="177" t="s">
        <v>234</v>
      </c>
      <c r="C107" s="177" t="s">
        <v>149</v>
      </c>
      <c r="D107" s="177">
        <v>30</v>
      </c>
      <c r="E107" s="177"/>
      <c r="F107" s="177"/>
      <c r="G107" s="173"/>
    </row>
    <row r="108" spans="1:7" ht="13.5" x14ac:dyDescent="0.2">
      <c r="A108" s="177"/>
      <c r="B108" s="177" t="s">
        <v>195</v>
      </c>
      <c r="C108" s="177" t="s">
        <v>149</v>
      </c>
      <c r="D108" s="177">
        <v>3</v>
      </c>
      <c r="E108" s="177"/>
      <c r="F108" s="177"/>
      <c r="G108" s="173"/>
    </row>
    <row r="109" spans="1:7" ht="13.5" x14ac:dyDescent="0.2">
      <c r="A109" s="177"/>
      <c r="B109" s="177" t="s">
        <v>196</v>
      </c>
      <c r="C109" s="177" t="s">
        <v>149</v>
      </c>
      <c r="D109" s="177">
        <v>13</v>
      </c>
      <c r="E109" s="177"/>
      <c r="F109" s="177"/>
      <c r="G109" s="173"/>
    </row>
    <row r="110" spans="1:7" ht="13.5" x14ac:dyDescent="0.2">
      <c r="A110" s="177"/>
      <c r="B110" s="177" t="s">
        <v>211</v>
      </c>
      <c r="C110" s="177" t="s">
        <v>149</v>
      </c>
      <c r="D110" s="177">
        <v>2</v>
      </c>
      <c r="E110" s="177"/>
      <c r="F110" s="177"/>
      <c r="G110" s="173"/>
    </row>
    <row r="111" spans="1:7" ht="13.5" x14ac:dyDescent="0.2">
      <c r="A111" s="177"/>
      <c r="B111" s="177" t="s">
        <v>227</v>
      </c>
      <c r="C111" s="177" t="s">
        <v>149</v>
      </c>
      <c r="D111" s="177">
        <v>3</v>
      </c>
      <c r="E111" s="177"/>
      <c r="F111" s="177"/>
      <c r="G111" s="173"/>
    </row>
    <row r="112" spans="1:7" ht="13.5" x14ac:dyDescent="0.2">
      <c r="A112" s="177"/>
      <c r="B112" s="177" t="s">
        <v>155</v>
      </c>
      <c r="C112" s="177" t="s">
        <v>149</v>
      </c>
      <c r="D112" s="177">
        <v>1</v>
      </c>
      <c r="E112" s="177"/>
      <c r="F112" s="177"/>
      <c r="G112" s="173"/>
    </row>
    <row r="113" spans="1:7" ht="13.5" x14ac:dyDescent="0.2">
      <c r="A113" s="177"/>
      <c r="B113" s="177"/>
      <c r="C113" s="177"/>
      <c r="D113" s="177"/>
      <c r="E113" s="177"/>
      <c r="F113" s="177"/>
      <c r="G113" s="173"/>
    </row>
    <row r="114" spans="1:7" ht="13.5" x14ac:dyDescent="0.2">
      <c r="A114" s="177"/>
      <c r="B114" s="181" t="s">
        <v>228</v>
      </c>
      <c r="C114" s="177"/>
      <c r="D114" s="177"/>
      <c r="E114" s="177"/>
      <c r="F114" s="177"/>
      <c r="G114" s="172"/>
    </row>
    <row r="115" spans="1:7" ht="13.5" x14ac:dyDescent="0.2">
      <c r="A115" s="177"/>
      <c r="B115" s="177" t="s">
        <v>238</v>
      </c>
      <c r="C115" s="177" t="s">
        <v>128</v>
      </c>
      <c r="D115" s="177">
        <v>11.25</v>
      </c>
      <c r="E115" s="177"/>
      <c r="F115" s="177"/>
      <c r="G115" s="173"/>
    </row>
    <row r="116" spans="1:7" ht="13.5" x14ac:dyDescent="0.2">
      <c r="A116" s="177"/>
      <c r="B116" s="177" t="s">
        <v>235</v>
      </c>
      <c r="C116" s="177" t="s">
        <v>128</v>
      </c>
      <c r="D116" s="177">
        <v>25.41</v>
      </c>
      <c r="E116" s="177"/>
      <c r="F116" s="177"/>
      <c r="G116" s="173"/>
    </row>
    <row r="117" spans="1:7" ht="13.5" x14ac:dyDescent="0.2">
      <c r="A117" s="177"/>
      <c r="B117" s="177" t="s">
        <v>237</v>
      </c>
      <c r="C117" s="177" t="s">
        <v>149</v>
      </c>
      <c r="D117" s="177">
        <v>6</v>
      </c>
      <c r="E117" s="177"/>
      <c r="F117" s="177"/>
      <c r="G117" s="173"/>
    </row>
    <row r="118" spans="1:7" ht="13.5" x14ac:dyDescent="0.2">
      <c r="A118" s="177"/>
      <c r="B118" s="177" t="s">
        <v>239</v>
      </c>
      <c r="C118" s="177" t="s">
        <v>149</v>
      </c>
      <c r="D118" s="177">
        <v>2</v>
      </c>
      <c r="E118" s="177"/>
      <c r="F118" s="177"/>
      <c r="G118" s="173"/>
    </row>
    <row r="119" spans="1:7" ht="13.5" x14ac:dyDescent="0.2">
      <c r="A119" s="177"/>
      <c r="B119" s="177"/>
      <c r="C119" s="177"/>
      <c r="D119" s="177"/>
      <c r="E119" s="177"/>
      <c r="F119" s="177"/>
      <c r="G119" s="173"/>
    </row>
    <row r="120" spans="1:7" ht="13.5" x14ac:dyDescent="0.2">
      <c r="A120" s="177"/>
      <c r="B120" s="181" t="s">
        <v>229</v>
      </c>
      <c r="C120" s="177"/>
      <c r="D120" s="177"/>
      <c r="E120" s="177"/>
      <c r="F120" s="177"/>
      <c r="G120" s="172"/>
    </row>
    <row r="121" spans="1:7" ht="13.5" x14ac:dyDescent="0.2">
      <c r="A121" s="177"/>
      <c r="B121" s="177" t="s">
        <v>238</v>
      </c>
      <c r="C121" s="177" t="s">
        <v>128</v>
      </c>
      <c r="D121" s="177">
        <v>11.25</v>
      </c>
      <c r="E121" s="177"/>
      <c r="F121" s="177"/>
      <c r="G121" s="173"/>
    </row>
    <row r="122" spans="1:7" ht="13.5" x14ac:dyDescent="0.2">
      <c r="A122" s="177"/>
      <c r="B122" s="177" t="s">
        <v>235</v>
      </c>
      <c r="C122" s="177" t="s">
        <v>128</v>
      </c>
      <c r="D122" s="177">
        <v>25.41</v>
      </c>
      <c r="E122" s="177"/>
      <c r="F122" s="177"/>
      <c r="G122" s="173"/>
    </row>
    <row r="123" spans="1:7" ht="13.5" x14ac:dyDescent="0.2">
      <c r="A123" s="177"/>
      <c r="B123" s="177" t="s">
        <v>237</v>
      </c>
      <c r="C123" s="177" t="s">
        <v>149</v>
      </c>
      <c r="D123" s="177">
        <v>6</v>
      </c>
      <c r="E123" s="177"/>
      <c r="F123" s="177"/>
      <c r="G123" s="173"/>
    </row>
    <row r="124" spans="1:7" ht="13.5" x14ac:dyDescent="0.2">
      <c r="A124" s="177"/>
      <c r="B124" s="177" t="s">
        <v>239</v>
      </c>
      <c r="C124" s="177" t="s">
        <v>149</v>
      </c>
      <c r="D124" s="177">
        <v>2</v>
      </c>
      <c r="E124" s="177"/>
      <c r="F124" s="177"/>
      <c r="G124" s="173"/>
    </row>
    <row r="125" spans="1:7" ht="13.5" x14ac:dyDescent="0.2">
      <c r="A125" s="177"/>
      <c r="B125" s="177"/>
      <c r="C125" s="177"/>
      <c r="D125" s="177"/>
      <c r="E125" s="177"/>
      <c r="F125" s="177"/>
      <c r="G125" s="173"/>
    </row>
    <row r="126" spans="1:7" ht="13.5" x14ac:dyDescent="0.2">
      <c r="A126" s="177"/>
      <c r="B126" s="181" t="s">
        <v>230</v>
      </c>
      <c r="C126" s="177"/>
      <c r="D126" s="177"/>
      <c r="E126" s="177"/>
      <c r="F126" s="177"/>
      <c r="G126" s="172"/>
    </row>
    <row r="127" spans="1:7" ht="13.5" x14ac:dyDescent="0.2">
      <c r="A127" s="177"/>
      <c r="B127" s="177" t="s">
        <v>236</v>
      </c>
      <c r="C127" s="177" t="s">
        <v>128</v>
      </c>
      <c r="D127" s="177">
        <v>35.409999999999997</v>
      </c>
      <c r="E127" s="177"/>
      <c r="F127" s="177"/>
      <c r="G127" s="173"/>
    </row>
    <row r="128" spans="1:7" ht="13.5" x14ac:dyDescent="0.2">
      <c r="A128" s="177"/>
      <c r="B128" s="177" t="s">
        <v>237</v>
      </c>
      <c r="C128" s="177" t="s">
        <v>149</v>
      </c>
      <c r="D128" s="177">
        <v>7</v>
      </c>
      <c r="E128" s="177"/>
      <c r="F128" s="177"/>
      <c r="G128" s="173"/>
    </row>
    <row r="129" spans="1:7" ht="13.5" x14ac:dyDescent="0.2">
      <c r="A129" s="177"/>
      <c r="B129" s="177"/>
      <c r="C129" s="177"/>
      <c r="D129" s="177"/>
      <c r="E129" s="177"/>
      <c r="F129" s="177"/>
      <c r="G129" s="173"/>
    </row>
    <row r="130" spans="1:7" ht="13.5" x14ac:dyDescent="0.2">
      <c r="A130" s="177"/>
      <c r="B130" s="181" t="s">
        <v>231</v>
      </c>
      <c r="C130" s="177"/>
      <c r="D130" s="177"/>
      <c r="E130" s="177"/>
      <c r="F130" s="177"/>
      <c r="G130" s="172"/>
    </row>
    <row r="131" spans="1:7" ht="13.5" x14ac:dyDescent="0.2">
      <c r="A131" s="177"/>
      <c r="B131" s="177" t="s">
        <v>226</v>
      </c>
      <c r="C131" s="177" t="s">
        <v>149</v>
      </c>
      <c r="D131" s="177">
        <v>3</v>
      </c>
      <c r="E131" s="177"/>
      <c r="F131" s="177"/>
      <c r="G131" s="173"/>
    </row>
    <row r="132" spans="1:7" ht="13.5" x14ac:dyDescent="0.2">
      <c r="A132" s="177"/>
      <c r="B132" s="177"/>
      <c r="C132" s="177"/>
      <c r="D132" s="177"/>
      <c r="E132" s="177"/>
      <c r="F132" s="177"/>
      <c r="G132" s="173"/>
    </row>
    <row r="133" spans="1:7" ht="13.5" x14ac:dyDescent="0.2">
      <c r="A133" s="177"/>
      <c r="B133" s="181" t="s">
        <v>212</v>
      </c>
      <c r="C133" s="177"/>
      <c r="D133" s="177"/>
      <c r="E133" s="177"/>
      <c r="F133" s="177"/>
      <c r="G133" s="172"/>
    </row>
    <row r="134" spans="1:7" ht="13.5" x14ac:dyDescent="0.2">
      <c r="A134" s="177"/>
      <c r="B134" s="177" t="s">
        <v>213</v>
      </c>
      <c r="C134" s="177" t="s">
        <v>128</v>
      </c>
      <c r="D134" s="177">
        <v>91</v>
      </c>
      <c r="E134" s="177"/>
      <c r="F134" s="177"/>
      <c r="G134" s="173"/>
    </row>
    <row r="135" spans="1:7" ht="13.5" x14ac:dyDescent="0.2">
      <c r="A135" s="177"/>
      <c r="B135" s="177" t="s">
        <v>214</v>
      </c>
      <c r="C135" s="177" t="s">
        <v>128</v>
      </c>
      <c r="D135" s="177">
        <v>18</v>
      </c>
      <c r="E135" s="177"/>
      <c r="F135" s="177"/>
      <c r="G135" s="173"/>
    </row>
    <row r="136" spans="1:7" ht="13.5" x14ac:dyDescent="0.2">
      <c r="A136" s="177"/>
      <c r="B136" s="177" t="s">
        <v>216</v>
      </c>
      <c r="C136" s="177" t="s">
        <v>128</v>
      </c>
      <c r="D136" s="177">
        <v>234.2</v>
      </c>
      <c r="E136" s="177"/>
      <c r="F136" s="177"/>
      <c r="G136" s="173"/>
    </row>
    <row r="137" spans="1:7" ht="13.5" x14ac:dyDescent="0.2">
      <c r="A137" s="177"/>
      <c r="B137" s="177" t="s">
        <v>217</v>
      </c>
      <c r="C137" s="177" t="s">
        <v>149</v>
      </c>
      <c r="D137" s="177">
        <v>16</v>
      </c>
      <c r="E137" s="177"/>
      <c r="F137" s="177"/>
      <c r="G137" s="173"/>
    </row>
    <row r="138" spans="1:7" ht="13.5" x14ac:dyDescent="0.2">
      <c r="A138" s="177"/>
      <c r="B138" s="177"/>
      <c r="C138" s="177"/>
      <c r="D138" s="177"/>
      <c r="E138" s="177"/>
      <c r="F138" s="177"/>
      <c r="G138" s="173"/>
    </row>
    <row r="139" spans="1:7" ht="13.5" x14ac:dyDescent="0.2">
      <c r="A139" s="177"/>
      <c r="B139" s="181" t="s">
        <v>241</v>
      </c>
      <c r="C139" s="177"/>
      <c r="D139" s="177"/>
      <c r="E139" s="177"/>
      <c r="F139" s="177"/>
      <c r="G139" s="172"/>
    </row>
    <row r="140" spans="1:7" ht="13.5" x14ac:dyDescent="0.2">
      <c r="A140" s="177"/>
      <c r="B140" s="177" t="s">
        <v>240</v>
      </c>
      <c r="C140" s="177" t="s">
        <v>125</v>
      </c>
      <c r="D140" s="177">
        <v>113.52</v>
      </c>
      <c r="E140" s="177"/>
      <c r="F140" s="177"/>
      <c r="G140" s="173"/>
    </row>
    <row r="141" spans="1:7" ht="13.5" x14ac:dyDescent="0.2">
      <c r="A141" s="177"/>
      <c r="B141" s="177" t="s">
        <v>242</v>
      </c>
      <c r="C141" s="177" t="s">
        <v>128</v>
      </c>
      <c r="D141" s="177">
        <v>154.69999999999999</v>
      </c>
      <c r="E141" s="177"/>
      <c r="F141" s="177"/>
      <c r="G141" s="173"/>
    </row>
    <row r="142" spans="1:7" ht="13.5" x14ac:dyDescent="0.2">
      <c r="A142" s="177"/>
      <c r="B142" s="177" t="s">
        <v>243</v>
      </c>
      <c r="C142" s="177" t="s">
        <v>128</v>
      </c>
      <c r="D142" s="177">
        <v>48.15</v>
      </c>
      <c r="E142" s="177"/>
      <c r="F142" s="177"/>
      <c r="G142" s="173"/>
    </row>
    <row r="143" spans="1:7" ht="13.5" x14ac:dyDescent="0.2">
      <c r="A143" s="177"/>
      <c r="B143" s="177" t="s">
        <v>244</v>
      </c>
      <c r="C143" s="177" t="s">
        <v>128</v>
      </c>
      <c r="D143" s="177">
        <v>247.42000000000002</v>
      </c>
      <c r="E143" s="177"/>
      <c r="F143" s="177"/>
      <c r="G143" s="173"/>
    </row>
    <row r="144" spans="1:7" ht="13.5" x14ac:dyDescent="0.2">
      <c r="A144" s="177"/>
      <c r="B144" s="177" t="s">
        <v>245</v>
      </c>
      <c r="C144" s="177" t="s">
        <v>128</v>
      </c>
      <c r="D144" s="177">
        <v>125.68</v>
      </c>
      <c r="E144" s="177"/>
      <c r="F144" s="177"/>
      <c r="G144" s="173"/>
    </row>
    <row r="145" spans="1:7" ht="13.5" x14ac:dyDescent="0.2">
      <c r="A145" s="177"/>
      <c r="B145" s="177" t="s">
        <v>246</v>
      </c>
      <c r="C145" s="177" t="s">
        <v>149</v>
      </c>
      <c r="D145" s="177">
        <v>26</v>
      </c>
      <c r="E145" s="177"/>
      <c r="F145" s="177"/>
      <c r="G145" s="173"/>
    </row>
    <row r="146" spans="1:7" ht="13.5" x14ac:dyDescent="0.2">
      <c r="A146" s="177"/>
      <c r="B146" s="177"/>
      <c r="C146" s="177"/>
      <c r="D146" s="177"/>
      <c r="E146" s="177"/>
      <c r="F146" s="177"/>
      <c r="G146" s="173"/>
    </row>
    <row r="147" spans="1:7" ht="13.5" x14ac:dyDescent="0.2">
      <c r="A147" s="177"/>
      <c r="B147" s="181" t="s">
        <v>215</v>
      </c>
      <c r="C147" s="177"/>
      <c r="D147" s="177"/>
      <c r="E147" s="177"/>
      <c r="F147" s="177"/>
      <c r="G147" s="172"/>
    </row>
    <row r="148" spans="1:7" ht="13.5" x14ac:dyDescent="0.2">
      <c r="A148" s="177"/>
      <c r="B148" s="177" t="s">
        <v>219</v>
      </c>
      <c r="C148" s="177" t="s">
        <v>128</v>
      </c>
      <c r="D148" s="177">
        <v>37.800000000000004</v>
      </c>
      <c r="E148" s="177"/>
      <c r="F148" s="177"/>
      <c r="G148" s="173"/>
    </row>
    <row r="149" spans="1:7" ht="13.5" x14ac:dyDescent="0.2">
      <c r="A149" s="177"/>
      <c r="B149" s="177" t="s">
        <v>218</v>
      </c>
      <c r="C149" s="177" t="s">
        <v>128</v>
      </c>
      <c r="D149" s="177">
        <v>12.967499999999999</v>
      </c>
      <c r="E149" s="177"/>
      <c r="F149" s="177"/>
      <c r="G149" s="173"/>
    </row>
    <row r="150" spans="1:7" ht="13.5" x14ac:dyDescent="0.2">
      <c r="A150" s="177"/>
      <c r="B150" s="177" t="s">
        <v>220</v>
      </c>
      <c r="C150" s="177" t="s">
        <v>128</v>
      </c>
      <c r="D150" s="177">
        <v>18.900000000000002</v>
      </c>
      <c r="E150" s="177"/>
      <c r="F150" s="177"/>
      <c r="G150" s="173"/>
    </row>
    <row r="151" spans="1:7" ht="13.5" x14ac:dyDescent="0.2">
      <c r="A151" s="177"/>
      <c r="B151" s="177" t="s">
        <v>223</v>
      </c>
      <c r="C151" s="177" t="s">
        <v>125</v>
      </c>
      <c r="D151" s="177">
        <v>278.45999999999998</v>
      </c>
      <c r="E151" s="177"/>
      <c r="F151" s="177"/>
      <c r="G151" s="173"/>
    </row>
    <row r="152" spans="1:7" ht="13.5" x14ac:dyDescent="0.2">
      <c r="A152" s="177"/>
      <c r="B152" s="177"/>
      <c r="C152" s="177"/>
      <c r="D152" s="177"/>
      <c r="E152" s="177"/>
      <c r="F152" s="177"/>
      <c r="G152" s="173"/>
    </row>
    <row r="153" spans="1:7" ht="13.5" x14ac:dyDescent="0.2">
      <c r="A153" s="184">
        <v>5</v>
      </c>
      <c r="B153" s="184" t="s">
        <v>187</v>
      </c>
      <c r="C153" s="184"/>
      <c r="D153" s="184"/>
      <c r="E153" s="184"/>
      <c r="F153" s="184"/>
      <c r="G153" s="86"/>
    </row>
    <row r="154" spans="1:7" ht="13.5" x14ac:dyDescent="0.2">
      <c r="A154" s="177"/>
      <c r="B154" s="177"/>
      <c r="C154" s="177"/>
      <c r="D154" s="177"/>
      <c r="E154" s="177"/>
      <c r="F154" s="177"/>
      <c r="G154" s="175"/>
    </row>
    <row r="155" spans="1:7" ht="13.5" x14ac:dyDescent="0.2">
      <c r="A155" s="177"/>
      <c r="B155" s="181" t="s">
        <v>249</v>
      </c>
      <c r="C155" s="177"/>
      <c r="D155" s="177"/>
      <c r="E155" s="177"/>
      <c r="F155" s="177"/>
      <c r="G155" s="172"/>
    </row>
    <row r="156" spans="1:7" ht="13.5" x14ac:dyDescent="0.2">
      <c r="A156" s="177"/>
      <c r="B156" s="177" t="s">
        <v>250</v>
      </c>
      <c r="C156" s="177" t="s">
        <v>131</v>
      </c>
      <c r="D156" s="177">
        <v>1</v>
      </c>
      <c r="E156" s="177"/>
      <c r="F156" s="177"/>
      <c r="G156" s="173"/>
    </row>
    <row r="157" spans="1:7" ht="13.5" x14ac:dyDescent="0.2">
      <c r="A157" s="177"/>
      <c r="B157" s="177"/>
      <c r="C157" s="177"/>
      <c r="D157" s="177"/>
      <c r="E157" s="177"/>
      <c r="F157" s="177"/>
      <c r="G157" s="173"/>
    </row>
    <row r="158" spans="1:7" ht="13.5" x14ac:dyDescent="0.2">
      <c r="A158" s="177"/>
      <c r="B158" s="181" t="s">
        <v>247</v>
      </c>
      <c r="C158" s="177"/>
      <c r="D158" s="177"/>
      <c r="E158" s="177"/>
      <c r="F158" s="177"/>
      <c r="G158" s="172"/>
    </row>
    <row r="159" spans="1:7" ht="13.5" x14ac:dyDescent="0.2">
      <c r="A159" s="177"/>
      <c r="B159" s="177" t="s">
        <v>248</v>
      </c>
      <c r="C159" s="177" t="s">
        <v>131</v>
      </c>
      <c r="D159" s="177">
        <v>1</v>
      </c>
      <c r="E159" s="177"/>
      <c r="F159" s="177"/>
      <c r="G159" s="173"/>
    </row>
    <row r="160" spans="1:7" ht="13.5" x14ac:dyDescent="0.2">
      <c r="A160" s="177"/>
      <c r="B160" s="177"/>
      <c r="C160" s="177"/>
      <c r="D160" s="177"/>
      <c r="E160" s="177"/>
      <c r="F160" s="177"/>
      <c r="G160" s="173"/>
    </row>
    <row r="161" spans="1:7" ht="13.5" x14ac:dyDescent="0.2">
      <c r="A161" s="177"/>
      <c r="B161" s="181" t="s">
        <v>224</v>
      </c>
      <c r="C161" s="177"/>
      <c r="D161" s="177"/>
      <c r="E161" s="177"/>
      <c r="F161" s="177"/>
      <c r="G161" s="172"/>
    </row>
    <row r="162" spans="1:7" ht="13.5" x14ac:dyDescent="0.2">
      <c r="A162" s="177"/>
      <c r="B162" s="177" t="s">
        <v>225</v>
      </c>
      <c r="C162" s="177" t="s">
        <v>125</v>
      </c>
      <c r="D162" s="177">
        <v>5.5</v>
      </c>
      <c r="E162" s="177"/>
      <c r="F162" s="177"/>
      <c r="G162" s="173"/>
    </row>
    <row r="163" spans="1:7" ht="13.5" x14ac:dyDescent="0.2">
      <c r="A163" s="177"/>
      <c r="B163" s="177"/>
      <c r="C163" s="177"/>
      <c r="D163" s="177"/>
      <c r="E163" s="177"/>
      <c r="F163" s="177"/>
      <c r="G163" s="173"/>
    </row>
    <row r="164" spans="1:7" ht="13.5" x14ac:dyDescent="0.2">
      <c r="A164" s="184">
        <v>6</v>
      </c>
      <c r="B164" s="184" t="s">
        <v>198</v>
      </c>
      <c r="C164" s="184"/>
      <c r="D164" s="184"/>
      <c r="E164" s="184"/>
      <c r="F164" s="184"/>
      <c r="G164" s="86"/>
    </row>
    <row r="165" spans="1:7" ht="13.5" x14ac:dyDescent="0.2">
      <c r="A165" s="177"/>
      <c r="B165" s="177"/>
      <c r="C165" s="177"/>
      <c r="D165" s="177"/>
      <c r="E165" s="177"/>
      <c r="F165" s="177"/>
      <c r="G165" s="175"/>
    </row>
    <row r="166" spans="1:7" ht="13.5" x14ac:dyDescent="0.2">
      <c r="A166" s="177"/>
      <c r="B166" s="181" t="s">
        <v>205</v>
      </c>
      <c r="C166" s="177"/>
      <c r="D166" s="177"/>
      <c r="E166" s="177"/>
      <c r="F166" s="177"/>
      <c r="G166" s="172"/>
    </row>
    <row r="167" spans="1:7" x14ac:dyDescent="0.2">
      <c r="A167" s="177"/>
      <c r="B167" s="177" t="s">
        <v>199</v>
      </c>
      <c r="C167" s="177"/>
      <c r="D167" s="177"/>
      <c r="E167" s="177"/>
      <c r="F167" s="177"/>
      <c r="G167" s="177"/>
    </row>
    <row r="168" spans="1:7" x14ac:dyDescent="0.2">
      <c r="A168" s="177"/>
      <c r="B168" s="177" t="s">
        <v>200</v>
      </c>
      <c r="C168" s="177"/>
      <c r="D168" s="177"/>
      <c r="E168" s="177"/>
      <c r="F168" s="177"/>
      <c r="G168" s="177"/>
    </row>
    <row r="169" spans="1:7" x14ac:dyDescent="0.2">
      <c r="A169" s="177"/>
      <c r="B169" s="177" t="s">
        <v>201</v>
      </c>
      <c r="C169" s="177"/>
      <c r="D169" s="177"/>
      <c r="E169" s="177"/>
      <c r="F169" s="177"/>
      <c r="G169" s="177"/>
    </row>
    <row r="170" spans="1:7" x14ac:dyDescent="0.2">
      <c r="A170" s="177"/>
      <c r="B170" s="177" t="s">
        <v>202</v>
      </c>
      <c r="C170" s="177"/>
      <c r="D170" s="177"/>
      <c r="E170" s="177"/>
      <c r="F170" s="177"/>
      <c r="G170" s="177"/>
    </row>
    <row r="171" spans="1:7" x14ac:dyDescent="0.2">
      <c r="A171" s="177"/>
      <c r="B171" s="177" t="s">
        <v>203</v>
      </c>
      <c r="C171" s="177"/>
      <c r="D171" s="177"/>
      <c r="E171" s="177"/>
      <c r="F171" s="177"/>
      <c r="G171" s="177"/>
    </row>
    <row r="172" spans="1:7" x14ac:dyDescent="0.2">
      <c r="A172" s="177"/>
      <c r="B172" s="182"/>
      <c r="C172" s="177"/>
      <c r="D172" s="177"/>
      <c r="E172" s="177"/>
      <c r="F172" s="177"/>
      <c r="G172" s="177"/>
    </row>
    <row r="173" spans="1:7" ht="13.5" x14ac:dyDescent="0.2">
      <c r="A173" s="177"/>
      <c r="B173" s="181" t="s">
        <v>204</v>
      </c>
      <c r="C173" s="177"/>
      <c r="D173" s="177"/>
      <c r="E173" s="177"/>
      <c r="F173" s="177"/>
      <c r="G173" s="172"/>
    </row>
    <row r="174" spans="1:7" x14ac:dyDescent="0.2">
      <c r="A174" s="177"/>
      <c r="B174" s="177" t="s">
        <v>199</v>
      </c>
      <c r="C174" s="177"/>
      <c r="D174" s="177"/>
      <c r="E174" s="177"/>
      <c r="F174" s="177"/>
      <c r="G174" s="177"/>
    </row>
    <row r="175" spans="1:7" x14ac:dyDescent="0.2">
      <c r="A175" s="177"/>
      <c r="B175" s="177" t="s">
        <v>200</v>
      </c>
      <c r="C175" s="177"/>
      <c r="D175" s="177"/>
      <c r="E175" s="177"/>
      <c r="F175" s="177"/>
      <c r="G175" s="177"/>
    </row>
    <row r="176" spans="1:7" x14ac:dyDescent="0.2">
      <c r="A176" s="177"/>
      <c r="B176" s="177" t="s">
        <v>201</v>
      </c>
      <c r="C176" s="177"/>
      <c r="D176" s="177"/>
      <c r="E176" s="177"/>
      <c r="F176" s="177"/>
      <c r="G176" s="177"/>
    </row>
    <row r="177" spans="1:7" x14ac:dyDescent="0.2">
      <c r="A177" s="177"/>
      <c r="B177" s="177" t="s">
        <v>202</v>
      </c>
      <c r="C177" s="177"/>
      <c r="D177" s="177"/>
      <c r="E177" s="177"/>
      <c r="F177" s="177"/>
      <c r="G177" s="177"/>
    </row>
    <row r="178" spans="1:7" x14ac:dyDescent="0.2">
      <c r="A178" s="177"/>
      <c r="B178" s="177" t="s">
        <v>203</v>
      </c>
      <c r="C178" s="177"/>
      <c r="D178" s="177"/>
      <c r="E178" s="177"/>
      <c r="F178" s="177"/>
      <c r="G178" s="177"/>
    </row>
    <row r="179" spans="1:7" x14ac:dyDescent="0.2">
      <c r="A179" s="177"/>
      <c r="B179" s="177"/>
      <c r="C179" s="177"/>
      <c r="D179" s="177"/>
      <c r="E179" s="177"/>
      <c r="F179" s="177"/>
      <c r="G179" s="177"/>
    </row>
    <row r="180" spans="1:7" ht="15" x14ac:dyDescent="0.2">
      <c r="A180" s="183" t="s">
        <v>163</v>
      </c>
      <c r="B180" s="183"/>
      <c r="C180" s="183"/>
      <c r="D180" s="183"/>
      <c r="E180" s="183"/>
      <c r="F180" s="183"/>
      <c r="G180" s="89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Summary</vt:lpstr>
      <vt:lpstr>SPEC</vt:lpstr>
      <vt:lpstr>MATER</vt:lpstr>
      <vt:lpstr>FOrecast</vt:lpstr>
      <vt:lpstr>Sheet1</vt:lpstr>
      <vt:lpstr>FOrecast!Print_Area</vt:lpstr>
      <vt:lpstr>MATER!Print_Area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GROUP X GRAPHICS &amp; Design Ass.</dc:creator>
  <cp:lastModifiedBy>IBRAHIM AFLAH</cp:lastModifiedBy>
  <cp:lastPrinted>2018-03-24T07:16:30Z</cp:lastPrinted>
  <dcterms:created xsi:type="dcterms:W3CDTF">1997-08-04T14:16:05Z</dcterms:created>
  <dcterms:modified xsi:type="dcterms:W3CDTF">2018-10-03T08:22:02Z</dcterms:modified>
</cp:coreProperties>
</file>