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Z:\Tender\1. Projects\Local\2019\2.Works\TES2019W-175- Construction of Medical Service Center at B. Dharavndhoo Health Center\1.DOcs from Client\"/>
    </mc:Choice>
  </mc:AlternateContent>
  <bookViews>
    <workbookView xWindow="-120" yWindow="-120" windowWidth="29040" windowHeight="15840" tabRatio="551"/>
  </bookViews>
  <sheets>
    <sheet name="BOQ" sheetId="2" r:id="rId1"/>
    <sheet name="SUMMARY" sheetId="3" r:id="rId2"/>
    <sheet name="Cover" sheetId="1" r:id="rId3"/>
  </sheets>
  <definedNames>
    <definedName name="_xlnm.Print_Area" localSheetId="0">BOQ!$A$1:$G$454</definedName>
    <definedName name="_xlnm.Print_Area" localSheetId="2">Cover!$A$1:$G$46</definedName>
    <definedName name="_xlnm.Print_Titles" localSheetId="0">BOQ!$1:$1</definedName>
    <definedName name="Z_7415B89D_CE29_4FBF_B4A0_9A15044B3DAA_.wvu.PrintArea" localSheetId="2" hidden="1">Cover!$A$1:$G$46</definedName>
    <definedName name="Z_7415B89D_CE29_4FBF_B4A0_9A15044B3DAA_.wvu.PrintTitles" localSheetId="0" hidden="1">BOQ!$1:$1</definedName>
  </definedNames>
  <calcPr calcId="152511"/>
  <customWorkbookViews>
    <customWorkbookView name="maan_hya - Personal View" guid="{7415B89D-CE29-4FBF-B4A0-9A15044B3DAA}" mergeInterval="0" personalView="1" maximized="1" windowWidth="1020" windowHeight="552" tabRatio="551"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84" i="2" l="1"/>
  <c r="D376" i="2"/>
  <c r="D373" i="2"/>
  <c r="D370" i="2"/>
  <c r="D369" i="2"/>
  <c r="D367" i="2"/>
  <c r="D366" i="2"/>
  <c r="D363" i="2"/>
  <c r="D362" i="2"/>
  <c r="D361" i="2"/>
  <c r="D360" i="2"/>
  <c r="D358" i="2"/>
  <c r="D357" i="2"/>
  <c r="D355" i="2"/>
  <c r="D351" i="2"/>
  <c r="D348" i="2"/>
  <c r="D333" i="2"/>
  <c r="D332" i="2"/>
  <c r="D328" i="2"/>
  <c r="D327" i="2"/>
  <c r="D326" i="2"/>
  <c r="D325" i="2"/>
  <c r="D324" i="2"/>
  <c r="D323" i="2"/>
  <c r="D322" i="2"/>
  <c r="D321" i="2"/>
  <c r="D320" i="2"/>
  <c r="D311" i="2"/>
  <c r="D299" i="2"/>
  <c r="D298" i="2"/>
  <c r="D297" i="2"/>
  <c r="D293" i="2"/>
  <c r="D292" i="2"/>
  <c r="D289" i="2"/>
  <c r="D288" i="2"/>
  <c r="D271" i="2"/>
  <c r="D270" i="2"/>
  <c r="D266" i="2"/>
  <c r="D265" i="2"/>
  <c r="D261" i="2"/>
  <c r="D260" i="2"/>
  <c r="D257" i="2"/>
  <c r="D256" i="2"/>
  <c r="D228" i="2"/>
  <c r="D227" i="2"/>
  <c r="D226" i="2"/>
  <c r="D225" i="2"/>
  <c r="D224" i="2"/>
  <c r="D223" i="2"/>
  <c r="D222" i="2"/>
  <c r="D206" i="2"/>
  <c r="D205" i="2"/>
  <c r="D204" i="2"/>
  <c r="D185" i="2"/>
  <c r="D184" i="2"/>
  <c r="D161" i="2"/>
  <c r="D160" i="2"/>
  <c r="D159" i="2"/>
  <c r="D158" i="2"/>
  <c r="D141" i="2"/>
  <c r="D140" i="2"/>
  <c r="D134" i="2"/>
  <c r="D133" i="2"/>
  <c r="D129" i="2"/>
  <c r="D128" i="2"/>
  <c r="D112" i="2"/>
  <c r="D109" i="2"/>
  <c r="D106" i="2"/>
  <c r="D103" i="2"/>
  <c r="D100" i="2"/>
  <c r="D96" i="2"/>
  <c r="D93" i="2"/>
  <c r="D92" i="2"/>
  <c r="D91" i="2"/>
  <c r="D88" i="2"/>
  <c r="D87" i="2"/>
  <c r="D86" i="2"/>
  <c r="D85" i="2"/>
  <c r="D82" i="2"/>
  <c r="D81" i="2"/>
  <c r="D79" i="2"/>
  <c r="D63" i="2"/>
  <c r="D60" i="2"/>
  <c r="D56" i="2"/>
  <c r="D55" i="2"/>
  <c r="D54" i="2"/>
  <c r="D50" i="2"/>
  <c r="D47" i="2"/>
  <c r="D28" i="2"/>
  <c r="D27" i="2"/>
  <c r="D24" i="2"/>
  <c r="D21" i="2"/>
  <c r="D21" i="3" l="1"/>
  <c r="D20" i="3"/>
  <c r="D19" i="3"/>
  <c r="C360" i="2" l="1"/>
  <c r="C299" i="2" l="1"/>
  <c r="C185" i="2"/>
  <c r="C85" i="2"/>
  <c r="C50" i="2"/>
  <c r="C56" i="2"/>
  <c r="C60" i="2" s="1"/>
  <c r="C204" i="2" s="1"/>
  <c r="C55" i="2"/>
  <c r="C133" i="2"/>
  <c r="B19" i="3"/>
  <c r="B20" i="3"/>
  <c r="F9" i="1"/>
  <c r="C134" i="2"/>
  <c r="C91" i="2"/>
  <c r="D8" i="3"/>
  <c r="B21" i="3"/>
  <c r="B7" i="3"/>
  <c r="B15" i="3"/>
  <c r="B18" i="3"/>
  <c r="B17" i="3"/>
  <c r="B16" i="3"/>
  <c r="B14" i="3"/>
  <c r="B13" i="3"/>
  <c r="B12" i="3"/>
  <c r="B11" i="3"/>
  <c r="B10" i="3"/>
  <c r="B9" i="3"/>
  <c r="B8" i="3"/>
  <c r="D14" i="3"/>
  <c r="D13" i="3"/>
  <c r="D11" i="3"/>
  <c r="D15" i="3"/>
  <c r="D7" i="3"/>
  <c r="D9" i="3"/>
  <c r="D12" i="3"/>
  <c r="D16" i="3"/>
  <c r="D17" i="3"/>
  <c r="D10" i="3"/>
  <c r="D18" i="3"/>
  <c r="D22" i="3" l="1"/>
  <c r="C297" i="2"/>
  <c r="C298" i="2" s="1"/>
  <c r="C256" i="2"/>
  <c r="C257" i="2" s="1"/>
  <c r="C205" i="2"/>
  <c r="C140" i="2"/>
  <c r="C141" i="2" s="1"/>
</calcChain>
</file>

<file path=xl/sharedStrings.xml><?xml version="1.0" encoding="utf-8"?>
<sst xmlns="http://schemas.openxmlformats.org/spreadsheetml/2006/main" count="532" uniqueCount="284">
  <si>
    <t>SL.NO</t>
  </si>
  <si>
    <t>DESCRIPTION</t>
  </si>
  <si>
    <t>UNIT</t>
  </si>
  <si>
    <t>QTY</t>
  </si>
  <si>
    <t>Bill No: 01</t>
  </si>
  <si>
    <t>PRELIMINARIES</t>
  </si>
  <si>
    <t>General Notes</t>
  </si>
  <si>
    <t>1 )</t>
  </si>
  <si>
    <t>Abbreviations</t>
  </si>
  <si>
    <t>m - meter</t>
  </si>
  <si>
    <t>No - numbers</t>
  </si>
  <si>
    <t>m3 - cubic meter</t>
  </si>
  <si>
    <t>m2 - square meter</t>
  </si>
  <si>
    <t>Lm - Linear meter</t>
  </si>
  <si>
    <t>t - tonnes</t>
  </si>
  <si>
    <t>incl - including</t>
  </si>
  <si>
    <t>mm - millimeter</t>
  </si>
  <si>
    <t>dia - diameter</t>
  </si>
  <si>
    <t>SS - Stainless Steel</t>
  </si>
  <si>
    <t>GI - Galvanised Iron</t>
  </si>
  <si>
    <t>Site Management Costs</t>
  </si>
  <si>
    <t>Allow for all on and off site management cost including costs of foreman and assistants, temporary services, telephone,fax,hoardings and similar.</t>
  </si>
  <si>
    <t>item</t>
  </si>
  <si>
    <t>Sign Board</t>
  </si>
  <si>
    <t>Allow for sign board</t>
  </si>
  <si>
    <t>no</t>
  </si>
  <si>
    <t>Clean - up</t>
  </si>
  <si>
    <t>Allow for clean - up of completed works and site upon completion.</t>
  </si>
  <si>
    <t>(CARRIED OVER TO THE GENERAL SUMMARY)</t>
  </si>
  <si>
    <t>Bill No: 02</t>
  </si>
  <si>
    <t>General</t>
  </si>
  <si>
    <t>a) Rate shall include for: placing in position; making good after removal of formwork and casting in all required items; additional concrete required to conform to structural and excavated tolerances.</t>
  </si>
  <si>
    <t>b) Mix ratio for reinforced concrete shall be 1:2:3</t>
  </si>
  <si>
    <t>2 )</t>
  </si>
  <si>
    <t>3 )</t>
  </si>
  <si>
    <t>4 )</t>
  </si>
  <si>
    <t>5 )</t>
  </si>
  <si>
    <t>6 )</t>
  </si>
  <si>
    <t>7 )</t>
  </si>
  <si>
    <t>8 )</t>
  </si>
  <si>
    <t>9 )</t>
  </si>
  <si>
    <t>10 )</t>
  </si>
  <si>
    <t>11 )</t>
  </si>
  <si>
    <t>12 )</t>
  </si>
  <si>
    <t>14 )</t>
  </si>
  <si>
    <t>TOTAL OF BILL NO. 01 (PRELIMINARIES)</t>
  </si>
  <si>
    <t>CONCRETE WORKS</t>
  </si>
  <si>
    <t>Bill No: 03</t>
  </si>
  <si>
    <t>MASONRY AND PLASTERING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</si>
  <si>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</si>
  <si>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block work</t>
  </si>
  <si>
    <t>Plastering</t>
  </si>
  <si>
    <t>Cement Screed Finish</t>
  </si>
  <si>
    <t>concrete floor with 1:4 cement mortar</t>
  </si>
  <si>
    <t>Bill No: 04</t>
  </si>
  <si>
    <t>METAL WORKS</t>
  </si>
  <si>
    <t>a) Rates shall include for: all fabrication work, welding, marking, drilling for bolts incl. those securing timbers, steel plates, bolts, nuts and any type of washer, riveted work, counter sinking and tapping for bolts or machine screws.</t>
  </si>
  <si>
    <t>Bill No: 05</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</si>
  <si>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</si>
  <si>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</si>
  <si>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Bill No: 06</t>
  </si>
  <si>
    <t>CEILING</t>
  </si>
  <si>
    <t>Bill No: 07</t>
  </si>
  <si>
    <t>Bill No: 08</t>
  </si>
  <si>
    <t>DOORS AND WINDOWS</t>
  </si>
  <si>
    <t>nos</t>
  </si>
  <si>
    <t>Bill No: 09</t>
  </si>
  <si>
    <t>FINISHES</t>
  </si>
  <si>
    <t>a) Rates shall include for: fixing, bedding, grouting, pointing, finishing and any other similar works to ensure the required finish.</t>
  </si>
  <si>
    <t>Bill No: 10</t>
  </si>
  <si>
    <t>PAINTING</t>
  </si>
  <si>
    <t>a) Rates shall include for: the provition, erection and removal of scaffolding, preparation, rubbing down between coats and similar work, the protection and / or making floors, fittings and similar work, removing and replacing door and window furniture</t>
  </si>
  <si>
    <t>b) All painting work shall be carried in accordance with the specifications.</t>
  </si>
  <si>
    <t>Walls</t>
  </si>
  <si>
    <t>Ceilings</t>
  </si>
  <si>
    <t>1 coat of primer &amp; 2 coats of paints</t>
  </si>
  <si>
    <t>Bill No: 11</t>
  </si>
  <si>
    <t>HYDRAULICS &amp; DRAINAGE</t>
  </si>
  <si>
    <t>Fresh water supply pipework</t>
  </si>
  <si>
    <t>Sanitary Fixtures &amp; Accessories</t>
  </si>
  <si>
    <t>Water Closet</t>
  </si>
  <si>
    <t>Wash basin</t>
  </si>
  <si>
    <t>Wash basin tap</t>
  </si>
  <si>
    <t>Muslim Shower</t>
  </si>
  <si>
    <t>Floor waste with gully trap</t>
  </si>
  <si>
    <t>Mirror with accessories</t>
  </si>
  <si>
    <t>Drainage</t>
  </si>
  <si>
    <t>Discharge pipework</t>
  </si>
  <si>
    <t>Bill No: 12</t>
  </si>
  <si>
    <t>ELECTRICAL INSTALLATIONS</t>
  </si>
  <si>
    <t>a) Rates shall include for: screws, nails, bolts, nuts, standard cable fixing or supporting clips, brackets, straps, rivets, plugs and all incidental accessories.</t>
  </si>
  <si>
    <t>b) Rate shall include for electrical conduits, fittings, equipment and similar all fixings</t>
  </si>
  <si>
    <t>c) Each light / light fixture and its switches shall measure as one one point: similarly each sockets or each fans shall measured as one point.</t>
  </si>
  <si>
    <t>d) Rate shall include for supply and complete installation of all floors.</t>
  </si>
  <si>
    <t>Main Connection</t>
  </si>
  <si>
    <t>Electrical boards</t>
  </si>
  <si>
    <t>Complete installation incl. for all connection earthing, painting, testing and similar of;</t>
  </si>
  <si>
    <t>Distribution boards</t>
  </si>
  <si>
    <t>Electrical wiring</t>
  </si>
  <si>
    <t>Lighting</t>
  </si>
  <si>
    <t>Socket outlets</t>
  </si>
  <si>
    <t>Light Switches</t>
  </si>
  <si>
    <t>Bill No: 13</t>
  </si>
  <si>
    <t>BILL NAME</t>
  </si>
  <si>
    <t>AMOUNT (MRF)</t>
  </si>
  <si>
    <t>points</t>
  </si>
  <si>
    <t>GROUND WORKS</t>
  </si>
  <si>
    <t xml:space="preserve">GENERAL </t>
  </si>
  <si>
    <t>(a) Rates shall include for: leveling, grading, trimming, compacting to faces of excavation, keep sides plumb, backfilling, consolidating and disposing surplus soil.</t>
  </si>
  <si>
    <t>m²</t>
  </si>
  <si>
    <t>TOTAL OF BILL NO. 02 (GROUND WORKS)</t>
  </si>
  <si>
    <t>TOTAL OF BILL NO. 03 (CONCRETE WORKS)</t>
  </si>
  <si>
    <t>TOTAL OF BILL NO. 04 (MASONRY AND PLASTERING)</t>
  </si>
  <si>
    <t>TOTAL OF BILL NO. 05 (METAL WORKS)</t>
  </si>
  <si>
    <t>TOTAL OF BILL NO. 07 (CEILINGS)</t>
  </si>
  <si>
    <t>3 ) All piping shall be of UPVC</t>
  </si>
  <si>
    <t>4 ) All kitchen sinks shall be of SS type with chrome plated taps.</t>
  </si>
  <si>
    <t>Bill No: 14</t>
  </si>
  <si>
    <t>Ground Floor</t>
  </si>
  <si>
    <t>4.2.1</t>
  </si>
  <si>
    <t>b) Rates shall include for fabrication and erection and temporary supports and fixing into position.</t>
  </si>
  <si>
    <t>Water Taps / Faucet</t>
  </si>
  <si>
    <t>Constructing Inspection Chamber of required size with all provisions to connect pipelines as per drawing.</t>
  </si>
  <si>
    <t>WATER PROOFING</t>
  </si>
  <si>
    <t>Rate shall include for: dressing arround and sealing to all penetrations</t>
  </si>
  <si>
    <t xml:space="preserve">a) Rates shall include for: sockets, running joints, connections, elbows, junctions, reducers, expansion joints; backnuts and similar; incidental fittings, clips, saddles, brackets, straps, hanges, screws, nails and fixing complete, including cutting and </t>
  </si>
  <si>
    <t>4.3.1</t>
  </si>
  <si>
    <t>4.4.1</t>
  </si>
  <si>
    <t>Floor tiling (toilets)</t>
  </si>
  <si>
    <t>Wall tiling (toilets)</t>
  </si>
  <si>
    <t>Floor Tiling (general areas)</t>
  </si>
  <si>
    <t>Weather proof emulsion paint system with textured finish on plastered and concrete surfaces of external and normal emulsion paint on internal walls.</t>
  </si>
  <si>
    <t>Emulsion paint putty finish system on plastered and concrete surfaces of internal walls.</t>
  </si>
  <si>
    <t>13 Amps Socket Switch double</t>
  </si>
  <si>
    <t>One Way switches</t>
  </si>
  <si>
    <t>e) Provide junction box for each separate unit of telephone and cable tv system.</t>
  </si>
  <si>
    <t>SUMMARY OF BILLS OF QUANTITIES</t>
  </si>
  <si>
    <t>GRAND TOTAL</t>
  </si>
  <si>
    <t xml:space="preserve"> BILL OF QUANTITIES</t>
  </si>
  <si>
    <t>Item</t>
  </si>
  <si>
    <t>200 x 200 Non Slip Ceramic tiles:</t>
  </si>
  <si>
    <t>Valves</t>
  </si>
  <si>
    <t>mix incl. trowel finish; General Areas</t>
  </si>
  <si>
    <t>TOTAL OF BILL NO. 08 (DOORS AND WINDOWS)</t>
  </si>
  <si>
    <t>Bill No: 9</t>
  </si>
  <si>
    <t>TOTAL OF BILL NO. 9 (FINISHES)</t>
  </si>
  <si>
    <t>TOTAL OF BILL NO. 10 (PAINTING)</t>
  </si>
  <si>
    <t>TOTAL OF BILL NO. 11 (HYDRAULICS AND DRAINAGE)</t>
  </si>
  <si>
    <t>TOTAL OF BILL NO. 12 (ELECTRICAL INSTALLATIONS)</t>
  </si>
  <si>
    <t>ADDITIONS</t>
  </si>
  <si>
    <t>OMISSIONS</t>
  </si>
  <si>
    <t>Emergency Light</t>
  </si>
  <si>
    <t>b) Rates shall include for all other beading works required at the corneres</t>
  </si>
  <si>
    <t>Sanitary Fixtures complete including  brackets flush pipes, overflows and washers etc.</t>
  </si>
  <si>
    <t>10.2.1</t>
  </si>
  <si>
    <t>10.2.2</t>
  </si>
  <si>
    <t>Nippon Weather bond for External Walls and Nippon super vinilex for interal</t>
  </si>
  <si>
    <t>Cement Board Ceiling</t>
  </si>
  <si>
    <t>Door D1</t>
  </si>
  <si>
    <t>Door D2</t>
  </si>
  <si>
    <t>Door D3</t>
  </si>
  <si>
    <t>External painting 1 coat of wall sealer, &amp; 2 coats of paints</t>
  </si>
  <si>
    <t>Internal Painting 1 coat of wall sealer &amp; 2 coats of paints</t>
  </si>
  <si>
    <t>200 x 200 Polished Ceramic Tiles upto Ceiling height height</t>
  </si>
  <si>
    <t>Electrical wiring with copper conductor cable in conduits in walls and slab as specified to</t>
  </si>
  <si>
    <t>Columns</t>
  </si>
  <si>
    <t>WOOD WORKS &amp; ROOFING WORKS</t>
  </si>
  <si>
    <t>TOTAL OF BILL NO. 06 (WOOD WORKS AND ROOFING WORKS)</t>
  </si>
  <si>
    <t>RATE</t>
  </si>
  <si>
    <t>AMOUNT</t>
  </si>
  <si>
    <t>Door D4</t>
  </si>
  <si>
    <t>Door D5</t>
  </si>
  <si>
    <t>15 Amp sockets</t>
  </si>
  <si>
    <t>30mm thick Cement screeding on the</t>
  </si>
  <si>
    <t>Door &amp; Window units</t>
  </si>
  <si>
    <t>Allow for water connection to fixtures from source</t>
  </si>
  <si>
    <t>DEMOLITION OF WALLS</t>
  </si>
  <si>
    <t>Apply crystalline or equivalent type waterproofing material to the surface of toilets in accordance with the specifications and manufacturer's instructions</t>
  </si>
  <si>
    <t>Demolition of works as required</t>
  </si>
  <si>
    <t>EXCAVATION</t>
  </si>
  <si>
    <t>Excavation for Foundation</t>
  </si>
  <si>
    <t>m³</t>
  </si>
  <si>
    <t xml:space="preserve">Earth Filling </t>
  </si>
  <si>
    <t>50 mm thick sand blinding layer to receive damp proof membrane</t>
  </si>
  <si>
    <t>DAMP PROOF MEMBRANE</t>
  </si>
  <si>
    <t>(a) Rates shall include for: dressing around and sealing to all penetrations, laps and turnups</t>
  </si>
  <si>
    <t>Polythene damp proof membrane (500 gauge) laid on blinding layer under foundation beams and ground floor slab</t>
  </si>
  <si>
    <t>DEWATERING</t>
  </si>
  <si>
    <t>This item shall include for all the piping, pumps, etc. Water needs to be pumped to an assigned area as per local regulation.</t>
  </si>
  <si>
    <t>BACK FILLING</t>
  </si>
  <si>
    <t>(a) Rates shall include for: levelling, grading, trimming, compacting and similar.</t>
  </si>
  <si>
    <t>(b) Ground need to be compacted to the required density by the consultant.</t>
  </si>
  <si>
    <t>3.2.1</t>
  </si>
  <si>
    <t>Foundation</t>
  </si>
  <si>
    <t>Columns upto GFFL</t>
  </si>
  <si>
    <t>3.2.2</t>
  </si>
  <si>
    <t>Lean Concrete</t>
  </si>
  <si>
    <t>Lean Concrete for foundation</t>
  </si>
  <si>
    <t>Other Concrete works</t>
  </si>
  <si>
    <t>Foundation  pads and beam</t>
  </si>
  <si>
    <t>Attached beams and slab</t>
  </si>
  <si>
    <t>3.2.3</t>
  </si>
  <si>
    <t>First Floor</t>
  </si>
  <si>
    <t>Allow for three phase main connection from existing panel</t>
  </si>
  <si>
    <t>Apply crystalline or equivalent type waterproofing material to the surface of Foundations below ground level in accordance with the specifications and manufacturer's instructions</t>
  </si>
  <si>
    <t>3)</t>
  </si>
  <si>
    <t>RCC Ground Slab 150 mm thick, (Rate shall include for reinforcement and form required)</t>
  </si>
  <si>
    <t>c) Rates shall include for formworks : all necessary boarding, supports, erecting, framing, temporary cambering, cutting, perforations for reinforcing bars, bolts, straps, ties, hangers, pipes, removal of formwork and normal practices used.</t>
  </si>
  <si>
    <t>d) Rates shall include for reinforcing bars: cleaning, fabrication, placing, the provision for all necessary temporary fixings and supports including tie wire and chair supports, laps, and wastages.</t>
  </si>
  <si>
    <t>Apply crystalline or equivalent type waterproofing material to the surface of walkway 2nd Floor in accordance with the specifications and manufacturer's instructions</t>
  </si>
  <si>
    <t>Apply drinking water quality waterproofing material to the surface of interior under ground tank  in accordance with the specifications and manufacturer's instructions</t>
  </si>
  <si>
    <t>Apply crystalline or equivalent type waterproofing material to the surface of exterior of under ground tank  in accordance with the specifications and manufacturer's instructions</t>
  </si>
  <si>
    <t>Staircase</t>
  </si>
  <si>
    <t>125 mm wide solid blocks, laid on and incl. 1:5 Cement Mortor, tie rods, compression gap filler, nylon / plastic mesh as specified.</t>
  </si>
  <si>
    <t xml:space="preserve">a) 15mm cement plastering on walls and concrete surfaces with 1:4 Cement mortor mix as specified incl. wire mesh at joints of concrete surfaces and walls </t>
  </si>
  <si>
    <t>Steel Roof Trusses to Detail Drawings</t>
  </si>
  <si>
    <t>Stainless Steel Stair Handrails to Detail</t>
  </si>
  <si>
    <t>Stainless Steel Safety Handrails to Detail</t>
  </si>
  <si>
    <t>Roofing</t>
  </si>
  <si>
    <t>6.1.1</t>
  </si>
  <si>
    <t>Roofing Work as per the drawings, including Supply and Install Lysaght Roofing Sheet, with standard gutters and down pipes</t>
  </si>
  <si>
    <t>4.5 mm Cement fibre board and/or  on 35mm x 50mm aluminium frame at 600 X 600mm grid, smoothed and painted including framing and screws.</t>
  </si>
  <si>
    <t>Glass Fibre Standard Insulation below the roof, with fixing accessories</t>
  </si>
  <si>
    <t>Exterior of building below the roof</t>
  </si>
  <si>
    <t>A) Rates shall include for: locks, latches, closers, push plates, pull handles, bolts, kick plates, hinges and all door &amp; window hardware.</t>
  </si>
  <si>
    <t>C) All glazing shall be 6mm  silver reflected glass</t>
  </si>
  <si>
    <t>B) All Door &amp; Windows to be Aluminum sections and shall be as per the drawings and client's approval</t>
  </si>
  <si>
    <t>D) Roller Shutter - All Aluminium with alumium slats and frame to be of all stainless steel, inlcluding channel guides</t>
  </si>
  <si>
    <t>8.1.1</t>
  </si>
  <si>
    <t>Emulsion paint putty finish on concrete slab and beams,  of all internal surfaces.</t>
  </si>
  <si>
    <t>1 ) All toilet fittings shall be white ceramic and chrome plated</t>
  </si>
  <si>
    <t>2 ) All toilet fixtures shall be to a brand accepted by client.</t>
  </si>
  <si>
    <t>5 ) All water pumps shall be of a brand  approved by client.</t>
  </si>
  <si>
    <t>Complete Discharge pipe work : Contractor to provide Shop Drawings of the pump systems design as per manufacturer approved by client</t>
  </si>
  <si>
    <r>
      <t>2.5mm</t>
    </r>
    <r>
      <rPr>
        <vertAlign val="superscript"/>
        <sz val="10"/>
        <rFont val="Arial"/>
        <family val="2"/>
      </rPr>
      <t>2</t>
    </r>
    <r>
      <rPr>
        <sz val="10"/>
        <rFont val="Arial"/>
        <family val="2"/>
      </rPr>
      <t xml:space="preserve"> Wiring to light fixtures, power sockets and its switches</t>
    </r>
  </si>
  <si>
    <t>Air-conditioning Units/ AHU</t>
  </si>
  <si>
    <t>Ceiling Light</t>
  </si>
  <si>
    <t>Out door Light</t>
  </si>
  <si>
    <t>Exhaust Fan</t>
  </si>
  <si>
    <t>Exhaust Fan to be with openable grill and completely closed when not in use with insect proof screen out side</t>
  </si>
  <si>
    <t>Bill No: 15</t>
  </si>
  <si>
    <t>15 )</t>
  </si>
  <si>
    <t>FIRE STOPPING</t>
  </si>
  <si>
    <t>Construct and Complete the Fire Stoping Installations  as per the drawings</t>
  </si>
  <si>
    <t>Attached Roof Beams</t>
  </si>
  <si>
    <t>4)</t>
  </si>
  <si>
    <t>1st Floor</t>
  </si>
  <si>
    <t>6)</t>
  </si>
  <si>
    <t>TOTAL OF BILL NO. 13 (FIRE STOPPING)</t>
  </si>
  <si>
    <t>TOTAL OF BILL NO. 14 (ADDITIONS)</t>
  </si>
  <si>
    <t>TOTAL OF BILL NO. 15 (OMISSIONS)</t>
  </si>
  <si>
    <t>13)</t>
  </si>
  <si>
    <t>CONSTRUCTION OF 02 STOREY BUILDING</t>
  </si>
  <si>
    <t>PROPOSED TWO-STOREY BUILDING</t>
  </si>
  <si>
    <t>Ceiling Fan</t>
  </si>
  <si>
    <t>1200MM DIA. CEILING FAN</t>
  </si>
  <si>
    <t>CEILING Fan</t>
  </si>
  <si>
    <t>PROJECT: Baa Atoll Dharavandhoo Health Center ER</t>
  </si>
  <si>
    <t>Ministry of Health</t>
  </si>
  <si>
    <t>Transport of all Construction Waste to nearest waste Facility Island - R Atoll Vandhoo or Kaafu Atoll Thilafushi</t>
  </si>
  <si>
    <t>Backfill &amp; Compaction 200mm with fine graded sand</t>
  </si>
  <si>
    <t xml:space="preserve">Ground Beams </t>
  </si>
  <si>
    <t>Lintel Beams above all windows &amp; free standing masonry, where there is no concrete beam above.</t>
  </si>
  <si>
    <t xml:space="preserve">Airconditioning &amp; other Brackets </t>
  </si>
  <si>
    <t>GRD Floor</t>
  </si>
  <si>
    <t>Window V2</t>
  </si>
  <si>
    <t>Window W1</t>
  </si>
  <si>
    <t>Wall tiling (general areas) 3.4m high</t>
  </si>
  <si>
    <t>600 x 600 Polished Ceramic Tiles upto Ceiling height height</t>
  </si>
  <si>
    <t>600 X 600 mm Homogenious  tiles with 100 mm skirting</t>
  </si>
  <si>
    <t>Grd Floor</t>
  </si>
  <si>
    <t>Ground Floor - Interior Ceiling</t>
  </si>
  <si>
    <t>First Floor - Interior Ceiling</t>
  </si>
  <si>
    <t>Roof External Ceiling</t>
  </si>
  <si>
    <t>Sink with Sink tap etc</t>
  </si>
  <si>
    <t>Split Type Airconditioning - Ceiling Mount 32KBTU</t>
  </si>
  <si>
    <t>Split Type Airconditioning - Wall Mount 18KBTU</t>
  </si>
  <si>
    <t>Indoor Wall Light</t>
  </si>
  <si>
    <t>Two Way switches</t>
  </si>
  <si>
    <t>21 December 2019</t>
  </si>
  <si>
    <r>
      <t>Reg: SP-4215/2015</t>
    </r>
    <r>
      <rPr>
        <sz val="10"/>
        <rFont val="Garamond"/>
        <family val="1"/>
      </rPr>
      <t xml:space="preserve">   m: +9607777413 </t>
    </r>
  </si>
  <si>
    <t>Address PO Box 3013 Malé  MALDIVES</t>
  </si>
  <si>
    <t>e: fayaz.mv@outlook.com</t>
  </si>
  <si>
    <t xml:space="preserve">Novea Engineering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</si>
</sst>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mmmm\ d\,\ yyyy"/>
    <numFmt numFmtId="165" formatCode="_(* #,##0.000_);_(* \(#,##0.000\);_(* &quot;-&quot;???_);_(@_)"/>
    <numFmt numFmtId="166" formatCode="_(* #,##0.0_);_(* \(#,##0.0\);_(* &quot;-&quot;?_);_(@_)"/>
  </numFmts>
  <fonts count="20" x14ac:knownFonts="1">
    <font>
      <sz val="10"/>
      <name val="Arial"/>
    </font>
    <font>
      <sz val="10"/>
      <name val="Arial"/>
    </font>
    <font>
      <sz val="8"/>
      <name val="Arial"/>
      <family val="2"/>
    </font>
    <font>
      <b/>
      <sz val="10"/>
      <name val="Arial"/>
      <family val="2"/>
    </font>
    <font>
      <sz val="10"/>
      <name val="Arial"/>
      <family val="2"/>
    </font>
    <font>
      <b/>
      <u/>
      <sz val="10"/>
      <name val="Arial"/>
      <family val="2"/>
    </font>
    <font>
      <u/>
      <sz val="10"/>
      <name val="Arial"/>
      <family val="2"/>
    </font>
    <font>
      <i/>
      <u/>
      <sz val="10"/>
      <name val="Arial"/>
      <family val="2"/>
    </font>
    <font>
      <i/>
      <sz val="10"/>
      <name val="Arial"/>
      <family val="2"/>
    </font>
    <font>
      <b/>
      <sz val="14"/>
      <name val="Arial"/>
      <family val="2"/>
    </font>
    <font>
      <b/>
      <u/>
      <sz val="12"/>
      <name val="Times New Roman"/>
      <family val="1"/>
    </font>
    <font>
      <sz val="12"/>
      <name val="Arial"/>
      <family val="2"/>
    </font>
    <font>
      <b/>
      <sz val="20"/>
      <name val="Arial"/>
      <family val="2"/>
    </font>
    <font>
      <b/>
      <sz val="16"/>
      <name val="Arial"/>
      <family val="2"/>
    </font>
    <font>
      <b/>
      <u/>
      <sz val="16"/>
      <name val="Times New Roman"/>
      <family val="1"/>
    </font>
    <font>
      <vertAlign val="superscript"/>
      <sz val="10"/>
      <name val="Arial"/>
      <family val="2"/>
    </font>
    <font>
      <sz val="10"/>
      <color rgb="FFFF0000"/>
      <name val="Arial"/>
      <family val="2"/>
    </font>
    <font>
      <b/>
      <sz val="10"/>
      <color rgb="FFFF0000"/>
      <name val="Arial"/>
      <family val="2"/>
    </font>
    <font>
      <b/>
      <sz val="10"/>
      <name val="Garamond"/>
      <family val="1"/>
    </font>
    <font>
      <sz val="10"/>
      <name val="Garamond"/>
      <family val="1"/>
    </font>
  </fonts>
  <fills count="3">
    <fill>
      <patternFill patternType="none"/>
    </fill>
    <fill>
      <patternFill patternType="gray125"/>
    </fill>
    <fill>
      <patternFill patternType="solid">
        <fgColor indexed="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55">
    <xf numFmtId="0" fontId="0" fillId="0" borderId="0" xfId="0"/>
    <xf numFmtId="0" fontId="3" fillId="0" borderId="1" xfId="0" applyFont="1" applyBorder="1" applyAlignment="1">
      <alignment horizontal="center"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3" xfId="0" applyFont="1" applyBorder="1" applyAlignment="1">
      <alignment horizontal="center" vertical="top"/>
    </xf>
    <xf numFmtId="43" fontId="9" fillId="0" borderId="1" xfId="0" applyNumberFormat="1" applyFont="1" applyBorder="1" applyAlignment="1">
      <alignment vertical="center"/>
    </xf>
    <xf numFmtId="43" fontId="0" fillId="0" borderId="0" xfId="0" applyNumberFormat="1"/>
    <xf numFmtId="0" fontId="3" fillId="0" borderId="0" xfId="0" applyFont="1"/>
    <xf numFmtId="0" fontId="0" fillId="0" borderId="0" xfId="0" applyAlignment="1">
      <alignment horizontal="right"/>
    </xf>
    <xf numFmtId="0" fontId="3" fillId="0" borderId="0" xfId="0" applyFont="1" applyAlignment="1">
      <alignment horizontal="right"/>
    </xf>
    <xf numFmtId="0" fontId="0" fillId="0" borderId="2" xfId="0" applyBorder="1" applyAlignment="1">
      <alignment horizontal="center" vertical="center"/>
    </xf>
    <xf numFmtId="43" fontId="0" fillId="0" borderId="2" xfId="0" applyNumberFormat="1" applyBorder="1" applyAlignment="1">
      <alignment vertical="center"/>
    </xf>
    <xf numFmtId="0" fontId="0" fillId="0" borderId="3" xfId="0" applyBorder="1" applyAlignment="1">
      <alignment horizontal="center" vertical="center"/>
    </xf>
    <xf numFmtId="43" fontId="0" fillId="0" borderId="3" xfId="0" applyNumberFormat="1" applyBorder="1" applyAlignment="1">
      <alignment vertical="center"/>
    </xf>
    <xf numFmtId="43" fontId="3" fillId="0" borderId="3" xfId="1" applyFont="1" applyFill="1" applyBorder="1" applyAlignment="1">
      <alignment vertical="top" wrapText="1"/>
    </xf>
    <xf numFmtId="43" fontId="5" fillId="0" borderId="3" xfId="1" applyFont="1" applyFill="1" applyBorder="1" applyAlignment="1">
      <alignment vertical="top" wrapText="1"/>
    </xf>
    <xf numFmtId="43" fontId="4" fillId="0" borderId="3" xfId="1" applyFont="1" applyFill="1" applyBorder="1" applyAlignment="1">
      <alignment horizontal="left" vertical="justify" wrapText="1"/>
    </xf>
    <xf numFmtId="43" fontId="4" fillId="0" borderId="3" xfId="1" applyFont="1" applyFill="1" applyBorder="1" applyAlignment="1">
      <alignment vertical="top" wrapText="1"/>
    </xf>
    <xf numFmtId="43" fontId="4" fillId="0" borderId="3" xfId="1" applyFont="1" applyFill="1" applyBorder="1" applyAlignment="1">
      <alignment horizontal="left" vertical="center" wrapText="1"/>
    </xf>
    <xf numFmtId="43" fontId="4" fillId="0" borderId="2" xfId="0" applyNumberFormat="1" applyFont="1" applyBorder="1" applyAlignment="1">
      <alignment horizontal="center" vertical="center"/>
    </xf>
    <xf numFmtId="43" fontId="4" fillId="0" borderId="3" xfId="0" applyNumberFormat="1" applyFont="1" applyBorder="1" applyAlignment="1">
      <alignment horizontal="center" vertical="center"/>
    </xf>
    <xf numFmtId="43" fontId="4" fillId="0" borderId="4" xfId="0" applyNumberFormat="1" applyFont="1" applyBorder="1" applyAlignment="1">
      <alignment horizontal="center" vertical="center"/>
    </xf>
    <xf numFmtId="43" fontId="4" fillId="0" borderId="0" xfId="0" applyNumberFormat="1" applyFont="1" applyAlignment="1">
      <alignment horizontal="center" vertical="center"/>
    </xf>
    <xf numFmtId="0" fontId="4" fillId="0" borderId="5" xfId="0" applyFont="1" applyBorder="1" applyAlignment="1">
      <alignment horizontal="center" vertical="center"/>
    </xf>
    <xf numFmtId="43" fontId="4" fillId="0" borderId="5" xfId="0" applyNumberFormat="1" applyFont="1" applyBorder="1" applyAlignment="1">
      <alignment horizontal="center" vertical="center"/>
    </xf>
    <xf numFmtId="43" fontId="3" fillId="0" borderId="1" xfId="0" applyNumberFormat="1" applyFont="1" applyBorder="1" applyAlignment="1">
      <alignment horizontal="center" vertical="center" wrapText="1"/>
    </xf>
    <xf numFmtId="0" fontId="3" fillId="2" borderId="0" xfId="0" applyFont="1" applyFill="1" applyBorder="1"/>
    <xf numFmtId="164" fontId="3" fillId="2" borderId="0" xfId="0" quotePrefix="1" applyNumberFormat="1" applyFont="1" applyFill="1" applyBorder="1"/>
    <xf numFmtId="49" fontId="4" fillId="2" borderId="6" xfId="0" applyNumberFormat="1" applyFont="1" applyFill="1" applyBorder="1" applyAlignment="1">
      <alignment horizontal="right"/>
    </xf>
    <xf numFmtId="49" fontId="4" fillId="2" borderId="0" xfId="0" applyNumberFormat="1" applyFont="1" applyFill="1" applyBorder="1" applyAlignment="1">
      <alignment horizontal="right"/>
    </xf>
    <xf numFmtId="0" fontId="4" fillId="2" borderId="7" xfId="0" applyFont="1" applyFill="1" applyBorder="1"/>
    <xf numFmtId="0" fontId="4" fillId="2" borderId="8" xfId="0" applyFont="1" applyFill="1" applyBorder="1"/>
    <xf numFmtId="0" fontId="4" fillId="2" borderId="9" xfId="0" applyFont="1" applyFill="1" applyBorder="1"/>
    <xf numFmtId="0" fontId="4" fillId="2" borderId="0" xfId="0" applyFont="1" applyFill="1"/>
    <xf numFmtId="0" fontId="4" fillId="2" borderId="10" xfId="0" applyFont="1" applyFill="1" applyBorder="1"/>
    <xf numFmtId="0" fontId="4" fillId="2" borderId="0" xfId="0" applyFont="1" applyFill="1" applyBorder="1"/>
    <xf numFmtId="0" fontId="4" fillId="2" borderId="6" xfId="0" applyFont="1" applyFill="1" applyBorder="1"/>
    <xf numFmtId="0" fontId="11" fillId="2" borderId="0" xfId="0" applyFont="1" applyFill="1" applyBorder="1"/>
    <xf numFmtId="0" fontId="9" fillId="2" borderId="6" xfId="0" applyFont="1" applyFill="1" applyBorder="1" applyAlignment="1">
      <alignment horizontal="right" vertical="center"/>
    </xf>
    <xf numFmtId="0" fontId="12" fillId="2" borderId="0" xfId="0" applyFont="1" applyFill="1" applyBorder="1" applyAlignment="1">
      <alignment horizontal="right" vertical="center"/>
    </xf>
    <xf numFmtId="0" fontId="3" fillId="2" borderId="6" xfId="0" applyFont="1" applyFill="1" applyBorder="1" applyAlignment="1">
      <alignment horizontal="right" vertical="center"/>
    </xf>
    <xf numFmtId="0" fontId="13" fillId="2" borderId="0" xfId="0" applyFont="1" applyFill="1" applyBorder="1" applyAlignment="1">
      <alignment horizontal="right" vertical="center"/>
    </xf>
    <xf numFmtId="0" fontId="9" fillId="2" borderId="0" xfId="0" applyFont="1" applyFill="1" applyBorder="1" applyAlignment="1">
      <alignment horizontal="right" vertical="center"/>
    </xf>
    <xf numFmtId="0" fontId="3" fillId="2" borderId="0" xfId="0" applyFont="1" applyFill="1" applyBorder="1" applyAlignment="1">
      <alignment horizontal="right" vertical="center"/>
    </xf>
    <xf numFmtId="0" fontId="4" fillId="2" borderId="0" xfId="0" applyFont="1" applyFill="1" applyAlignment="1">
      <alignment horizontal="right"/>
    </xf>
    <xf numFmtId="0" fontId="4" fillId="2" borderId="11" xfId="0" applyFont="1" applyFill="1" applyBorder="1"/>
    <xf numFmtId="0" fontId="4" fillId="2" borderId="12" xfId="0" applyFont="1" applyFill="1" applyBorder="1"/>
    <xf numFmtId="0" fontId="4" fillId="2" borderId="13" xfId="0" applyFont="1" applyFill="1" applyBorder="1"/>
    <xf numFmtId="49" fontId="11" fillId="2" borderId="0" xfId="0" applyNumberFormat="1" applyFont="1" applyFill="1" applyBorder="1" applyAlignment="1">
      <alignment horizontal="right" vertical="center"/>
    </xf>
    <xf numFmtId="0" fontId="3" fillId="0" borderId="1" xfId="0" applyFont="1" applyBorder="1" applyAlignment="1">
      <alignment horizontal="center" vertical="center" wrapText="1"/>
    </xf>
    <xf numFmtId="0" fontId="4" fillId="0" borderId="2" xfId="0" applyFont="1" applyBorder="1" applyAlignment="1">
      <alignment vertical="center" wrapText="1"/>
    </xf>
    <xf numFmtId="0" fontId="5" fillId="0" borderId="3" xfId="0" applyFont="1" applyBorder="1" applyAlignment="1">
      <alignment vertical="center" wrapText="1"/>
    </xf>
    <xf numFmtId="0" fontId="4" fillId="0" borderId="3" xfId="0" applyFont="1" applyBorder="1" applyAlignment="1">
      <alignment vertical="center" wrapText="1"/>
    </xf>
    <xf numFmtId="0" fontId="7" fillId="0" borderId="3" xfId="0" applyFont="1" applyBorder="1" applyAlignment="1">
      <alignment vertical="center" wrapText="1"/>
    </xf>
    <xf numFmtId="0" fontId="4" fillId="0" borderId="3" xfId="0" applyFont="1" applyBorder="1" applyAlignment="1">
      <alignment vertical="justify" wrapText="1"/>
    </xf>
    <xf numFmtId="0" fontId="4" fillId="0" borderId="5" xfId="0" applyFont="1" applyBorder="1" applyAlignment="1">
      <alignment vertical="center" wrapText="1"/>
    </xf>
    <xf numFmtId="0" fontId="6" fillId="0" borderId="3" xfId="0" applyFont="1" applyBorder="1" applyAlignment="1">
      <alignment vertical="center" wrapText="1"/>
    </xf>
    <xf numFmtId="0" fontId="6" fillId="0" borderId="3" xfId="0" applyFont="1" applyBorder="1" applyAlignment="1">
      <alignment vertical="justify" wrapText="1"/>
    </xf>
    <xf numFmtId="0" fontId="4" fillId="0" borderId="0" xfId="0" applyFont="1" applyAlignment="1">
      <alignment vertical="center" wrapText="1"/>
    </xf>
    <xf numFmtId="0" fontId="5" fillId="0" borderId="3" xfId="0" applyFont="1" applyBorder="1" applyAlignment="1">
      <alignment vertical="justify" wrapText="1"/>
    </xf>
    <xf numFmtId="43" fontId="4" fillId="0" borderId="14" xfId="1" applyFont="1" applyFill="1" applyBorder="1" applyAlignment="1">
      <alignment horizontal="center" vertical="center" wrapText="1"/>
    </xf>
    <xf numFmtId="43" fontId="4" fillId="0" borderId="0" xfId="1" applyFont="1" applyFill="1" applyBorder="1" applyAlignment="1">
      <alignment horizontal="center" vertical="center" wrapText="1"/>
    </xf>
    <xf numFmtId="43" fontId="3" fillId="0" borderId="3" xfId="1" applyNumberFormat="1" applyFont="1" applyFill="1" applyBorder="1" applyAlignment="1">
      <alignment horizontal="center" vertical="center" wrapText="1"/>
    </xf>
    <xf numFmtId="43" fontId="3" fillId="0" borderId="14" xfId="1" applyNumberFormat="1" applyFont="1" applyFill="1" applyBorder="1" applyAlignment="1">
      <alignment horizontal="center" vertical="center" wrapText="1"/>
    </xf>
    <xf numFmtId="43" fontId="4" fillId="0" borderId="14" xfId="1" applyNumberFormat="1" applyFont="1" applyFill="1" applyBorder="1" applyAlignment="1">
      <alignment horizontal="center" vertical="center" wrapText="1"/>
    </xf>
    <xf numFmtId="43" fontId="4" fillId="0" borderId="0" xfId="1" applyNumberFormat="1" applyFont="1" applyFill="1" applyBorder="1" applyAlignment="1">
      <alignment horizontal="center" vertical="center" wrapText="1"/>
    </xf>
    <xf numFmtId="43" fontId="4" fillId="0" borderId="3" xfId="1" applyFont="1" applyFill="1" applyBorder="1" applyAlignment="1">
      <alignment horizontal="center" vertical="center" wrapText="1"/>
    </xf>
    <xf numFmtId="0" fontId="4" fillId="0" borderId="0" xfId="0" applyFont="1"/>
    <xf numFmtId="0" fontId="4" fillId="0" borderId="0" xfId="0" applyFont="1" applyBorder="1"/>
    <xf numFmtId="43" fontId="4" fillId="2" borderId="3" xfId="0" applyNumberFormat="1" applyFont="1" applyFill="1" applyBorder="1" applyAlignment="1">
      <alignment horizontal="center" vertical="center"/>
    </xf>
    <xf numFmtId="0" fontId="4" fillId="0" borderId="0" xfId="0" applyFont="1" applyAlignment="1">
      <alignment horizontal="center" vertical="center" wrapText="1"/>
    </xf>
    <xf numFmtId="43" fontId="4" fillId="0" borderId="5" xfId="1" applyFont="1" applyFill="1" applyBorder="1" applyAlignment="1">
      <alignment horizontal="center" vertical="center" wrapText="1"/>
    </xf>
    <xf numFmtId="43" fontId="3" fillId="0" borderId="1" xfId="0" applyNumberFormat="1" applyFont="1" applyBorder="1" applyAlignment="1" applyProtection="1">
      <alignment horizontal="center" vertical="center" wrapText="1"/>
      <protection locked="0"/>
    </xf>
    <xf numFmtId="43" fontId="4" fillId="0" borderId="2" xfId="0" applyNumberFormat="1" applyFont="1" applyBorder="1" applyAlignment="1" applyProtection="1">
      <alignment horizontal="center" vertical="center"/>
      <protection locked="0"/>
    </xf>
    <xf numFmtId="43" fontId="4" fillId="0" borderId="3" xfId="0" applyNumberFormat="1"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43" fontId="4" fillId="0" borderId="5" xfId="0" applyNumberFormat="1" applyFont="1" applyBorder="1" applyAlignment="1" applyProtection="1">
      <alignment horizontal="center" vertical="center"/>
      <protection locked="0"/>
    </xf>
    <xf numFmtId="43" fontId="4" fillId="0" borderId="0" xfId="0" applyNumberFormat="1" applyFont="1" applyAlignment="1" applyProtection="1">
      <alignment horizontal="center" vertical="center"/>
      <protection locked="0"/>
    </xf>
    <xf numFmtId="43" fontId="4" fillId="0" borderId="3" xfId="1" applyNumberFormat="1" applyFont="1" applyFill="1" applyBorder="1" applyAlignment="1">
      <alignment horizontal="center" vertical="center" wrapText="1"/>
    </xf>
    <xf numFmtId="43" fontId="4" fillId="0" borderId="0" xfId="0" applyNumberFormat="1" applyFont="1"/>
    <xf numFmtId="165" fontId="4" fillId="0" borderId="2" xfId="0" applyNumberFormat="1" applyFont="1" applyBorder="1" applyAlignment="1">
      <alignment horizontal="center" vertical="center"/>
    </xf>
    <xf numFmtId="165" fontId="4" fillId="0" borderId="3" xfId="0" applyNumberFormat="1" applyFont="1" applyBorder="1" applyAlignment="1">
      <alignment horizontal="center" vertical="center"/>
    </xf>
    <xf numFmtId="0" fontId="4" fillId="0" borderId="15" xfId="0" applyFont="1" applyBorder="1"/>
    <xf numFmtId="0" fontId="5" fillId="0" borderId="0" xfId="0" applyFont="1" applyBorder="1" applyAlignment="1">
      <alignment vertical="center" wrapText="1"/>
    </xf>
    <xf numFmtId="0" fontId="4" fillId="0" borderId="0" xfId="0" applyFont="1" applyBorder="1" applyAlignment="1">
      <alignment vertical="justify" wrapText="1"/>
    </xf>
    <xf numFmtId="0" fontId="4" fillId="0" borderId="0" xfId="0" applyFont="1" applyBorder="1" applyAlignment="1">
      <alignment vertical="center" wrapText="1"/>
    </xf>
    <xf numFmtId="166" fontId="4" fillId="0" borderId="3" xfId="0" applyNumberFormat="1" applyFont="1" applyBorder="1" applyAlignment="1">
      <alignment horizontal="center" vertical="center"/>
    </xf>
    <xf numFmtId="0" fontId="16" fillId="2" borderId="0" xfId="0" applyFont="1" applyFill="1" applyBorder="1"/>
    <xf numFmtId="0" fontId="4" fillId="0" borderId="4" xfId="0" applyFont="1" applyBorder="1" applyAlignment="1">
      <alignment horizontal="center" vertical="center"/>
    </xf>
    <xf numFmtId="0" fontId="3" fillId="0" borderId="3" xfId="0" applyFont="1" applyBorder="1" applyAlignment="1">
      <alignment horizontal="center" vertical="center"/>
    </xf>
    <xf numFmtId="2" fontId="4" fillId="0" borderId="0" xfId="0" applyNumberFormat="1" applyFont="1"/>
    <xf numFmtId="0" fontId="4" fillId="0" borderId="0" xfId="0" applyFont="1" applyFill="1" applyBorder="1" applyAlignment="1">
      <alignment horizontal="center" vertical="center"/>
    </xf>
    <xf numFmtId="43" fontId="4" fillId="0" borderId="3" xfId="0" applyNumberFormat="1" applyFont="1" applyFill="1" applyBorder="1" applyAlignment="1">
      <alignment horizontal="center" vertical="center"/>
    </xf>
    <xf numFmtId="0" fontId="16" fillId="0" borderId="0" xfId="0" applyFont="1"/>
    <xf numFmtId="0" fontId="17" fillId="0" borderId="0" xfId="0" applyFont="1"/>
    <xf numFmtId="0" fontId="16" fillId="0" borderId="0" xfId="0" applyFont="1" applyAlignment="1">
      <alignment horizontal="center" vertical="center"/>
    </xf>
    <xf numFmtId="0" fontId="8" fillId="0" borderId="3" xfId="0" applyFont="1" applyBorder="1" applyAlignment="1">
      <alignment vertical="justify" wrapText="1"/>
    </xf>
    <xf numFmtId="0" fontId="8" fillId="0" borderId="3" xfId="0" applyFont="1" applyFill="1" applyBorder="1" applyAlignment="1">
      <alignment vertical="justify" wrapText="1"/>
    </xf>
    <xf numFmtId="0" fontId="4" fillId="0" borderId="3" xfId="0" applyFont="1" applyFill="1" applyBorder="1" applyAlignment="1">
      <alignment horizontal="center" vertical="top"/>
    </xf>
    <xf numFmtId="0" fontId="4" fillId="0" borderId="3" xfId="0" applyFont="1" applyFill="1" applyBorder="1" applyAlignment="1">
      <alignment vertical="justify" wrapText="1"/>
    </xf>
    <xf numFmtId="166" fontId="4" fillId="0" borderId="3" xfId="0" applyNumberFormat="1" applyFont="1" applyFill="1" applyBorder="1" applyAlignment="1">
      <alignment horizontal="center" vertical="center"/>
    </xf>
    <xf numFmtId="0" fontId="4" fillId="0" borderId="3" xfId="0" applyFont="1" applyFill="1" applyBorder="1" applyAlignment="1">
      <alignment horizontal="center" vertical="center"/>
    </xf>
    <xf numFmtId="43" fontId="4" fillId="0" borderId="3" xfId="0" applyNumberFormat="1" applyFont="1" applyFill="1" applyBorder="1" applyAlignment="1" applyProtection="1">
      <alignment horizontal="center" vertical="center"/>
      <protection locked="0"/>
    </xf>
    <xf numFmtId="0" fontId="4" fillId="0" borderId="0" xfId="0" applyFont="1" applyFill="1"/>
    <xf numFmtId="0" fontId="3" fillId="0" borderId="3" xfId="0" applyFont="1" applyFill="1" applyBorder="1" applyAlignment="1">
      <alignment horizontal="center" vertical="center"/>
    </xf>
    <xf numFmtId="0" fontId="3" fillId="0" borderId="3" xfId="0" applyFont="1" applyFill="1" applyBorder="1" applyAlignment="1">
      <alignment vertical="center" wrapText="1"/>
    </xf>
    <xf numFmtId="0" fontId="4" fillId="0" borderId="2" xfId="0" applyFont="1" applyFill="1" applyBorder="1" applyAlignment="1">
      <alignment horizontal="center" vertical="center"/>
    </xf>
    <xf numFmtId="0" fontId="4" fillId="0" borderId="2" xfId="0" applyFont="1" applyFill="1" applyBorder="1" applyAlignment="1">
      <alignment vertical="center" wrapText="1"/>
    </xf>
    <xf numFmtId="43" fontId="4" fillId="0" borderId="2" xfId="0" applyNumberFormat="1" applyFont="1" applyFill="1" applyBorder="1" applyAlignment="1">
      <alignment horizontal="center" vertical="center"/>
    </xf>
    <xf numFmtId="43" fontId="4" fillId="0" borderId="2" xfId="0" applyNumberFormat="1" applyFont="1" applyFill="1" applyBorder="1" applyAlignment="1" applyProtection="1">
      <alignment horizontal="center" vertical="center"/>
      <protection locked="0"/>
    </xf>
    <xf numFmtId="0" fontId="5" fillId="0" borderId="3" xfId="0" applyFont="1" applyFill="1" applyBorder="1" applyAlignment="1">
      <alignment vertical="center" wrapText="1"/>
    </xf>
    <xf numFmtId="0" fontId="3" fillId="0" borderId="2"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4" fillId="0" borderId="5" xfId="0" applyFont="1" applyFill="1" applyBorder="1" applyAlignment="1">
      <alignment horizontal="center" vertical="top"/>
    </xf>
    <xf numFmtId="0" fontId="4" fillId="0" borderId="5" xfId="0" applyFont="1" applyFill="1" applyBorder="1" applyAlignment="1">
      <alignment vertical="justify" wrapText="1"/>
    </xf>
    <xf numFmtId="166"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43" fontId="4" fillId="0" borderId="5" xfId="0" applyNumberFormat="1" applyFont="1" applyFill="1" applyBorder="1" applyAlignment="1" applyProtection="1">
      <alignment horizontal="center" vertical="center"/>
      <protection locked="0"/>
    </xf>
    <xf numFmtId="0" fontId="18" fillId="0" borderId="0" xfId="0" applyFont="1"/>
    <xf numFmtId="0" fontId="19" fillId="0" borderId="0" xfId="0" applyFont="1"/>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43" fontId="3" fillId="0" borderId="1" xfId="0" applyNumberFormat="1" applyFont="1" applyBorder="1" applyAlignment="1" applyProtection="1">
      <alignment horizontal="center" vertical="center"/>
      <protection locked="0"/>
    </xf>
    <xf numFmtId="43" fontId="3" fillId="0" borderId="2" xfId="0" applyNumberFormat="1" applyFont="1" applyBorder="1" applyAlignment="1" applyProtection="1">
      <alignment horizontal="center" vertical="center"/>
      <protection locked="0"/>
    </xf>
    <xf numFmtId="43" fontId="3" fillId="0" borderId="5" xfId="0" applyNumberFormat="1" applyFont="1" applyBorder="1" applyAlignment="1" applyProtection="1">
      <alignment horizontal="center" vertical="center"/>
      <protection locked="0"/>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43" fontId="3" fillId="0" borderId="2" xfId="0" applyNumberFormat="1" applyFont="1" applyFill="1" applyBorder="1" applyAlignment="1" applyProtection="1">
      <alignment horizontal="center" vertical="center"/>
      <protection locked="0"/>
    </xf>
    <xf numFmtId="43" fontId="3" fillId="0" borderId="5" xfId="0" applyNumberFormat="1" applyFont="1" applyFill="1" applyBorder="1" applyAlignment="1" applyProtection="1">
      <alignment horizontal="center" vertical="center"/>
      <protection locked="0"/>
    </xf>
    <xf numFmtId="0" fontId="8" fillId="0" borderId="19"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21" xfId="0" applyFont="1" applyFill="1" applyBorder="1" applyAlignment="1">
      <alignment horizontal="center" vertical="center"/>
    </xf>
    <xf numFmtId="0" fontId="0" fillId="0" borderId="20" xfId="0" applyBorder="1"/>
    <xf numFmtId="0" fontId="0" fillId="0" borderId="21" xfId="0" applyBorder="1"/>
    <xf numFmtId="0" fontId="0" fillId="0" borderId="17" xfId="0" applyBorder="1"/>
    <xf numFmtId="0" fontId="0" fillId="0" borderId="18" xfId="0" applyBorder="1"/>
    <xf numFmtId="0" fontId="0" fillId="0" borderId="3" xfId="0" applyNumberFormat="1" applyBorder="1" applyAlignment="1">
      <alignment horizontal="left"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14" fillId="0" borderId="0" xfId="0" applyFont="1" applyAlignment="1">
      <alignment horizontal="center"/>
    </xf>
    <xf numFmtId="0" fontId="10" fillId="0" borderId="0" xfId="0" applyFont="1" applyAlignment="1">
      <alignment horizontal="center"/>
    </xf>
    <xf numFmtId="0" fontId="3" fillId="0" borderId="1" xfId="0" applyFont="1" applyBorder="1" applyAlignment="1">
      <alignment horizontal="center" vertical="center"/>
    </xf>
    <xf numFmtId="0" fontId="0" fillId="0" borderId="2" xfId="0" applyNumberFormat="1" applyBorder="1" applyAlignment="1">
      <alignment horizontal="left" vertical="center"/>
    </xf>
    <xf numFmtId="43" fontId="3" fillId="0" borderId="0" xfId="1" applyNumberFormat="1" applyFont="1" applyFill="1" applyBorder="1" applyAlignment="1">
      <alignment horizontal="center" vertical="center" wrapText="1"/>
    </xf>
    <xf numFmtId="43" fontId="4" fillId="0" borderId="4" xfId="1" applyNumberFormat="1" applyFont="1" applyFill="1" applyBorder="1" applyAlignment="1">
      <alignment horizontal="center" vertical="center" wrapText="1"/>
    </xf>
    <xf numFmtId="43" fontId="4" fillId="0" borderId="0" xfId="0" applyNumberFormat="1" applyFont="1" applyBorder="1" applyAlignment="1">
      <alignment horizontal="center" vertical="center"/>
    </xf>
    <xf numFmtId="43" fontId="4" fillId="0" borderId="4" xfId="0" applyNumberFormat="1" applyFont="1" applyFill="1" applyBorder="1" applyAlignment="1">
      <alignment horizontal="center"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4"/>
  <sheetViews>
    <sheetView showGridLines="0" tabSelected="1" zoomScaleNormal="100" zoomScaleSheetLayoutView="70" workbookViewId="0">
      <pane ySplit="1" topLeftCell="A2" activePane="bottomLeft" state="frozen"/>
      <selection activeCell="B409" sqref="B409"/>
      <selection pane="bottomLeft" activeCell="M366" sqref="M366"/>
    </sheetView>
  </sheetViews>
  <sheetFormatPr defaultRowHeight="12.75" x14ac:dyDescent="0.2"/>
  <cols>
    <col min="1" max="1" width="9.5703125" style="2" bestFit="1" customWidth="1"/>
    <col min="2" max="2" width="39.42578125" style="59" customWidth="1"/>
    <col min="3" max="3" width="9.28515625" style="23" hidden="1" customWidth="1"/>
    <col min="4" max="4" width="9.28515625" style="23" customWidth="1"/>
    <col min="5" max="5" width="6" style="2" bestFit="1" customWidth="1"/>
    <col min="6" max="6" width="11.28515625" style="79" bestFit="1" customWidth="1"/>
    <col min="7" max="7" width="12.85546875" style="79" bestFit="1" customWidth="1"/>
    <col min="8" max="8" width="7" style="68" bestFit="1" customWidth="1"/>
    <col min="9" max="9" width="8.7109375" style="68" customWidth="1"/>
    <col min="10" max="10" width="8.85546875" style="68" customWidth="1"/>
    <col min="11" max="11" width="5.85546875" style="68" customWidth="1"/>
    <col min="12" max="12" width="5.42578125" style="68" customWidth="1"/>
    <col min="13" max="13" width="9.140625" style="68" customWidth="1"/>
    <col min="14" max="14" width="12" style="68" bestFit="1" customWidth="1"/>
    <col min="15" max="15" width="4.5703125" style="68" bestFit="1" customWidth="1"/>
    <col min="16" max="16" width="8" style="68" customWidth="1"/>
    <col min="17" max="17" width="3" style="68" bestFit="1" customWidth="1"/>
    <col min="18" max="16384" width="9.140625" style="68"/>
  </cols>
  <sheetData>
    <row r="1" spans="1:15" s="71" customFormat="1" x14ac:dyDescent="0.2">
      <c r="A1" s="50" t="s">
        <v>0</v>
      </c>
      <c r="B1" s="50" t="s">
        <v>1</v>
      </c>
      <c r="C1" s="26" t="s">
        <v>3</v>
      </c>
      <c r="D1" s="26" t="s">
        <v>3</v>
      </c>
      <c r="E1" s="50" t="s">
        <v>2</v>
      </c>
      <c r="F1" s="73" t="s">
        <v>168</v>
      </c>
      <c r="G1" s="73" t="s">
        <v>169</v>
      </c>
    </row>
    <row r="2" spans="1:15" x14ac:dyDescent="0.2">
      <c r="A2" s="3"/>
      <c r="B2" s="51"/>
      <c r="C2" s="20"/>
      <c r="D2" s="20"/>
      <c r="E2" s="3"/>
      <c r="F2" s="74"/>
      <c r="G2" s="74"/>
    </row>
    <row r="3" spans="1:15" x14ac:dyDescent="0.2">
      <c r="A3" s="4"/>
      <c r="B3" s="52" t="s">
        <v>4</v>
      </c>
      <c r="C3" s="21"/>
      <c r="D3" s="21"/>
      <c r="E3" s="4"/>
      <c r="F3" s="75"/>
      <c r="G3" s="75"/>
      <c r="M3" s="69"/>
      <c r="N3" s="69"/>
      <c r="O3" s="69"/>
    </row>
    <row r="4" spans="1:15" x14ac:dyDescent="0.2">
      <c r="A4" s="4"/>
      <c r="B4" s="52" t="s">
        <v>5</v>
      </c>
      <c r="C4" s="21"/>
      <c r="D4" s="21"/>
      <c r="E4" s="4"/>
      <c r="F4" s="75"/>
      <c r="G4" s="75"/>
      <c r="M4" s="69"/>
      <c r="N4" s="69"/>
      <c r="O4" s="69"/>
    </row>
    <row r="5" spans="1:15" x14ac:dyDescent="0.2">
      <c r="A5" s="4"/>
      <c r="B5" s="53"/>
      <c r="C5" s="21"/>
      <c r="D5" s="21"/>
      <c r="E5" s="4"/>
      <c r="F5" s="75"/>
      <c r="G5" s="75"/>
      <c r="M5" s="69"/>
      <c r="N5" s="69"/>
      <c r="O5" s="69"/>
    </row>
    <row r="6" spans="1:15" x14ac:dyDescent="0.2">
      <c r="A6" s="4">
        <v>1.1000000000000001</v>
      </c>
      <c r="B6" s="52" t="s">
        <v>6</v>
      </c>
      <c r="C6" s="21"/>
      <c r="D6" s="21"/>
      <c r="E6" s="4"/>
      <c r="F6" s="75"/>
      <c r="G6" s="75"/>
      <c r="M6" s="69"/>
      <c r="N6" s="69"/>
      <c r="O6" s="69"/>
    </row>
    <row r="7" spans="1:15" x14ac:dyDescent="0.2">
      <c r="A7" s="4" t="s">
        <v>7</v>
      </c>
      <c r="B7" s="54" t="s">
        <v>8</v>
      </c>
      <c r="C7" s="21"/>
      <c r="D7" s="21"/>
      <c r="E7" s="4"/>
      <c r="F7" s="75"/>
      <c r="G7" s="75"/>
      <c r="M7" s="69"/>
      <c r="N7" s="69"/>
      <c r="O7" s="69"/>
    </row>
    <row r="8" spans="1:15" x14ac:dyDescent="0.2">
      <c r="A8" s="4"/>
      <c r="B8" s="53" t="s">
        <v>9</v>
      </c>
      <c r="C8" s="21"/>
      <c r="D8" s="21"/>
      <c r="E8" s="4"/>
      <c r="F8" s="75"/>
      <c r="G8" s="75"/>
      <c r="M8" s="69"/>
      <c r="N8" s="69"/>
      <c r="O8" s="69"/>
    </row>
    <row r="9" spans="1:15" x14ac:dyDescent="0.2">
      <c r="A9" s="4"/>
      <c r="B9" s="53" t="s">
        <v>10</v>
      </c>
      <c r="C9" s="21"/>
      <c r="D9" s="21"/>
      <c r="E9" s="4"/>
      <c r="F9" s="75"/>
      <c r="G9" s="75"/>
      <c r="M9" s="69"/>
      <c r="N9" s="69"/>
      <c r="O9" s="69"/>
    </row>
    <row r="10" spans="1:15" x14ac:dyDescent="0.2">
      <c r="A10" s="4"/>
      <c r="B10" s="53" t="s">
        <v>11</v>
      </c>
      <c r="C10" s="21"/>
      <c r="D10" s="21"/>
      <c r="E10" s="4"/>
      <c r="F10" s="75"/>
      <c r="G10" s="75"/>
      <c r="M10" s="69"/>
      <c r="N10" s="69"/>
      <c r="O10" s="69"/>
    </row>
    <row r="11" spans="1:15" x14ac:dyDescent="0.2">
      <c r="A11" s="4"/>
      <c r="B11" s="53" t="s">
        <v>12</v>
      </c>
      <c r="C11" s="21"/>
      <c r="D11" s="21"/>
      <c r="E11" s="4"/>
      <c r="F11" s="75"/>
      <c r="G11" s="75"/>
      <c r="M11" s="69"/>
      <c r="N11" s="69"/>
      <c r="O11" s="69"/>
    </row>
    <row r="12" spans="1:15" x14ac:dyDescent="0.2">
      <c r="A12" s="4"/>
      <c r="B12" s="53" t="s">
        <v>13</v>
      </c>
      <c r="C12" s="21"/>
      <c r="D12" s="21"/>
      <c r="E12" s="4"/>
      <c r="F12" s="75"/>
      <c r="G12" s="75"/>
      <c r="M12" s="69"/>
      <c r="N12" s="69"/>
      <c r="O12" s="69"/>
    </row>
    <row r="13" spans="1:15" x14ac:dyDescent="0.2">
      <c r="A13" s="4"/>
      <c r="B13" s="53" t="s">
        <v>14</v>
      </c>
      <c r="C13" s="21"/>
      <c r="D13" s="21"/>
      <c r="E13" s="4"/>
      <c r="F13" s="75"/>
      <c r="G13" s="75"/>
      <c r="M13" s="69"/>
      <c r="N13" s="69"/>
      <c r="O13" s="69"/>
    </row>
    <row r="14" spans="1:15" x14ac:dyDescent="0.2">
      <c r="A14" s="4"/>
      <c r="B14" s="53" t="s">
        <v>15</v>
      </c>
      <c r="C14" s="21"/>
      <c r="D14" s="21"/>
      <c r="E14" s="4"/>
      <c r="F14" s="75"/>
      <c r="G14" s="75"/>
    </row>
    <row r="15" spans="1:15" x14ac:dyDescent="0.2">
      <c r="A15" s="4"/>
      <c r="B15" s="53" t="s">
        <v>16</v>
      </c>
      <c r="C15" s="21"/>
      <c r="D15" s="21"/>
      <c r="E15" s="4"/>
      <c r="F15" s="75"/>
      <c r="G15" s="75"/>
    </row>
    <row r="16" spans="1:15" x14ac:dyDescent="0.2">
      <c r="A16" s="4"/>
      <c r="B16" s="53" t="s">
        <v>17</v>
      </c>
      <c r="C16" s="21"/>
      <c r="D16" s="21"/>
      <c r="E16" s="4"/>
      <c r="F16" s="75"/>
      <c r="G16" s="75"/>
    </row>
    <row r="17" spans="1:7" x14ac:dyDescent="0.2">
      <c r="A17" s="4"/>
      <c r="B17" s="53" t="s">
        <v>18</v>
      </c>
      <c r="C17" s="21"/>
      <c r="D17" s="21"/>
      <c r="E17" s="4"/>
      <c r="F17" s="75"/>
      <c r="G17" s="75"/>
    </row>
    <row r="18" spans="1:7" x14ac:dyDescent="0.2">
      <c r="A18" s="4"/>
      <c r="B18" s="53" t="s">
        <v>19</v>
      </c>
      <c r="C18" s="21"/>
      <c r="D18" s="21"/>
      <c r="E18" s="4"/>
      <c r="F18" s="75"/>
      <c r="G18" s="75"/>
    </row>
    <row r="19" spans="1:7" x14ac:dyDescent="0.2">
      <c r="A19" s="4"/>
      <c r="B19" s="53"/>
      <c r="C19" s="21"/>
      <c r="D19" s="21"/>
      <c r="E19" s="4"/>
      <c r="F19" s="75"/>
      <c r="G19" s="75"/>
    </row>
    <row r="20" spans="1:7" x14ac:dyDescent="0.2">
      <c r="A20" s="4">
        <v>1.2</v>
      </c>
      <c r="B20" s="52" t="s">
        <v>20</v>
      </c>
      <c r="C20" s="21"/>
      <c r="D20" s="21"/>
      <c r="E20" s="4"/>
      <c r="F20" s="75"/>
      <c r="G20" s="75"/>
    </row>
    <row r="21" spans="1:7" ht="51" x14ac:dyDescent="0.2">
      <c r="A21" s="5" t="s">
        <v>7</v>
      </c>
      <c r="B21" s="55" t="s">
        <v>21</v>
      </c>
      <c r="C21" s="21">
        <v>1</v>
      </c>
      <c r="D21" s="21">
        <f>ROUND(C21,2)</f>
        <v>1</v>
      </c>
      <c r="E21" s="4" t="s">
        <v>22</v>
      </c>
      <c r="F21" s="75"/>
      <c r="G21" s="75"/>
    </row>
    <row r="22" spans="1:7" x14ac:dyDescent="0.2">
      <c r="A22" s="4"/>
      <c r="B22" s="53"/>
      <c r="C22" s="21"/>
      <c r="D22" s="21"/>
      <c r="E22" s="4"/>
      <c r="F22" s="75"/>
      <c r="G22" s="75"/>
    </row>
    <row r="23" spans="1:7" x14ac:dyDescent="0.2">
      <c r="A23" s="4">
        <v>1.3</v>
      </c>
      <c r="B23" s="52" t="s">
        <v>23</v>
      </c>
      <c r="C23" s="21"/>
      <c r="D23" s="21"/>
      <c r="E23" s="4"/>
      <c r="F23" s="75"/>
      <c r="G23" s="75"/>
    </row>
    <row r="24" spans="1:7" x14ac:dyDescent="0.2">
      <c r="A24" s="4" t="s">
        <v>7</v>
      </c>
      <c r="B24" s="53" t="s">
        <v>24</v>
      </c>
      <c r="C24" s="21">
        <v>1</v>
      </c>
      <c r="D24" s="21">
        <f>ROUND(C24,2)</f>
        <v>1</v>
      </c>
      <c r="E24" s="4" t="s">
        <v>25</v>
      </c>
      <c r="F24" s="75"/>
      <c r="G24" s="75"/>
    </row>
    <row r="25" spans="1:7" x14ac:dyDescent="0.2">
      <c r="A25" s="4"/>
      <c r="B25" s="53"/>
      <c r="C25" s="21"/>
      <c r="D25" s="21"/>
      <c r="E25" s="4"/>
      <c r="F25" s="75"/>
      <c r="G25" s="75"/>
    </row>
    <row r="26" spans="1:7" x14ac:dyDescent="0.2">
      <c r="A26" s="4">
        <v>1.4</v>
      </c>
      <c r="B26" s="52" t="s">
        <v>26</v>
      </c>
      <c r="C26" s="21"/>
      <c r="D26" s="21"/>
      <c r="E26" s="4"/>
      <c r="F26" s="75"/>
      <c r="G26" s="75"/>
    </row>
    <row r="27" spans="1:7" ht="25.5" x14ac:dyDescent="0.2">
      <c r="A27" s="5" t="s">
        <v>7</v>
      </c>
      <c r="B27" s="55" t="s">
        <v>27</v>
      </c>
      <c r="C27" s="21">
        <v>1</v>
      </c>
      <c r="D27" s="21">
        <f>ROUND(C27,2)</f>
        <v>1</v>
      </c>
      <c r="E27" s="4" t="s">
        <v>22</v>
      </c>
      <c r="F27" s="75"/>
      <c r="G27" s="75"/>
    </row>
    <row r="28" spans="1:7" ht="38.25" x14ac:dyDescent="0.2">
      <c r="A28" s="5" t="s">
        <v>33</v>
      </c>
      <c r="B28" s="55" t="s">
        <v>259</v>
      </c>
      <c r="C28" s="21">
        <v>1</v>
      </c>
      <c r="D28" s="21">
        <f>ROUND(C28,2)</f>
        <v>1</v>
      </c>
      <c r="E28" s="4" t="s">
        <v>22</v>
      </c>
      <c r="F28" s="75"/>
      <c r="G28" s="75"/>
    </row>
    <row r="29" spans="1:7" x14ac:dyDescent="0.2">
      <c r="A29" s="4"/>
      <c r="B29" s="53"/>
      <c r="C29" s="21"/>
      <c r="D29" s="21"/>
      <c r="E29" s="4"/>
      <c r="F29" s="75"/>
      <c r="G29" s="75"/>
    </row>
    <row r="30" spans="1:7" x14ac:dyDescent="0.2">
      <c r="A30" s="4"/>
      <c r="B30" s="53"/>
      <c r="C30" s="21"/>
      <c r="D30" s="21"/>
      <c r="E30" s="4"/>
      <c r="F30" s="75"/>
      <c r="G30" s="75"/>
    </row>
    <row r="31" spans="1:7" x14ac:dyDescent="0.2">
      <c r="A31" s="4"/>
      <c r="B31" s="53"/>
      <c r="C31" s="21"/>
      <c r="D31" s="21"/>
      <c r="E31" s="4"/>
      <c r="F31" s="75"/>
      <c r="G31" s="75"/>
    </row>
    <row r="32" spans="1:7" x14ac:dyDescent="0.2">
      <c r="A32" s="4"/>
      <c r="B32" s="53"/>
      <c r="C32" s="21"/>
      <c r="D32" s="21"/>
      <c r="E32" s="4"/>
      <c r="F32" s="75"/>
      <c r="G32" s="75"/>
    </row>
    <row r="33" spans="1:7" x14ac:dyDescent="0.2">
      <c r="A33" s="4"/>
      <c r="B33" s="53"/>
      <c r="C33" s="21"/>
      <c r="D33" s="21"/>
      <c r="E33" s="4"/>
      <c r="F33" s="75"/>
      <c r="G33" s="75"/>
    </row>
    <row r="34" spans="1:7" x14ac:dyDescent="0.2">
      <c r="A34" s="4"/>
      <c r="B34" s="53"/>
      <c r="C34" s="21"/>
      <c r="D34" s="21"/>
      <c r="E34" s="4"/>
      <c r="F34" s="75"/>
      <c r="G34" s="75"/>
    </row>
    <row r="35" spans="1:7" x14ac:dyDescent="0.2">
      <c r="A35" s="4"/>
      <c r="B35" s="53"/>
      <c r="C35" s="21"/>
      <c r="D35" s="21"/>
      <c r="E35" s="4"/>
      <c r="F35" s="75"/>
      <c r="G35" s="75"/>
    </row>
    <row r="36" spans="1:7" x14ac:dyDescent="0.2">
      <c r="A36" s="4"/>
      <c r="B36" s="53"/>
      <c r="C36" s="21"/>
      <c r="D36" s="21"/>
      <c r="E36" s="4"/>
      <c r="F36" s="75"/>
      <c r="G36" s="75"/>
    </row>
    <row r="37" spans="1:7" x14ac:dyDescent="0.2">
      <c r="A37" s="122" t="s">
        <v>45</v>
      </c>
      <c r="B37" s="123"/>
      <c r="C37" s="123"/>
      <c r="D37" s="123"/>
      <c r="E37" s="123"/>
      <c r="F37" s="76"/>
      <c r="G37" s="128"/>
    </row>
    <row r="38" spans="1:7" x14ac:dyDescent="0.2">
      <c r="A38" s="125" t="s">
        <v>28</v>
      </c>
      <c r="B38" s="126"/>
      <c r="C38" s="126"/>
      <c r="D38" s="126"/>
      <c r="E38" s="126"/>
      <c r="F38" s="77"/>
      <c r="G38" s="128"/>
    </row>
    <row r="39" spans="1:7" x14ac:dyDescent="0.2">
      <c r="A39" s="3"/>
      <c r="B39" s="51"/>
      <c r="C39" s="20"/>
      <c r="D39" s="20"/>
      <c r="E39" s="3"/>
      <c r="F39" s="74"/>
      <c r="G39" s="74"/>
    </row>
    <row r="40" spans="1:7" x14ac:dyDescent="0.2">
      <c r="A40" s="4"/>
      <c r="B40" s="52" t="s">
        <v>29</v>
      </c>
      <c r="C40" s="21"/>
      <c r="D40" s="21"/>
      <c r="E40" s="4"/>
      <c r="F40" s="75"/>
      <c r="G40" s="75"/>
    </row>
    <row r="41" spans="1:7" x14ac:dyDescent="0.2">
      <c r="A41" s="4"/>
      <c r="B41" s="52" t="s">
        <v>106</v>
      </c>
      <c r="C41" s="63"/>
      <c r="D41" s="63"/>
      <c r="E41" s="4"/>
      <c r="F41" s="75"/>
      <c r="G41" s="75"/>
    </row>
    <row r="42" spans="1:7" x14ac:dyDescent="0.2">
      <c r="A42" s="4"/>
      <c r="B42" s="15"/>
      <c r="C42" s="63"/>
      <c r="D42" s="63"/>
      <c r="E42" s="4"/>
      <c r="F42" s="75"/>
      <c r="G42" s="75"/>
    </row>
    <row r="43" spans="1:7" x14ac:dyDescent="0.2">
      <c r="A43" s="4">
        <v>2.1</v>
      </c>
      <c r="B43" s="16" t="s">
        <v>107</v>
      </c>
      <c r="C43" s="64"/>
      <c r="D43" s="151"/>
      <c r="E43" s="4"/>
      <c r="F43" s="75"/>
      <c r="G43" s="75"/>
    </row>
    <row r="44" spans="1:7" ht="51" x14ac:dyDescent="0.2">
      <c r="A44" s="4"/>
      <c r="B44" s="17" t="s">
        <v>108</v>
      </c>
      <c r="C44" s="65"/>
      <c r="D44" s="66"/>
      <c r="E44" s="4"/>
      <c r="F44" s="75"/>
      <c r="G44" s="75"/>
    </row>
    <row r="45" spans="1:7" x14ac:dyDescent="0.2">
      <c r="A45" s="4"/>
      <c r="B45" s="18"/>
      <c r="C45" s="80"/>
      <c r="D45" s="152"/>
      <c r="E45" s="90"/>
      <c r="F45" s="75"/>
      <c r="G45" s="75"/>
    </row>
    <row r="46" spans="1:7" x14ac:dyDescent="0.2">
      <c r="A46" s="4">
        <v>2.2000000000000002</v>
      </c>
      <c r="B46" s="16" t="s">
        <v>176</v>
      </c>
      <c r="C46" s="80"/>
      <c r="D46" s="152"/>
      <c r="E46" s="90"/>
      <c r="F46" s="75"/>
      <c r="G46" s="75"/>
    </row>
    <row r="47" spans="1:7" x14ac:dyDescent="0.2">
      <c r="A47" s="4"/>
      <c r="B47" s="19" t="s">
        <v>178</v>
      </c>
      <c r="C47" s="21">
        <v>1</v>
      </c>
      <c r="D47" s="21">
        <f>ROUND(C47,2)</f>
        <v>1</v>
      </c>
      <c r="E47" s="61" t="s">
        <v>139</v>
      </c>
      <c r="F47" s="75"/>
      <c r="G47" s="75"/>
    </row>
    <row r="48" spans="1:7" x14ac:dyDescent="0.2">
      <c r="A48" s="4"/>
      <c r="B48" s="16"/>
      <c r="C48" s="80"/>
      <c r="D48" s="152"/>
      <c r="E48" s="90"/>
      <c r="F48" s="75"/>
      <c r="G48" s="75"/>
    </row>
    <row r="49" spans="1:14" x14ac:dyDescent="0.2">
      <c r="A49" s="4">
        <v>2.2999999999999998</v>
      </c>
      <c r="B49" s="15" t="s">
        <v>179</v>
      </c>
      <c r="C49" s="80"/>
      <c r="D49" s="152"/>
      <c r="E49" s="90"/>
      <c r="F49" s="75"/>
      <c r="G49" s="75"/>
      <c r="L49" s="92"/>
    </row>
    <row r="50" spans="1:14" x14ac:dyDescent="0.2">
      <c r="A50" s="4" t="s">
        <v>7</v>
      </c>
      <c r="B50" s="18" t="s">
        <v>180</v>
      </c>
      <c r="C50" s="80">
        <f>50.42*1.2</f>
        <v>60.503999999999998</v>
      </c>
      <c r="D50" s="21">
        <f>ROUND(C50,2)</f>
        <v>60.5</v>
      </c>
      <c r="E50" s="61" t="s">
        <v>181</v>
      </c>
      <c r="F50" s="75"/>
      <c r="G50" s="75"/>
    </row>
    <row r="51" spans="1:14" x14ac:dyDescent="0.2">
      <c r="A51" s="4">
        <v>2.4</v>
      </c>
      <c r="B51" s="16" t="s">
        <v>189</v>
      </c>
      <c r="C51" s="80"/>
      <c r="D51" s="152"/>
      <c r="E51" s="90"/>
      <c r="F51" s="75"/>
      <c r="G51" s="75"/>
    </row>
    <row r="52" spans="1:14" ht="25.5" x14ac:dyDescent="0.2">
      <c r="A52" s="4"/>
      <c r="B52" s="18" t="s">
        <v>190</v>
      </c>
      <c r="C52" s="80"/>
      <c r="D52" s="152"/>
      <c r="E52" s="90"/>
      <c r="F52" s="75"/>
      <c r="G52" s="75"/>
      <c r="N52" s="95"/>
    </row>
    <row r="53" spans="1:14" ht="25.5" x14ac:dyDescent="0.2">
      <c r="A53" s="4"/>
      <c r="B53" s="18" t="s">
        <v>191</v>
      </c>
      <c r="C53" s="80"/>
      <c r="D53" s="152"/>
      <c r="E53" s="90"/>
      <c r="F53" s="75"/>
      <c r="G53" s="75"/>
    </row>
    <row r="54" spans="1:14" x14ac:dyDescent="0.2">
      <c r="A54" s="5" t="s">
        <v>7</v>
      </c>
      <c r="B54" s="18" t="s">
        <v>182</v>
      </c>
      <c r="C54" s="21">
        <v>10.1</v>
      </c>
      <c r="D54" s="21">
        <f>ROUND(C54,2)</f>
        <v>10.1</v>
      </c>
      <c r="E54" s="61" t="s">
        <v>181</v>
      </c>
      <c r="F54" s="75"/>
      <c r="G54" s="75"/>
      <c r="N54" s="95"/>
    </row>
    <row r="55" spans="1:14" ht="25.5" x14ac:dyDescent="0.2">
      <c r="A55" s="5" t="s">
        <v>33</v>
      </c>
      <c r="B55" s="18" t="s">
        <v>260</v>
      </c>
      <c r="C55" s="21">
        <f>308.28*0.2</f>
        <v>61.655999999999999</v>
      </c>
      <c r="D55" s="21">
        <f>ROUND(C55,2)</f>
        <v>61.66</v>
      </c>
      <c r="E55" s="61" t="s">
        <v>181</v>
      </c>
      <c r="F55" s="75"/>
      <c r="G55" s="75"/>
      <c r="N55" s="95"/>
    </row>
    <row r="56" spans="1:14" ht="25.5" x14ac:dyDescent="0.2">
      <c r="A56" s="5" t="s">
        <v>33</v>
      </c>
      <c r="B56" s="18" t="s">
        <v>183</v>
      </c>
      <c r="C56" s="94">
        <f>308.28</f>
        <v>308.27999999999997</v>
      </c>
      <c r="D56" s="21">
        <f>ROUND(C56,2)</f>
        <v>308.27999999999997</v>
      </c>
      <c r="E56" s="61" t="s">
        <v>109</v>
      </c>
      <c r="F56" s="75"/>
      <c r="G56" s="75"/>
    </row>
    <row r="57" spans="1:14" x14ac:dyDescent="0.2">
      <c r="A57" s="4"/>
      <c r="B57" s="18"/>
      <c r="C57" s="94"/>
      <c r="D57" s="154"/>
      <c r="E57" s="90"/>
      <c r="F57" s="75"/>
      <c r="G57" s="75"/>
    </row>
    <row r="58" spans="1:14" x14ac:dyDescent="0.2">
      <c r="A58" s="4">
        <v>2.5</v>
      </c>
      <c r="B58" s="16" t="s">
        <v>184</v>
      </c>
      <c r="C58" s="94"/>
      <c r="D58" s="94"/>
      <c r="E58" s="4"/>
      <c r="F58" s="75"/>
      <c r="G58" s="75"/>
    </row>
    <row r="59" spans="1:14" ht="38.25" x14ac:dyDescent="0.2">
      <c r="A59" s="4"/>
      <c r="B59" s="18" t="s">
        <v>185</v>
      </c>
      <c r="C59" s="94"/>
      <c r="D59" s="94"/>
      <c r="E59" s="4"/>
      <c r="F59" s="75"/>
      <c r="G59" s="75"/>
    </row>
    <row r="60" spans="1:14" ht="38.25" x14ac:dyDescent="0.2">
      <c r="A60" s="5" t="s">
        <v>7</v>
      </c>
      <c r="B60" s="18" t="s">
        <v>186</v>
      </c>
      <c r="C60" s="94">
        <f>C56</f>
        <v>308.27999999999997</v>
      </c>
      <c r="D60" s="21">
        <f>ROUND(C60,2)</f>
        <v>308.27999999999997</v>
      </c>
      <c r="E60" s="61" t="s">
        <v>109</v>
      </c>
      <c r="F60" s="75"/>
      <c r="G60" s="75"/>
    </row>
    <row r="61" spans="1:14" x14ac:dyDescent="0.2">
      <c r="A61" s="5"/>
      <c r="B61" s="18"/>
      <c r="C61" s="65"/>
      <c r="D61" s="66"/>
      <c r="E61" s="4"/>
      <c r="F61" s="75"/>
      <c r="G61" s="75"/>
    </row>
    <row r="62" spans="1:14" x14ac:dyDescent="0.2">
      <c r="A62" s="4">
        <v>2.6</v>
      </c>
      <c r="B62" s="16" t="s">
        <v>187</v>
      </c>
      <c r="C62" s="65"/>
      <c r="D62" s="66"/>
      <c r="E62" s="4"/>
      <c r="F62" s="75"/>
      <c r="G62" s="75"/>
    </row>
    <row r="63" spans="1:14" ht="38.25" x14ac:dyDescent="0.2">
      <c r="A63" s="4"/>
      <c r="B63" s="18" t="s">
        <v>188</v>
      </c>
      <c r="C63" s="65">
        <v>1</v>
      </c>
      <c r="D63" s="21">
        <f>ROUND(C63,2)</f>
        <v>1</v>
      </c>
      <c r="E63" s="4" t="s">
        <v>139</v>
      </c>
      <c r="F63" s="75"/>
      <c r="G63" s="75"/>
    </row>
    <row r="64" spans="1:14" x14ac:dyDescent="0.2">
      <c r="A64" s="4"/>
      <c r="B64" s="18"/>
      <c r="C64" s="66"/>
      <c r="D64" s="66"/>
      <c r="E64" s="4"/>
      <c r="F64" s="75"/>
      <c r="G64" s="75"/>
    </row>
    <row r="65" spans="1:14" x14ac:dyDescent="0.2">
      <c r="A65" s="4"/>
      <c r="B65" s="18"/>
      <c r="C65" s="66"/>
      <c r="D65" s="66"/>
      <c r="E65" s="4"/>
      <c r="F65" s="75"/>
      <c r="G65" s="75"/>
    </row>
    <row r="66" spans="1:14" x14ac:dyDescent="0.2">
      <c r="A66" s="4"/>
      <c r="B66" s="18"/>
      <c r="C66" s="66"/>
      <c r="D66" s="66"/>
      <c r="E66" s="4"/>
      <c r="F66" s="75"/>
      <c r="G66" s="75"/>
    </row>
    <row r="67" spans="1:14" x14ac:dyDescent="0.2">
      <c r="A67" s="4"/>
      <c r="B67" s="56"/>
      <c r="C67" s="22"/>
      <c r="D67" s="22"/>
      <c r="E67" s="4"/>
      <c r="F67" s="75"/>
      <c r="G67" s="75"/>
    </row>
    <row r="68" spans="1:14" x14ac:dyDescent="0.2">
      <c r="A68" s="122" t="s">
        <v>110</v>
      </c>
      <c r="B68" s="123"/>
      <c r="C68" s="123"/>
      <c r="D68" s="123"/>
      <c r="E68" s="123"/>
      <c r="F68" s="76"/>
      <c r="G68" s="128"/>
    </row>
    <row r="69" spans="1:14" x14ac:dyDescent="0.2">
      <c r="A69" s="125" t="s">
        <v>28</v>
      </c>
      <c r="B69" s="126"/>
      <c r="C69" s="126"/>
      <c r="D69" s="126"/>
      <c r="E69" s="126"/>
      <c r="F69" s="77"/>
      <c r="G69" s="128"/>
    </row>
    <row r="70" spans="1:14" x14ac:dyDescent="0.2">
      <c r="A70" s="3"/>
      <c r="B70" s="51"/>
      <c r="C70" s="82"/>
      <c r="D70" s="82"/>
      <c r="E70" s="3"/>
      <c r="F70" s="74"/>
      <c r="G70" s="74"/>
    </row>
    <row r="71" spans="1:14" x14ac:dyDescent="0.2">
      <c r="A71" s="4"/>
      <c r="B71" s="52" t="s">
        <v>47</v>
      </c>
      <c r="C71" s="83"/>
      <c r="D71" s="83"/>
      <c r="E71" s="4"/>
      <c r="F71" s="75"/>
      <c r="G71" s="75"/>
    </row>
    <row r="72" spans="1:14" x14ac:dyDescent="0.2">
      <c r="A72" s="4"/>
      <c r="B72" s="52" t="s">
        <v>46</v>
      </c>
      <c r="C72" s="83"/>
      <c r="D72" s="83"/>
      <c r="E72" s="4"/>
      <c r="F72" s="75"/>
      <c r="G72" s="75"/>
    </row>
    <row r="73" spans="1:14" x14ac:dyDescent="0.2">
      <c r="A73" s="4"/>
      <c r="B73" s="52" t="s">
        <v>30</v>
      </c>
      <c r="C73" s="83"/>
      <c r="D73" s="83"/>
      <c r="E73" s="4"/>
      <c r="F73" s="75"/>
      <c r="G73" s="75"/>
    </row>
    <row r="74" spans="1:14" ht="63.75" x14ac:dyDescent="0.2">
      <c r="A74" s="4"/>
      <c r="B74" s="98" t="s">
        <v>31</v>
      </c>
      <c r="C74" s="83"/>
      <c r="D74" s="83"/>
      <c r="E74" s="4"/>
      <c r="F74" s="75"/>
      <c r="G74" s="75"/>
    </row>
    <row r="75" spans="1:14" ht="25.5" x14ac:dyDescent="0.2">
      <c r="A75" s="4"/>
      <c r="B75" s="55" t="s">
        <v>32</v>
      </c>
      <c r="C75" s="21"/>
      <c r="D75" s="21"/>
      <c r="E75" s="4"/>
      <c r="F75" s="75"/>
      <c r="G75" s="75"/>
    </row>
    <row r="76" spans="1:14" ht="76.5" x14ac:dyDescent="0.2">
      <c r="A76" s="4"/>
      <c r="B76" s="99" t="s">
        <v>207</v>
      </c>
      <c r="C76" s="21"/>
      <c r="D76" s="21"/>
      <c r="E76" s="4"/>
      <c r="F76" s="75"/>
      <c r="G76" s="75"/>
    </row>
    <row r="77" spans="1:14" ht="66.75" customHeight="1" x14ac:dyDescent="0.2">
      <c r="A77" s="4"/>
      <c r="B77" s="99" t="s">
        <v>208</v>
      </c>
      <c r="C77" s="21"/>
      <c r="D77" s="21"/>
      <c r="E77" s="4"/>
      <c r="F77" s="75"/>
      <c r="G77" s="75"/>
    </row>
    <row r="78" spans="1:14" x14ac:dyDescent="0.2">
      <c r="A78" s="4">
        <v>3.1</v>
      </c>
      <c r="B78" s="52" t="s">
        <v>196</v>
      </c>
      <c r="C78" s="21"/>
      <c r="D78" s="21"/>
      <c r="E78" s="4"/>
      <c r="F78" s="75"/>
      <c r="G78" s="75"/>
      <c r="H78" s="2"/>
      <c r="I78" s="2"/>
      <c r="J78" s="2"/>
      <c r="K78" s="2"/>
      <c r="L78" s="93"/>
      <c r="M78" s="93"/>
      <c r="N78" s="2"/>
    </row>
    <row r="79" spans="1:14" x14ac:dyDescent="0.2">
      <c r="A79" s="4" t="s">
        <v>7</v>
      </c>
      <c r="B79" s="53" t="s">
        <v>197</v>
      </c>
      <c r="C79" s="21">
        <v>2.0099999999999998</v>
      </c>
      <c r="D79" s="21">
        <f>ROUND(C79,2)</f>
        <v>2.0099999999999998</v>
      </c>
      <c r="E79" s="67" t="s">
        <v>181</v>
      </c>
      <c r="F79" s="75"/>
      <c r="G79" s="75"/>
      <c r="H79" s="2"/>
      <c r="I79" s="2"/>
      <c r="J79" s="2"/>
      <c r="K79" s="2"/>
      <c r="L79" s="2"/>
      <c r="M79" s="2"/>
      <c r="N79" s="97"/>
    </row>
    <row r="80" spans="1:14" x14ac:dyDescent="0.2">
      <c r="A80" s="91" t="s">
        <v>192</v>
      </c>
      <c r="B80" s="52" t="s">
        <v>193</v>
      </c>
      <c r="C80" s="21"/>
      <c r="D80" s="21"/>
      <c r="E80" s="4"/>
      <c r="F80" s="75"/>
      <c r="G80" s="75"/>
      <c r="H80" s="2"/>
      <c r="I80" s="2"/>
      <c r="J80" s="2"/>
      <c r="K80" s="2"/>
      <c r="L80" s="2"/>
      <c r="M80" s="2"/>
      <c r="N80" s="2"/>
    </row>
    <row r="81" spans="1:16" x14ac:dyDescent="0.2">
      <c r="A81" s="4" t="s">
        <v>7</v>
      </c>
      <c r="B81" s="53" t="s">
        <v>199</v>
      </c>
      <c r="C81" s="21">
        <v>50.42</v>
      </c>
      <c r="D81" s="21">
        <f>ROUND(C81,2)</f>
        <v>50.42</v>
      </c>
      <c r="E81" s="67" t="s">
        <v>181</v>
      </c>
      <c r="F81" s="75"/>
      <c r="G81" s="75"/>
      <c r="N81" s="95"/>
    </row>
    <row r="82" spans="1:16" x14ac:dyDescent="0.2">
      <c r="A82" s="4" t="s">
        <v>33</v>
      </c>
      <c r="B82" s="53" t="s">
        <v>194</v>
      </c>
      <c r="C82" s="21">
        <v>1.74</v>
      </c>
      <c r="D82" s="21">
        <f>ROUND(C82,2)</f>
        <v>1.74</v>
      </c>
      <c r="E82" s="67" t="s">
        <v>181</v>
      </c>
      <c r="F82" s="75"/>
      <c r="G82" s="75"/>
      <c r="K82" s="95"/>
    </row>
    <row r="83" spans="1:16" x14ac:dyDescent="0.2">
      <c r="A83" s="4"/>
      <c r="B83" s="53"/>
      <c r="C83" s="21"/>
      <c r="D83" s="21"/>
      <c r="E83" s="67"/>
      <c r="F83" s="75"/>
      <c r="G83" s="75"/>
    </row>
    <row r="84" spans="1:16" x14ac:dyDescent="0.2">
      <c r="A84" s="91" t="s">
        <v>195</v>
      </c>
      <c r="B84" s="52" t="s">
        <v>118</v>
      </c>
      <c r="C84" s="21"/>
      <c r="D84" s="21"/>
      <c r="E84" s="67"/>
      <c r="F84" s="75"/>
      <c r="G84" s="75"/>
      <c r="I84" s="95"/>
    </row>
    <row r="85" spans="1:16" ht="25.5" x14ac:dyDescent="0.2">
      <c r="A85" s="4" t="s">
        <v>7</v>
      </c>
      <c r="B85" s="53" t="s">
        <v>206</v>
      </c>
      <c r="C85" s="21">
        <f>308.28*0.15</f>
        <v>46.241999999999997</v>
      </c>
      <c r="D85" s="21">
        <f>ROUND(C85,2)</f>
        <v>46.24</v>
      </c>
      <c r="E85" s="67" t="s">
        <v>181</v>
      </c>
      <c r="F85" s="75"/>
      <c r="G85" s="75"/>
      <c r="K85" s="95"/>
    </row>
    <row r="86" spans="1:16" x14ac:dyDescent="0.2">
      <c r="A86" s="4" t="s">
        <v>33</v>
      </c>
      <c r="B86" s="53" t="s">
        <v>165</v>
      </c>
      <c r="C86" s="21">
        <v>9.6</v>
      </c>
      <c r="D86" s="21">
        <f t="shared" ref="D86:D88" si="0">ROUND(C86,2)</f>
        <v>9.6</v>
      </c>
      <c r="E86" s="67" t="s">
        <v>181</v>
      </c>
      <c r="F86" s="75"/>
      <c r="G86" s="75"/>
      <c r="M86" s="95"/>
    </row>
    <row r="87" spans="1:16" x14ac:dyDescent="0.2">
      <c r="A87" s="4" t="s">
        <v>34</v>
      </c>
      <c r="B87" s="53" t="s">
        <v>261</v>
      </c>
      <c r="C87" s="21">
        <v>12.1</v>
      </c>
      <c r="D87" s="21">
        <f t="shared" si="0"/>
        <v>12.1</v>
      </c>
      <c r="E87" s="67" t="s">
        <v>181</v>
      </c>
      <c r="F87" s="75"/>
      <c r="G87" s="75"/>
      <c r="M87" s="95"/>
      <c r="N87" s="96"/>
      <c r="P87" s="81"/>
    </row>
    <row r="88" spans="1:16" x14ac:dyDescent="0.2">
      <c r="A88" s="4" t="s">
        <v>35</v>
      </c>
      <c r="B88" s="53" t="s">
        <v>212</v>
      </c>
      <c r="C88" s="21">
        <v>2.34</v>
      </c>
      <c r="D88" s="21">
        <f t="shared" si="0"/>
        <v>2.34</v>
      </c>
      <c r="E88" s="67" t="s">
        <v>181</v>
      </c>
      <c r="F88" s="75"/>
      <c r="G88" s="75"/>
      <c r="M88" s="95"/>
    </row>
    <row r="89" spans="1:16" x14ac:dyDescent="0.2">
      <c r="A89" s="4"/>
      <c r="B89" s="53"/>
      <c r="C89" s="21"/>
      <c r="D89" s="21"/>
      <c r="E89" s="67"/>
      <c r="F89" s="75"/>
      <c r="G89" s="75"/>
    </row>
    <row r="90" spans="1:16" x14ac:dyDescent="0.2">
      <c r="A90" s="91" t="s">
        <v>201</v>
      </c>
      <c r="B90" s="52" t="s">
        <v>202</v>
      </c>
      <c r="C90" s="21"/>
      <c r="D90" s="21"/>
      <c r="E90" s="67"/>
      <c r="F90" s="75"/>
      <c r="G90" s="75"/>
    </row>
    <row r="91" spans="1:16" x14ac:dyDescent="0.2">
      <c r="A91" s="4" t="s">
        <v>7</v>
      </c>
      <c r="B91" s="53" t="s">
        <v>165</v>
      </c>
      <c r="C91" s="21">
        <f>C86</f>
        <v>9.6</v>
      </c>
      <c r="D91" s="21">
        <f t="shared" ref="D91:D93" si="1">ROUND(C91,2)</f>
        <v>9.6</v>
      </c>
      <c r="E91" s="67" t="s">
        <v>181</v>
      </c>
      <c r="F91" s="75"/>
      <c r="G91" s="75"/>
    </row>
    <row r="92" spans="1:16" x14ac:dyDescent="0.2">
      <c r="A92" s="4" t="s">
        <v>33</v>
      </c>
      <c r="B92" s="53" t="s">
        <v>200</v>
      </c>
      <c r="C92" s="21">
        <v>58.74</v>
      </c>
      <c r="D92" s="21">
        <f t="shared" si="1"/>
        <v>58.74</v>
      </c>
      <c r="E92" s="67" t="s">
        <v>181</v>
      </c>
      <c r="F92" s="75"/>
      <c r="G92" s="75"/>
    </row>
    <row r="93" spans="1:16" x14ac:dyDescent="0.2">
      <c r="A93" s="4" t="s">
        <v>205</v>
      </c>
      <c r="B93" s="53" t="s">
        <v>244</v>
      </c>
      <c r="C93" s="21">
        <v>16.670000000000002</v>
      </c>
      <c r="D93" s="21">
        <f t="shared" si="1"/>
        <v>16.670000000000002</v>
      </c>
      <c r="E93" s="67" t="s">
        <v>181</v>
      </c>
      <c r="F93" s="75"/>
      <c r="G93" s="75"/>
      <c r="L93" s="95"/>
      <c r="M93" s="96"/>
    </row>
    <row r="94" spans="1:16" x14ac:dyDescent="0.2">
      <c r="A94" s="4"/>
      <c r="B94" s="53"/>
      <c r="C94" s="21"/>
      <c r="D94" s="21"/>
      <c r="E94" s="67"/>
      <c r="F94" s="75"/>
      <c r="G94" s="75"/>
    </row>
    <row r="95" spans="1:16" s="105" customFormat="1" x14ac:dyDescent="0.2">
      <c r="A95" s="106">
        <v>3.3</v>
      </c>
      <c r="B95" s="107" t="s">
        <v>198</v>
      </c>
      <c r="C95" s="102"/>
      <c r="D95" s="102"/>
      <c r="E95" s="67"/>
      <c r="F95" s="104"/>
      <c r="G95" s="104"/>
    </row>
    <row r="96" spans="1:16" s="105" customFormat="1" ht="38.25" x14ac:dyDescent="0.2">
      <c r="A96" s="100" t="s">
        <v>7</v>
      </c>
      <c r="B96" s="101" t="s">
        <v>262</v>
      </c>
      <c r="C96" s="102">
        <v>1</v>
      </c>
      <c r="D96" s="21">
        <f>ROUND(C96,2)</f>
        <v>1</v>
      </c>
      <c r="E96" s="103" t="s">
        <v>139</v>
      </c>
      <c r="F96" s="104"/>
      <c r="G96" s="104"/>
    </row>
    <row r="97" spans="1:8" s="105" customFormat="1" x14ac:dyDescent="0.2">
      <c r="A97" s="115"/>
      <c r="B97" s="116"/>
      <c r="C97" s="117"/>
      <c r="D97" s="117"/>
      <c r="E97" s="118"/>
      <c r="F97" s="119"/>
      <c r="G97" s="119"/>
    </row>
    <row r="98" spans="1:8" x14ac:dyDescent="0.2">
      <c r="A98" s="91">
        <v>3.4</v>
      </c>
      <c r="B98" s="52" t="s">
        <v>123</v>
      </c>
      <c r="C98" s="88"/>
      <c r="D98" s="88"/>
      <c r="E98" s="4"/>
      <c r="F98" s="75"/>
      <c r="G98" s="75"/>
      <c r="H98" s="69"/>
    </row>
    <row r="99" spans="1:8" ht="25.5" x14ac:dyDescent="0.2">
      <c r="A99" s="4"/>
      <c r="B99" s="55" t="s">
        <v>124</v>
      </c>
      <c r="C99" s="88"/>
      <c r="D99" s="88"/>
      <c r="E99" s="4"/>
      <c r="F99" s="75"/>
      <c r="G99" s="75"/>
      <c r="H99" s="69"/>
    </row>
    <row r="100" spans="1:8" ht="51" x14ac:dyDescent="0.2">
      <c r="A100" s="5" t="s">
        <v>7</v>
      </c>
      <c r="B100" s="55" t="s">
        <v>177</v>
      </c>
      <c r="C100" s="88">
        <v>1</v>
      </c>
      <c r="D100" s="21">
        <f>ROUND(C100,2)</f>
        <v>1</v>
      </c>
      <c r="E100" s="4" t="s">
        <v>22</v>
      </c>
      <c r="F100" s="75"/>
      <c r="G100" s="75"/>
      <c r="H100" s="69"/>
    </row>
    <row r="101" spans="1:8" ht="25.5" x14ac:dyDescent="0.2">
      <c r="A101" s="4"/>
      <c r="B101" s="55" t="s">
        <v>124</v>
      </c>
      <c r="C101" s="88"/>
      <c r="D101" s="88"/>
      <c r="E101" s="4"/>
      <c r="F101" s="75"/>
      <c r="G101" s="75"/>
      <c r="H101" s="69"/>
    </row>
    <row r="102" spans="1:8" x14ac:dyDescent="0.2">
      <c r="A102" s="4"/>
      <c r="B102" s="55"/>
      <c r="C102" s="88"/>
      <c r="D102" s="88"/>
      <c r="E102" s="4"/>
      <c r="F102" s="75"/>
      <c r="G102" s="75"/>
      <c r="H102" s="69"/>
    </row>
    <row r="103" spans="1:8" ht="63.75" x14ac:dyDescent="0.2">
      <c r="A103" s="5" t="s">
        <v>33</v>
      </c>
      <c r="B103" s="55" t="s">
        <v>204</v>
      </c>
      <c r="C103" s="88">
        <v>1</v>
      </c>
      <c r="D103" s="21">
        <f>ROUND(C103,2)</f>
        <v>1</v>
      </c>
      <c r="E103" s="4" t="s">
        <v>22</v>
      </c>
      <c r="F103" s="75"/>
      <c r="G103" s="75"/>
    </row>
    <row r="104" spans="1:8" ht="25.5" x14ac:dyDescent="0.2">
      <c r="A104" s="4"/>
      <c r="B104" s="55" t="s">
        <v>124</v>
      </c>
      <c r="C104" s="88"/>
      <c r="D104" s="88"/>
      <c r="E104" s="4"/>
      <c r="F104" s="75"/>
      <c r="G104" s="75"/>
    </row>
    <row r="105" spans="1:8" x14ac:dyDescent="0.2">
      <c r="A105" s="4"/>
      <c r="B105" s="53"/>
      <c r="C105" s="21"/>
      <c r="D105" s="21"/>
      <c r="E105" s="4"/>
      <c r="F105" s="75"/>
      <c r="G105" s="75"/>
    </row>
    <row r="106" spans="1:8" ht="52.5" customHeight="1" x14ac:dyDescent="0.2">
      <c r="A106" s="5" t="s">
        <v>34</v>
      </c>
      <c r="B106" s="55" t="s">
        <v>209</v>
      </c>
      <c r="C106" s="88">
        <v>1</v>
      </c>
      <c r="D106" s="21">
        <f>ROUND(C106,2)</f>
        <v>1</v>
      </c>
      <c r="E106" s="4" t="s">
        <v>22</v>
      </c>
      <c r="F106" s="75"/>
      <c r="G106" s="75"/>
    </row>
    <row r="107" spans="1:8" ht="25.5" x14ac:dyDescent="0.2">
      <c r="A107" s="4"/>
      <c r="B107" s="55" t="s">
        <v>124</v>
      </c>
      <c r="C107" s="88"/>
      <c r="D107" s="88"/>
      <c r="E107" s="4"/>
      <c r="F107" s="75"/>
      <c r="G107" s="75"/>
    </row>
    <row r="108" spans="1:8" x14ac:dyDescent="0.2">
      <c r="A108" s="4"/>
      <c r="B108" s="53"/>
      <c r="C108" s="21"/>
      <c r="D108" s="21"/>
      <c r="E108" s="4"/>
      <c r="F108" s="75"/>
      <c r="G108" s="75"/>
    </row>
    <row r="109" spans="1:8" ht="63.75" x14ac:dyDescent="0.2">
      <c r="A109" s="5" t="s">
        <v>35</v>
      </c>
      <c r="B109" s="55" t="s">
        <v>211</v>
      </c>
      <c r="C109" s="88">
        <v>1</v>
      </c>
      <c r="D109" s="21">
        <f>ROUND(C109,2)</f>
        <v>1</v>
      </c>
      <c r="E109" s="4" t="s">
        <v>22</v>
      </c>
      <c r="F109" s="75"/>
      <c r="G109" s="75"/>
    </row>
    <row r="110" spans="1:8" ht="25.5" x14ac:dyDescent="0.2">
      <c r="A110" s="4"/>
      <c r="B110" s="55" t="s">
        <v>124</v>
      </c>
      <c r="C110" s="88"/>
      <c r="D110" s="88"/>
      <c r="E110" s="4"/>
      <c r="F110" s="75"/>
      <c r="G110" s="75"/>
    </row>
    <row r="111" spans="1:8" x14ac:dyDescent="0.2">
      <c r="A111" s="4"/>
      <c r="B111" s="53"/>
      <c r="C111" s="21"/>
      <c r="D111" s="21"/>
      <c r="E111" s="4"/>
      <c r="F111" s="75"/>
      <c r="G111" s="75"/>
    </row>
    <row r="112" spans="1:8" ht="63.75" x14ac:dyDescent="0.2">
      <c r="A112" s="5" t="s">
        <v>36</v>
      </c>
      <c r="B112" s="55" t="s">
        <v>210</v>
      </c>
      <c r="C112" s="88">
        <v>1</v>
      </c>
      <c r="D112" s="21">
        <f>ROUND(C112,2)</f>
        <v>1</v>
      </c>
      <c r="E112" s="4" t="s">
        <v>22</v>
      </c>
      <c r="F112" s="75"/>
      <c r="G112" s="75"/>
    </row>
    <row r="113" spans="1:16" ht="25.5" x14ac:dyDescent="0.2">
      <c r="A113" s="4"/>
      <c r="B113" s="55" t="s">
        <v>124</v>
      </c>
      <c r="C113" s="88"/>
      <c r="D113" s="88"/>
      <c r="E113" s="4"/>
      <c r="F113" s="75"/>
      <c r="G113" s="75"/>
    </row>
    <row r="114" spans="1:16" x14ac:dyDescent="0.2">
      <c r="A114" s="4"/>
      <c r="B114" s="53"/>
      <c r="C114" s="21"/>
      <c r="D114" s="21"/>
      <c r="E114" s="4"/>
      <c r="F114" s="75"/>
      <c r="G114" s="75"/>
    </row>
    <row r="115" spans="1:16" x14ac:dyDescent="0.2">
      <c r="A115" s="4"/>
      <c r="B115" s="53"/>
      <c r="C115" s="21"/>
      <c r="D115" s="21"/>
      <c r="E115" s="4"/>
      <c r="F115" s="75"/>
      <c r="G115" s="75"/>
    </row>
    <row r="116" spans="1:16" x14ac:dyDescent="0.2">
      <c r="A116" s="24"/>
      <c r="B116" s="56"/>
      <c r="C116" s="25"/>
      <c r="D116" s="25"/>
      <c r="E116" s="24"/>
      <c r="F116" s="78"/>
      <c r="G116" s="78"/>
    </row>
    <row r="117" spans="1:16" x14ac:dyDescent="0.2">
      <c r="A117" s="122" t="s">
        <v>111</v>
      </c>
      <c r="B117" s="123"/>
      <c r="C117" s="123"/>
      <c r="D117" s="123"/>
      <c r="E117" s="124"/>
      <c r="F117" s="76"/>
      <c r="G117" s="128"/>
    </row>
    <row r="118" spans="1:16" x14ac:dyDescent="0.2">
      <c r="A118" s="125" t="s">
        <v>28</v>
      </c>
      <c r="B118" s="126"/>
      <c r="C118" s="126"/>
      <c r="D118" s="126"/>
      <c r="E118" s="127"/>
      <c r="F118" s="77"/>
      <c r="G118" s="128"/>
      <c r="I118" s="81"/>
    </row>
    <row r="119" spans="1:16" x14ac:dyDescent="0.2">
      <c r="A119" s="3"/>
      <c r="B119" s="51"/>
      <c r="C119" s="20"/>
      <c r="D119" s="20"/>
      <c r="E119" s="3"/>
      <c r="F119" s="74"/>
      <c r="G119" s="74"/>
    </row>
    <row r="120" spans="1:16" x14ac:dyDescent="0.2">
      <c r="A120" s="4"/>
      <c r="B120" s="52" t="s">
        <v>54</v>
      </c>
      <c r="C120" s="21"/>
      <c r="D120" s="21"/>
      <c r="E120" s="4"/>
      <c r="F120" s="75"/>
      <c r="G120" s="75"/>
    </row>
    <row r="121" spans="1:16" x14ac:dyDescent="0.2">
      <c r="A121" s="4"/>
      <c r="B121" s="52" t="s">
        <v>48</v>
      </c>
      <c r="C121" s="21"/>
      <c r="D121" s="21"/>
      <c r="E121" s="4"/>
      <c r="F121" s="75"/>
      <c r="G121" s="75"/>
    </row>
    <row r="122" spans="1:16" x14ac:dyDescent="0.2">
      <c r="A122" s="4">
        <v>4.0999999999999996</v>
      </c>
      <c r="B122" s="52" t="s">
        <v>30</v>
      </c>
      <c r="C122" s="21"/>
      <c r="D122" s="21"/>
      <c r="E122" s="4"/>
      <c r="F122" s="75"/>
      <c r="G122" s="75"/>
    </row>
    <row r="123" spans="1:16" ht="191.25" x14ac:dyDescent="0.2">
      <c r="A123" s="4"/>
      <c r="B123" s="55" t="s">
        <v>49</v>
      </c>
      <c r="C123" s="21"/>
      <c r="D123" s="21"/>
      <c r="E123" s="4"/>
      <c r="F123" s="75"/>
      <c r="G123" s="75"/>
    </row>
    <row r="124" spans="1:16" x14ac:dyDescent="0.2">
      <c r="A124" s="4"/>
      <c r="B124" s="55"/>
      <c r="C124" s="21"/>
      <c r="D124" s="21"/>
      <c r="E124" s="4"/>
      <c r="F124" s="75"/>
      <c r="G124" s="75"/>
    </row>
    <row r="125" spans="1:16" x14ac:dyDescent="0.2">
      <c r="A125" s="4">
        <v>4.2</v>
      </c>
      <c r="B125" s="52" t="s">
        <v>50</v>
      </c>
      <c r="C125" s="21"/>
      <c r="D125" s="21"/>
      <c r="E125" s="4"/>
      <c r="F125" s="75"/>
      <c r="G125" s="75"/>
    </row>
    <row r="126" spans="1:16" ht="38.25" x14ac:dyDescent="0.2">
      <c r="A126" s="5" t="s">
        <v>119</v>
      </c>
      <c r="B126" s="55" t="s">
        <v>213</v>
      </c>
      <c r="C126" s="21"/>
      <c r="D126" s="21"/>
      <c r="E126" s="4"/>
      <c r="F126" s="75"/>
      <c r="G126" s="75"/>
      <c r="O126" s="92"/>
      <c r="P126" s="95"/>
    </row>
    <row r="127" spans="1:16" x14ac:dyDescent="0.2">
      <c r="A127" s="4"/>
      <c r="B127" s="58"/>
      <c r="C127" s="21"/>
      <c r="D127" s="21"/>
      <c r="E127" s="4"/>
      <c r="F127" s="75"/>
      <c r="G127" s="75"/>
    </row>
    <row r="128" spans="1:16" x14ac:dyDescent="0.2">
      <c r="A128" s="4" t="s">
        <v>7</v>
      </c>
      <c r="B128" s="55" t="s">
        <v>118</v>
      </c>
      <c r="C128" s="21">
        <v>382.3</v>
      </c>
      <c r="D128" s="21">
        <f>ROUND(C128,2)</f>
        <v>382.3</v>
      </c>
      <c r="E128" s="67" t="s">
        <v>109</v>
      </c>
      <c r="F128" s="75"/>
      <c r="G128" s="75"/>
      <c r="O128" s="92"/>
      <c r="P128" s="95"/>
    </row>
    <row r="129" spans="1:16" x14ac:dyDescent="0.2">
      <c r="A129" s="4" t="s">
        <v>33</v>
      </c>
      <c r="B129" s="53" t="s">
        <v>202</v>
      </c>
      <c r="C129" s="21">
        <v>403.1</v>
      </c>
      <c r="D129" s="21">
        <f>ROUND(C129,2)</f>
        <v>403.1</v>
      </c>
      <c r="E129" s="4" t="s">
        <v>109</v>
      </c>
      <c r="F129" s="75"/>
      <c r="G129" s="75"/>
      <c r="O129" s="92"/>
      <c r="P129" s="95"/>
    </row>
    <row r="130" spans="1:16" x14ac:dyDescent="0.2">
      <c r="A130" s="4"/>
      <c r="B130" s="53"/>
      <c r="C130" s="21"/>
      <c r="D130" s="21"/>
      <c r="E130" s="4"/>
      <c r="F130" s="75"/>
      <c r="G130" s="75"/>
    </row>
    <row r="131" spans="1:16" x14ac:dyDescent="0.2">
      <c r="A131" s="4">
        <v>4.3</v>
      </c>
      <c r="B131" s="52" t="s">
        <v>51</v>
      </c>
      <c r="C131" s="21"/>
      <c r="D131" s="21"/>
      <c r="E131" s="4"/>
      <c r="F131" s="75"/>
      <c r="G131" s="75"/>
    </row>
    <row r="132" spans="1:16" ht="51" x14ac:dyDescent="0.2">
      <c r="A132" s="5" t="s">
        <v>126</v>
      </c>
      <c r="B132" s="55" t="s">
        <v>214</v>
      </c>
      <c r="C132" s="21"/>
      <c r="D132" s="21"/>
      <c r="E132" s="4"/>
      <c r="F132" s="75"/>
      <c r="G132" s="75"/>
      <c r="H132" s="69"/>
    </row>
    <row r="133" spans="1:16" x14ac:dyDescent="0.2">
      <c r="A133" s="4" t="s">
        <v>7</v>
      </c>
      <c r="B133" s="55" t="s">
        <v>118</v>
      </c>
      <c r="C133" s="21">
        <f>C128*2</f>
        <v>764.6</v>
      </c>
      <c r="D133" s="21">
        <f t="shared" ref="D133:D134" si="2">ROUND(C133,2)</f>
        <v>764.6</v>
      </c>
      <c r="E133" s="67" t="s">
        <v>109</v>
      </c>
      <c r="F133" s="75"/>
      <c r="G133" s="75"/>
      <c r="H133" s="69"/>
    </row>
    <row r="134" spans="1:16" x14ac:dyDescent="0.2">
      <c r="A134" s="4" t="s">
        <v>33</v>
      </c>
      <c r="B134" s="53" t="s">
        <v>202</v>
      </c>
      <c r="C134" s="21">
        <f>C129*2</f>
        <v>806.2</v>
      </c>
      <c r="D134" s="21">
        <f t="shared" si="2"/>
        <v>806.2</v>
      </c>
      <c r="E134" s="4" t="s">
        <v>109</v>
      </c>
      <c r="F134" s="75"/>
      <c r="G134" s="75"/>
    </row>
    <row r="135" spans="1:16" x14ac:dyDescent="0.2">
      <c r="A135" s="4"/>
      <c r="B135" s="53"/>
      <c r="C135" s="21"/>
      <c r="D135" s="21"/>
      <c r="E135" s="4"/>
      <c r="F135" s="75"/>
      <c r="G135" s="75"/>
    </row>
    <row r="136" spans="1:16" x14ac:dyDescent="0.2">
      <c r="A136" s="4">
        <v>4.4000000000000004</v>
      </c>
      <c r="B136" s="52" t="s">
        <v>52</v>
      </c>
      <c r="C136" s="21"/>
      <c r="D136" s="21"/>
      <c r="E136" s="4"/>
      <c r="F136" s="75"/>
      <c r="G136" s="75"/>
    </row>
    <row r="137" spans="1:16" x14ac:dyDescent="0.2">
      <c r="A137" s="4" t="s">
        <v>127</v>
      </c>
      <c r="B137" s="53" t="s">
        <v>173</v>
      </c>
      <c r="C137" s="21"/>
      <c r="D137" s="21"/>
      <c r="E137" s="4"/>
      <c r="F137" s="75"/>
      <c r="G137" s="75"/>
    </row>
    <row r="138" spans="1:16" x14ac:dyDescent="0.2">
      <c r="A138" s="4"/>
      <c r="B138" s="53" t="s">
        <v>53</v>
      </c>
      <c r="C138" s="21"/>
      <c r="D138" s="21"/>
      <c r="E138" s="4"/>
      <c r="F138" s="75"/>
      <c r="G138" s="75"/>
    </row>
    <row r="139" spans="1:16" x14ac:dyDescent="0.2">
      <c r="A139" s="4"/>
      <c r="B139" s="53" t="s">
        <v>142</v>
      </c>
      <c r="C139" s="21"/>
      <c r="D139" s="21"/>
      <c r="E139" s="4"/>
      <c r="F139" s="75"/>
      <c r="G139" s="75"/>
    </row>
    <row r="140" spans="1:16" x14ac:dyDescent="0.2">
      <c r="A140" s="4" t="s">
        <v>7</v>
      </c>
      <c r="B140" s="55" t="s">
        <v>118</v>
      </c>
      <c r="C140" s="21">
        <f>C56</f>
        <v>308.27999999999997</v>
      </c>
      <c r="D140" s="21">
        <f t="shared" ref="D140:D141" si="3">ROUND(C140,2)</f>
        <v>308.27999999999997</v>
      </c>
      <c r="E140" s="67" t="s">
        <v>109</v>
      </c>
      <c r="F140" s="75"/>
      <c r="G140" s="75"/>
    </row>
    <row r="141" spans="1:16" x14ac:dyDescent="0.2">
      <c r="A141" s="4" t="s">
        <v>35</v>
      </c>
      <c r="B141" s="53" t="s">
        <v>202</v>
      </c>
      <c r="C141" s="21">
        <f>C140</f>
        <v>308.27999999999997</v>
      </c>
      <c r="D141" s="21">
        <f t="shared" si="3"/>
        <v>308.27999999999997</v>
      </c>
      <c r="E141" s="4" t="s">
        <v>109</v>
      </c>
      <c r="F141" s="75"/>
      <c r="G141" s="75"/>
    </row>
    <row r="142" spans="1:16" x14ac:dyDescent="0.2">
      <c r="A142" s="4"/>
      <c r="B142" s="53"/>
      <c r="C142" s="21"/>
      <c r="D142" s="21"/>
      <c r="E142" s="4"/>
      <c r="F142" s="75"/>
      <c r="G142" s="75"/>
    </row>
    <row r="143" spans="1:16" x14ac:dyDescent="0.2">
      <c r="A143" s="4"/>
      <c r="B143" s="53"/>
      <c r="C143" s="21"/>
      <c r="D143" s="21"/>
      <c r="E143" s="4"/>
      <c r="F143" s="75"/>
      <c r="G143" s="75"/>
    </row>
    <row r="144" spans="1:16" x14ac:dyDescent="0.2">
      <c r="A144" s="4"/>
      <c r="B144" s="53"/>
      <c r="C144" s="21"/>
      <c r="D144" s="21"/>
      <c r="E144" s="4"/>
      <c r="F144" s="75"/>
      <c r="G144" s="75"/>
    </row>
    <row r="145" spans="1:7" x14ac:dyDescent="0.2">
      <c r="A145" s="4"/>
      <c r="B145" s="53"/>
      <c r="C145" s="21"/>
      <c r="D145" s="21"/>
      <c r="E145" s="4"/>
      <c r="F145" s="75"/>
      <c r="G145" s="75"/>
    </row>
    <row r="146" spans="1:7" x14ac:dyDescent="0.2">
      <c r="A146" s="4"/>
      <c r="B146" s="53"/>
      <c r="C146" s="70"/>
      <c r="D146" s="70"/>
      <c r="E146" s="67"/>
      <c r="F146" s="75"/>
      <c r="G146" s="75"/>
    </row>
    <row r="147" spans="1:7" x14ac:dyDescent="0.2">
      <c r="A147" s="4"/>
      <c r="B147" s="53"/>
      <c r="C147" s="21"/>
      <c r="D147" s="21"/>
      <c r="E147" s="67"/>
      <c r="F147" s="75"/>
      <c r="G147" s="75"/>
    </row>
    <row r="148" spans="1:7" x14ac:dyDescent="0.2">
      <c r="A148" s="24"/>
      <c r="B148" s="56"/>
      <c r="C148" s="25"/>
      <c r="D148" s="25"/>
      <c r="E148" s="72"/>
      <c r="F148" s="78"/>
      <c r="G148" s="78"/>
    </row>
    <row r="149" spans="1:7" x14ac:dyDescent="0.2">
      <c r="A149" s="122" t="s">
        <v>112</v>
      </c>
      <c r="B149" s="123"/>
      <c r="C149" s="123"/>
      <c r="D149" s="123"/>
      <c r="E149" s="124"/>
      <c r="F149" s="76"/>
      <c r="G149" s="128"/>
    </row>
    <row r="150" spans="1:7" x14ac:dyDescent="0.2">
      <c r="A150" s="125" t="s">
        <v>28</v>
      </c>
      <c r="B150" s="126"/>
      <c r="C150" s="126"/>
      <c r="D150" s="126"/>
      <c r="E150" s="127"/>
      <c r="F150" s="77"/>
      <c r="G150" s="128"/>
    </row>
    <row r="151" spans="1:7" x14ac:dyDescent="0.2">
      <c r="A151" s="3"/>
      <c r="B151" s="51"/>
      <c r="C151" s="20"/>
      <c r="D151" s="20"/>
      <c r="E151" s="3"/>
      <c r="F151" s="74"/>
      <c r="G151" s="74"/>
    </row>
    <row r="152" spans="1:7" x14ac:dyDescent="0.2">
      <c r="A152" s="4"/>
      <c r="B152" s="52" t="s">
        <v>57</v>
      </c>
      <c r="C152" s="21"/>
      <c r="D152" s="21"/>
      <c r="E152" s="4"/>
      <c r="F152" s="75"/>
      <c r="G152" s="75"/>
    </row>
    <row r="153" spans="1:7" x14ac:dyDescent="0.2">
      <c r="A153" s="4"/>
      <c r="B153" s="52" t="s">
        <v>55</v>
      </c>
      <c r="C153" s="21"/>
      <c r="D153" s="21"/>
      <c r="E153" s="4"/>
      <c r="F153" s="75"/>
      <c r="G153" s="75"/>
    </row>
    <row r="154" spans="1:7" x14ac:dyDescent="0.2">
      <c r="A154" s="4">
        <v>5.0999999999999996</v>
      </c>
      <c r="B154" s="52" t="s">
        <v>30</v>
      </c>
      <c r="C154" s="21"/>
      <c r="D154" s="21"/>
      <c r="E154" s="4"/>
      <c r="F154" s="75"/>
      <c r="G154" s="75"/>
    </row>
    <row r="155" spans="1:7" ht="76.5" x14ac:dyDescent="0.2">
      <c r="A155" s="4"/>
      <c r="B155" s="55" t="s">
        <v>56</v>
      </c>
      <c r="C155" s="21"/>
      <c r="D155" s="21"/>
      <c r="E155" s="4"/>
      <c r="F155" s="75"/>
      <c r="G155" s="75"/>
    </row>
    <row r="156" spans="1:7" ht="38.25" x14ac:dyDescent="0.2">
      <c r="A156" s="4"/>
      <c r="B156" s="55" t="s">
        <v>120</v>
      </c>
      <c r="C156" s="21"/>
      <c r="D156" s="21"/>
      <c r="E156" s="4"/>
      <c r="F156" s="75"/>
      <c r="G156" s="75"/>
    </row>
    <row r="157" spans="1:7" x14ac:dyDescent="0.2">
      <c r="A157" s="4"/>
      <c r="B157" s="52"/>
      <c r="C157" s="21"/>
      <c r="D157" s="21"/>
      <c r="E157" s="4"/>
      <c r="F157" s="75"/>
      <c r="G157" s="75"/>
    </row>
    <row r="158" spans="1:7" x14ac:dyDescent="0.2">
      <c r="A158" s="4" t="s">
        <v>7</v>
      </c>
      <c r="B158" s="55" t="s">
        <v>215</v>
      </c>
      <c r="C158" s="88">
        <v>1</v>
      </c>
      <c r="D158" s="21">
        <f t="shared" ref="D158:D161" si="4">ROUND(C158,2)</f>
        <v>1</v>
      </c>
      <c r="E158" s="4" t="s">
        <v>22</v>
      </c>
      <c r="F158" s="75"/>
      <c r="G158" s="75"/>
    </row>
    <row r="159" spans="1:7" x14ac:dyDescent="0.2">
      <c r="A159" s="4" t="s">
        <v>33</v>
      </c>
      <c r="B159" s="55" t="s">
        <v>216</v>
      </c>
      <c r="C159" s="88">
        <v>1</v>
      </c>
      <c r="D159" s="21">
        <f t="shared" si="4"/>
        <v>1</v>
      </c>
      <c r="E159" s="4" t="s">
        <v>22</v>
      </c>
      <c r="F159" s="75"/>
      <c r="G159" s="75"/>
    </row>
    <row r="160" spans="1:7" x14ac:dyDescent="0.2">
      <c r="A160" s="4" t="s">
        <v>34</v>
      </c>
      <c r="B160" s="55" t="s">
        <v>217</v>
      </c>
      <c r="C160" s="88">
        <v>1</v>
      </c>
      <c r="D160" s="21">
        <f t="shared" si="4"/>
        <v>1</v>
      </c>
      <c r="E160" s="4" t="s">
        <v>22</v>
      </c>
      <c r="F160" s="75"/>
      <c r="G160" s="75"/>
    </row>
    <row r="161" spans="1:7" ht="15" customHeight="1" x14ac:dyDescent="0.2">
      <c r="A161" s="4" t="s">
        <v>245</v>
      </c>
      <c r="B161" s="53" t="s">
        <v>263</v>
      </c>
      <c r="C161" s="88">
        <v>1</v>
      </c>
      <c r="D161" s="21">
        <f t="shared" si="4"/>
        <v>1</v>
      </c>
      <c r="E161" s="4" t="s">
        <v>22</v>
      </c>
      <c r="F161" s="75"/>
      <c r="G161" s="75"/>
    </row>
    <row r="162" spans="1:7" x14ac:dyDescent="0.2">
      <c r="A162" s="4"/>
      <c r="B162" s="53"/>
      <c r="C162" s="21"/>
      <c r="D162" s="153"/>
      <c r="E162" s="61"/>
      <c r="F162" s="75"/>
      <c r="G162" s="75"/>
    </row>
    <row r="163" spans="1:7" x14ac:dyDescent="0.2">
      <c r="A163" s="4"/>
      <c r="B163" s="53"/>
      <c r="C163" s="88"/>
      <c r="D163" s="88"/>
      <c r="E163" s="4"/>
      <c r="F163" s="75"/>
      <c r="G163" s="75"/>
    </row>
    <row r="164" spans="1:7" x14ac:dyDescent="0.2">
      <c r="A164" s="4"/>
      <c r="B164" s="53"/>
      <c r="C164" s="21"/>
      <c r="D164" s="153"/>
      <c r="E164" s="61"/>
      <c r="F164" s="75"/>
      <c r="G164" s="75"/>
    </row>
    <row r="165" spans="1:7" x14ac:dyDescent="0.2">
      <c r="A165" s="4"/>
      <c r="B165" s="53"/>
      <c r="C165" s="21"/>
      <c r="D165" s="153"/>
      <c r="E165" s="61"/>
      <c r="F165" s="75"/>
      <c r="G165" s="75"/>
    </row>
    <row r="166" spans="1:7" x14ac:dyDescent="0.2">
      <c r="A166" s="4"/>
      <c r="B166" s="53"/>
      <c r="C166" s="21"/>
      <c r="D166" s="153"/>
      <c r="E166" s="61"/>
      <c r="F166" s="75"/>
      <c r="G166" s="75"/>
    </row>
    <row r="167" spans="1:7" x14ac:dyDescent="0.2">
      <c r="A167" s="4"/>
      <c r="B167" s="53"/>
      <c r="C167" s="21"/>
      <c r="D167" s="153"/>
      <c r="E167" s="61"/>
      <c r="F167" s="75"/>
      <c r="G167" s="75"/>
    </row>
    <row r="168" spans="1:7" x14ac:dyDescent="0.2">
      <c r="A168" s="4"/>
      <c r="B168" s="53"/>
      <c r="C168" s="21"/>
      <c r="D168" s="153"/>
      <c r="E168" s="61"/>
      <c r="F168" s="75"/>
      <c r="G168" s="75"/>
    </row>
    <row r="169" spans="1:7" x14ac:dyDescent="0.2">
      <c r="A169" s="4"/>
      <c r="B169" s="53"/>
      <c r="C169" s="21"/>
      <c r="D169" s="153"/>
      <c r="E169" s="61"/>
      <c r="F169" s="75"/>
      <c r="G169" s="75"/>
    </row>
    <row r="170" spans="1:7" x14ac:dyDescent="0.2">
      <c r="A170" s="4"/>
      <c r="B170" s="53"/>
      <c r="C170" s="21"/>
      <c r="D170" s="153"/>
      <c r="E170" s="62"/>
      <c r="F170" s="75"/>
      <c r="G170" s="75"/>
    </row>
    <row r="171" spans="1:7" x14ac:dyDescent="0.2">
      <c r="A171" s="5"/>
      <c r="B171" s="55"/>
      <c r="C171" s="80"/>
      <c r="D171" s="66"/>
      <c r="E171" s="62"/>
      <c r="F171" s="75"/>
      <c r="G171" s="75"/>
    </row>
    <row r="172" spans="1:7" x14ac:dyDescent="0.2">
      <c r="A172" s="4"/>
      <c r="B172" s="53"/>
      <c r="C172" s="21"/>
      <c r="D172" s="21"/>
      <c r="E172" s="4"/>
      <c r="F172" s="75"/>
      <c r="G172" s="75"/>
    </row>
    <row r="173" spans="1:7" x14ac:dyDescent="0.2">
      <c r="A173" s="122" t="s">
        <v>113</v>
      </c>
      <c r="B173" s="123"/>
      <c r="C173" s="123"/>
      <c r="D173" s="123"/>
      <c r="E173" s="124"/>
      <c r="F173" s="76"/>
      <c r="G173" s="128"/>
    </row>
    <row r="174" spans="1:7" x14ac:dyDescent="0.2">
      <c r="A174" s="125" t="s">
        <v>28</v>
      </c>
      <c r="B174" s="126"/>
      <c r="C174" s="126"/>
      <c r="D174" s="126"/>
      <c r="E174" s="127"/>
      <c r="F174" s="77"/>
      <c r="G174" s="128"/>
    </row>
    <row r="175" spans="1:7" x14ac:dyDescent="0.2">
      <c r="A175" s="3"/>
      <c r="B175" s="51"/>
      <c r="C175" s="20"/>
      <c r="D175" s="20"/>
      <c r="E175" s="3"/>
      <c r="F175" s="74"/>
      <c r="G175" s="74"/>
    </row>
    <row r="176" spans="1:7" x14ac:dyDescent="0.2">
      <c r="A176" s="4"/>
      <c r="B176" s="52" t="s">
        <v>60</v>
      </c>
      <c r="C176" s="21"/>
      <c r="D176" s="21"/>
      <c r="E176" s="4"/>
      <c r="F176" s="75"/>
      <c r="G176" s="75"/>
    </row>
    <row r="177" spans="1:7" x14ac:dyDescent="0.2">
      <c r="A177" s="4"/>
      <c r="B177" s="52" t="s">
        <v>166</v>
      </c>
      <c r="C177" s="21"/>
      <c r="D177" s="21"/>
      <c r="E177" s="4"/>
      <c r="F177" s="75"/>
      <c r="G177" s="75"/>
    </row>
    <row r="178" spans="1:7" x14ac:dyDescent="0.2">
      <c r="A178" s="4"/>
      <c r="B178" s="53"/>
      <c r="C178" s="21"/>
      <c r="D178" s="21"/>
      <c r="E178" s="4"/>
      <c r="F178" s="75"/>
      <c r="G178" s="75"/>
    </row>
    <row r="179" spans="1:7" x14ac:dyDescent="0.2">
      <c r="A179" s="4">
        <v>6.1</v>
      </c>
      <c r="B179" s="52" t="s">
        <v>30</v>
      </c>
      <c r="C179" s="21"/>
      <c r="D179" s="21"/>
      <c r="E179" s="4"/>
      <c r="F179" s="75"/>
      <c r="G179" s="75"/>
    </row>
    <row r="180" spans="1:7" ht="76.5" x14ac:dyDescent="0.2">
      <c r="A180" s="4"/>
      <c r="B180" s="55" t="s">
        <v>58</v>
      </c>
      <c r="C180" s="21"/>
      <c r="D180" s="21"/>
      <c r="E180" s="4"/>
      <c r="F180" s="75"/>
      <c r="G180" s="75"/>
    </row>
    <row r="181" spans="1:7" ht="25.5" x14ac:dyDescent="0.2">
      <c r="A181" s="4"/>
      <c r="B181" s="55" t="s">
        <v>59</v>
      </c>
      <c r="C181" s="21"/>
      <c r="D181" s="21"/>
      <c r="E181" s="4"/>
      <c r="F181" s="75"/>
      <c r="G181" s="75"/>
    </row>
    <row r="182" spans="1:7" x14ac:dyDescent="0.2">
      <c r="A182" s="4"/>
      <c r="B182" s="55"/>
      <c r="C182" s="21"/>
      <c r="D182" s="21"/>
      <c r="E182" s="4"/>
      <c r="F182" s="75"/>
      <c r="G182" s="75"/>
    </row>
    <row r="183" spans="1:7" x14ac:dyDescent="0.2">
      <c r="A183" s="4" t="s">
        <v>219</v>
      </c>
      <c r="B183" s="60" t="s">
        <v>218</v>
      </c>
      <c r="C183" s="21"/>
      <c r="D183" s="21"/>
      <c r="E183" s="4"/>
      <c r="F183" s="75"/>
      <c r="G183" s="75"/>
    </row>
    <row r="184" spans="1:7" ht="38.25" x14ac:dyDescent="0.2">
      <c r="A184" s="4" t="s">
        <v>7</v>
      </c>
      <c r="B184" s="53" t="s">
        <v>220</v>
      </c>
      <c r="C184" s="21">
        <v>371.13</v>
      </c>
      <c r="D184" s="21">
        <f>ROUND(C184,2)</f>
        <v>371.13</v>
      </c>
      <c r="E184" s="4" t="s">
        <v>109</v>
      </c>
      <c r="F184" s="75"/>
      <c r="G184" s="75"/>
    </row>
    <row r="185" spans="1:7" ht="25.5" x14ac:dyDescent="0.2">
      <c r="A185" s="4" t="s">
        <v>33</v>
      </c>
      <c r="B185" s="53" t="s">
        <v>222</v>
      </c>
      <c r="C185" s="21">
        <f>C184</f>
        <v>371.13</v>
      </c>
      <c r="D185" s="21">
        <f>ROUND(C185,2)</f>
        <v>371.13</v>
      </c>
      <c r="E185" s="4" t="s">
        <v>109</v>
      </c>
      <c r="F185" s="75"/>
      <c r="G185" s="75"/>
    </row>
    <row r="186" spans="1:7" x14ac:dyDescent="0.2">
      <c r="A186" s="4"/>
      <c r="B186" s="52"/>
      <c r="C186" s="21"/>
      <c r="D186" s="153"/>
      <c r="E186" s="61"/>
      <c r="F186" s="75"/>
      <c r="G186" s="75"/>
    </row>
    <row r="187" spans="1:7" x14ac:dyDescent="0.2">
      <c r="A187" s="4"/>
      <c r="B187" s="53"/>
      <c r="C187" s="21"/>
      <c r="D187" s="21"/>
      <c r="E187" s="4"/>
      <c r="F187" s="75"/>
      <c r="G187" s="75"/>
    </row>
    <row r="188" spans="1:7" x14ac:dyDescent="0.2">
      <c r="A188" s="4"/>
      <c r="B188" s="53"/>
      <c r="C188" s="21"/>
      <c r="D188" s="21"/>
      <c r="E188" s="4"/>
      <c r="F188" s="75"/>
      <c r="G188" s="75"/>
    </row>
    <row r="189" spans="1:7" x14ac:dyDescent="0.2">
      <c r="A189" s="4"/>
      <c r="B189" s="53"/>
      <c r="C189" s="21"/>
      <c r="D189" s="21"/>
      <c r="E189" s="4"/>
      <c r="F189" s="75"/>
      <c r="G189" s="75"/>
    </row>
    <row r="190" spans="1:7" x14ac:dyDescent="0.2">
      <c r="A190" s="4"/>
      <c r="B190" s="53"/>
      <c r="C190" s="21"/>
      <c r="D190" s="21"/>
      <c r="E190" s="4"/>
      <c r="F190" s="75"/>
      <c r="G190" s="75"/>
    </row>
    <row r="191" spans="1:7" x14ac:dyDescent="0.2">
      <c r="A191" s="122" t="s">
        <v>167</v>
      </c>
      <c r="B191" s="123"/>
      <c r="C191" s="123"/>
      <c r="D191" s="123"/>
      <c r="E191" s="124"/>
      <c r="F191" s="76"/>
      <c r="G191" s="128"/>
    </row>
    <row r="192" spans="1:7" x14ac:dyDescent="0.2">
      <c r="A192" s="125" t="s">
        <v>28</v>
      </c>
      <c r="B192" s="126"/>
      <c r="C192" s="126"/>
      <c r="D192" s="126"/>
      <c r="E192" s="127"/>
      <c r="F192" s="77"/>
      <c r="G192" s="128"/>
    </row>
    <row r="193" spans="1:9" x14ac:dyDescent="0.2">
      <c r="A193" s="3"/>
      <c r="B193" s="51"/>
      <c r="C193" s="20"/>
      <c r="D193" s="20"/>
      <c r="E193" s="3"/>
      <c r="F193" s="74"/>
      <c r="G193" s="74"/>
    </row>
    <row r="194" spans="1:9" x14ac:dyDescent="0.2">
      <c r="A194" s="4"/>
      <c r="B194" s="52" t="s">
        <v>62</v>
      </c>
      <c r="C194" s="21"/>
      <c r="D194" s="21"/>
      <c r="E194" s="4"/>
      <c r="F194" s="75"/>
      <c r="G194" s="75"/>
    </row>
    <row r="195" spans="1:9" x14ac:dyDescent="0.2">
      <c r="A195" s="4"/>
      <c r="B195" s="52" t="s">
        <v>61</v>
      </c>
      <c r="C195" s="21"/>
      <c r="D195" s="21"/>
      <c r="E195" s="4"/>
      <c r="F195" s="75"/>
      <c r="G195" s="75"/>
    </row>
    <row r="196" spans="1:9" x14ac:dyDescent="0.2">
      <c r="A196" s="4"/>
      <c r="B196" s="53"/>
      <c r="C196" s="21"/>
      <c r="D196" s="21"/>
      <c r="E196" s="4"/>
      <c r="F196" s="75"/>
      <c r="G196" s="75"/>
    </row>
    <row r="197" spans="1:9" x14ac:dyDescent="0.2">
      <c r="A197" s="4">
        <v>7.1</v>
      </c>
      <c r="B197" s="52" t="s">
        <v>30</v>
      </c>
      <c r="C197" s="21"/>
      <c r="D197" s="21"/>
      <c r="E197" s="4"/>
      <c r="F197" s="75"/>
      <c r="G197" s="75"/>
    </row>
    <row r="198" spans="1:9" ht="76.5" x14ac:dyDescent="0.2">
      <c r="A198" s="4"/>
      <c r="B198" s="55" t="s">
        <v>58</v>
      </c>
      <c r="C198" s="21"/>
      <c r="D198" s="21"/>
      <c r="E198" s="4"/>
      <c r="F198" s="75"/>
      <c r="G198" s="75"/>
    </row>
    <row r="199" spans="1:9" ht="25.5" x14ac:dyDescent="0.2">
      <c r="A199" s="4"/>
      <c r="B199" s="55" t="s">
        <v>59</v>
      </c>
      <c r="C199" s="21"/>
      <c r="D199" s="21"/>
      <c r="E199" s="4"/>
      <c r="F199" s="75"/>
      <c r="G199" s="75"/>
    </row>
    <row r="200" spans="1:9" x14ac:dyDescent="0.2">
      <c r="A200" s="4"/>
      <c r="B200" s="55"/>
      <c r="C200" s="21"/>
      <c r="D200" s="21"/>
      <c r="E200" s="4"/>
      <c r="F200" s="75"/>
      <c r="G200" s="75"/>
    </row>
    <row r="201" spans="1:9" x14ac:dyDescent="0.2">
      <c r="A201" s="4">
        <v>7.2</v>
      </c>
      <c r="B201" s="60" t="s">
        <v>157</v>
      </c>
      <c r="C201" s="21"/>
      <c r="D201" s="21"/>
      <c r="E201" s="4"/>
      <c r="F201" s="75"/>
      <c r="G201" s="75"/>
    </row>
    <row r="202" spans="1:9" ht="51" x14ac:dyDescent="0.2">
      <c r="A202" s="4"/>
      <c r="B202" s="55" t="s">
        <v>221</v>
      </c>
      <c r="C202" s="21"/>
      <c r="D202" s="21"/>
      <c r="E202" s="4"/>
      <c r="F202" s="75"/>
      <c r="G202" s="75"/>
    </row>
    <row r="203" spans="1:9" x14ac:dyDescent="0.2">
      <c r="A203" s="4"/>
      <c r="B203" s="58"/>
      <c r="C203" s="21"/>
      <c r="D203" s="21"/>
      <c r="E203" s="4"/>
      <c r="F203" s="75"/>
      <c r="G203" s="75"/>
    </row>
    <row r="204" spans="1:9" x14ac:dyDescent="0.2">
      <c r="A204" s="4" t="s">
        <v>7</v>
      </c>
      <c r="B204" s="55" t="s">
        <v>264</v>
      </c>
      <c r="C204" s="21">
        <f>C60</f>
        <v>308.27999999999997</v>
      </c>
      <c r="D204" s="21">
        <f t="shared" ref="D204:D206" si="5">ROUND(C204,2)</f>
        <v>308.27999999999997</v>
      </c>
      <c r="E204" s="61" t="s">
        <v>109</v>
      </c>
      <c r="F204" s="75"/>
      <c r="G204" s="75"/>
    </row>
    <row r="205" spans="1:9" x14ac:dyDescent="0.2">
      <c r="A205" s="4" t="s">
        <v>33</v>
      </c>
      <c r="B205" s="55" t="s">
        <v>246</v>
      </c>
      <c r="C205" s="21">
        <f>C204</f>
        <v>308.27999999999997</v>
      </c>
      <c r="D205" s="21">
        <f t="shared" si="5"/>
        <v>308.27999999999997</v>
      </c>
      <c r="E205" s="61" t="s">
        <v>109</v>
      </c>
      <c r="F205" s="75"/>
      <c r="G205" s="75"/>
    </row>
    <row r="206" spans="1:9" x14ac:dyDescent="0.2">
      <c r="A206" s="4" t="s">
        <v>34</v>
      </c>
      <c r="B206" s="55" t="s">
        <v>223</v>
      </c>
      <c r="C206" s="21">
        <v>62.85</v>
      </c>
      <c r="D206" s="21">
        <f t="shared" si="5"/>
        <v>62.85</v>
      </c>
      <c r="E206" s="61" t="s">
        <v>109</v>
      </c>
      <c r="F206" s="75"/>
      <c r="G206" s="75"/>
      <c r="I206" s="81"/>
    </row>
    <row r="207" spans="1:9" x14ac:dyDescent="0.2">
      <c r="A207" s="4"/>
      <c r="B207" s="53"/>
      <c r="C207" s="21"/>
      <c r="D207" s="153"/>
      <c r="E207" s="61"/>
      <c r="F207" s="75"/>
      <c r="G207" s="75"/>
    </row>
    <row r="208" spans="1:9" x14ac:dyDescent="0.2">
      <c r="A208" s="4"/>
      <c r="B208" s="53"/>
      <c r="C208" s="21"/>
      <c r="D208" s="21"/>
      <c r="E208" s="4"/>
      <c r="F208" s="75"/>
      <c r="G208" s="75"/>
    </row>
    <row r="209" spans="1:7" x14ac:dyDescent="0.2">
      <c r="A209" s="122" t="s">
        <v>114</v>
      </c>
      <c r="B209" s="123"/>
      <c r="C209" s="123"/>
      <c r="D209" s="123"/>
      <c r="E209" s="124"/>
      <c r="F209" s="76"/>
      <c r="G209" s="128"/>
    </row>
    <row r="210" spans="1:7" x14ac:dyDescent="0.2">
      <c r="A210" s="125" t="s">
        <v>28</v>
      </c>
      <c r="B210" s="126"/>
      <c r="C210" s="126"/>
      <c r="D210" s="126"/>
      <c r="E210" s="127"/>
      <c r="F210" s="77"/>
      <c r="G210" s="128"/>
    </row>
    <row r="211" spans="1:7" x14ac:dyDescent="0.2">
      <c r="A211" s="3"/>
      <c r="B211" s="51"/>
      <c r="C211" s="20"/>
      <c r="D211" s="20"/>
      <c r="E211" s="3"/>
      <c r="F211" s="74"/>
      <c r="G211" s="74"/>
    </row>
    <row r="212" spans="1:7" x14ac:dyDescent="0.2">
      <c r="A212" s="4"/>
      <c r="B212" s="52" t="s">
        <v>63</v>
      </c>
      <c r="C212" s="21"/>
      <c r="D212" s="21"/>
      <c r="E212" s="4"/>
      <c r="F212" s="75"/>
      <c r="G212" s="75"/>
    </row>
    <row r="213" spans="1:7" x14ac:dyDescent="0.2">
      <c r="A213" s="4"/>
      <c r="B213" s="52" t="s">
        <v>64</v>
      </c>
      <c r="C213" s="21"/>
      <c r="D213" s="21"/>
      <c r="E213" s="4"/>
      <c r="F213" s="75"/>
      <c r="G213" s="75"/>
    </row>
    <row r="214" spans="1:7" x14ac:dyDescent="0.2">
      <c r="A214" s="4">
        <v>8.1</v>
      </c>
      <c r="B214" s="52" t="s">
        <v>30</v>
      </c>
      <c r="C214" s="21"/>
      <c r="D214" s="21"/>
      <c r="E214" s="4"/>
      <c r="F214" s="75"/>
      <c r="G214" s="75"/>
    </row>
    <row r="215" spans="1:7" ht="51" x14ac:dyDescent="0.2">
      <c r="A215" s="4"/>
      <c r="B215" s="55" t="s">
        <v>224</v>
      </c>
      <c r="C215" s="21"/>
      <c r="D215" s="21"/>
      <c r="E215" s="4"/>
      <c r="F215" s="75"/>
      <c r="G215" s="75"/>
    </row>
    <row r="216" spans="1:7" x14ac:dyDescent="0.2">
      <c r="A216" s="4"/>
      <c r="B216" s="55"/>
      <c r="C216" s="21"/>
      <c r="D216" s="21"/>
      <c r="E216" s="4"/>
      <c r="F216" s="75"/>
      <c r="G216" s="75"/>
    </row>
    <row r="217" spans="1:7" ht="38.25" x14ac:dyDescent="0.2">
      <c r="A217" s="4"/>
      <c r="B217" s="55" t="s">
        <v>226</v>
      </c>
      <c r="C217" s="21"/>
      <c r="D217" s="21"/>
      <c r="E217" s="4"/>
      <c r="F217" s="75"/>
      <c r="G217" s="75"/>
    </row>
    <row r="218" spans="1:7" ht="25.5" x14ac:dyDescent="0.2">
      <c r="A218" s="4"/>
      <c r="B218" s="55" t="s">
        <v>225</v>
      </c>
      <c r="C218" s="21"/>
      <c r="D218" s="21"/>
      <c r="E218" s="4"/>
      <c r="F218" s="75"/>
      <c r="G218" s="75"/>
    </row>
    <row r="219" spans="1:7" ht="38.25" x14ac:dyDescent="0.2">
      <c r="A219" s="4"/>
      <c r="B219" s="55" t="s">
        <v>227</v>
      </c>
      <c r="C219" s="21"/>
      <c r="D219" s="21"/>
      <c r="E219" s="4"/>
      <c r="F219" s="75"/>
      <c r="G219" s="75"/>
    </row>
    <row r="220" spans="1:7" x14ac:dyDescent="0.2">
      <c r="A220" s="4"/>
      <c r="B220" s="55"/>
      <c r="C220" s="21"/>
      <c r="D220" s="21"/>
      <c r="E220" s="4"/>
      <c r="F220" s="75"/>
      <c r="G220" s="75"/>
    </row>
    <row r="221" spans="1:7" x14ac:dyDescent="0.2">
      <c r="A221" s="4" t="s">
        <v>228</v>
      </c>
      <c r="B221" s="60" t="s">
        <v>174</v>
      </c>
      <c r="C221" s="21"/>
      <c r="D221" s="21"/>
      <c r="E221" s="4"/>
      <c r="F221" s="75"/>
      <c r="G221" s="75"/>
    </row>
    <row r="222" spans="1:7" x14ac:dyDescent="0.2">
      <c r="A222" s="4" t="s">
        <v>7</v>
      </c>
      <c r="B222" s="55" t="s">
        <v>158</v>
      </c>
      <c r="C222" s="21">
        <v>1</v>
      </c>
      <c r="D222" s="21">
        <f t="shared" ref="D222:D228" si="6">ROUND(C222,2)</f>
        <v>1</v>
      </c>
      <c r="E222" s="4" t="s">
        <v>22</v>
      </c>
      <c r="F222" s="75"/>
      <c r="G222" s="75"/>
    </row>
    <row r="223" spans="1:7" x14ac:dyDescent="0.2">
      <c r="A223" s="4" t="s">
        <v>33</v>
      </c>
      <c r="B223" s="55" t="s">
        <v>159</v>
      </c>
      <c r="C223" s="21">
        <v>7</v>
      </c>
      <c r="D223" s="21">
        <f t="shared" si="6"/>
        <v>7</v>
      </c>
      <c r="E223" s="4" t="s">
        <v>22</v>
      </c>
      <c r="F223" s="75"/>
      <c r="G223" s="75"/>
    </row>
    <row r="224" spans="1:7" x14ac:dyDescent="0.2">
      <c r="A224" s="4" t="s">
        <v>34</v>
      </c>
      <c r="B224" s="55" t="s">
        <v>160</v>
      </c>
      <c r="C224" s="21">
        <v>2</v>
      </c>
      <c r="D224" s="21">
        <f t="shared" si="6"/>
        <v>2</v>
      </c>
      <c r="E224" s="4" t="s">
        <v>22</v>
      </c>
      <c r="F224" s="75"/>
      <c r="G224" s="75"/>
    </row>
    <row r="225" spans="1:7" x14ac:dyDescent="0.2">
      <c r="A225" s="4" t="s">
        <v>35</v>
      </c>
      <c r="B225" s="55" t="s">
        <v>170</v>
      </c>
      <c r="C225" s="21">
        <v>4</v>
      </c>
      <c r="D225" s="21">
        <f t="shared" si="6"/>
        <v>4</v>
      </c>
      <c r="E225" s="4" t="s">
        <v>22</v>
      </c>
      <c r="F225" s="75"/>
      <c r="G225" s="75"/>
    </row>
    <row r="226" spans="1:7" x14ac:dyDescent="0.2">
      <c r="A226" s="4" t="s">
        <v>36</v>
      </c>
      <c r="B226" s="55" t="s">
        <v>171</v>
      </c>
      <c r="C226" s="21">
        <v>7</v>
      </c>
      <c r="D226" s="21">
        <f t="shared" si="6"/>
        <v>7</v>
      </c>
      <c r="E226" s="4" t="s">
        <v>22</v>
      </c>
      <c r="F226" s="75"/>
      <c r="G226" s="75"/>
    </row>
    <row r="227" spans="1:7" x14ac:dyDescent="0.2">
      <c r="A227" s="4" t="s">
        <v>247</v>
      </c>
      <c r="B227" s="55" t="s">
        <v>266</v>
      </c>
      <c r="C227" s="21">
        <v>24</v>
      </c>
      <c r="D227" s="21">
        <f t="shared" si="6"/>
        <v>24</v>
      </c>
      <c r="E227" s="4" t="s">
        <v>22</v>
      </c>
      <c r="F227" s="75"/>
      <c r="G227" s="75"/>
    </row>
    <row r="228" spans="1:7" x14ac:dyDescent="0.2">
      <c r="A228" s="4" t="s">
        <v>38</v>
      </c>
      <c r="B228" s="55" t="s">
        <v>265</v>
      </c>
      <c r="C228" s="21">
        <v>12</v>
      </c>
      <c r="D228" s="21">
        <f t="shared" si="6"/>
        <v>12</v>
      </c>
      <c r="E228" s="4" t="s">
        <v>22</v>
      </c>
      <c r="F228" s="75"/>
      <c r="G228" s="75"/>
    </row>
    <row r="229" spans="1:7" x14ac:dyDescent="0.2">
      <c r="A229" s="4"/>
      <c r="B229" s="55"/>
      <c r="C229" s="21"/>
      <c r="D229" s="21"/>
      <c r="E229" s="4"/>
      <c r="F229" s="75"/>
      <c r="G229" s="75"/>
    </row>
    <row r="230" spans="1:7" x14ac:dyDescent="0.2">
      <c r="A230" s="4"/>
      <c r="B230" s="55"/>
      <c r="C230" s="21"/>
      <c r="D230" s="21"/>
      <c r="E230" s="4"/>
      <c r="F230" s="75"/>
      <c r="G230" s="75"/>
    </row>
    <row r="231" spans="1:7" x14ac:dyDescent="0.2">
      <c r="A231" s="4"/>
      <c r="B231" s="55"/>
      <c r="C231" s="21"/>
      <c r="D231" s="21"/>
      <c r="E231" s="4"/>
      <c r="F231" s="75"/>
      <c r="G231" s="75"/>
    </row>
    <row r="232" spans="1:7" x14ac:dyDescent="0.2">
      <c r="A232" s="4"/>
      <c r="B232" s="55"/>
      <c r="C232" s="21"/>
      <c r="D232" s="21"/>
      <c r="E232" s="4"/>
      <c r="F232" s="75"/>
      <c r="G232" s="75"/>
    </row>
    <row r="233" spans="1:7" x14ac:dyDescent="0.2">
      <c r="A233" s="4"/>
      <c r="B233" s="55"/>
      <c r="C233" s="21"/>
      <c r="D233" s="21"/>
      <c r="E233" s="4"/>
      <c r="F233" s="75"/>
      <c r="G233" s="75"/>
    </row>
    <row r="234" spans="1:7" x14ac:dyDescent="0.2">
      <c r="A234" s="4"/>
      <c r="B234" s="55"/>
      <c r="C234" s="21"/>
      <c r="D234" s="21"/>
      <c r="E234" s="4"/>
      <c r="F234" s="75"/>
      <c r="G234" s="75"/>
    </row>
    <row r="235" spans="1:7" x14ac:dyDescent="0.2">
      <c r="A235" s="4"/>
      <c r="B235" s="55"/>
      <c r="C235" s="21"/>
      <c r="D235" s="21"/>
      <c r="E235" s="4"/>
      <c r="F235" s="75"/>
      <c r="G235" s="75"/>
    </row>
    <row r="236" spans="1:7" x14ac:dyDescent="0.2">
      <c r="A236" s="4"/>
      <c r="B236" s="55"/>
      <c r="C236" s="21"/>
      <c r="D236" s="21"/>
      <c r="E236" s="4"/>
      <c r="F236" s="75"/>
      <c r="G236" s="75"/>
    </row>
    <row r="237" spans="1:7" x14ac:dyDescent="0.2">
      <c r="A237" s="4"/>
      <c r="B237" s="55"/>
      <c r="C237" s="21"/>
      <c r="D237" s="21"/>
      <c r="E237" s="4"/>
      <c r="F237" s="75"/>
      <c r="G237" s="75"/>
    </row>
    <row r="238" spans="1:7" x14ac:dyDescent="0.2">
      <c r="A238" s="4"/>
      <c r="B238" s="55"/>
      <c r="C238" s="21"/>
      <c r="D238" s="21"/>
      <c r="E238" s="4"/>
      <c r="F238" s="75"/>
      <c r="G238" s="75"/>
    </row>
    <row r="239" spans="1:7" x14ac:dyDescent="0.2">
      <c r="A239" s="4"/>
      <c r="B239" s="55"/>
      <c r="C239" s="21"/>
      <c r="D239" s="21"/>
      <c r="E239" s="4"/>
      <c r="F239" s="75"/>
      <c r="G239" s="75"/>
    </row>
    <row r="240" spans="1:7" x14ac:dyDescent="0.2">
      <c r="A240" s="4"/>
      <c r="B240" s="55"/>
      <c r="C240" s="21"/>
      <c r="D240" s="21"/>
      <c r="E240" s="4"/>
      <c r="F240" s="75"/>
      <c r="G240" s="75"/>
    </row>
    <row r="241" spans="1:7" x14ac:dyDescent="0.2">
      <c r="A241" s="4"/>
      <c r="B241" s="55"/>
      <c r="C241" s="21"/>
      <c r="D241" s="21"/>
      <c r="E241" s="4"/>
      <c r="F241" s="75"/>
      <c r="G241" s="75"/>
    </row>
    <row r="242" spans="1:7" x14ac:dyDescent="0.2">
      <c r="A242" s="4"/>
      <c r="B242" s="55"/>
      <c r="C242" s="21"/>
      <c r="D242" s="21"/>
      <c r="E242" s="4"/>
      <c r="F242" s="75"/>
      <c r="G242" s="75"/>
    </row>
    <row r="243" spans="1:7" x14ac:dyDescent="0.2">
      <c r="A243" s="4"/>
      <c r="B243" s="68"/>
      <c r="C243" s="21"/>
      <c r="D243" s="21"/>
      <c r="E243" s="4"/>
      <c r="F243" s="75"/>
      <c r="G243" s="75"/>
    </row>
    <row r="244" spans="1:7" x14ac:dyDescent="0.2">
      <c r="A244" s="122" t="s">
        <v>143</v>
      </c>
      <c r="B244" s="123"/>
      <c r="C244" s="123"/>
      <c r="D244" s="123"/>
      <c r="E244" s="124"/>
      <c r="F244" s="76"/>
      <c r="G244" s="128"/>
    </row>
    <row r="245" spans="1:7" x14ac:dyDescent="0.2">
      <c r="A245" s="125" t="s">
        <v>28</v>
      </c>
      <c r="B245" s="126"/>
      <c r="C245" s="126"/>
      <c r="D245" s="126"/>
      <c r="E245" s="127"/>
      <c r="F245" s="77"/>
      <c r="G245" s="128"/>
    </row>
    <row r="246" spans="1:7" x14ac:dyDescent="0.2">
      <c r="A246" s="3"/>
      <c r="B246" s="51"/>
      <c r="C246" s="20"/>
      <c r="D246" s="20"/>
      <c r="E246" s="3"/>
      <c r="F246" s="74"/>
      <c r="G246" s="74"/>
    </row>
    <row r="247" spans="1:7" x14ac:dyDescent="0.2">
      <c r="A247" s="4"/>
      <c r="B247" s="52" t="s">
        <v>144</v>
      </c>
      <c r="C247" s="21"/>
      <c r="D247" s="21"/>
      <c r="E247" s="4"/>
      <c r="F247" s="75"/>
      <c r="G247" s="75"/>
    </row>
    <row r="248" spans="1:7" x14ac:dyDescent="0.2">
      <c r="A248" s="4"/>
      <c r="B248" s="52" t="s">
        <v>67</v>
      </c>
      <c r="C248" s="21"/>
      <c r="D248" s="21"/>
      <c r="E248" s="4"/>
      <c r="F248" s="75"/>
      <c r="G248" s="75"/>
    </row>
    <row r="249" spans="1:7" x14ac:dyDescent="0.2">
      <c r="A249" s="4"/>
      <c r="B249" s="53"/>
      <c r="C249" s="21"/>
      <c r="D249" s="21"/>
      <c r="E249" s="4"/>
      <c r="F249" s="75"/>
      <c r="G249" s="75"/>
    </row>
    <row r="250" spans="1:7" x14ac:dyDescent="0.2">
      <c r="A250" s="4">
        <v>9.1</v>
      </c>
      <c r="B250" s="52" t="s">
        <v>30</v>
      </c>
      <c r="C250" s="21"/>
      <c r="D250" s="21"/>
      <c r="E250" s="4"/>
      <c r="F250" s="75"/>
      <c r="G250" s="75"/>
    </row>
    <row r="251" spans="1:7" ht="38.25" x14ac:dyDescent="0.2">
      <c r="A251" s="4"/>
      <c r="B251" s="55" t="s">
        <v>68</v>
      </c>
      <c r="C251" s="21"/>
      <c r="D251" s="21"/>
      <c r="E251" s="4"/>
      <c r="F251" s="75"/>
      <c r="G251" s="75"/>
    </row>
    <row r="252" spans="1:7" ht="25.5" x14ac:dyDescent="0.2">
      <c r="A252" s="4"/>
      <c r="B252" s="55" t="s">
        <v>152</v>
      </c>
      <c r="C252" s="21"/>
      <c r="D252" s="21"/>
      <c r="E252" s="4"/>
      <c r="F252" s="75"/>
      <c r="G252" s="75"/>
    </row>
    <row r="253" spans="1:7" x14ac:dyDescent="0.2">
      <c r="A253" s="4"/>
      <c r="B253" s="55"/>
      <c r="C253" s="21"/>
      <c r="D253" s="21"/>
      <c r="E253" s="4"/>
      <c r="F253" s="75"/>
      <c r="G253" s="75"/>
    </row>
    <row r="254" spans="1:7" x14ac:dyDescent="0.2">
      <c r="A254" s="4">
        <v>9.1999999999999993</v>
      </c>
      <c r="B254" s="52" t="s">
        <v>130</v>
      </c>
      <c r="C254" s="21"/>
      <c r="D254" s="21"/>
      <c r="E254" s="4"/>
      <c r="F254" s="75"/>
      <c r="G254" s="75"/>
    </row>
    <row r="255" spans="1:7" ht="25.5" x14ac:dyDescent="0.2">
      <c r="A255" s="4"/>
      <c r="B255" s="55" t="s">
        <v>269</v>
      </c>
      <c r="C255" s="21"/>
      <c r="D255" s="21"/>
      <c r="E255" s="4"/>
      <c r="F255" s="75"/>
      <c r="G255" s="75"/>
    </row>
    <row r="256" spans="1:7" x14ac:dyDescent="0.2">
      <c r="A256" s="4" t="s">
        <v>7</v>
      </c>
      <c r="B256" s="53" t="s">
        <v>118</v>
      </c>
      <c r="C256" s="70">
        <f>C204</f>
        <v>308.27999999999997</v>
      </c>
      <c r="D256" s="21">
        <f t="shared" ref="D256:D261" si="7">ROUND(C256,2)</f>
        <v>308.27999999999997</v>
      </c>
      <c r="E256" s="61" t="s">
        <v>109</v>
      </c>
      <c r="F256" s="75"/>
      <c r="G256" s="75"/>
    </row>
    <row r="257" spans="1:12" x14ac:dyDescent="0.2">
      <c r="A257" s="4" t="s">
        <v>33</v>
      </c>
      <c r="B257" s="53" t="s">
        <v>202</v>
      </c>
      <c r="C257" s="21">
        <f>C256</f>
        <v>308.27999999999997</v>
      </c>
      <c r="D257" s="21">
        <f t="shared" si="7"/>
        <v>308.27999999999997</v>
      </c>
      <c r="E257" s="4" t="s">
        <v>109</v>
      </c>
      <c r="F257" s="75"/>
      <c r="G257" s="75"/>
    </row>
    <row r="258" spans="1:12" x14ac:dyDescent="0.2">
      <c r="A258" s="4">
        <v>9.3000000000000007</v>
      </c>
      <c r="B258" s="60" t="s">
        <v>128</v>
      </c>
      <c r="C258" s="21"/>
      <c r="D258" s="21"/>
      <c r="E258" s="4"/>
      <c r="F258" s="75"/>
      <c r="G258" s="75"/>
    </row>
    <row r="259" spans="1:12" x14ac:dyDescent="0.2">
      <c r="A259" s="4"/>
      <c r="B259" s="55" t="s">
        <v>140</v>
      </c>
      <c r="C259" s="21"/>
      <c r="D259" s="21"/>
      <c r="E259" s="4"/>
      <c r="F259" s="75"/>
      <c r="G259" s="75"/>
    </row>
    <row r="260" spans="1:12" x14ac:dyDescent="0.2">
      <c r="A260" s="4" t="s">
        <v>7</v>
      </c>
      <c r="B260" s="55" t="s">
        <v>202</v>
      </c>
      <c r="C260" s="21">
        <v>25</v>
      </c>
      <c r="D260" s="21">
        <f t="shared" si="7"/>
        <v>25</v>
      </c>
      <c r="E260" s="61" t="s">
        <v>109</v>
      </c>
      <c r="F260" s="75"/>
      <c r="G260" s="75"/>
      <c r="L260" s="95"/>
    </row>
    <row r="261" spans="1:12" x14ac:dyDescent="0.2">
      <c r="A261" s="4" t="s">
        <v>7</v>
      </c>
      <c r="B261" s="55" t="s">
        <v>202</v>
      </c>
      <c r="C261" s="21">
        <v>25</v>
      </c>
      <c r="D261" s="21">
        <f t="shared" si="7"/>
        <v>25</v>
      </c>
      <c r="E261" s="61" t="s">
        <v>109</v>
      </c>
      <c r="F261" s="75"/>
      <c r="G261" s="75"/>
      <c r="H261" s="84"/>
      <c r="I261" s="69"/>
      <c r="J261" s="69"/>
    </row>
    <row r="262" spans="1:12" x14ac:dyDescent="0.2">
      <c r="A262" s="4"/>
      <c r="B262" s="53"/>
      <c r="C262" s="21"/>
      <c r="D262" s="21"/>
      <c r="E262" s="4"/>
      <c r="F262" s="75"/>
      <c r="G262" s="75"/>
      <c r="H262" s="84"/>
      <c r="I262" s="69"/>
      <c r="J262" s="69"/>
    </row>
    <row r="263" spans="1:12" x14ac:dyDescent="0.2">
      <c r="A263" s="4">
        <v>9.4</v>
      </c>
      <c r="B263" s="52" t="s">
        <v>267</v>
      </c>
      <c r="C263" s="21"/>
      <c r="D263" s="21"/>
      <c r="E263" s="4"/>
      <c r="F263" s="75"/>
      <c r="G263" s="75"/>
      <c r="H263" s="84"/>
      <c r="I263" s="69"/>
      <c r="J263" s="69"/>
    </row>
    <row r="264" spans="1:12" ht="25.5" x14ac:dyDescent="0.2">
      <c r="A264" s="4"/>
      <c r="B264" s="55" t="s">
        <v>268</v>
      </c>
      <c r="C264" s="21"/>
      <c r="D264" s="21"/>
      <c r="E264" s="4"/>
      <c r="F264" s="75"/>
      <c r="G264" s="75"/>
      <c r="H264" s="84"/>
      <c r="I264" s="85"/>
      <c r="J264" s="69"/>
    </row>
    <row r="265" spans="1:12" x14ac:dyDescent="0.2">
      <c r="A265" s="4" t="s">
        <v>7</v>
      </c>
      <c r="B265" s="55" t="s">
        <v>264</v>
      </c>
      <c r="C265" s="21">
        <v>496.01</v>
      </c>
      <c r="D265" s="21">
        <f t="shared" ref="D265:D266" si="8">ROUND(C265,2)</f>
        <v>496.01</v>
      </c>
      <c r="E265" s="61" t="s">
        <v>109</v>
      </c>
      <c r="F265" s="75"/>
      <c r="G265" s="75"/>
      <c r="H265" s="84"/>
      <c r="I265" s="86"/>
      <c r="J265" s="69"/>
    </row>
    <row r="266" spans="1:12" x14ac:dyDescent="0.2">
      <c r="A266" s="4" t="s">
        <v>33</v>
      </c>
      <c r="B266" s="55" t="s">
        <v>202</v>
      </c>
      <c r="C266" s="21">
        <v>537.6</v>
      </c>
      <c r="D266" s="21">
        <f t="shared" si="8"/>
        <v>537.6</v>
      </c>
      <c r="E266" s="61" t="s">
        <v>109</v>
      </c>
      <c r="F266" s="75"/>
      <c r="G266" s="75"/>
      <c r="H266" s="84"/>
      <c r="I266" s="87"/>
      <c r="J266" s="69"/>
    </row>
    <row r="267" spans="1:12" x14ac:dyDescent="0.2">
      <c r="A267" s="4"/>
      <c r="B267" s="52"/>
      <c r="C267" s="21"/>
      <c r="D267" s="153"/>
      <c r="E267" s="62"/>
      <c r="F267" s="75"/>
      <c r="G267" s="75"/>
    </row>
    <row r="268" spans="1:12" x14ac:dyDescent="0.2">
      <c r="A268" s="4">
        <v>9.5</v>
      </c>
      <c r="B268" s="52" t="s">
        <v>129</v>
      </c>
      <c r="C268" s="21"/>
      <c r="D268" s="21"/>
      <c r="E268" s="4"/>
      <c r="F268" s="75"/>
      <c r="G268" s="75"/>
    </row>
    <row r="269" spans="1:12" ht="25.5" x14ac:dyDescent="0.2">
      <c r="A269" s="4"/>
      <c r="B269" s="55" t="s">
        <v>163</v>
      </c>
      <c r="C269" s="21"/>
      <c r="D269" s="21"/>
      <c r="E269" s="4"/>
      <c r="F269" s="75"/>
      <c r="G269" s="75"/>
    </row>
    <row r="270" spans="1:12" x14ac:dyDescent="0.2">
      <c r="A270" s="4" t="s">
        <v>7</v>
      </c>
      <c r="B270" s="55" t="s">
        <v>270</v>
      </c>
      <c r="C270" s="21">
        <v>45</v>
      </c>
      <c r="D270" s="21">
        <f t="shared" ref="D270:D271" si="9">ROUND(C270,2)</f>
        <v>45</v>
      </c>
      <c r="E270" s="61" t="s">
        <v>109</v>
      </c>
      <c r="F270" s="75"/>
      <c r="G270" s="75"/>
    </row>
    <row r="271" spans="1:12" x14ac:dyDescent="0.2">
      <c r="A271" s="4" t="s">
        <v>33</v>
      </c>
      <c r="B271" s="55" t="s">
        <v>202</v>
      </c>
      <c r="C271" s="21">
        <v>36</v>
      </c>
      <c r="D271" s="21">
        <f t="shared" si="9"/>
        <v>36</v>
      </c>
      <c r="E271" s="61" t="s">
        <v>109</v>
      </c>
      <c r="F271" s="75"/>
      <c r="G271" s="75"/>
    </row>
    <row r="272" spans="1:12" x14ac:dyDescent="0.2">
      <c r="A272" s="4"/>
      <c r="B272" s="53"/>
      <c r="C272" s="21"/>
      <c r="D272" s="153"/>
      <c r="E272" s="62"/>
      <c r="F272" s="75"/>
      <c r="G272" s="75"/>
    </row>
    <row r="273" spans="1:7" x14ac:dyDescent="0.2">
      <c r="A273" s="4"/>
      <c r="B273" s="53"/>
      <c r="C273" s="21"/>
      <c r="D273" s="21"/>
      <c r="E273" s="4"/>
      <c r="F273" s="75"/>
      <c r="G273" s="75"/>
    </row>
    <row r="274" spans="1:7" x14ac:dyDescent="0.2">
      <c r="A274" s="122" t="s">
        <v>145</v>
      </c>
      <c r="B274" s="123"/>
      <c r="C274" s="123"/>
      <c r="D274" s="123"/>
      <c r="E274" s="124"/>
      <c r="F274" s="76"/>
      <c r="G274" s="128"/>
    </row>
    <row r="275" spans="1:7" x14ac:dyDescent="0.2">
      <c r="A275" s="125" t="s">
        <v>28</v>
      </c>
      <c r="B275" s="126"/>
      <c r="C275" s="126"/>
      <c r="D275" s="126"/>
      <c r="E275" s="127"/>
      <c r="F275" s="77"/>
      <c r="G275" s="128"/>
    </row>
    <row r="276" spans="1:7" x14ac:dyDescent="0.2">
      <c r="A276" s="3"/>
      <c r="B276" s="51"/>
      <c r="C276" s="20"/>
      <c r="D276" s="20"/>
      <c r="E276" s="3"/>
      <c r="F276" s="74"/>
      <c r="G276" s="74"/>
    </row>
    <row r="277" spans="1:7" x14ac:dyDescent="0.2">
      <c r="A277" s="4"/>
      <c r="B277" s="52" t="s">
        <v>69</v>
      </c>
      <c r="C277" s="21"/>
      <c r="D277" s="21"/>
      <c r="E277" s="4"/>
      <c r="F277" s="75"/>
      <c r="G277" s="75"/>
    </row>
    <row r="278" spans="1:7" x14ac:dyDescent="0.2">
      <c r="A278" s="4"/>
      <c r="B278" s="52" t="s">
        <v>70</v>
      </c>
      <c r="C278" s="21"/>
      <c r="D278" s="21"/>
      <c r="E278" s="4"/>
      <c r="F278" s="75"/>
      <c r="G278" s="75"/>
    </row>
    <row r="279" spans="1:7" x14ac:dyDescent="0.2">
      <c r="A279" s="4"/>
      <c r="B279" s="53"/>
      <c r="C279" s="21"/>
      <c r="D279" s="21"/>
      <c r="E279" s="4"/>
      <c r="F279" s="75"/>
      <c r="G279" s="75"/>
    </row>
    <row r="280" spans="1:7" x14ac:dyDescent="0.2">
      <c r="A280" s="4">
        <v>10.1</v>
      </c>
      <c r="B280" s="52" t="s">
        <v>30</v>
      </c>
      <c r="C280" s="21"/>
      <c r="D280" s="21"/>
      <c r="E280" s="4"/>
      <c r="F280" s="75"/>
      <c r="G280" s="75"/>
    </row>
    <row r="281" spans="1:7" ht="76.5" x14ac:dyDescent="0.2">
      <c r="A281" s="4"/>
      <c r="B281" s="55" t="s">
        <v>71</v>
      </c>
      <c r="C281" s="21"/>
      <c r="D281" s="21"/>
      <c r="E281" s="4"/>
      <c r="F281" s="75"/>
      <c r="G281" s="75"/>
    </row>
    <row r="282" spans="1:7" ht="25.5" x14ac:dyDescent="0.2">
      <c r="A282" s="4"/>
      <c r="B282" s="55" t="s">
        <v>72</v>
      </c>
      <c r="C282" s="21"/>
      <c r="D282" s="21"/>
      <c r="E282" s="4"/>
      <c r="F282" s="75"/>
      <c r="G282" s="75"/>
    </row>
    <row r="283" spans="1:7" ht="25.5" x14ac:dyDescent="0.2">
      <c r="A283" s="4"/>
      <c r="B283" s="55" t="s">
        <v>156</v>
      </c>
      <c r="C283" s="21"/>
      <c r="D283" s="21"/>
      <c r="E283" s="4"/>
      <c r="F283" s="75"/>
      <c r="G283" s="75"/>
    </row>
    <row r="284" spans="1:7" x14ac:dyDescent="0.2">
      <c r="A284" s="4"/>
      <c r="B284" s="55"/>
      <c r="C284" s="21"/>
      <c r="D284" s="21"/>
      <c r="E284" s="4"/>
      <c r="F284" s="75"/>
      <c r="G284" s="75"/>
    </row>
    <row r="285" spans="1:7" x14ac:dyDescent="0.2">
      <c r="A285" s="4">
        <v>10.199999999999999</v>
      </c>
      <c r="B285" s="60" t="s">
        <v>73</v>
      </c>
      <c r="C285" s="21"/>
      <c r="D285" s="21"/>
      <c r="E285" s="4"/>
      <c r="F285" s="75"/>
      <c r="G285" s="75"/>
    </row>
    <row r="286" spans="1:7" ht="51" x14ac:dyDescent="0.2">
      <c r="A286" s="4"/>
      <c r="B286" s="55" t="s">
        <v>131</v>
      </c>
      <c r="C286" s="21"/>
      <c r="D286" s="21"/>
      <c r="E286" s="4"/>
      <c r="F286" s="75"/>
      <c r="G286" s="75"/>
    </row>
    <row r="287" spans="1:7" ht="25.5" x14ac:dyDescent="0.2">
      <c r="A287" s="4" t="s">
        <v>154</v>
      </c>
      <c r="B287" s="58" t="s">
        <v>161</v>
      </c>
      <c r="C287" s="21"/>
      <c r="D287" s="21"/>
      <c r="E287" s="4"/>
      <c r="F287" s="75"/>
      <c r="G287" s="75"/>
    </row>
    <row r="288" spans="1:7" x14ac:dyDescent="0.2">
      <c r="A288" s="4" t="s">
        <v>7</v>
      </c>
      <c r="B288" s="55" t="s">
        <v>118</v>
      </c>
      <c r="C288" s="21">
        <v>268.60000000000002</v>
      </c>
      <c r="D288" s="21">
        <f t="shared" ref="D288:D289" si="10">ROUND(C288,2)</f>
        <v>268.60000000000002</v>
      </c>
      <c r="E288" s="67" t="s">
        <v>109</v>
      </c>
      <c r="F288" s="75"/>
      <c r="G288" s="75"/>
    </row>
    <row r="289" spans="1:10" x14ac:dyDescent="0.2">
      <c r="A289" s="4" t="s">
        <v>33</v>
      </c>
      <c r="B289" s="55" t="s">
        <v>202</v>
      </c>
      <c r="C289" s="21">
        <v>268.60000000000002</v>
      </c>
      <c r="D289" s="21">
        <f t="shared" si="10"/>
        <v>268.60000000000002</v>
      </c>
      <c r="E289" s="67" t="s">
        <v>109</v>
      </c>
      <c r="F289" s="75"/>
      <c r="G289" s="75"/>
    </row>
    <row r="290" spans="1:10" ht="38.25" x14ac:dyDescent="0.2">
      <c r="A290" s="4" t="s">
        <v>155</v>
      </c>
      <c r="B290" s="55" t="s">
        <v>132</v>
      </c>
      <c r="C290" s="21"/>
      <c r="D290" s="21"/>
      <c r="E290" s="4"/>
      <c r="F290" s="75"/>
      <c r="G290" s="75"/>
    </row>
    <row r="291" spans="1:10" ht="25.5" x14ac:dyDescent="0.2">
      <c r="A291" s="4"/>
      <c r="B291" s="57" t="s">
        <v>162</v>
      </c>
      <c r="C291" s="21"/>
      <c r="D291" s="21"/>
      <c r="E291" s="4"/>
      <c r="F291" s="75"/>
      <c r="G291" s="75"/>
    </row>
    <row r="292" spans="1:10" x14ac:dyDescent="0.2">
      <c r="A292" s="4" t="s">
        <v>7</v>
      </c>
      <c r="B292" s="55" t="s">
        <v>118</v>
      </c>
      <c r="C292" s="21">
        <v>156</v>
      </c>
      <c r="D292" s="21">
        <f t="shared" ref="D292:D293" si="11">ROUND(C292,2)</f>
        <v>156</v>
      </c>
      <c r="E292" s="67" t="s">
        <v>109</v>
      </c>
      <c r="F292" s="75"/>
      <c r="G292" s="75"/>
      <c r="I292" s="81"/>
      <c r="J292" s="81"/>
    </row>
    <row r="293" spans="1:10" x14ac:dyDescent="0.2">
      <c r="A293" s="4" t="s">
        <v>33</v>
      </c>
      <c r="B293" s="55" t="s">
        <v>202</v>
      </c>
      <c r="C293" s="21">
        <v>156</v>
      </c>
      <c r="D293" s="21">
        <f t="shared" si="11"/>
        <v>156</v>
      </c>
      <c r="E293" s="67" t="s">
        <v>109</v>
      </c>
      <c r="F293" s="75"/>
      <c r="G293" s="75"/>
      <c r="I293" s="81"/>
      <c r="J293" s="81"/>
    </row>
    <row r="294" spans="1:10" x14ac:dyDescent="0.2">
      <c r="A294" s="4">
        <v>10.3</v>
      </c>
      <c r="B294" s="52" t="s">
        <v>74</v>
      </c>
      <c r="C294" s="21"/>
      <c r="D294" s="21"/>
      <c r="E294" s="4"/>
      <c r="F294" s="75"/>
      <c r="G294" s="75"/>
    </row>
    <row r="295" spans="1:10" ht="25.5" x14ac:dyDescent="0.2">
      <c r="A295" s="4"/>
      <c r="B295" s="55" t="s">
        <v>229</v>
      </c>
      <c r="C295" s="21"/>
      <c r="D295" s="21"/>
      <c r="E295" s="4"/>
      <c r="F295" s="75"/>
      <c r="G295" s="75"/>
    </row>
    <row r="296" spans="1:10" x14ac:dyDescent="0.2">
      <c r="A296" s="4"/>
      <c r="B296" s="57" t="s">
        <v>75</v>
      </c>
      <c r="C296" s="21"/>
      <c r="D296" s="21"/>
      <c r="E296" s="4"/>
      <c r="F296" s="75"/>
      <c r="G296" s="75"/>
    </row>
    <row r="297" spans="1:10" x14ac:dyDescent="0.2">
      <c r="A297" s="4" t="s">
        <v>7</v>
      </c>
      <c r="B297" s="53" t="s">
        <v>271</v>
      </c>
      <c r="C297" s="21">
        <f>C204</f>
        <v>308.27999999999997</v>
      </c>
      <c r="D297" s="21">
        <f t="shared" ref="D297:D299" si="12">ROUND(C297,2)</f>
        <v>308.27999999999997</v>
      </c>
      <c r="E297" s="67" t="s">
        <v>109</v>
      </c>
      <c r="F297" s="75"/>
      <c r="G297" s="75"/>
    </row>
    <row r="298" spans="1:10" x14ac:dyDescent="0.2">
      <c r="A298" s="4" t="s">
        <v>33</v>
      </c>
      <c r="B298" s="53" t="s">
        <v>272</v>
      </c>
      <c r="C298" s="21">
        <f>C297</f>
        <v>308.27999999999997</v>
      </c>
      <c r="D298" s="21">
        <f t="shared" si="12"/>
        <v>308.27999999999997</v>
      </c>
      <c r="E298" s="67" t="s">
        <v>109</v>
      </c>
      <c r="F298" s="75"/>
      <c r="G298" s="75"/>
    </row>
    <row r="299" spans="1:10" x14ac:dyDescent="0.2">
      <c r="A299" s="4" t="s">
        <v>34</v>
      </c>
      <c r="B299" s="53" t="s">
        <v>273</v>
      </c>
      <c r="C299" s="21">
        <f>C206</f>
        <v>62.85</v>
      </c>
      <c r="D299" s="21">
        <f t="shared" si="12"/>
        <v>62.85</v>
      </c>
      <c r="E299" s="67" t="s">
        <v>109</v>
      </c>
      <c r="F299" s="75"/>
      <c r="G299" s="75"/>
    </row>
    <row r="300" spans="1:10" x14ac:dyDescent="0.2">
      <c r="A300" s="24"/>
      <c r="B300" s="56"/>
      <c r="C300" s="25"/>
      <c r="D300" s="25"/>
      <c r="E300" s="24"/>
      <c r="F300" s="78"/>
      <c r="G300" s="78"/>
    </row>
    <row r="301" spans="1:10" x14ac:dyDescent="0.2">
      <c r="A301" s="122" t="s">
        <v>146</v>
      </c>
      <c r="B301" s="123"/>
      <c r="C301" s="123"/>
      <c r="D301" s="123"/>
      <c r="E301" s="124"/>
      <c r="F301" s="76"/>
      <c r="G301" s="128"/>
    </row>
    <row r="302" spans="1:10" x14ac:dyDescent="0.2">
      <c r="A302" s="125" t="s">
        <v>28</v>
      </c>
      <c r="B302" s="126"/>
      <c r="C302" s="126"/>
      <c r="D302" s="126"/>
      <c r="E302" s="127"/>
      <c r="F302" s="77"/>
      <c r="G302" s="128"/>
    </row>
    <row r="303" spans="1:10" x14ac:dyDescent="0.2">
      <c r="A303" s="3"/>
      <c r="B303" s="51"/>
      <c r="C303" s="20"/>
      <c r="D303" s="20"/>
      <c r="E303" s="3"/>
      <c r="F303" s="74"/>
      <c r="G303" s="74"/>
    </row>
    <row r="304" spans="1:10" x14ac:dyDescent="0.2">
      <c r="A304" s="4"/>
      <c r="B304" s="52" t="s">
        <v>76</v>
      </c>
      <c r="C304" s="21"/>
      <c r="D304" s="21"/>
      <c r="E304" s="4"/>
      <c r="F304" s="75"/>
      <c r="G304" s="75"/>
    </row>
    <row r="305" spans="1:7" x14ac:dyDescent="0.2">
      <c r="A305" s="4"/>
      <c r="B305" s="52" t="s">
        <v>77</v>
      </c>
      <c r="C305" s="21"/>
      <c r="D305" s="21"/>
      <c r="E305" s="4"/>
      <c r="F305" s="75"/>
      <c r="G305" s="75"/>
    </row>
    <row r="306" spans="1:7" x14ac:dyDescent="0.2">
      <c r="A306" s="4"/>
      <c r="B306" s="53"/>
      <c r="C306" s="21"/>
      <c r="D306" s="21"/>
      <c r="E306" s="4"/>
      <c r="F306" s="75"/>
      <c r="G306" s="75"/>
    </row>
    <row r="307" spans="1:7" x14ac:dyDescent="0.2">
      <c r="A307" s="4">
        <v>11.1</v>
      </c>
      <c r="B307" s="52" t="s">
        <v>30</v>
      </c>
      <c r="C307" s="21"/>
      <c r="D307" s="21"/>
      <c r="E307" s="4"/>
      <c r="F307" s="75"/>
      <c r="G307" s="75"/>
    </row>
    <row r="308" spans="1:7" ht="76.5" x14ac:dyDescent="0.2">
      <c r="A308" s="4"/>
      <c r="B308" s="55" t="s">
        <v>125</v>
      </c>
      <c r="C308" s="21"/>
      <c r="D308" s="21"/>
      <c r="E308" s="4"/>
      <c r="F308" s="75"/>
      <c r="G308" s="75"/>
    </row>
    <row r="309" spans="1:7" x14ac:dyDescent="0.2">
      <c r="A309" s="4"/>
      <c r="B309" s="55"/>
      <c r="C309" s="21"/>
      <c r="D309" s="21"/>
      <c r="E309" s="4"/>
      <c r="F309" s="75"/>
      <c r="G309" s="75"/>
    </row>
    <row r="310" spans="1:7" x14ac:dyDescent="0.2">
      <c r="A310" s="4">
        <v>11.2</v>
      </c>
      <c r="B310" s="60" t="s">
        <v>78</v>
      </c>
      <c r="C310" s="21"/>
      <c r="D310" s="21"/>
      <c r="E310" s="4"/>
      <c r="F310" s="75"/>
      <c r="G310" s="75"/>
    </row>
    <row r="311" spans="1:7" ht="25.5" x14ac:dyDescent="0.2">
      <c r="A311" s="5" t="s">
        <v>7</v>
      </c>
      <c r="B311" s="55" t="s">
        <v>175</v>
      </c>
      <c r="C311" s="21">
        <v>1</v>
      </c>
      <c r="D311" s="21">
        <f t="shared" ref="D311" si="13">ROUND(C311,2)</f>
        <v>1</v>
      </c>
      <c r="E311" s="4" t="s">
        <v>22</v>
      </c>
      <c r="F311" s="75"/>
      <c r="G311" s="75"/>
    </row>
    <row r="312" spans="1:7" x14ac:dyDescent="0.2">
      <c r="A312" s="5"/>
      <c r="B312" s="55"/>
      <c r="C312" s="21"/>
      <c r="D312" s="21"/>
      <c r="E312" s="4"/>
      <c r="F312" s="75"/>
      <c r="G312" s="75"/>
    </row>
    <row r="313" spans="1:7" x14ac:dyDescent="0.2">
      <c r="A313" s="4">
        <v>11.3</v>
      </c>
      <c r="B313" s="60" t="s">
        <v>79</v>
      </c>
      <c r="C313" s="21"/>
      <c r="D313" s="21"/>
      <c r="E313" s="4"/>
      <c r="F313" s="75"/>
      <c r="G313" s="75"/>
    </row>
    <row r="314" spans="1:7" ht="38.25" x14ac:dyDescent="0.2">
      <c r="A314" s="4"/>
      <c r="B314" s="55" t="s">
        <v>153</v>
      </c>
      <c r="C314" s="21"/>
      <c r="D314" s="21"/>
      <c r="E314" s="4"/>
      <c r="F314" s="75"/>
      <c r="G314" s="75"/>
    </row>
    <row r="315" spans="1:7" ht="25.5" x14ac:dyDescent="0.2">
      <c r="A315" s="4"/>
      <c r="B315" s="55" t="s">
        <v>230</v>
      </c>
      <c r="C315" s="21"/>
      <c r="D315" s="21"/>
      <c r="E315" s="4"/>
      <c r="F315" s="75"/>
      <c r="G315" s="75"/>
    </row>
    <row r="316" spans="1:7" ht="25.5" x14ac:dyDescent="0.2">
      <c r="A316" s="4"/>
      <c r="B316" s="55" t="s">
        <v>231</v>
      </c>
      <c r="C316" s="21"/>
      <c r="D316" s="21"/>
      <c r="E316" s="4"/>
      <c r="F316" s="75"/>
      <c r="G316" s="75"/>
    </row>
    <row r="317" spans="1:7" x14ac:dyDescent="0.2">
      <c r="A317" s="4"/>
      <c r="B317" s="55" t="s">
        <v>115</v>
      </c>
      <c r="C317" s="21"/>
      <c r="D317" s="21"/>
      <c r="E317" s="4"/>
      <c r="F317" s="75"/>
      <c r="G317" s="75"/>
    </row>
    <row r="318" spans="1:7" ht="25.5" x14ac:dyDescent="0.2">
      <c r="A318" s="4"/>
      <c r="B318" s="55" t="s">
        <v>116</v>
      </c>
      <c r="C318" s="21"/>
      <c r="D318" s="21"/>
      <c r="E318" s="4"/>
      <c r="F318" s="75"/>
      <c r="G318" s="75"/>
    </row>
    <row r="319" spans="1:7" ht="25.5" x14ac:dyDescent="0.2">
      <c r="A319" s="4"/>
      <c r="B319" s="55" t="s">
        <v>232</v>
      </c>
      <c r="C319" s="21"/>
      <c r="D319" s="21"/>
      <c r="E319" s="4"/>
      <c r="F319" s="75"/>
      <c r="G319" s="75"/>
    </row>
    <row r="320" spans="1:7" x14ac:dyDescent="0.2">
      <c r="A320" s="4" t="s">
        <v>7</v>
      </c>
      <c r="B320" s="55" t="s">
        <v>80</v>
      </c>
      <c r="C320" s="21">
        <v>5</v>
      </c>
      <c r="D320" s="21">
        <f t="shared" ref="D320:D328" si="14">ROUND(C320,2)</f>
        <v>5</v>
      </c>
      <c r="E320" s="4" t="s">
        <v>65</v>
      </c>
      <c r="F320" s="75"/>
      <c r="G320" s="75"/>
    </row>
    <row r="321" spans="1:7" x14ac:dyDescent="0.2">
      <c r="A321" s="4" t="s">
        <v>33</v>
      </c>
      <c r="B321" s="55" t="s">
        <v>81</v>
      </c>
      <c r="C321" s="21">
        <v>7</v>
      </c>
      <c r="D321" s="21">
        <f t="shared" si="14"/>
        <v>7</v>
      </c>
      <c r="E321" s="4" t="s">
        <v>65</v>
      </c>
      <c r="F321" s="75"/>
      <c r="G321" s="75"/>
    </row>
    <row r="322" spans="1:7" x14ac:dyDescent="0.2">
      <c r="A322" s="4" t="s">
        <v>34</v>
      </c>
      <c r="B322" s="55" t="s">
        <v>82</v>
      </c>
      <c r="C322" s="21">
        <v>7</v>
      </c>
      <c r="D322" s="21">
        <f t="shared" si="14"/>
        <v>7</v>
      </c>
      <c r="E322" s="4" t="s">
        <v>65</v>
      </c>
      <c r="F322" s="75"/>
      <c r="G322" s="75"/>
    </row>
    <row r="323" spans="1:7" x14ac:dyDescent="0.2">
      <c r="A323" s="4" t="s">
        <v>35</v>
      </c>
      <c r="B323" s="55" t="s">
        <v>83</v>
      </c>
      <c r="C323" s="21">
        <v>5</v>
      </c>
      <c r="D323" s="21">
        <f t="shared" si="14"/>
        <v>5</v>
      </c>
      <c r="E323" s="4" t="s">
        <v>65</v>
      </c>
      <c r="F323" s="75"/>
      <c r="G323" s="75"/>
    </row>
    <row r="324" spans="1:7" x14ac:dyDescent="0.2">
      <c r="A324" s="4" t="s">
        <v>36</v>
      </c>
      <c r="B324" s="55" t="s">
        <v>84</v>
      </c>
      <c r="C324" s="21">
        <v>7</v>
      </c>
      <c r="D324" s="21">
        <f t="shared" si="14"/>
        <v>7</v>
      </c>
      <c r="E324" s="4" t="s">
        <v>65</v>
      </c>
      <c r="F324" s="75"/>
      <c r="G324" s="75"/>
    </row>
    <row r="325" spans="1:7" x14ac:dyDescent="0.2">
      <c r="A325" s="4" t="s">
        <v>37</v>
      </c>
      <c r="B325" s="55" t="s">
        <v>85</v>
      </c>
      <c r="C325" s="21">
        <v>7</v>
      </c>
      <c r="D325" s="21">
        <f t="shared" si="14"/>
        <v>7</v>
      </c>
      <c r="E325" s="4" t="s">
        <v>65</v>
      </c>
      <c r="F325" s="75"/>
      <c r="G325" s="75"/>
    </row>
    <row r="326" spans="1:7" x14ac:dyDescent="0.2">
      <c r="A326" s="4" t="s">
        <v>38</v>
      </c>
      <c r="B326" s="55" t="s">
        <v>121</v>
      </c>
      <c r="C326" s="21">
        <v>10</v>
      </c>
      <c r="D326" s="21">
        <f t="shared" si="14"/>
        <v>10</v>
      </c>
      <c r="E326" s="4" t="s">
        <v>65</v>
      </c>
      <c r="F326" s="75"/>
      <c r="G326" s="75"/>
    </row>
    <row r="327" spans="1:7" x14ac:dyDescent="0.2">
      <c r="A327" s="4" t="s">
        <v>39</v>
      </c>
      <c r="B327" s="55" t="s">
        <v>141</v>
      </c>
      <c r="C327" s="21">
        <v>15</v>
      </c>
      <c r="D327" s="21">
        <f t="shared" si="14"/>
        <v>15</v>
      </c>
      <c r="E327" s="4" t="s">
        <v>65</v>
      </c>
      <c r="F327" s="75"/>
      <c r="G327" s="75"/>
    </row>
    <row r="328" spans="1:7" x14ac:dyDescent="0.2">
      <c r="A328" s="4" t="s">
        <v>40</v>
      </c>
      <c r="B328" s="55" t="s">
        <v>274</v>
      </c>
      <c r="C328" s="21">
        <v>4</v>
      </c>
      <c r="D328" s="21">
        <f t="shared" si="14"/>
        <v>4</v>
      </c>
      <c r="E328" s="4" t="s">
        <v>65</v>
      </c>
      <c r="F328" s="75"/>
      <c r="G328" s="75"/>
    </row>
    <row r="329" spans="1:7" x14ac:dyDescent="0.2">
      <c r="A329" s="4"/>
      <c r="B329" s="55"/>
      <c r="C329" s="21"/>
      <c r="D329" s="21"/>
      <c r="E329" s="4"/>
      <c r="F329" s="75"/>
      <c r="G329" s="75"/>
    </row>
    <row r="330" spans="1:7" x14ac:dyDescent="0.2">
      <c r="A330" s="4">
        <v>11.4</v>
      </c>
      <c r="B330" s="52" t="s">
        <v>86</v>
      </c>
      <c r="C330" s="21"/>
      <c r="D330" s="21"/>
      <c r="E330" s="4"/>
      <c r="F330" s="75"/>
      <c r="G330" s="75"/>
    </row>
    <row r="331" spans="1:7" x14ac:dyDescent="0.2">
      <c r="A331" s="4"/>
      <c r="B331" s="57" t="s">
        <v>87</v>
      </c>
      <c r="C331" s="21"/>
      <c r="D331" s="21"/>
      <c r="E331" s="4"/>
      <c r="F331" s="75"/>
      <c r="G331" s="75"/>
    </row>
    <row r="332" spans="1:7" ht="51" x14ac:dyDescent="0.2">
      <c r="A332" s="5" t="s">
        <v>7</v>
      </c>
      <c r="B332" s="55" t="s">
        <v>233</v>
      </c>
      <c r="C332" s="21">
        <v>1</v>
      </c>
      <c r="D332" s="21">
        <f t="shared" ref="D332:D333" si="15">ROUND(C332,2)</f>
        <v>1</v>
      </c>
      <c r="E332" s="4" t="s">
        <v>22</v>
      </c>
      <c r="F332" s="75"/>
      <c r="G332" s="75"/>
    </row>
    <row r="333" spans="1:7" ht="38.25" x14ac:dyDescent="0.2">
      <c r="A333" s="4" t="s">
        <v>33</v>
      </c>
      <c r="B333" s="55" t="s">
        <v>122</v>
      </c>
      <c r="C333" s="21">
        <v>1</v>
      </c>
      <c r="D333" s="21">
        <f t="shared" si="15"/>
        <v>1</v>
      </c>
      <c r="E333" s="4" t="s">
        <v>22</v>
      </c>
      <c r="F333" s="75"/>
      <c r="G333" s="75"/>
    </row>
    <row r="334" spans="1:7" x14ac:dyDescent="0.2">
      <c r="A334" s="4"/>
      <c r="B334" s="55"/>
      <c r="C334" s="21"/>
      <c r="D334" s="21"/>
      <c r="E334" s="4"/>
      <c r="F334" s="75"/>
      <c r="G334" s="75"/>
    </row>
    <row r="335" spans="1:7" x14ac:dyDescent="0.2">
      <c r="A335" s="5"/>
      <c r="B335" s="55"/>
      <c r="C335" s="21"/>
      <c r="D335" s="21"/>
      <c r="E335" s="4"/>
      <c r="F335" s="75"/>
      <c r="G335" s="75"/>
    </row>
    <row r="336" spans="1:7" x14ac:dyDescent="0.2">
      <c r="A336" s="122" t="s">
        <v>147</v>
      </c>
      <c r="B336" s="123"/>
      <c r="C336" s="123"/>
      <c r="D336" s="123"/>
      <c r="E336" s="124"/>
      <c r="F336" s="76"/>
      <c r="G336" s="128"/>
    </row>
    <row r="337" spans="1:7" x14ac:dyDescent="0.2">
      <c r="A337" s="125" t="s">
        <v>28</v>
      </c>
      <c r="B337" s="126"/>
      <c r="C337" s="126"/>
      <c r="D337" s="126"/>
      <c r="E337" s="127"/>
      <c r="F337" s="77"/>
      <c r="G337" s="128"/>
    </row>
    <row r="338" spans="1:7" x14ac:dyDescent="0.2">
      <c r="A338" s="3"/>
      <c r="B338" s="51"/>
      <c r="C338" s="20"/>
      <c r="D338" s="20"/>
      <c r="E338" s="3"/>
      <c r="F338" s="74"/>
      <c r="G338" s="74"/>
    </row>
    <row r="339" spans="1:7" x14ac:dyDescent="0.2">
      <c r="A339" s="4"/>
      <c r="B339" s="52" t="s">
        <v>88</v>
      </c>
      <c r="C339" s="21"/>
      <c r="D339" s="21"/>
      <c r="E339" s="4"/>
      <c r="F339" s="75"/>
      <c r="G339" s="75"/>
    </row>
    <row r="340" spans="1:7" x14ac:dyDescent="0.2">
      <c r="A340" s="4"/>
      <c r="B340" s="52" t="s">
        <v>89</v>
      </c>
      <c r="C340" s="21"/>
      <c r="D340" s="21"/>
      <c r="E340" s="4"/>
      <c r="F340" s="75"/>
      <c r="G340" s="75"/>
    </row>
    <row r="341" spans="1:7" x14ac:dyDescent="0.2">
      <c r="A341" s="4">
        <v>12.1</v>
      </c>
      <c r="B341" s="52" t="s">
        <v>30</v>
      </c>
      <c r="C341" s="21"/>
      <c r="D341" s="21"/>
      <c r="E341" s="4"/>
      <c r="F341" s="75"/>
      <c r="G341" s="75"/>
    </row>
    <row r="342" spans="1:7" ht="51" x14ac:dyDescent="0.2">
      <c r="A342" s="4"/>
      <c r="B342" s="55" t="s">
        <v>90</v>
      </c>
      <c r="C342" s="21"/>
      <c r="D342" s="21"/>
      <c r="E342" s="4"/>
      <c r="F342" s="75"/>
      <c r="G342" s="75"/>
    </row>
    <row r="343" spans="1:7" ht="25.5" x14ac:dyDescent="0.2">
      <c r="A343" s="4"/>
      <c r="B343" s="55" t="s">
        <v>91</v>
      </c>
      <c r="C343" s="21"/>
      <c r="D343" s="21"/>
      <c r="E343" s="4"/>
      <c r="F343" s="75"/>
      <c r="G343" s="75"/>
    </row>
    <row r="344" spans="1:7" ht="51" x14ac:dyDescent="0.2">
      <c r="A344" s="4"/>
      <c r="B344" s="55" t="s">
        <v>92</v>
      </c>
      <c r="C344" s="21"/>
      <c r="D344" s="21"/>
      <c r="E344" s="4"/>
      <c r="F344" s="75"/>
      <c r="G344" s="75"/>
    </row>
    <row r="345" spans="1:7" ht="25.5" x14ac:dyDescent="0.2">
      <c r="A345" s="4"/>
      <c r="B345" s="55" t="s">
        <v>93</v>
      </c>
      <c r="C345" s="21"/>
      <c r="D345" s="21"/>
      <c r="E345" s="4"/>
      <c r="F345" s="75"/>
      <c r="G345" s="75"/>
    </row>
    <row r="346" spans="1:7" ht="25.5" x14ac:dyDescent="0.2">
      <c r="A346" s="4"/>
      <c r="B346" s="55" t="s">
        <v>135</v>
      </c>
      <c r="C346" s="21"/>
      <c r="D346" s="21"/>
      <c r="E346" s="4"/>
      <c r="F346" s="75"/>
      <c r="G346" s="75"/>
    </row>
    <row r="347" spans="1:7" x14ac:dyDescent="0.2">
      <c r="A347" s="4">
        <v>12.2</v>
      </c>
      <c r="B347" s="60" t="s">
        <v>94</v>
      </c>
      <c r="C347" s="21"/>
      <c r="D347" s="21"/>
      <c r="E347" s="4"/>
      <c r="F347" s="75"/>
      <c r="G347" s="75"/>
    </row>
    <row r="348" spans="1:7" ht="25.5" x14ac:dyDescent="0.2">
      <c r="A348" s="4"/>
      <c r="B348" s="55" t="s">
        <v>203</v>
      </c>
      <c r="C348" s="21">
        <v>1</v>
      </c>
      <c r="D348" s="21">
        <f t="shared" ref="D348" si="16">ROUND(C348,2)</f>
        <v>1</v>
      </c>
      <c r="E348" s="4" t="s">
        <v>22</v>
      </c>
      <c r="F348" s="75"/>
      <c r="G348" s="75"/>
    </row>
    <row r="349" spans="1:7" x14ac:dyDescent="0.2">
      <c r="A349" s="4">
        <v>12.3</v>
      </c>
      <c r="B349" s="60" t="s">
        <v>95</v>
      </c>
      <c r="C349" s="21"/>
      <c r="D349" s="21"/>
      <c r="E349" s="4"/>
      <c r="F349" s="75"/>
      <c r="G349" s="75"/>
    </row>
    <row r="350" spans="1:7" ht="25.5" x14ac:dyDescent="0.2">
      <c r="A350" s="4"/>
      <c r="B350" s="55" t="s">
        <v>96</v>
      </c>
      <c r="C350" s="21"/>
      <c r="D350" s="21"/>
      <c r="E350" s="4"/>
      <c r="F350" s="75"/>
      <c r="G350" s="75"/>
    </row>
    <row r="351" spans="1:7" x14ac:dyDescent="0.2">
      <c r="A351" s="4" t="s">
        <v>7</v>
      </c>
      <c r="B351" s="55" t="s">
        <v>97</v>
      </c>
      <c r="C351" s="21">
        <v>5</v>
      </c>
      <c r="D351" s="21">
        <f t="shared" ref="D351" si="17">ROUND(C351,2)</f>
        <v>5</v>
      </c>
      <c r="E351" s="4" t="s">
        <v>65</v>
      </c>
      <c r="F351" s="75"/>
      <c r="G351" s="75"/>
    </row>
    <row r="352" spans="1:7" x14ac:dyDescent="0.2">
      <c r="A352" s="4"/>
      <c r="B352" s="55"/>
      <c r="C352" s="21"/>
      <c r="D352" s="21"/>
      <c r="E352" s="4"/>
      <c r="F352" s="75"/>
      <c r="G352" s="75"/>
    </row>
    <row r="353" spans="1:9" x14ac:dyDescent="0.2">
      <c r="A353" s="4">
        <v>12.4</v>
      </c>
      <c r="B353" s="60" t="s">
        <v>98</v>
      </c>
      <c r="C353" s="21"/>
      <c r="D353" s="21"/>
      <c r="E353" s="4"/>
      <c r="F353" s="75"/>
      <c r="G353" s="75"/>
    </row>
    <row r="354" spans="1:9" ht="25.5" x14ac:dyDescent="0.2">
      <c r="A354" s="4"/>
      <c r="B354" s="55" t="s">
        <v>164</v>
      </c>
      <c r="C354" s="21"/>
      <c r="D354" s="21"/>
      <c r="E354" s="4"/>
      <c r="F354" s="75"/>
      <c r="G354" s="75"/>
    </row>
    <row r="355" spans="1:9" ht="27" x14ac:dyDescent="0.2">
      <c r="A355" s="5" t="s">
        <v>7</v>
      </c>
      <c r="B355" s="55" t="s">
        <v>234</v>
      </c>
      <c r="C355" s="21">
        <v>372</v>
      </c>
      <c r="D355" s="21">
        <f t="shared" ref="D355" si="18">ROUND(C355,2)</f>
        <v>372</v>
      </c>
      <c r="E355" s="4" t="s">
        <v>105</v>
      </c>
      <c r="F355" s="75"/>
      <c r="G355" s="75"/>
    </row>
    <row r="356" spans="1:9" x14ac:dyDescent="0.2">
      <c r="A356" s="4">
        <v>12.5</v>
      </c>
      <c r="B356" s="60" t="s">
        <v>235</v>
      </c>
      <c r="C356" s="21"/>
      <c r="D356" s="21"/>
      <c r="E356" s="4"/>
      <c r="F356" s="75"/>
      <c r="G356" s="75"/>
    </row>
    <row r="357" spans="1:9" ht="25.5" x14ac:dyDescent="0.2">
      <c r="A357" s="4" t="s">
        <v>7</v>
      </c>
      <c r="B357" s="55" t="s">
        <v>276</v>
      </c>
      <c r="C357" s="21">
        <v>27</v>
      </c>
      <c r="D357" s="21">
        <f t="shared" ref="D357:D358" si="19">ROUND(C357,2)</f>
        <v>27</v>
      </c>
      <c r="E357" s="4" t="s">
        <v>65</v>
      </c>
      <c r="F357" s="75"/>
      <c r="G357" s="75"/>
    </row>
    <row r="358" spans="1:9" ht="25.5" x14ac:dyDescent="0.2">
      <c r="A358" s="4" t="s">
        <v>33</v>
      </c>
      <c r="B358" s="55" t="s">
        <v>275</v>
      </c>
      <c r="C358" s="21">
        <v>8</v>
      </c>
      <c r="D358" s="21">
        <f t="shared" si="19"/>
        <v>8</v>
      </c>
      <c r="E358" s="4" t="s">
        <v>65</v>
      </c>
      <c r="F358" s="75"/>
      <c r="G358" s="75"/>
    </row>
    <row r="359" spans="1:9" x14ac:dyDescent="0.2">
      <c r="A359" s="4">
        <v>12.6</v>
      </c>
      <c r="B359" s="60" t="s">
        <v>99</v>
      </c>
      <c r="C359" s="21"/>
      <c r="D359" s="21"/>
      <c r="E359" s="4"/>
      <c r="F359" s="75"/>
      <c r="G359" s="75"/>
    </row>
    <row r="360" spans="1:9" x14ac:dyDescent="0.2">
      <c r="A360" s="4" t="s">
        <v>7</v>
      </c>
      <c r="B360" s="55" t="s">
        <v>236</v>
      </c>
      <c r="C360" s="21">
        <f>50+48</f>
        <v>98</v>
      </c>
      <c r="D360" s="21">
        <f t="shared" ref="D360:D363" si="20">ROUND(C360,2)</f>
        <v>98</v>
      </c>
      <c r="E360" s="4" t="s">
        <v>65</v>
      </c>
      <c r="F360" s="75"/>
      <c r="G360" s="75"/>
    </row>
    <row r="361" spans="1:9" x14ac:dyDescent="0.2">
      <c r="A361" s="4" t="s">
        <v>33</v>
      </c>
      <c r="B361" s="55" t="s">
        <v>277</v>
      </c>
      <c r="C361" s="21">
        <v>8</v>
      </c>
      <c r="D361" s="21">
        <f t="shared" si="20"/>
        <v>8</v>
      </c>
      <c r="E361" s="4" t="s">
        <v>65</v>
      </c>
      <c r="F361" s="75"/>
      <c r="G361" s="75"/>
    </row>
    <row r="362" spans="1:9" x14ac:dyDescent="0.2">
      <c r="A362" s="4" t="s">
        <v>34</v>
      </c>
      <c r="B362" s="55" t="s">
        <v>237</v>
      </c>
      <c r="C362" s="21">
        <v>15</v>
      </c>
      <c r="D362" s="21">
        <f t="shared" si="20"/>
        <v>15</v>
      </c>
      <c r="E362" s="4" t="s">
        <v>65</v>
      </c>
      <c r="F362" s="75"/>
      <c r="G362" s="75"/>
    </row>
    <row r="363" spans="1:9" x14ac:dyDescent="0.2">
      <c r="A363" s="4" t="s">
        <v>35</v>
      </c>
      <c r="B363" s="55" t="s">
        <v>151</v>
      </c>
      <c r="C363" s="21">
        <v>25</v>
      </c>
      <c r="D363" s="21">
        <f t="shared" si="20"/>
        <v>25</v>
      </c>
      <c r="E363" s="4" t="s">
        <v>65</v>
      </c>
      <c r="F363" s="75"/>
      <c r="G363" s="75"/>
      <c r="I363" s="81"/>
    </row>
    <row r="364" spans="1:9" x14ac:dyDescent="0.2">
      <c r="A364" s="4">
        <v>12.7</v>
      </c>
      <c r="B364" s="60" t="s">
        <v>100</v>
      </c>
      <c r="C364" s="21"/>
      <c r="D364" s="21"/>
      <c r="E364" s="4"/>
      <c r="F364" s="75"/>
      <c r="G364" s="75"/>
    </row>
    <row r="365" spans="1:9" x14ac:dyDescent="0.2">
      <c r="A365" s="4"/>
      <c r="B365" s="55"/>
      <c r="C365" s="21"/>
      <c r="D365" s="21"/>
      <c r="E365" s="4"/>
      <c r="F365" s="75"/>
      <c r="G365" s="75"/>
    </row>
    <row r="366" spans="1:9" x14ac:dyDescent="0.2">
      <c r="A366" s="4" t="s">
        <v>7</v>
      </c>
      <c r="B366" s="55" t="s">
        <v>133</v>
      </c>
      <c r="C366" s="21">
        <v>65</v>
      </c>
      <c r="D366" s="21">
        <f t="shared" ref="D366:D367" si="21">ROUND(C366,2)</f>
        <v>65</v>
      </c>
      <c r="E366" s="4" t="s">
        <v>65</v>
      </c>
      <c r="F366" s="75"/>
      <c r="G366" s="75"/>
    </row>
    <row r="367" spans="1:9" x14ac:dyDescent="0.2">
      <c r="A367" s="4" t="s">
        <v>33</v>
      </c>
      <c r="B367" s="55" t="s">
        <v>172</v>
      </c>
      <c r="C367" s="21">
        <v>40</v>
      </c>
      <c r="D367" s="21">
        <f t="shared" si="21"/>
        <v>40</v>
      </c>
      <c r="E367" s="4" t="s">
        <v>65</v>
      </c>
      <c r="F367" s="75"/>
      <c r="G367" s="75"/>
    </row>
    <row r="368" spans="1:9" x14ac:dyDescent="0.2">
      <c r="A368" s="4">
        <v>12.8</v>
      </c>
      <c r="B368" s="60" t="s">
        <v>101</v>
      </c>
      <c r="C368" s="21"/>
      <c r="D368" s="21"/>
      <c r="E368" s="4"/>
      <c r="F368" s="75"/>
      <c r="G368" s="75"/>
    </row>
    <row r="369" spans="1:9" x14ac:dyDescent="0.2">
      <c r="A369" s="4" t="s">
        <v>7</v>
      </c>
      <c r="B369" s="55" t="s">
        <v>134</v>
      </c>
      <c r="C369" s="21">
        <v>61</v>
      </c>
      <c r="D369" s="21">
        <f t="shared" ref="D369:D370" si="22">ROUND(C369,2)</f>
        <v>61</v>
      </c>
      <c r="E369" s="4" t="s">
        <v>65</v>
      </c>
      <c r="F369" s="75"/>
      <c r="G369" s="75"/>
    </row>
    <row r="370" spans="1:9" x14ac:dyDescent="0.2">
      <c r="A370" s="4" t="s">
        <v>33</v>
      </c>
      <c r="B370" s="55" t="s">
        <v>278</v>
      </c>
      <c r="C370" s="21">
        <v>15</v>
      </c>
      <c r="D370" s="21">
        <f t="shared" si="22"/>
        <v>15</v>
      </c>
      <c r="E370" s="4" t="s">
        <v>65</v>
      </c>
      <c r="F370" s="75"/>
      <c r="G370" s="75"/>
    </row>
    <row r="371" spans="1:9" x14ac:dyDescent="0.2">
      <c r="A371" s="4">
        <v>12.9</v>
      </c>
      <c r="B371" s="60" t="s">
        <v>238</v>
      </c>
      <c r="C371" s="21"/>
      <c r="D371" s="21"/>
      <c r="E371" s="4"/>
      <c r="F371" s="75"/>
      <c r="G371" s="75"/>
    </row>
    <row r="372" spans="1:9" ht="38.25" x14ac:dyDescent="0.2">
      <c r="A372" s="4"/>
      <c r="B372" s="55" t="s">
        <v>239</v>
      </c>
      <c r="C372" s="21"/>
      <c r="D372" s="21"/>
      <c r="E372" s="4"/>
      <c r="F372" s="75"/>
      <c r="G372" s="75"/>
    </row>
    <row r="373" spans="1:9" x14ac:dyDescent="0.2">
      <c r="A373" s="4" t="s">
        <v>7</v>
      </c>
      <c r="B373" s="55" t="s">
        <v>238</v>
      </c>
      <c r="C373" s="21">
        <v>10</v>
      </c>
      <c r="D373" s="21">
        <f t="shared" ref="D373" si="23">ROUND(C373,2)</f>
        <v>10</v>
      </c>
      <c r="E373" s="4" t="s">
        <v>65</v>
      </c>
      <c r="F373" s="75"/>
      <c r="G373" s="75"/>
      <c r="I373" s="81"/>
    </row>
    <row r="374" spans="1:9" x14ac:dyDescent="0.2">
      <c r="A374" s="4">
        <v>12.9</v>
      </c>
      <c r="B374" s="60" t="s">
        <v>254</v>
      </c>
      <c r="C374" s="21"/>
      <c r="D374" s="21"/>
      <c r="E374" s="4"/>
      <c r="F374" s="75"/>
      <c r="G374" s="75"/>
    </row>
    <row r="375" spans="1:9" x14ac:dyDescent="0.2">
      <c r="A375" s="4"/>
      <c r="B375" s="55" t="s">
        <v>255</v>
      </c>
      <c r="C375" s="21"/>
      <c r="D375" s="21"/>
      <c r="E375" s="4"/>
      <c r="F375" s="75"/>
      <c r="G375" s="75"/>
    </row>
    <row r="376" spans="1:9" x14ac:dyDescent="0.2">
      <c r="A376" s="4" t="s">
        <v>7</v>
      </c>
      <c r="B376" s="55" t="s">
        <v>256</v>
      </c>
      <c r="C376" s="21">
        <v>0</v>
      </c>
      <c r="D376" s="21">
        <f t="shared" ref="D376" si="24">ROUND(C376,2)</f>
        <v>0</v>
      </c>
      <c r="E376" s="4" t="s">
        <v>65</v>
      </c>
      <c r="F376" s="75"/>
      <c r="G376" s="75"/>
    </row>
    <row r="377" spans="1:9" x14ac:dyDescent="0.2">
      <c r="A377" s="4"/>
      <c r="B377" s="55"/>
      <c r="C377" s="21"/>
      <c r="D377" s="21"/>
      <c r="E377" s="4"/>
      <c r="F377" s="75"/>
      <c r="G377" s="75"/>
    </row>
    <row r="378" spans="1:9" x14ac:dyDescent="0.2">
      <c r="A378" s="122" t="s">
        <v>148</v>
      </c>
      <c r="B378" s="141"/>
      <c r="C378" s="141"/>
      <c r="D378" s="141"/>
      <c r="E378" s="142"/>
      <c r="F378" s="76"/>
      <c r="G378" s="129"/>
    </row>
    <row r="379" spans="1:9" x14ac:dyDescent="0.2">
      <c r="A379" s="125" t="s">
        <v>28</v>
      </c>
      <c r="B379" s="139"/>
      <c r="C379" s="139"/>
      <c r="D379" s="139"/>
      <c r="E379" s="140"/>
      <c r="F379" s="77"/>
      <c r="G379" s="130"/>
    </row>
    <row r="380" spans="1:9" x14ac:dyDescent="0.2">
      <c r="A380" s="108"/>
      <c r="B380" s="109"/>
      <c r="C380" s="110"/>
      <c r="D380" s="110"/>
      <c r="E380" s="108"/>
      <c r="F380" s="111"/>
      <c r="G380" s="111"/>
    </row>
    <row r="381" spans="1:9" x14ac:dyDescent="0.2">
      <c r="A381" s="103"/>
      <c r="B381" s="112" t="s">
        <v>102</v>
      </c>
      <c r="C381" s="94"/>
      <c r="D381" s="94"/>
      <c r="E381" s="103"/>
      <c r="F381" s="104"/>
      <c r="G381" s="104"/>
    </row>
    <row r="382" spans="1:9" x14ac:dyDescent="0.2">
      <c r="A382" s="103"/>
      <c r="B382" s="112" t="s">
        <v>242</v>
      </c>
      <c r="C382" s="94"/>
      <c r="D382" s="94"/>
      <c r="E382" s="103"/>
      <c r="F382" s="104"/>
      <c r="G382" s="104"/>
    </row>
    <row r="383" spans="1:9" x14ac:dyDescent="0.2">
      <c r="A383" s="103">
        <v>13.1</v>
      </c>
      <c r="B383" s="112" t="s">
        <v>30</v>
      </c>
      <c r="C383" s="94"/>
      <c r="D383" s="94"/>
      <c r="E383" s="103"/>
      <c r="F383" s="104"/>
      <c r="G383" s="104"/>
    </row>
    <row r="384" spans="1:9" ht="25.5" x14ac:dyDescent="0.2">
      <c r="A384" s="103"/>
      <c r="B384" s="101" t="s">
        <v>243</v>
      </c>
      <c r="C384" s="94">
        <v>1</v>
      </c>
      <c r="D384" s="21">
        <f t="shared" ref="D384" si="25">ROUND(C384,2)</f>
        <v>1</v>
      </c>
      <c r="E384" s="103" t="s">
        <v>22</v>
      </c>
      <c r="F384" s="104"/>
      <c r="G384" s="104"/>
    </row>
    <row r="385" spans="1:7" x14ac:dyDescent="0.2">
      <c r="A385" s="103"/>
      <c r="B385" s="101"/>
      <c r="C385" s="94"/>
      <c r="D385" s="94"/>
      <c r="E385" s="103"/>
      <c r="F385" s="104"/>
      <c r="G385" s="104"/>
    </row>
    <row r="386" spans="1:7" x14ac:dyDescent="0.2">
      <c r="A386" s="103"/>
      <c r="B386" s="101"/>
      <c r="C386" s="94"/>
      <c r="D386" s="94"/>
      <c r="E386" s="103"/>
      <c r="F386" s="104"/>
      <c r="G386" s="104"/>
    </row>
    <row r="387" spans="1:7" x14ac:dyDescent="0.2">
      <c r="A387" s="103"/>
      <c r="B387" s="101"/>
      <c r="C387" s="94"/>
      <c r="D387" s="94"/>
      <c r="E387" s="103"/>
      <c r="F387" s="104"/>
      <c r="G387" s="104"/>
    </row>
    <row r="388" spans="1:7" x14ac:dyDescent="0.2">
      <c r="A388" s="103"/>
      <c r="B388" s="101"/>
      <c r="C388" s="94"/>
      <c r="D388" s="94"/>
      <c r="E388" s="103"/>
      <c r="F388" s="104"/>
      <c r="G388" s="104"/>
    </row>
    <row r="389" spans="1:7" x14ac:dyDescent="0.2">
      <c r="A389" s="131" t="s">
        <v>248</v>
      </c>
      <c r="B389" s="132"/>
      <c r="C389" s="132"/>
      <c r="D389" s="132"/>
      <c r="E389" s="133"/>
      <c r="F389" s="113"/>
      <c r="G389" s="134"/>
    </row>
    <row r="390" spans="1:7" x14ac:dyDescent="0.2">
      <c r="A390" s="136" t="s">
        <v>28</v>
      </c>
      <c r="B390" s="137"/>
      <c r="C390" s="137"/>
      <c r="D390" s="137"/>
      <c r="E390" s="138"/>
      <c r="F390" s="114"/>
      <c r="G390" s="135"/>
    </row>
    <row r="391" spans="1:7" x14ac:dyDescent="0.2">
      <c r="A391" s="3"/>
      <c r="B391" s="51"/>
      <c r="C391" s="20"/>
      <c r="D391" s="20"/>
      <c r="E391" s="3"/>
      <c r="F391" s="74"/>
      <c r="G391" s="74"/>
    </row>
    <row r="392" spans="1:7" x14ac:dyDescent="0.2">
      <c r="A392" s="4"/>
      <c r="B392" s="52" t="s">
        <v>117</v>
      </c>
      <c r="C392" s="21"/>
      <c r="D392" s="21"/>
      <c r="E392" s="4"/>
      <c r="F392" s="75"/>
      <c r="G392" s="75"/>
    </row>
    <row r="393" spans="1:7" x14ac:dyDescent="0.2">
      <c r="A393" s="4"/>
      <c r="B393" s="52" t="s">
        <v>149</v>
      </c>
      <c r="C393" s="21"/>
      <c r="D393" s="21"/>
      <c r="E393" s="4"/>
      <c r="F393" s="75"/>
      <c r="G393" s="75"/>
    </row>
    <row r="394" spans="1:7" x14ac:dyDescent="0.2">
      <c r="A394" s="4" t="s">
        <v>4</v>
      </c>
      <c r="B394" s="53"/>
      <c r="C394" s="21"/>
      <c r="D394" s="21"/>
      <c r="E394" s="4"/>
      <c r="F394" s="75"/>
      <c r="G394" s="75"/>
    </row>
    <row r="395" spans="1:7" x14ac:dyDescent="0.2">
      <c r="A395" s="4" t="s">
        <v>29</v>
      </c>
      <c r="B395" s="52"/>
      <c r="C395" s="21"/>
      <c r="D395" s="21"/>
      <c r="E395" s="4"/>
      <c r="F395" s="75"/>
      <c r="G395" s="75"/>
    </row>
    <row r="396" spans="1:7" x14ac:dyDescent="0.2">
      <c r="A396" s="4" t="s">
        <v>47</v>
      </c>
      <c r="B396" s="55"/>
      <c r="C396" s="21"/>
      <c r="D396" s="21"/>
      <c r="E396" s="4"/>
      <c r="F396" s="75"/>
      <c r="G396" s="75"/>
    </row>
    <row r="397" spans="1:7" x14ac:dyDescent="0.2">
      <c r="A397" s="4" t="s">
        <v>54</v>
      </c>
      <c r="B397" s="55"/>
      <c r="C397" s="21"/>
      <c r="D397" s="21"/>
      <c r="E397" s="4"/>
      <c r="F397" s="75"/>
      <c r="G397" s="75"/>
    </row>
    <row r="398" spans="1:7" x14ac:dyDescent="0.2">
      <c r="A398" s="4" t="s">
        <v>57</v>
      </c>
      <c r="B398" s="55"/>
      <c r="C398" s="21"/>
      <c r="D398" s="21"/>
      <c r="E398" s="4"/>
      <c r="F398" s="75"/>
      <c r="G398" s="75"/>
    </row>
    <row r="399" spans="1:7" x14ac:dyDescent="0.2">
      <c r="A399" s="4" t="s">
        <v>60</v>
      </c>
      <c r="B399" s="55"/>
      <c r="C399" s="21"/>
      <c r="D399" s="21"/>
      <c r="E399" s="4"/>
      <c r="F399" s="75"/>
      <c r="G399" s="75"/>
    </row>
    <row r="400" spans="1:7" x14ac:dyDescent="0.2">
      <c r="A400" s="4" t="s">
        <v>62</v>
      </c>
      <c r="B400" s="55"/>
      <c r="C400" s="21"/>
      <c r="D400" s="21"/>
      <c r="E400" s="4"/>
      <c r="F400" s="75"/>
      <c r="G400" s="75"/>
    </row>
    <row r="401" spans="1:7" x14ac:dyDescent="0.2">
      <c r="A401" s="4" t="s">
        <v>63</v>
      </c>
      <c r="B401" s="60"/>
      <c r="C401" s="21"/>
      <c r="D401" s="21"/>
      <c r="E401" s="4"/>
      <c r="F401" s="75"/>
      <c r="G401" s="75"/>
    </row>
    <row r="402" spans="1:7" x14ac:dyDescent="0.2">
      <c r="A402" s="4" t="s">
        <v>66</v>
      </c>
      <c r="B402" s="55"/>
      <c r="C402" s="21"/>
      <c r="D402" s="21"/>
      <c r="E402" s="4"/>
      <c r="F402" s="75"/>
      <c r="G402" s="75"/>
    </row>
    <row r="403" spans="1:7" x14ac:dyDescent="0.2">
      <c r="A403" s="4" t="s">
        <v>69</v>
      </c>
      <c r="B403" s="55"/>
      <c r="C403" s="21"/>
      <c r="D403" s="21"/>
      <c r="E403" s="4"/>
      <c r="F403" s="75"/>
      <c r="G403" s="75"/>
    </row>
    <row r="404" spans="1:7" x14ac:dyDescent="0.2">
      <c r="A404" s="4" t="s">
        <v>76</v>
      </c>
      <c r="B404" s="60"/>
      <c r="C404" s="21"/>
      <c r="D404" s="21"/>
      <c r="E404" s="4"/>
      <c r="F404" s="75"/>
      <c r="G404" s="75"/>
    </row>
    <row r="405" spans="1:7" x14ac:dyDescent="0.2">
      <c r="A405" s="4" t="s">
        <v>88</v>
      </c>
      <c r="B405" s="55"/>
      <c r="C405" s="21"/>
      <c r="D405" s="21"/>
      <c r="E405" s="4"/>
      <c r="F405" s="75"/>
      <c r="G405" s="75"/>
    </row>
    <row r="406" spans="1:7" x14ac:dyDescent="0.2">
      <c r="A406" s="4" t="s">
        <v>102</v>
      </c>
      <c r="B406" s="55"/>
      <c r="C406" s="21"/>
      <c r="D406" s="21"/>
      <c r="E406" s="4"/>
      <c r="F406" s="75"/>
      <c r="G406" s="75"/>
    </row>
    <row r="407" spans="1:7" x14ac:dyDescent="0.2">
      <c r="A407" s="4"/>
      <c r="B407" s="55"/>
      <c r="C407" s="21"/>
      <c r="D407" s="21"/>
      <c r="E407" s="4"/>
      <c r="F407" s="75"/>
      <c r="G407" s="75"/>
    </row>
    <row r="408" spans="1:7" x14ac:dyDescent="0.2">
      <c r="A408" s="4"/>
      <c r="B408" s="55"/>
      <c r="C408" s="21"/>
      <c r="D408" s="21"/>
      <c r="E408" s="4"/>
      <c r="F408" s="75"/>
      <c r="G408" s="75"/>
    </row>
    <row r="409" spans="1:7" x14ac:dyDescent="0.2">
      <c r="A409" s="4"/>
      <c r="B409" s="55"/>
      <c r="C409" s="21"/>
      <c r="D409" s="21"/>
      <c r="E409" s="4"/>
      <c r="F409" s="75"/>
      <c r="G409" s="75"/>
    </row>
    <row r="410" spans="1:7" x14ac:dyDescent="0.2">
      <c r="A410" s="4"/>
      <c r="B410" s="55"/>
      <c r="C410" s="21"/>
      <c r="D410" s="21"/>
      <c r="E410" s="4"/>
      <c r="F410" s="75"/>
      <c r="G410" s="75"/>
    </row>
    <row r="411" spans="1:7" x14ac:dyDescent="0.2">
      <c r="A411" s="4"/>
      <c r="B411" s="55"/>
      <c r="C411" s="21"/>
      <c r="D411" s="21"/>
      <c r="E411" s="4"/>
      <c r="F411" s="75"/>
      <c r="G411" s="75"/>
    </row>
    <row r="412" spans="1:7" x14ac:dyDescent="0.2">
      <c r="A412" s="4"/>
      <c r="B412" s="55"/>
      <c r="C412" s="21"/>
      <c r="D412" s="21"/>
      <c r="E412" s="4"/>
      <c r="F412" s="75"/>
      <c r="G412" s="75"/>
    </row>
    <row r="413" spans="1:7" x14ac:dyDescent="0.2">
      <c r="A413" s="4"/>
      <c r="B413" s="55"/>
      <c r="C413" s="21"/>
      <c r="D413" s="21"/>
      <c r="E413" s="4"/>
      <c r="F413" s="75"/>
      <c r="G413" s="75"/>
    </row>
    <row r="414" spans="1:7" x14ac:dyDescent="0.2">
      <c r="A414" s="4"/>
      <c r="B414" s="55"/>
      <c r="C414" s="21"/>
      <c r="D414" s="21"/>
      <c r="E414" s="4"/>
      <c r="F414" s="75"/>
      <c r="G414" s="75"/>
    </row>
    <row r="415" spans="1:7" x14ac:dyDescent="0.2">
      <c r="A415" s="4"/>
      <c r="B415" s="55"/>
      <c r="C415" s="21"/>
      <c r="D415" s="21"/>
      <c r="E415" s="4"/>
      <c r="F415" s="75"/>
      <c r="G415" s="75"/>
    </row>
    <row r="416" spans="1:7" x14ac:dyDescent="0.2">
      <c r="A416" s="4"/>
      <c r="B416" s="55"/>
      <c r="C416" s="21"/>
      <c r="D416" s="21"/>
      <c r="E416" s="4"/>
      <c r="F416" s="75"/>
      <c r="G416" s="75"/>
    </row>
    <row r="417" spans="1:7" x14ac:dyDescent="0.2">
      <c r="A417" s="4"/>
      <c r="B417" s="55"/>
      <c r="C417" s="21"/>
      <c r="D417" s="21"/>
      <c r="E417" s="4"/>
      <c r="F417" s="75"/>
      <c r="G417" s="75"/>
    </row>
    <row r="418" spans="1:7" x14ac:dyDescent="0.2">
      <c r="A418" s="4"/>
      <c r="B418" s="53"/>
      <c r="C418" s="21"/>
      <c r="D418" s="21"/>
      <c r="E418" s="4"/>
      <c r="F418" s="75"/>
      <c r="G418" s="75"/>
    </row>
    <row r="419" spans="1:7" x14ac:dyDescent="0.2">
      <c r="A419" s="122" t="s">
        <v>249</v>
      </c>
      <c r="B419" s="123"/>
      <c r="C419" s="123"/>
      <c r="D419" s="123"/>
      <c r="E419" s="124"/>
      <c r="F419" s="76"/>
      <c r="G419" s="128"/>
    </row>
    <row r="420" spans="1:7" x14ac:dyDescent="0.2">
      <c r="A420" s="125" t="s">
        <v>28</v>
      </c>
      <c r="B420" s="126"/>
      <c r="C420" s="126"/>
      <c r="D420" s="126"/>
      <c r="E420" s="127"/>
      <c r="F420" s="77"/>
      <c r="G420" s="128"/>
    </row>
    <row r="421" spans="1:7" x14ac:dyDescent="0.2">
      <c r="A421" s="3"/>
      <c r="B421" s="51"/>
      <c r="C421" s="20"/>
      <c r="D421" s="20"/>
      <c r="E421" s="3"/>
      <c r="F421" s="74"/>
      <c r="G421" s="74"/>
    </row>
    <row r="422" spans="1:7" x14ac:dyDescent="0.2">
      <c r="A422" s="4"/>
      <c r="B422" s="52" t="s">
        <v>240</v>
      </c>
      <c r="C422" s="21"/>
      <c r="D422" s="21"/>
      <c r="E422" s="4"/>
      <c r="F422" s="75"/>
      <c r="G422" s="75"/>
    </row>
    <row r="423" spans="1:7" x14ac:dyDescent="0.2">
      <c r="A423" s="4"/>
      <c r="B423" s="52" t="s">
        <v>150</v>
      </c>
      <c r="C423" s="21"/>
      <c r="D423" s="21"/>
      <c r="E423" s="4"/>
      <c r="F423" s="75"/>
      <c r="G423" s="75"/>
    </row>
    <row r="424" spans="1:7" x14ac:dyDescent="0.2">
      <c r="A424" s="4" t="s">
        <v>4</v>
      </c>
      <c r="B424" s="53"/>
      <c r="C424" s="21"/>
      <c r="D424" s="21"/>
      <c r="E424" s="4"/>
      <c r="F424" s="75"/>
      <c r="G424" s="75"/>
    </row>
    <row r="425" spans="1:7" x14ac:dyDescent="0.2">
      <c r="A425" s="4" t="s">
        <v>29</v>
      </c>
      <c r="B425" s="52"/>
      <c r="C425" s="21"/>
      <c r="D425" s="21"/>
      <c r="E425" s="4"/>
      <c r="F425" s="75"/>
      <c r="G425" s="75"/>
    </row>
    <row r="426" spans="1:7" x14ac:dyDescent="0.2">
      <c r="A426" s="4" t="s">
        <v>47</v>
      </c>
      <c r="B426" s="55"/>
      <c r="C426" s="21"/>
      <c r="D426" s="21"/>
      <c r="E426" s="4"/>
      <c r="F426" s="75"/>
      <c r="G426" s="75"/>
    </row>
    <row r="427" spans="1:7" x14ac:dyDescent="0.2">
      <c r="A427" s="4" t="s">
        <v>54</v>
      </c>
      <c r="B427" s="55"/>
      <c r="C427" s="21"/>
      <c r="D427" s="21"/>
      <c r="E427" s="4"/>
      <c r="F427" s="75"/>
      <c r="G427" s="75"/>
    </row>
    <row r="428" spans="1:7" x14ac:dyDescent="0.2">
      <c r="A428" s="4" t="s">
        <v>57</v>
      </c>
      <c r="B428" s="55"/>
      <c r="C428" s="21"/>
      <c r="D428" s="21"/>
      <c r="E428" s="4"/>
      <c r="F428" s="75"/>
      <c r="G428" s="75"/>
    </row>
    <row r="429" spans="1:7" x14ac:dyDescent="0.2">
      <c r="A429" s="4" t="s">
        <v>60</v>
      </c>
      <c r="B429" s="55"/>
      <c r="C429" s="21"/>
      <c r="D429" s="21"/>
      <c r="E429" s="4"/>
      <c r="F429" s="75"/>
      <c r="G429" s="75"/>
    </row>
    <row r="430" spans="1:7" x14ac:dyDescent="0.2">
      <c r="A430" s="4" t="s">
        <v>62</v>
      </c>
      <c r="B430" s="55"/>
      <c r="C430" s="21"/>
      <c r="D430" s="21"/>
      <c r="E430" s="4"/>
      <c r="F430" s="75"/>
      <c r="G430" s="75"/>
    </row>
    <row r="431" spans="1:7" x14ac:dyDescent="0.2">
      <c r="A431" s="4" t="s">
        <v>63</v>
      </c>
      <c r="B431" s="60"/>
      <c r="C431" s="21"/>
      <c r="D431" s="21"/>
      <c r="E431" s="4"/>
      <c r="F431" s="75"/>
      <c r="G431" s="75"/>
    </row>
    <row r="432" spans="1:7" x14ac:dyDescent="0.2">
      <c r="A432" s="4" t="s">
        <v>66</v>
      </c>
      <c r="B432" s="55"/>
      <c r="C432" s="21"/>
      <c r="D432" s="21"/>
      <c r="E432" s="4"/>
      <c r="F432" s="75"/>
      <c r="G432" s="75"/>
    </row>
    <row r="433" spans="1:7" x14ac:dyDescent="0.2">
      <c r="A433" s="4" t="s">
        <v>69</v>
      </c>
      <c r="B433" s="55"/>
      <c r="C433" s="21"/>
      <c r="D433" s="21"/>
      <c r="E433" s="4"/>
      <c r="F433" s="75"/>
      <c r="G433" s="75"/>
    </row>
    <row r="434" spans="1:7" x14ac:dyDescent="0.2">
      <c r="A434" s="4" t="s">
        <v>76</v>
      </c>
      <c r="B434" s="60"/>
      <c r="C434" s="21"/>
      <c r="D434" s="21"/>
      <c r="E434" s="4"/>
      <c r="F434" s="75"/>
      <c r="G434" s="75"/>
    </row>
    <row r="435" spans="1:7" x14ac:dyDescent="0.2">
      <c r="A435" s="4" t="s">
        <v>88</v>
      </c>
      <c r="B435" s="55"/>
      <c r="C435" s="21"/>
      <c r="D435" s="21"/>
      <c r="E435" s="4"/>
      <c r="F435" s="75"/>
      <c r="G435" s="75"/>
    </row>
    <row r="436" spans="1:7" x14ac:dyDescent="0.2">
      <c r="A436" s="4" t="s">
        <v>102</v>
      </c>
      <c r="B436" s="55"/>
      <c r="C436" s="21"/>
      <c r="D436" s="21"/>
      <c r="E436" s="4"/>
      <c r="F436" s="75"/>
      <c r="G436" s="75"/>
    </row>
    <row r="437" spans="1:7" x14ac:dyDescent="0.2">
      <c r="A437" s="4"/>
      <c r="B437" s="55"/>
      <c r="C437" s="21"/>
      <c r="D437" s="21"/>
      <c r="E437" s="4"/>
      <c r="F437" s="75"/>
      <c r="G437" s="75"/>
    </row>
    <row r="438" spans="1:7" x14ac:dyDescent="0.2">
      <c r="A438" s="4"/>
      <c r="B438" s="55"/>
      <c r="C438" s="21"/>
      <c r="D438" s="21"/>
      <c r="E438" s="4"/>
      <c r="F438" s="75"/>
      <c r="G438" s="75"/>
    </row>
    <row r="439" spans="1:7" x14ac:dyDescent="0.2">
      <c r="A439" s="4"/>
      <c r="B439" s="55"/>
      <c r="C439" s="21"/>
      <c r="D439" s="21"/>
      <c r="E439" s="4"/>
      <c r="F439" s="75"/>
      <c r="G439" s="75"/>
    </row>
    <row r="440" spans="1:7" x14ac:dyDescent="0.2">
      <c r="A440" s="4"/>
      <c r="B440" s="55"/>
      <c r="C440" s="21"/>
      <c r="D440" s="21"/>
      <c r="E440" s="4"/>
      <c r="F440" s="75"/>
      <c r="G440" s="75"/>
    </row>
    <row r="441" spans="1:7" x14ac:dyDescent="0.2">
      <c r="A441" s="4"/>
      <c r="B441" s="55"/>
      <c r="C441" s="21"/>
      <c r="D441" s="21"/>
      <c r="E441" s="4"/>
      <c r="F441" s="75"/>
      <c r="G441" s="75"/>
    </row>
    <row r="442" spans="1:7" x14ac:dyDescent="0.2">
      <c r="A442" s="4"/>
      <c r="B442" s="55"/>
      <c r="C442" s="21"/>
      <c r="D442" s="21"/>
      <c r="E442" s="4"/>
      <c r="F442" s="75"/>
      <c r="G442" s="75"/>
    </row>
    <row r="443" spans="1:7" x14ac:dyDescent="0.2">
      <c r="A443" s="4"/>
      <c r="B443" s="55"/>
      <c r="C443" s="21"/>
      <c r="D443" s="21"/>
      <c r="E443" s="4"/>
      <c r="F443" s="75"/>
      <c r="G443" s="75"/>
    </row>
    <row r="444" spans="1:7" x14ac:dyDescent="0.2">
      <c r="A444" s="4"/>
      <c r="B444" s="55"/>
      <c r="C444" s="21"/>
      <c r="D444" s="21"/>
      <c r="E444" s="4"/>
      <c r="F444" s="75"/>
      <c r="G444" s="75"/>
    </row>
    <row r="445" spans="1:7" x14ac:dyDescent="0.2">
      <c r="A445" s="4"/>
      <c r="B445" s="55"/>
      <c r="C445" s="21"/>
      <c r="D445" s="21"/>
      <c r="E445" s="4"/>
      <c r="F445" s="75"/>
      <c r="G445" s="75"/>
    </row>
    <row r="446" spans="1:7" x14ac:dyDescent="0.2">
      <c r="A446" s="4"/>
      <c r="B446" s="55"/>
      <c r="C446" s="21"/>
      <c r="D446" s="21"/>
      <c r="E446" s="4"/>
      <c r="F446" s="75"/>
      <c r="G446" s="75"/>
    </row>
    <row r="447" spans="1:7" x14ac:dyDescent="0.2">
      <c r="A447" s="4"/>
      <c r="B447" s="55"/>
      <c r="C447" s="21"/>
      <c r="D447" s="21"/>
      <c r="E447" s="4"/>
      <c r="F447" s="75"/>
      <c r="G447" s="75"/>
    </row>
    <row r="448" spans="1:7" x14ac:dyDescent="0.2">
      <c r="A448" s="4"/>
      <c r="B448" s="55"/>
      <c r="C448" s="21"/>
      <c r="D448" s="21"/>
      <c r="E448" s="4"/>
      <c r="F448" s="75"/>
      <c r="G448" s="75"/>
    </row>
    <row r="449" spans="1:7" x14ac:dyDescent="0.2">
      <c r="A449" s="4"/>
      <c r="B449" s="55"/>
      <c r="C449" s="21"/>
      <c r="D449" s="21"/>
      <c r="E449" s="4"/>
      <c r="F449" s="75"/>
      <c r="G449" s="75"/>
    </row>
    <row r="450" spans="1:7" x14ac:dyDescent="0.2">
      <c r="A450" s="4"/>
      <c r="B450" s="55"/>
      <c r="C450" s="21"/>
      <c r="D450" s="21"/>
      <c r="E450" s="4"/>
      <c r="F450" s="75"/>
      <c r="G450" s="75"/>
    </row>
    <row r="451" spans="1:7" x14ac:dyDescent="0.2">
      <c r="A451" s="4"/>
      <c r="B451" s="55"/>
      <c r="C451" s="21"/>
      <c r="D451" s="21"/>
      <c r="E451" s="4"/>
      <c r="F451" s="75"/>
      <c r="G451" s="75"/>
    </row>
    <row r="452" spans="1:7" x14ac:dyDescent="0.2">
      <c r="A452" s="4"/>
      <c r="B452" s="53"/>
      <c r="C452" s="21"/>
      <c r="D452" s="21"/>
      <c r="E452" s="4"/>
      <c r="F452" s="75"/>
      <c r="G452" s="75"/>
    </row>
    <row r="453" spans="1:7" x14ac:dyDescent="0.2">
      <c r="A453" s="122" t="s">
        <v>250</v>
      </c>
      <c r="B453" s="123"/>
      <c r="C453" s="123"/>
      <c r="D453" s="123"/>
      <c r="E453" s="124"/>
      <c r="F453" s="76"/>
      <c r="G453" s="128"/>
    </row>
    <row r="454" spans="1:7" x14ac:dyDescent="0.2">
      <c r="A454" s="125" t="s">
        <v>28</v>
      </c>
      <c r="B454" s="126"/>
      <c r="C454" s="126"/>
      <c r="D454" s="126"/>
      <c r="E454" s="127"/>
      <c r="F454" s="77"/>
      <c r="G454" s="128"/>
    </row>
  </sheetData>
  <sheetProtection selectLockedCells="1"/>
  <customSheetViews>
    <customSheetView guid="{7415B89D-CE29-4FBF-B4A0-9A15044B3DAA}" showGridLines="0" showRuler="0">
      <pane ySplit="1" topLeftCell="A1673" activePane="bottomLeft" state="frozen"/>
      <selection pane="bottomLeft" activeCell="F1683" sqref="F1683"/>
      <pageMargins left="0.4" right="0.27" top="1" bottom="1" header="0.5" footer="0.5"/>
      <pageSetup paperSize="9" scale="85" orientation="portrait" horizontalDpi="4294967293" verticalDpi="0" r:id="rId1"/>
      <headerFooter alignWithMargins="0">
        <oddHeader>&amp;L&amp;"Arial,Italic"&amp;8MA.MILANI&amp;R&amp;"Arial,Italic"&amp;8BILL OF QUANTITIES</oddHeader>
        <oddFooter>&amp;L&amp;"Arial,Italic"Hannan Yoosuf Architects&amp;R&amp;"Arial,Italic"&amp;8PAGE: &amp;P of &amp;N</oddFooter>
      </headerFooter>
    </customSheetView>
  </customSheetViews>
  <mergeCells count="45">
    <mergeCell ref="A390:E390"/>
    <mergeCell ref="A379:E379"/>
    <mergeCell ref="A378:E378"/>
    <mergeCell ref="G274:G275"/>
    <mergeCell ref="A336:E336"/>
    <mergeCell ref="A337:E337"/>
    <mergeCell ref="A302:E302"/>
    <mergeCell ref="G173:G174"/>
    <mergeCell ref="G191:G192"/>
    <mergeCell ref="G209:G210"/>
    <mergeCell ref="G244:G245"/>
    <mergeCell ref="A453:E453"/>
    <mergeCell ref="G453:G454"/>
    <mergeCell ref="A454:E454"/>
    <mergeCell ref="G301:G302"/>
    <mergeCell ref="G336:G337"/>
    <mergeCell ref="G378:G379"/>
    <mergeCell ref="A419:E419"/>
    <mergeCell ref="G419:G420"/>
    <mergeCell ref="A420:E420"/>
    <mergeCell ref="A301:E301"/>
    <mergeCell ref="A389:E389"/>
    <mergeCell ref="G389:G390"/>
    <mergeCell ref="A117:E117"/>
    <mergeCell ref="A118:E118"/>
    <mergeCell ref="A149:E149"/>
    <mergeCell ref="A150:E150"/>
    <mergeCell ref="G37:G38"/>
    <mergeCell ref="G68:G69"/>
    <mergeCell ref="A37:E37"/>
    <mergeCell ref="A38:E38"/>
    <mergeCell ref="A68:E68"/>
    <mergeCell ref="A69:E69"/>
    <mergeCell ref="G117:G118"/>
    <mergeCell ref="G149:G150"/>
    <mergeCell ref="A244:E244"/>
    <mergeCell ref="A245:E245"/>
    <mergeCell ref="A274:E274"/>
    <mergeCell ref="A275:E275"/>
    <mergeCell ref="A173:E173"/>
    <mergeCell ref="A174:E174"/>
    <mergeCell ref="A191:E191"/>
    <mergeCell ref="A192:E192"/>
    <mergeCell ref="A209:E209"/>
    <mergeCell ref="A210:E210"/>
  </mergeCells>
  <phoneticPr fontId="2" type="noConversion"/>
  <printOptions horizontalCentered="1"/>
  <pageMargins left="0.22" right="0.19" top="1" bottom="0.96" header="0.5" footer="0.5"/>
  <pageSetup paperSize="9" scale="94" orientation="portrait" horizontalDpi="300" verticalDpi="300" r:id="rId2"/>
  <headerFooter alignWithMargins="0">
    <oddHeader>&amp;L&amp;"Arial,Italic"&amp;8&amp;F&amp;R&amp;"Arial,Italic"&amp;8BILL OF QUANTITIES</oddHeader>
    <oddFooter>&amp;LNovea Engineering
PO Box 3013 Malé  MALDIVES
+960-7777413
fayaz.mv@outlook.com&amp;R&amp;"Arial,Italic"&amp;8PAGE: &amp;P of &amp;N</oddFooter>
  </headerFooter>
  <rowBreaks count="13" manualBreakCount="13">
    <brk id="38" max="5" man="1"/>
    <brk id="69" max="5" man="1"/>
    <brk id="97" max="5" man="1"/>
    <brk id="118" max="5" man="1"/>
    <brk id="150" max="5" man="1"/>
    <brk id="174" max="5" man="1"/>
    <brk id="210" max="5" man="1"/>
    <brk id="245" max="5" man="1"/>
    <brk id="275" max="5" man="1"/>
    <brk id="302" max="5" man="1"/>
    <brk id="337" max="5" man="1"/>
    <brk id="379" max="5" man="1"/>
    <brk id="420" max="5" man="1"/>
  </rowBreaks>
  <ignoredErrors>
    <ignoredError sqref="C29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election activeCell="E20" sqref="E20"/>
    </sheetView>
  </sheetViews>
  <sheetFormatPr defaultRowHeight="12.75" x14ac:dyDescent="0.2"/>
  <cols>
    <col min="1" max="1" width="6.7109375" bestFit="1" customWidth="1"/>
    <col min="2" max="2" width="8" customWidth="1"/>
    <col min="3" max="3" width="50" customWidth="1"/>
    <col min="4" max="4" width="17.42578125" customWidth="1"/>
    <col min="5" max="5" width="19" customWidth="1"/>
    <col min="6" max="6" width="13.85546875" customWidth="1"/>
    <col min="7" max="7" width="16.85546875" customWidth="1"/>
  </cols>
  <sheetData>
    <row r="1" spans="1:7" ht="20.25" x14ac:dyDescent="0.3">
      <c r="A1" s="147" t="s">
        <v>257</v>
      </c>
      <c r="B1" s="147"/>
      <c r="C1" s="147"/>
      <c r="D1" s="147"/>
    </row>
    <row r="2" spans="1:7" ht="15.75" x14ac:dyDescent="0.25">
      <c r="A2" s="148" t="s">
        <v>252</v>
      </c>
      <c r="B2" s="148"/>
      <c r="C2" s="148"/>
      <c r="D2" s="148"/>
    </row>
    <row r="3" spans="1:7" ht="15.75" x14ac:dyDescent="0.25">
      <c r="A3" s="148" t="s">
        <v>136</v>
      </c>
      <c r="B3" s="148"/>
      <c r="C3" s="148"/>
      <c r="D3" s="148"/>
    </row>
    <row r="6" spans="1:7" ht="21.75" customHeight="1" x14ac:dyDescent="0.2">
      <c r="A6" s="1" t="s">
        <v>0</v>
      </c>
      <c r="B6" s="149" t="s">
        <v>103</v>
      </c>
      <c r="C6" s="149"/>
      <c r="D6" s="1" t="s">
        <v>104</v>
      </c>
    </row>
    <row r="7" spans="1:7" ht="19.5" customHeight="1" x14ac:dyDescent="0.2">
      <c r="A7" s="11" t="s">
        <v>7</v>
      </c>
      <c r="B7" s="150" t="str">
        <f>BOQ!A37</f>
        <v>TOTAL OF BILL NO. 01 (PRELIMINARIES)</v>
      </c>
      <c r="C7" s="150"/>
      <c r="D7" s="12">
        <f>BOQ!G37</f>
        <v>0</v>
      </c>
      <c r="E7" s="7"/>
      <c r="F7" s="7"/>
      <c r="G7" s="7"/>
    </row>
    <row r="8" spans="1:7" ht="19.5" customHeight="1" x14ac:dyDescent="0.2">
      <c r="A8" s="13" t="s">
        <v>33</v>
      </c>
      <c r="B8" s="143" t="str">
        <f>BOQ!A68</f>
        <v>TOTAL OF BILL NO. 02 (GROUND WORKS)</v>
      </c>
      <c r="C8" s="143"/>
      <c r="D8" s="14">
        <f>BOQ!G68</f>
        <v>0</v>
      </c>
      <c r="E8" s="7"/>
      <c r="F8" s="7"/>
      <c r="G8" s="7"/>
    </row>
    <row r="9" spans="1:7" ht="19.5" customHeight="1" x14ac:dyDescent="0.2">
      <c r="A9" s="13" t="s">
        <v>34</v>
      </c>
      <c r="B9" s="143" t="str">
        <f>BOQ!A117</f>
        <v>TOTAL OF BILL NO. 03 (CONCRETE WORKS)</v>
      </c>
      <c r="C9" s="143"/>
      <c r="D9" s="14">
        <f>BOQ!G117</f>
        <v>0</v>
      </c>
      <c r="E9" s="7"/>
      <c r="F9" s="7"/>
      <c r="G9" s="7"/>
    </row>
    <row r="10" spans="1:7" ht="19.5" customHeight="1" x14ac:dyDescent="0.2">
      <c r="A10" s="13" t="s">
        <v>35</v>
      </c>
      <c r="B10" s="143" t="str">
        <f>BOQ!A149</f>
        <v>TOTAL OF BILL NO. 04 (MASONRY AND PLASTERING)</v>
      </c>
      <c r="C10" s="143"/>
      <c r="D10" s="14">
        <f>BOQ!G149</f>
        <v>0</v>
      </c>
      <c r="E10" s="7"/>
      <c r="F10" s="7"/>
      <c r="G10" s="7"/>
    </row>
    <row r="11" spans="1:7" ht="19.5" customHeight="1" x14ac:dyDescent="0.2">
      <c r="A11" s="13" t="s">
        <v>36</v>
      </c>
      <c r="B11" s="143" t="str">
        <f>BOQ!A173</f>
        <v>TOTAL OF BILL NO. 05 (METAL WORKS)</v>
      </c>
      <c r="C11" s="143"/>
      <c r="D11" s="14">
        <f>BOQ!G173</f>
        <v>0</v>
      </c>
      <c r="E11" s="7"/>
      <c r="F11" s="7"/>
      <c r="G11" s="7"/>
    </row>
    <row r="12" spans="1:7" ht="19.5" customHeight="1" x14ac:dyDescent="0.2">
      <c r="A12" s="13" t="s">
        <v>37</v>
      </c>
      <c r="B12" s="143" t="str">
        <f>BOQ!A191</f>
        <v>TOTAL OF BILL NO. 06 (WOOD WORKS AND ROOFING WORKS)</v>
      </c>
      <c r="C12" s="143"/>
      <c r="D12" s="14">
        <f>BOQ!G191</f>
        <v>0</v>
      </c>
      <c r="E12" s="7"/>
      <c r="F12" s="7"/>
      <c r="G12" s="7"/>
    </row>
    <row r="13" spans="1:7" ht="19.5" customHeight="1" x14ac:dyDescent="0.2">
      <c r="A13" s="13" t="s">
        <v>38</v>
      </c>
      <c r="B13" s="143" t="str">
        <f>BOQ!A209</f>
        <v>TOTAL OF BILL NO. 07 (CEILINGS)</v>
      </c>
      <c r="C13" s="143"/>
      <c r="D13" s="14">
        <f>BOQ!G209</f>
        <v>0</v>
      </c>
      <c r="E13" s="7"/>
      <c r="F13" s="7"/>
      <c r="G13" s="7"/>
    </row>
    <row r="14" spans="1:7" ht="19.5" customHeight="1" x14ac:dyDescent="0.2">
      <c r="A14" s="13" t="s">
        <v>39</v>
      </c>
      <c r="B14" s="143" t="str">
        <f>BOQ!A244</f>
        <v>TOTAL OF BILL NO. 08 (DOORS AND WINDOWS)</v>
      </c>
      <c r="C14" s="143"/>
      <c r="D14" s="14">
        <f>BOQ!G244</f>
        <v>0</v>
      </c>
      <c r="E14" s="7"/>
      <c r="F14" s="7"/>
      <c r="G14" s="7"/>
    </row>
    <row r="15" spans="1:7" ht="19.5" customHeight="1" x14ac:dyDescent="0.2">
      <c r="A15" s="13" t="s">
        <v>40</v>
      </c>
      <c r="B15" s="143" t="str">
        <f>BOQ!A274</f>
        <v>TOTAL OF BILL NO. 9 (FINISHES)</v>
      </c>
      <c r="C15" s="143"/>
      <c r="D15" s="14">
        <f>BOQ!G274</f>
        <v>0</v>
      </c>
      <c r="E15" s="7"/>
      <c r="F15" s="7"/>
      <c r="G15" s="7"/>
    </row>
    <row r="16" spans="1:7" ht="19.5" customHeight="1" x14ac:dyDescent="0.2">
      <c r="A16" s="13" t="s">
        <v>41</v>
      </c>
      <c r="B16" s="143" t="str">
        <f>BOQ!A301</f>
        <v>TOTAL OF BILL NO. 10 (PAINTING)</v>
      </c>
      <c r="C16" s="143"/>
      <c r="D16" s="14">
        <f>BOQ!G301</f>
        <v>0</v>
      </c>
      <c r="E16" s="7"/>
      <c r="F16" s="7"/>
      <c r="G16" s="7"/>
    </row>
    <row r="17" spans="1:7" ht="19.5" customHeight="1" x14ac:dyDescent="0.2">
      <c r="A17" s="13" t="s">
        <v>42</v>
      </c>
      <c r="B17" s="143" t="str">
        <f>BOQ!A336</f>
        <v>TOTAL OF BILL NO. 11 (HYDRAULICS AND DRAINAGE)</v>
      </c>
      <c r="C17" s="143"/>
      <c r="D17" s="14">
        <f>BOQ!G336</f>
        <v>0</v>
      </c>
      <c r="E17" s="7"/>
      <c r="F17" s="7"/>
      <c r="G17" s="7"/>
    </row>
    <row r="18" spans="1:7" ht="19.5" customHeight="1" x14ac:dyDescent="0.2">
      <c r="A18" s="13" t="s">
        <v>43</v>
      </c>
      <c r="B18" s="143" t="str">
        <f>BOQ!A378</f>
        <v>TOTAL OF BILL NO. 12 (ELECTRICAL INSTALLATIONS)</v>
      </c>
      <c r="C18" s="143"/>
      <c r="D18" s="14">
        <f>BOQ!G378</f>
        <v>0</v>
      </c>
      <c r="E18" s="7"/>
      <c r="F18" s="7"/>
      <c r="G18" s="7"/>
    </row>
    <row r="19" spans="1:7" ht="19.5" customHeight="1" x14ac:dyDescent="0.2">
      <c r="A19" s="13" t="s">
        <v>251</v>
      </c>
      <c r="B19" s="143" t="str">
        <f>BOQ!A389</f>
        <v>TOTAL OF BILL NO. 13 (FIRE STOPPING)</v>
      </c>
      <c r="C19" s="143"/>
      <c r="D19" s="14">
        <f>BOQ!G389</f>
        <v>0</v>
      </c>
      <c r="E19" s="7"/>
      <c r="F19" s="7"/>
      <c r="G19" s="7"/>
    </row>
    <row r="20" spans="1:7" ht="19.5" customHeight="1" x14ac:dyDescent="0.2">
      <c r="A20" s="4" t="s">
        <v>44</v>
      </c>
      <c r="B20" s="143" t="str">
        <f>BOQ!A419</f>
        <v>TOTAL OF BILL NO. 14 (ADDITIONS)</v>
      </c>
      <c r="C20" s="143"/>
      <c r="D20" s="14">
        <f>BOQ!G419</f>
        <v>0</v>
      </c>
      <c r="E20" s="7"/>
      <c r="F20" s="7"/>
      <c r="G20" s="7"/>
    </row>
    <row r="21" spans="1:7" ht="19.5" customHeight="1" x14ac:dyDescent="0.2">
      <c r="A21" s="4" t="s">
        <v>241</v>
      </c>
      <c r="B21" s="143" t="str">
        <f>BOQ!A453</f>
        <v>TOTAL OF BILL NO. 15 (OMISSIONS)</v>
      </c>
      <c r="C21" s="143"/>
      <c r="D21" s="14">
        <f>BOQ!G453</f>
        <v>0</v>
      </c>
      <c r="E21" s="7"/>
      <c r="F21" s="7"/>
      <c r="G21" s="7"/>
    </row>
    <row r="22" spans="1:7" ht="27.75" customHeight="1" x14ac:dyDescent="0.2">
      <c r="A22" s="144" t="s">
        <v>137</v>
      </c>
      <c r="B22" s="145"/>
      <c r="C22" s="146"/>
      <c r="D22" s="6">
        <f>SUM(D7:D21)</f>
        <v>0</v>
      </c>
      <c r="E22" s="7"/>
      <c r="F22" s="7"/>
      <c r="G22" s="7"/>
    </row>
    <row r="23" spans="1:7" ht="12.75" customHeight="1" x14ac:dyDescent="0.2">
      <c r="D23" s="9"/>
    </row>
    <row r="24" spans="1:7" ht="11.25" customHeight="1" x14ac:dyDescent="0.2">
      <c r="A24" s="8"/>
      <c r="B24" s="8"/>
      <c r="C24" s="8"/>
      <c r="D24" s="10"/>
    </row>
    <row r="25" spans="1:7" ht="11.25" customHeight="1" x14ac:dyDescent="0.2">
      <c r="D25" s="9"/>
    </row>
    <row r="26" spans="1:7" ht="11.25" customHeight="1" x14ac:dyDescent="0.2"/>
    <row r="27" spans="1:7" x14ac:dyDescent="0.2">
      <c r="D27" s="7"/>
    </row>
    <row r="28" spans="1:7" x14ac:dyDescent="0.2">
      <c r="D28" s="7"/>
    </row>
    <row r="29" spans="1:7" x14ac:dyDescent="0.2">
      <c r="D29" s="7"/>
    </row>
  </sheetData>
  <customSheetViews>
    <customSheetView guid="{7415B89D-CE29-4FBF-B4A0-9A15044B3DAA}" showGridLines="0" showRuler="0" topLeftCell="A4">
      <selection activeCell="A2" sqref="A2:D2"/>
      <pageMargins left="0.75" right="0.75" top="0.75" bottom="0.75" header="0.5" footer="0.5"/>
      <pageSetup paperSize="9" orientation="portrait" horizontalDpi="4294967293" r:id="rId1"/>
      <headerFooter alignWithMargins="0">
        <oddHeader>&amp;L&amp;"Arial,Italic"Ma. Milan&amp;R&amp;"Arial,Italic"SUMMERY</oddHeader>
        <oddFooter>&amp;L&amp;"Arial,Italic"Hannan Yoosuf Architects</oddFooter>
      </headerFooter>
    </customSheetView>
  </customSheetViews>
  <mergeCells count="20">
    <mergeCell ref="A1:D1"/>
    <mergeCell ref="A2:D2"/>
    <mergeCell ref="A3:D3"/>
    <mergeCell ref="B12:C12"/>
    <mergeCell ref="B6:C6"/>
    <mergeCell ref="B7:C7"/>
    <mergeCell ref="B9:C9"/>
    <mergeCell ref="B16:C16"/>
    <mergeCell ref="B8:C8"/>
    <mergeCell ref="B20:C20"/>
    <mergeCell ref="B21:C21"/>
    <mergeCell ref="A22:C22"/>
    <mergeCell ref="B11:C11"/>
    <mergeCell ref="B17:C17"/>
    <mergeCell ref="B13:C13"/>
    <mergeCell ref="B14:C14"/>
    <mergeCell ref="B18:C18"/>
    <mergeCell ref="B10:C10"/>
    <mergeCell ref="B15:C15"/>
    <mergeCell ref="B19:C19"/>
  </mergeCells>
  <phoneticPr fontId="2" type="noConversion"/>
  <pageMargins left="0.75" right="0.75" top="0.75" bottom="0.75" header="0.5" footer="0.5"/>
  <pageSetup paperSize="9" orientation="portrait" horizontalDpi="4294967293" r:id="rId2"/>
  <headerFooter alignWithMargins="0">
    <oddHeader>&amp;L&amp;"Arial,Italic"&amp;F&amp;R&amp;"Arial,Italic"SUMMARY</oddHeader>
    <oddFooter>&amp;LNovea Engineering
PO Box 3013 Malé  MALDIVES
+960-7777413
fayaz.mv@outlook.com</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workbookViewId="0">
      <selection activeCell="L31" sqref="L31"/>
    </sheetView>
  </sheetViews>
  <sheetFormatPr defaultRowHeight="12.75" x14ac:dyDescent="0.2"/>
  <cols>
    <col min="1" max="1" width="10.140625" style="34" bestFit="1" customWidth="1"/>
    <col min="2" max="2" width="31.140625" style="34" customWidth="1"/>
    <col min="3" max="16384" width="9.140625" style="34"/>
  </cols>
  <sheetData>
    <row r="1" spans="1:7" x14ac:dyDescent="0.2">
      <c r="A1" s="31"/>
      <c r="B1" s="32"/>
      <c r="C1" s="32"/>
      <c r="D1" s="32"/>
      <c r="E1" s="32"/>
      <c r="F1" s="32"/>
      <c r="G1" s="33"/>
    </row>
    <row r="2" spans="1:7" x14ac:dyDescent="0.2">
      <c r="A2" s="35"/>
      <c r="B2" s="36"/>
      <c r="C2" s="36"/>
      <c r="D2" s="36"/>
      <c r="E2" s="36"/>
      <c r="F2" s="36"/>
      <c r="G2" s="37"/>
    </row>
    <row r="3" spans="1:7" ht="18" x14ac:dyDescent="0.2">
      <c r="A3" s="35"/>
      <c r="B3" s="36"/>
      <c r="C3" s="36"/>
      <c r="D3" s="36"/>
      <c r="E3" s="38"/>
      <c r="F3" s="36"/>
      <c r="G3" s="39"/>
    </row>
    <row r="4" spans="1:7" ht="18" x14ac:dyDescent="0.2">
      <c r="A4" s="35"/>
      <c r="B4" s="36"/>
      <c r="C4" s="36"/>
      <c r="D4" s="36"/>
      <c r="E4" s="36"/>
      <c r="F4" s="36"/>
      <c r="G4" s="39"/>
    </row>
    <row r="5" spans="1:7" x14ac:dyDescent="0.2">
      <c r="A5" s="35"/>
      <c r="B5" s="27"/>
      <c r="C5" s="36"/>
      <c r="D5" s="36"/>
      <c r="E5" s="36"/>
      <c r="F5" s="36"/>
      <c r="G5" s="37"/>
    </row>
    <row r="6" spans="1:7" ht="26.25" x14ac:dyDescent="0.2">
      <c r="A6" s="35"/>
      <c r="B6" s="28"/>
      <c r="C6" s="36"/>
      <c r="D6" s="36"/>
      <c r="E6" s="36"/>
      <c r="F6" s="40" t="s">
        <v>138</v>
      </c>
      <c r="G6" s="41"/>
    </row>
    <row r="7" spans="1:7" ht="20.25" x14ac:dyDescent="0.2">
      <c r="A7" s="35"/>
      <c r="B7" s="28"/>
      <c r="C7" s="36"/>
      <c r="D7" s="36"/>
      <c r="E7" s="36"/>
      <c r="F7" s="42"/>
      <c r="G7" s="41"/>
    </row>
    <row r="8" spans="1:7" x14ac:dyDescent="0.2">
      <c r="A8" s="35"/>
      <c r="B8" s="36"/>
      <c r="C8" s="36"/>
      <c r="D8" s="36"/>
      <c r="E8" s="36"/>
      <c r="G8" s="29"/>
    </row>
    <row r="9" spans="1:7" ht="20.25" x14ac:dyDescent="0.2">
      <c r="A9" s="35"/>
      <c r="B9" s="36"/>
      <c r="C9" s="36"/>
      <c r="D9" s="89"/>
      <c r="E9" s="36"/>
      <c r="F9" s="42" t="str">
        <f>SUMMARY!A1</f>
        <v>PROJECT: Baa Atoll Dharavandhoo Health Center ER</v>
      </c>
      <c r="G9" s="29"/>
    </row>
    <row r="10" spans="1:7" ht="20.25" x14ac:dyDescent="0.2">
      <c r="A10" s="35"/>
      <c r="B10" s="36"/>
      <c r="C10" s="36"/>
      <c r="D10" s="36"/>
      <c r="E10" s="36"/>
      <c r="F10" s="42" t="s">
        <v>253</v>
      </c>
      <c r="G10" s="29"/>
    </row>
    <row r="11" spans="1:7" ht="20.25" x14ac:dyDescent="0.2">
      <c r="A11" s="35"/>
      <c r="B11" s="36"/>
      <c r="C11" s="36"/>
      <c r="D11" s="36"/>
      <c r="E11" s="36"/>
      <c r="F11" s="42" t="s">
        <v>258</v>
      </c>
      <c r="G11" s="29"/>
    </row>
    <row r="12" spans="1:7" x14ac:dyDescent="0.2">
      <c r="A12" s="35"/>
      <c r="B12" s="36"/>
      <c r="C12" s="36"/>
      <c r="D12" s="36"/>
      <c r="E12" s="36"/>
      <c r="G12" s="37"/>
    </row>
    <row r="13" spans="1:7" x14ac:dyDescent="0.2">
      <c r="A13" s="35"/>
      <c r="B13" s="36"/>
      <c r="C13" s="36"/>
      <c r="D13" s="36"/>
      <c r="E13" s="36"/>
      <c r="G13" s="37"/>
    </row>
    <row r="14" spans="1:7" ht="15" x14ac:dyDescent="0.2">
      <c r="A14" s="35"/>
      <c r="B14" s="36"/>
      <c r="C14" s="36"/>
      <c r="D14" s="36"/>
      <c r="E14" s="36"/>
      <c r="F14" s="49" t="s">
        <v>279</v>
      </c>
      <c r="G14" s="37"/>
    </row>
    <row r="15" spans="1:7" x14ac:dyDescent="0.2">
      <c r="A15" s="35"/>
      <c r="B15" s="36"/>
      <c r="C15" s="36"/>
      <c r="D15" s="36"/>
      <c r="E15" s="36"/>
      <c r="F15" s="36"/>
      <c r="G15" s="37"/>
    </row>
    <row r="16" spans="1:7" x14ac:dyDescent="0.2">
      <c r="A16" s="35"/>
      <c r="B16" s="36"/>
      <c r="C16" s="36"/>
      <c r="D16" s="36"/>
      <c r="E16" s="36"/>
      <c r="F16" s="36"/>
      <c r="G16" s="37"/>
    </row>
    <row r="17" spans="1:7" x14ac:dyDescent="0.2">
      <c r="A17" s="35"/>
      <c r="B17" s="36"/>
      <c r="C17" s="36"/>
      <c r="D17" s="36"/>
      <c r="E17" s="36"/>
      <c r="F17" s="36"/>
      <c r="G17" s="37"/>
    </row>
    <row r="18" spans="1:7" x14ac:dyDescent="0.2">
      <c r="A18" s="35"/>
      <c r="B18" s="36"/>
      <c r="C18" s="36"/>
      <c r="D18" s="36"/>
      <c r="E18" s="36"/>
      <c r="F18" s="36"/>
      <c r="G18" s="37"/>
    </row>
    <row r="19" spans="1:7" x14ac:dyDescent="0.2">
      <c r="A19" s="35"/>
      <c r="B19" s="36"/>
      <c r="C19" s="36"/>
      <c r="D19" s="36"/>
      <c r="E19" s="36"/>
      <c r="F19" s="36"/>
      <c r="G19" s="37"/>
    </row>
    <row r="20" spans="1:7" ht="18" x14ac:dyDescent="0.2">
      <c r="A20" s="35"/>
      <c r="B20" s="36"/>
      <c r="C20" s="38"/>
      <c r="D20" s="36"/>
      <c r="E20" s="43"/>
      <c r="F20" s="36"/>
      <c r="G20" s="37"/>
    </row>
    <row r="21" spans="1:7" ht="18" x14ac:dyDescent="0.2">
      <c r="A21" s="35"/>
      <c r="B21" s="36"/>
      <c r="C21" s="36"/>
      <c r="D21" s="36"/>
      <c r="E21" s="43"/>
      <c r="F21" s="36"/>
      <c r="G21" s="37"/>
    </row>
    <row r="22" spans="1:7" x14ac:dyDescent="0.2">
      <c r="A22" s="35"/>
      <c r="B22" s="36"/>
      <c r="C22" s="36"/>
      <c r="D22" s="36"/>
      <c r="E22" s="36"/>
      <c r="F22" s="36"/>
      <c r="G22" s="37"/>
    </row>
    <row r="23" spans="1:7" x14ac:dyDescent="0.2">
      <c r="A23" s="35"/>
      <c r="B23" s="36"/>
      <c r="C23" s="36"/>
      <c r="D23" s="36"/>
      <c r="E23" s="44"/>
      <c r="F23" s="36"/>
      <c r="G23" s="37"/>
    </row>
    <row r="24" spans="1:7" x14ac:dyDescent="0.2">
      <c r="A24" s="35"/>
      <c r="B24" s="36"/>
      <c r="C24" s="36"/>
      <c r="D24" s="36"/>
      <c r="E24" s="30"/>
      <c r="F24" s="36"/>
      <c r="G24" s="37"/>
    </row>
    <row r="25" spans="1:7" x14ac:dyDescent="0.2">
      <c r="A25" s="35"/>
      <c r="B25" s="36"/>
      <c r="C25" s="36"/>
      <c r="D25" s="36"/>
      <c r="E25" s="36"/>
      <c r="F25" s="36"/>
      <c r="G25" s="37"/>
    </row>
    <row r="26" spans="1:7" x14ac:dyDescent="0.2">
      <c r="A26" s="35"/>
      <c r="B26" s="36"/>
      <c r="C26" s="36"/>
      <c r="D26" s="36"/>
      <c r="E26" s="36"/>
      <c r="F26" s="36"/>
      <c r="G26" s="37"/>
    </row>
    <row r="27" spans="1:7" x14ac:dyDescent="0.2">
      <c r="A27" s="35"/>
      <c r="B27" s="36"/>
      <c r="C27" s="36"/>
      <c r="D27" s="36"/>
      <c r="E27" s="36"/>
      <c r="F27" s="36"/>
      <c r="G27" s="37"/>
    </row>
    <row r="28" spans="1:7" x14ac:dyDescent="0.2">
      <c r="A28" s="35"/>
      <c r="B28" s="36"/>
      <c r="C28" s="36"/>
      <c r="D28" s="36"/>
      <c r="E28" s="36"/>
      <c r="F28" s="36"/>
      <c r="G28" s="37"/>
    </row>
    <row r="29" spans="1:7" x14ac:dyDescent="0.2">
      <c r="A29" s="35"/>
      <c r="B29" s="36"/>
      <c r="C29" s="36"/>
      <c r="D29" s="36"/>
      <c r="E29" s="36"/>
      <c r="F29" s="36"/>
      <c r="G29" s="37"/>
    </row>
    <row r="30" spans="1:7" x14ac:dyDescent="0.2">
      <c r="A30" s="35"/>
      <c r="B30" s="36"/>
      <c r="C30" s="36"/>
      <c r="D30" s="36"/>
      <c r="E30" s="36"/>
      <c r="F30" s="36"/>
      <c r="G30" s="37"/>
    </row>
    <row r="31" spans="1:7" x14ac:dyDescent="0.2">
      <c r="A31" s="35"/>
      <c r="B31" s="36"/>
      <c r="C31" s="36"/>
      <c r="D31" s="36"/>
      <c r="E31" s="36"/>
      <c r="F31" s="36"/>
      <c r="G31" s="37"/>
    </row>
    <row r="32" spans="1:7" x14ac:dyDescent="0.2">
      <c r="A32" s="35"/>
      <c r="B32" s="36"/>
      <c r="C32" s="36"/>
      <c r="D32" s="36"/>
      <c r="E32" s="36"/>
      <c r="F32" s="36"/>
      <c r="G32" s="37"/>
    </row>
    <row r="33" spans="1:10" x14ac:dyDescent="0.2">
      <c r="A33" s="35"/>
      <c r="B33" s="36"/>
      <c r="C33" s="36"/>
      <c r="D33" s="36"/>
      <c r="E33" s="36"/>
      <c r="F33" s="36"/>
      <c r="G33" s="37"/>
    </row>
    <row r="34" spans="1:10" x14ac:dyDescent="0.2">
      <c r="A34" s="35"/>
      <c r="B34" s="36"/>
      <c r="C34" s="36"/>
      <c r="D34" s="36"/>
      <c r="E34" s="36"/>
      <c r="F34" s="36"/>
      <c r="G34" s="37"/>
    </row>
    <row r="35" spans="1:10" x14ac:dyDescent="0.2">
      <c r="A35" s="35"/>
      <c r="B35" s="36"/>
      <c r="C35" s="36"/>
      <c r="D35" s="36"/>
      <c r="E35" s="36"/>
      <c r="F35" s="36"/>
      <c r="G35" s="37"/>
    </row>
    <row r="36" spans="1:10" x14ac:dyDescent="0.2">
      <c r="A36" s="35"/>
      <c r="B36" s="36"/>
      <c r="C36" s="36"/>
      <c r="D36" s="36"/>
      <c r="E36" s="36"/>
      <c r="F36" s="36"/>
      <c r="G36" s="37"/>
    </row>
    <row r="37" spans="1:10" x14ac:dyDescent="0.2">
      <c r="A37" s="35"/>
      <c r="B37" s="36"/>
      <c r="C37" s="36"/>
      <c r="D37" s="36"/>
      <c r="E37" s="36"/>
      <c r="F37" s="36"/>
      <c r="G37" s="37"/>
    </row>
    <row r="38" spans="1:10" x14ac:dyDescent="0.2">
      <c r="A38" s="35"/>
      <c r="B38" s="36"/>
      <c r="C38" s="36"/>
      <c r="D38" s="36"/>
      <c r="E38" s="36"/>
      <c r="F38" s="36"/>
      <c r="G38" s="37"/>
    </row>
    <row r="39" spans="1:10" x14ac:dyDescent="0.2">
      <c r="A39" s="35"/>
      <c r="B39" s="27" t="s">
        <v>283</v>
      </c>
      <c r="C39" s="36"/>
      <c r="D39" s="36"/>
      <c r="E39" s="36"/>
      <c r="F39" s="36"/>
      <c r="G39" s="37"/>
    </row>
    <row r="40" spans="1:10" x14ac:dyDescent="0.2">
      <c r="A40" s="35"/>
      <c r="B40" s="120" t="s">
        <v>280</v>
      </c>
      <c r="C40" s="36"/>
      <c r="D40" s="36"/>
      <c r="E40" s="36"/>
      <c r="F40" s="36"/>
      <c r="G40" s="37"/>
    </row>
    <row r="41" spans="1:10" x14ac:dyDescent="0.2">
      <c r="A41" s="35"/>
      <c r="B41" s="121" t="s">
        <v>281</v>
      </c>
      <c r="C41" s="36"/>
      <c r="D41" s="36"/>
      <c r="E41" s="36"/>
      <c r="F41" s="36"/>
      <c r="G41" s="37"/>
    </row>
    <row r="42" spans="1:10" x14ac:dyDescent="0.2">
      <c r="A42" s="35"/>
      <c r="B42" s="34" t="s">
        <v>282</v>
      </c>
      <c r="C42" s="36"/>
      <c r="D42" s="36"/>
      <c r="E42" s="36"/>
      <c r="F42" s="36"/>
      <c r="G42" s="37"/>
      <c r="J42" s="45"/>
    </row>
    <row r="43" spans="1:10" x14ac:dyDescent="0.2">
      <c r="A43" s="35"/>
      <c r="B43" s="36"/>
      <c r="C43" s="36"/>
      <c r="D43" s="36"/>
      <c r="E43" s="36"/>
      <c r="F43" s="36"/>
      <c r="G43" s="37"/>
      <c r="J43" s="45"/>
    </row>
    <row r="44" spans="1:10" x14ac:dyDescent="0.2">
      <c r="A44" s="35"/>
      <c r="B44" s="36"/>
      <c r="C44" s="36"/>
      <c r="D44" s="36"/>
      <c r="E44" s="36"/>
      <c r="F44" s="36"/>
      <c r="G44" s="37"/>
      <c r="J44" s="45"/>
    </row>
    <row r="45" spans="1:10" x14ac:dyDescent="0.2">
      <c r="A45" s="35"/>
      <c r="B45" s="36"/>
      <c r="C45" s="36"/>
      <c r="D45" s="36"/>
      <c r="E45" s="36"/>
      <c r="F45" s="36"/>
      <c r="G45" s="37"/>
      <c r="J45" s="45"/>
    </row>
    <row r="46" spans="1:10" ht="18" customHeight="1" thickBot="1" x14ac:dyDescent="0.25">
      <c r="A46" s="46"/>
      <c r="B46" s="47"/>
      <c r="C46" s="47"/>
      <c r="D46" s="47"/>
      <c r="E46" s="47"/>
      <c r="F46" s="47"/>
      <c r="G46" s="48"/>
    </row>
  </sheetData>
  <sheetProtection selectLockedCells="1"/>
  <customSheetViews>
    <customSheetView guid="{7415B89D-CE29-4FBF-B4A0-9A15044B3DAA}" showRuler="0" topLeftCell="A4">
      <selection activeCell="B26" sqref="B26"/>
      <pageMargins left="0.75" right="0.75" top="1" bottom="1" header="0.5" footer="0.5"/>
      <pageSetup orientation="portrait" verticalDpi="0" r:id="rId1"/>
      <headerFooter alignWithMargins="0">
        <oddFooter>&amp;L&amp;"Arial,Italic"Hannan Yoosuf Architects</oddFooter>
      </headerFooter>
    </customSheetView>
  </customSheetViews>
  <phoneticPr fontId="2" type="noConversion"/>
  <pageMargins left="0.75" right="0.75" top="1" bottom="1" header="0.5" footer="0.5"/>
  <pageSetup orientation="portrait"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BOQ</vt:lpstr>
      <vt:lpstr>SUMMARY</vt:lpstr>
      <vt:lpstr>Cover</vt:lpstr>
      <vt:lpstr>BOQ!Print_Area</vt:lpstr>
      <vt:lpstr>Cover!Print_Area</vt:lpstr>
      <vt:lpstr>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dc:creator>
  <cp:lastModifiedBy>Bassam Rasheed</cp:lastModifiedBy>
  <cp:lastPrinted>2019-12-21T19:09:16Z</cp:lastPrinted>
  <dcterms:created xsi:type="dcterms:W3CDTF">1996-10-14T23:33:28Z</dcterms:created>
  <dcterms:modified xsi:type="dcterms:W3CDTF">2019-12-26T04:27:55Z</dcterms:modified>
</cp:coreProperties>
</file>