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240" yWindow="405" windowWidth="14805" windowHeight="7710"/>
  </bookViews>
  <sheets>
    <sheet name="Sh.Noomara" sheetId="1" r:id="rId1"/>
  </sheets>
  <calcPr calcId="144525"/>
</workbook>
</file>

<file path=xl/calcChain.xml><?xml version="1.0" encoding="utf-8"?>
<calcChain xmlns="http://schemas.openxmlformats.org/spreadsheetml/2006/main">
  <c r="F29" i="1" l="1"/>
  <c r="E28" i="1"/>
  <c r="F28" i="1" s="1"/>
  <c r="F21" i="1" l="1"/>
  <c r="F20" i="1"/>
  <c r="F19" i="1"/>
  <c r="F16" i="1"/>
  <c r="F14" i="1" l="1"/>
  <c r="F46" i="1"/>
  <c r="F63" i="1" s="1"/>
  <c r="F39" i="1"/>
  <c r="F41" i="1" s="1"/>
  <c r="F72" i="1" s="1"/>
  <c r="F32" i="1"/>
  <c r="F34" i="1" s="1"/>
  <c r="F71" i="1" l="1"/>
  <c r="F13" i="1"/>
  <c r="F15" i="1"/>
  <c r="F12" i="1"/>
  <c r="F7" i="1"/>
  <c r="F8" i="1"/>
  <c r="F9" i="1"/>
  <c r="F23" i="1" l="1"/>
  <c r="F70" i="1" s="1"/>
  <c r="F73" i="1" s="1"/>
  <c r="F75" i="1" s="1"/>
</calcChain>
</file>

<file path=xl/sharedStrings.xml><?xml version="1.0" encoding="utf-8"?>
<sst xmlns="http://schemas.openxmlformats.org/spreadsheetml/2006/main" count="100" uniqueCount="65">
  <si>
    <t>Item no.</t>
  </si>
  <si>
    <t>Securities, Insurance, etc</t>
  </si>
  <si>
    <t>Description</t>
  </si>
  <si>
    <t>Unit</t>
  </si>
  <si>
    <t>Qty</t>
  </si>
  <si>
    <t>Rate (MVR)</t>
  </si>
  <si>
    <t>Amount (MVR)</t>
  </si>
  <si>
    <t>1.1.1</t>
  </si>
  <si>
    <t>Provision of performance security</t>
  </si>
  <si>
    <t>Provision of insurance (Contractor to specify)</t>
  </si>
  <si>
    <t>Other security bonds, etc (Contractor to specify)</t>
  </si>
  <si>
    <t>Item</t>
  </si>
  <si>
    <t>Contractors Equipment, Personal and Site Facilities</t>
  </si>
  <si>
    <t>1.2.1</t>
  </si>
  <si>
    <t>1.2.2</t>
  </si>
  <si>
    <t>1.2.3</t>
  </si>
  <si>
    <t>1.2.4</t>
  </si>
  <si>
    <t>Mobilisation and demobilisation of Contractor's dredging equipment and construction plant</t>
  </si>
  <si>
    <t>Mobilisation and demobilisation of contractor's personal</t>
  </si>
  <si>
    <t>Time related charges for contractor personal. (Incl. food, lodging, etc)</t>
  </si>
  <si>
    <t>Establisment and removal of the Contractor's facilities, incl. laboratory, office, workshop, etc</t>
  </si>
  <si>
    <t>Operation and maintenance of Contractor's facilities incl. laboratory, office, workshop, etc</t>
  </si>
  <si>
    <t>Days</t>
  </si>
  <si>
    <t>1.2.5</t>
  </si>
  <si>
    <t>Design and others</t>
  </si>
  <si>
    <t>provide as-built drawings, Quality assurance documentation, Material certificates, Technical brochures</t>
  </si>
  <si>
    <t>1.3.1</t>
  </si>
  <si>
    <t>1.3.2</t>
  </si>
  <si>
    <t>Provide detailed in-survey prior to commencement of physical works</t>
  </si>
  <si>
    <t>Provide detailed out-survey upon completion, prior to hand over</t>
  </si>
  <si>
    <t>1.3.3</t>
  </si>
  <si>
    <t>Total of bill No.1 (Carried to summary of Bills)</t>
  </si>
  <si>
    <t>Bill No.1 - PRELIMINARIES</t>
  </si>
  <si>
    <t>2.1.1</t>
  </si>
  <si>
    <t>2.1.2</t>
  </si>
  <si>
    <t>Beacons, Supply and Installing</t>
  </si>
  <si>
    <t>m</t>
  </si>
  <si>
    <t>No</t>
  </si>
  <si>
    <t>Implement necessary mitigation measures as outlined in the technical specifications</t>
  </si>
  <si>
    <t>ENVIRONMENTAL CONTROL</t>
  </si>
  <si>
    <t>Bill No.6 - ENVIRONMENTAL CONTROL</t>
  </si>
  <si>
    <t>ADDITIONS AND / OR OMISSIONS</t>
  </si>
  <si>
    <t>A</t>
  </si>
  <si>
    <t>The accuracy of the quantities given in this Bills of Quantities is not guaranteed and the Contractor should satisfy himself as to their accuracy</t>
  </si>
  <si>
    <t>B</t>
  </si>
  <si>
    <t>Any adjustments that he may consider necessary should be written below and on similar continuation sheets if required, and the net amount of the adjustments is to be carried to the summary</t>
  </si>
  <si>
    <t>Additions</t>
  </si>
  <si>
    <t>Omissions</t>
  </si>
  <si>
    <t>SUMMARY OF BILLS</t>
  </si>
  <si>
    <t>Bill No.</t>
  </si>
  <si>
    <t>Preliminaries</t>
  </si>
  <si>
    <t>Environmental control</t>
  </si>
  <si>
    <t>Goods and Services Tax</t>
  </si>
  <si>
    <t>Grand total of Bills</t>
  </si>
  <si>
    <t xml:space="preserve"> </t>
  </si>
  <si>
    <t>ISLAND</t>
  </si>
  <si>
    <t>SIZE</t>
  </si>
  <si>
    <t>Supply and placing navigational aids at a minimum nominal light range of 2 nautical miles as shown on harbour layout drawing and as directed by Engineer.</t>
  </si>
  <si>
    <t>For groynes; Armour rocks laid to the slopes defined in drawings and to lines and levels indicated in the cross section drawings. Rate shall include levelling and placing armour rocks</t>
  </si>
  <si>
    <t>for breakwaters; Armour rocks laidto the slopes defined in drawings and to lines and levels indicated in the cross section drawings. Rate shall include levelling and placing armour rocks</t>
  </si>
  <si>
    <t>Breakwaters &amp; Groynes</t>
  </si>
  <si>
    <t>Sh.Noomara COST ESTIMATE</t>
  </si>
  <si>
    <t>2.2.1</t>
  </si>
  <si>
    <t>Bill No.3 - ENVIRONMENTAL CONTROL</t>
  </si>
  <si>
    <t>Bill No.2 - BREAKWATER AND GROYNES</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</si>
</sst>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43" formatCode="_-* #,##0.00_-;\-* #,##0.00_-;_-* &quot;-&quot;??_-;_-@_-"/>
  </numFmts>
  <fonts count="4" x14ac:knownFonts="1">
    <font>
      <sz val="11"/>
      <color theme="1"/>
      <name val="Calibri"/>
      <family val="2"/>
      <scheme val="minor"/>
    </font>
    <font>
      <sz val="11"/>
      <color theme="1"/>
      <name val="Calibri"/>
      <family val="2"/>
      <scheme val="minor"/>
    </font>
    <font>
      <b/>
      <sz val="11"/>
      <color theme="1"/>
      <name val="Calibri"/>
      <family val="2"/>
      <scheme val="minor"/>
    </font>
    <font>
      <b/>
      <i/>
      <sz val="11"/>
      <color theme="1"/>
      <name val="Calibri"/>
      <family val="2"/>
      <scheme val="minor"/>
    </font>
  </fonts>
  <fills count="2">
    <fill>
      <patternFill patternType="none"/>
    </fill>
    <fill>
      <patternFill patternType="gray125"/>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43" fontId="1" fillId="0" borderId="0" applyFont="0" applyFill="0" applyBorder="0" applyAlignment="0" applyProtection="0"/>
  </cellStyleXfs>
  <cellXfs count="41">
    <xf numFmtId="0" fontId="0" fillId="0" borderId="0" xfId="0"/>
    <xf numFmtId="0" fontId="2" fillId="0" borderId="0" xfId="0" applyFont="1"/>
    <xf numFmtId="0" fontId="3" fillId="0" borderId="0" xfId="0" applyFont="1"/>
    <xf numFmtId="0" fontId="2" fillId="0" borderId="0" xfId="0" applyFont="1" applyAlignment="1">
      <alignment vertical="center"/>
    </xf>
    <xf numFmtId="0" fontId="0" fillId="0" borderId="0" xfId="0" applyAlignment="1">
      <alignment vertical="center"/>
    </xf>
    <xf numFmtId="0" fontId="3" fillId="0" borderId="1" xfId="0" applyFont="1" applyBorder="1" applyAlignment="1">
      <alignment vertical="center"/>
    </xf>
    <xf numFmtId="0" fontId="3" fillId="0" borderId="1" xfId="0" applyFont="1" applyBorder="1"/>
    <xf numFmtId="0" fontId="2" fillId="0" borderId="1" xfId="0" applyFont="1" applyBorder="1" applyAlignment="1">
      <alignment horizontal="center" vertical="center"/>
    </xf>
    <xf numFmtId="0" fontId="2" fillId="0" borderId="1" xfId="0" applyFont="1" applyBorder="1"/>
    <xf numFmtId="0" fontId="0" fillId="0" borderId="1" xfId="0" applyBorder="1" applyAlignment="1">
      <alignment vertical="center"/>
    </xf>
    <xf numFmtId="0" fontId="0" fillId="0" borderId="1" xfId="0" applyBorder="1" applyAlignment="1">
      <alignment horizontal="center" vertical="center"/>
    </xf>
    <xf numFmtId="0" fontId="0" fillId="0" borderId="1" xfId="0" applyBorder="1"/>
    <xf numFmtId="2" fontId="0" fillId="0" borderId="1" xfId="0" applyNumberFormat="1" applyBorder="1" applyAlignment="1">
      <alignment vertical="center"/>
    </xf>
    <xf numFmtId="43" fontId="0" fillId="0" borderId="1" xfId="0" applyNumberFormat="1" applyBorder="1" applyAlignment="1">
      <alignment vertical="center"/>
    </xf>
    <xf numFmtId="0" fontId="0" fillId="0" borderId="1" xfId="0" applyBorder="1" applyAlignment="1">
      <alignment wrapText="1"/>
    </xf>
    <xf numFmtId="0" fontId="2" fillId="0" borderId="1" xfId="0" applyFont="1" applyBorder="1" applyAlignment="1">
      <alignment wrapText="1"/>
    </xf>
    <xf numFmtId="0" fontId="2" fillId="0" borderId="1" xfId="0" applyFont="1" applyBorder="1" applyAlignment="1">
      <alignment horizontal="center" vertical="center"/>
    </xf>
    <xf numFmtId="43" fontId="2" fillId="0" borderId="1" xfId="0" applyNumberFormat="1" applyFont="1" applyBorder="1" applyAlignment="1">
      <alignment vertical="center"/>
    </xf>
    <xf numFmtId="0" fontId="2" fillId="0" borderId="0" xfId="0" applyFont="1" applyBorder="1" applyAlignment="1">
      <alignment horizontal="center" vertical="center"/>
    </xf>
    <xf numFmtId="43" fontId="2" fillId="0" borderId="0" xfId="0" applyNumberFormat="1" applyFont="1" applyBorder="1" applyAlignment="1">
      <alignment vertical="center"/>
    </xf>
    <xf numFmtId="0" fontId="0" fillId="0" borderId="1" xfId="0" applyBorder="1" applyAlignment="1">
      <alignment vertical="center" wrapText="1"/>
    </xf>
    <xf numFmtId="0" fontId="0" fillId="0" borderId="1" xfId="0" applyFont="1" applyBorder="1" applyAlignment="1">
      <alignment horizontal="center" vertical="center"/>
    </xf>
    <xf numFmtId="43" fontId="2" fillId="0" borderId="1" xfId="1" applyFont="1" applyBorder="1" applyAlignment="1">
      <alignment vertical="center"/>
    </xf>
    <xf numFmtId="0" fontId="0" fillId="0" borderId="0" xfId="0" applyFill="1" applyAlignment="1">
      <alignment vertical="center"/>
    </xf>
    <xf numFmtId="0" fontId="3" fillId="0" borderId="1" xfId="0" applyFont="1" applyFill="1" applyBorder="1" applyAlignment="1">
      <alignment vertical="center"/>
    </xf>
    <xf numFmtId="0" fontId="0" fillId="0" borderId="1" xfId="0" applyFill="1" applyBorder="1" applyAlignment="1">
      <alignment vertical="center"/>
    </xf>
    <xf numFmtId="43" fontId="0" fillId="0" borderId="1" xfId="1" applyFont="1" applyFill="1" applyBorder="1" applyAlignment="1">
      <alignment vertical="center"/>
    </xf>
    <xf numFmtId="0" fontId="2" fillId="0" borderId="0" xfId="0" applyFont="1" applyFill="1" applyBorder="1" applyAlignment="1">
      <alignment horizontal="center" vertical="center"/>
    </xf>
    <xf numFmtId="43" fontId="0" fillId="0" borderId="0" xfId="1" applyFont="1"/>
    <xf numFmtId="43" fontId="0" fillId="0" borderId="0" xfId="0" applyNumberFormat="1"/>
    <xf numFmtId="43" fontId="0" fillId="0" borderId="0" xfId="1" applyFont="1" applyFill="1" applyAlignment="1">
      <alignment vertical="center"/>
    </xf>
    <xf numFmtId="43" fontId="3" fillId="0" borderId="1" xfId="1" applyFont="1" applyFill="1" applyBorder="1" applyAlignment="1">
      <alignment vertical="center"/>
    </xf>
    <xf numFmtId="43" fontId="2" fillId="0" borderId="0" xfId="1" applyFont="1" applyFill="1" applyBorder="1" applyAlignment="1">
      <alignment horizontal="center" vertical="center"/>
    </xf>
    <xf numFmtId="0" fontId="2" fillId="0" borderId="1" xfId="0" applyFont="1" applyBorder="1" applyAlignment="1">
      <alignment horizontal="center" vertical="center"/>
    </xf>
    <xf numFmtId="0" fontId="2" fillId="0" borderId="0" xfId="0" applyFont="1" applyAlignment="1">
      <alignment horizontal="center"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3" fillId="0" borderId="1" xfId="0" applyFont="1" applyBorder="1" applyAlignment="1">
      <alignment horizontal="left"/>
    </xf>
    <xf numFmtId="0" fontId="0" fillId="0" borderId="1" xfId="0" applyBorder="1" applyAlignment="1">
      <alignment horizontal="left"/>
    </xf>
    <xf numFmtId="43" fontId="0" fillId="0" borderId="0" xfId="0" applyNumberFormat="1" applyFill="1" applyAlignment="1">
      <alignment vertical="center"/>
    </xf>
  </cellXfs>
  <cellStyles count="2">
    <cellStyle name="Comma" xfId="1" builtinId="3"/>
    <cellStyle name="Normal"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S79"/>
  <sheetViews>
    <sheetView tabSelected="1" topLeftCell="A72" zoomScaleNormal="100" workbookViewId="0">
      <selection activeCell="M88" sqref="M88"/>
    </sheetView>
  </sheetViews>
  <sheetFormatPr defaultRowHeight="15" x14ac:dyDescent="0.25"/>
  <cols>
    <col min="1" max="1" width="9.140625" style="4"/>
    <col min="2" max="2" width="45.7109375" customWidth="1"/>
    <col min="3" max="3" width="14.5703125" style="4" bestFit="1" customWidth="1"/>
    <col min="4" max="4" width="13" style="30" customWidth="1"/>
    <col min="5" max="5" width="14.140625" style="23" customWidth="1"/>
    <col min="6" max="6" width="15" style="4" bestFit="1" customWidth="1"/>
    <col min="8" max="8" width="14.28515625" bestFit="1" customWidth="1"/>
    <col min="9" max="9" width="10.5703125" bestFit="1" customWidth="1"/>
    <col min="10" max="10" width="11.140625" style="28" bestFit="1" customWidth="1"/>
    <col min="12" max="12" width="10.5703125" bestFit="1" customWidth="1"/>
    <col min="13" max="13" width="9.28515625" bestFit="1" customWidth="1"/>
    <col min="14" max="14" width="10.5703125" bestFit="1" customWidth="1"/>
    <col min="15" max="15" width="11.42578125" bestFit="1" customWidth="1"/>
    <col min="16" max="16" width="9.28515625" bestFit="1" customWidth="1"/>
    <col min="17" max="17" width="14.28515625" style="28" bestFit="1" customWidth="1"/>
    <col min="19" max="19" width="15.7109375" customWidth="1"/>
    <col min="20" max="20" width="9.5703125" bestFit="1" customWidth="1"/>
    <col min="21" max="21" width="20.42578125" customWidth="1"/>
    <col min="22" max="22" width="10.5703125" bestFit="1" customWidth="1"/>
  </cols>
  <sheetData>
    <row r="1" spans="1:13" x14ac:dyDescent="0.25">
      <c r="A1" s="3" t="s">
        <v>55</v>
      </c>
      <c r="B1" s="1" t="s">
        <v>61</v>
      </c>
    </row>
    <row r="2" spans="1:13" x14ac:dyDescent="0.25">
      <c r="A2" s="3" t="s">
        <v>56</v>
      </c>
      <c r="B2" s="4"/>
    </row>
    <row r="3" spans="1:13" x14ac:dyDescent="0.25">
      <c r="A3" s="3"/>
    </row>
    <row r="4" spans="1:13" x14ac:dyDescent="0.25">
      <c r="A4" s="3" t="s">
        <v>32</v>
      </c>
      <c r="J4"/>
    </row>
    <row r="5" spans="1:13" x14ac:dyDescent="0.25">
      <c r="A5" s="5" t="s">
        <v>0</v>
      </c>
      <c r="B5" s="6" t="s">
        <v>2</v>
      </c>
      <c r="C5" s="5" t="s">
        <v>3</v>
      </c>
      <c r="D5" s="31" t="s">
        <v>4</v>
      </c>
      <c r="E5" s="24" t="s">
        <v>5</v>
      </c>
      <c r="F5" s="5" t="s">
        <v>6</v>
      </c>
      <c r="G5" s="2"/>
      <c r="J5"/>
      <c r="K5" s="2"/>
      <c r="L5" s="2"/>
      <c r="M5" s="1"/>
    </row>
    <row r="6" spans="1:13" x14ac:dyDescent="0.25">
      <c r="A6" s="7">
        <v>1.1000000000000001</v>
      </c>
      <c r="B6" s="8" t="s">
        <v>1</v>
      </c>
      <c r="C6" s="9"/>
      <c r="D6" s="26"/>
      <c r="E6" s="25"/>
      <c r="F6" s="9"/>
      <c r="J6"/>
    </row>
    <row r="7" spans="1:13" x14ac:dyDescent="0.25">
      <c r="A7" s="10" t="s">
        <v>7</v>
      </c>
      <c r="B7" s="11" t="s">
        <v>8</v>
      </c>
      <c r="C7" s="9" t="s">
        <v>11</v>
      </c>
      <c r="D7" s="26">
        <v>1</v>
      </c>
      <c r="E7" s="26">
        <v>188608.4</v>
      </c>
      <c r="F7" s="13">
        <f>E7*D7</f>
        <v>188608.4</v>
      </c>
      <c r="J7"/>
    </row>
    <row r="8" spans="1:13" x14ac:dyDescent="0.25">
      <c r="A8" s="10"/>
      <c r="B8" s="11" t="s">
        <v>9</v>
      </c>
      <c r="C8" s="9" t="s">
        <v>11</v>
      </c>
      <c r="D8" s="26">
        <v>1</v>
      </c>
      <c r="E8" s="26">
        <v>94304.2</v>
      </c>
      <c r="F8" s="13">
        <f t="shared" ref="F8:F9" si="0">E8*D8</f>
        <v>94304.2</v>
      </c>
      <c r="J8"/>
    </row>
    <row r="9" spans="1:13" x14ac:dyDescent="0.25">
      <c r="A9" s="10"/>
      <c r="B9" s="11" t="s">
        <v>10</v>
      </c>
      <c r="C9" s="9" t="s">
        <v>11</v>
      </c>
      <c r="D9" s="26">
        <v>1</v>
      </c>
      <c r="E9" s="26">
        <v>150886.72</v>
      </c>
      <c r="F9" s="13">
        <f t="shared" si="0"/>
        <v>150886.72</v>
      </c>
      <c r="J9"/>
    </row>
    <row r="10" spans="1:13" x14ac:dyDescent="0.25">
      <c r="A10" s="10"/>
      <c r="B10" s="11"/>
      <c r="C10" s="9"/>
      <c r="D10" s="26"/>
      <c r="E10" s="26"/>
      <c r="F10" s="9"/>
      <c r="J10"/>
    </row>
    <row r="11" spans="1:13" x14ac:dyDescent="0.25">
      <c r="A11" s="7">
        <v>1.2</v>
      </c>
      <c r="B11" s="8" t="s">
        <v>12</v>
      </c>
      <c r="C11" s="9"/>
      <c r="D11" s="26"/>
      <c r="E11" s="26"/>
      <c r="F11" s="9"/>
      <c r="J11"/>
    </row>
    <row r="12" spans="1:13" ht="30" x14ac:dyDescent="0.25">
      <c r="A12" s="10" t="s">
        <v>13</v>
      </c>
      <c r="B12" s="14" t="s">
        <v>17</v>
      </c>
      <c r="C12" s="9" t="s">
        <v>11</v>
      </c>
      <c r="D12" s="26">
        <v>1</v>
      </c>
      <c r="E12" s="26">
        <v>700000</v>
      </c>
      <c r="F12" s="13">
        <f>E12*D12</f>
        <v>700000</v>
      </c>
      <c r="J12"/>
    </row>
    <row r="13" spans="1:13" ht="30" x14ac:dyDescent="0.25">
      <c r="A13" s="10" t="s">
        <v>14</v>
      </c>
      <c r="B13" s="14" t="s">
        <v>18</v>
      </c>
      <c r="C13" s="9" t="s">
        <v>11</v>
      </c>
      <c r="D13" s="26">
        <v>1</v>
      </c>
      <c r="E13" s="26">
        <v>300000</v>
      </c>
      <c r="F13" s="13">
        <f t="shared" ref="F13:F15" si="1">E13*D13</f>
        <v>300000</v>
      </c>
    </row>
    <row r="14" spans="1:13" ht="30" x14ac:dyDescent="0.25">
      <c r="A14" s="10" t="s">
        <v>15</v>
      </c>
      <c r="B14" s="14" t="s">
        <v>19</v>
      </c>
      <c r="C14" s="9" t="s">
        <v>22</v>
      </c>
      <c r="D14" s="26">
        <v>240</v>
      </c>
      <c r="E14" s="26">
        <v>3200</v>
      </c>
      <c r="F14" s="13">
        <f>E14*D14</f>
        <v>768000</v>
      </c>
    </row>
    <row r="15" spans="1:13" ht="30" x14ac:dyDescent="0.25">
      <c r="A15" s="10" t="s">
        <v>16</v>
      </c>
      <c r="B15" s="14" t="s">
        <v>20</v>
      </c>
      <c r="C15" s="9" t="s">
        <v>11</v>
      </c>
      <c r="D15" s="26">
        <v>1</v>
      </c>
      <c r="E15" s="26">
        <v>350000</v>
      </c>
      <c r="F15" s="13">
        <f t="shared" si="1"/>
        <v>350000</v>
      </c>
      <c r="M15" t="s">
        <v>54</v>
      </c>
    </row>
    <row r="16" spans="1:13" ht="30" x14ac:dyDescent="0.25">
      <c r="A16" s="10" t="s">
        <v>23</v>
      </c>
      <c r="B16" s="14" t="s">
        <v>21</v>
      </c>
      <c r="C16" s="9" t="s">
        <v>22</v>
      </c>
      <c r="D16" s="26">
        <v>240</v>
      </c>
      <c r="E16" s="26">
        <v>2800</v>
      </c>
      <c r="F16" s="13">
        <f>E16*D16</f>
        <v>672000</v>
      </c>
    </row>
    <row r="17" spans="1:19" x14ac:dyDescent="0.25">
      <c r="A17" s="10"/>
      <c r="B17" s="11"/>
      <c r="C17" s="9"/>
      <c r="D17" s="26"/>
      <c r="E17" s="26"/>
      <c r="F17" s="9"/>
    </row>
    <row r="18" spans="1:19" x14ac:dyDescent="0.25">
      <c r="A18" s="7">
        <v>1.3</v>
      </c>
      <c r="B18" s="15" t="s">
        <v>24</v>
      </c>
      <c r="C18" s="9"/>
      <c r="D18" s="26"/>
      <c r="E18" s="26"/>
      <c r="F18" s="9"/>
    </row>
    <row r="19" spans="1:19" ht="45" x14ac:dyDescent="0.25">
      <c r="A19" s="10" t="s">
        <v>26</v>
      </c>
      <c r="B19" s="14" t="s">
        <v>25</v>
      </c>
      <c r="C19" s="9" t="s">
        <v>11</v>
      </c>
      <c r="D19" s="26">
        <v>1</v>
      </c>
      <c r="E19" s="26">
        <v>14500</v>
      </c>
      <c r="F19" s="13">
        <f>E19*D19</f>
        <v>14500</v>
      </c>
    </row>
    <row r="20" spans="1:19" ht="30" x14ac:dyDescent="0.25">
      <c r="A20" s="10" t="s">
        <v>27</v>
      </c>
      <c r="B20" s="14" t="s">
        <v>28</v>
      </c>
      <c r="C20" s="9" t="s">
        <v>11</v>
      </c>
      <c r="D20" s="26">
        <v>1</v>
      </c>
      <c r="E20" s="26">
        <v>80000</v>
      </c>
      <c r="F20" s="13">
        <f>E20*D20</f>
        <v>80000</v>
      </c>
    </row>
    <row r="21" spans="1:19" ht="30" x14ac:dyDescent="0.25">
      <c r="A21" s="10" t="s">
        <v>30</v>
      </c>
      <c r="B21" s="14" t="s">
        <v>29</v>
      </c>
      <c r="C21" s="9" t="s">
        <v>11</v>
      </c>
      <c r="D21" s="26">
        <v>1</v>
      </c>
      <c r="E21" s="26">
        <v>120000</v>
      </c>
      <c r="F21" s="13">
        <f>E21*D21</f>
        <v>120000</v>
      </c>
    </row>
    <row r="22" spans="1:19" x14ac:dyDescent="0.25">
      <c r="A22" s="10"/>
      <c r="B22" s="11"/>
      <c r="C22" s="9"/>
      <c r="D22" s="26"/>
      <c r="E22" s="26"/>
      <c r="F22" s="9"/>
    </row>
    <row r="23" spans="1:19" x14ac:dyDescent="0.25">
      <c r="A23" s="33" t="s">
        <v>31</v>
      </c>
      <c r="B23" s="33"/>
      <c r="C23" s="33"/>
      <c r="D23" s="33"/>
      <c r="E23" s="33"/>
      <c r="F23" s="17">
        <f>SUM(F7:F21)</f>
        <v>3438299.32</v>
      </c>
    </row>
    <row r="24" spans="1:19" x14ac:dyDescent="0.25">
      <c r="A24" s="18"/>
      <c r="B24" s="18"/>
      <c r="C24" s="18"/>
      <c r="D24" s="32"/>
      <c r="E24" s="27"/>
      <c r="F24" s="19"/>
    </row>
    <row r="25" spans="1:19" x14ac:dyDescent="0.25">
      <c r="A25" s="3" t="s">
        <v>64</v>
      </c>
    </row>
    <row r="26" spans="1:19" x14ac:dyDescent="0.25">
      <c r="A26" s="5" t="s">
        <v>0</v>
      </c>
      <c r="B26" s="6" t="s">
        <v>2</v>
      </c>
      <c r="C26" s="5" t="s">
        <v>3</v>
      </c>
      <c r="D26" s="31" t="s">
        <v>4</v>
      </c>
      <c r="E26" s="24" t="s">
        <v>5</v>
      </c>
      <c r="F26" s="5" t="s">
        <v>6</v>
      </c>
      <c r="I26" s="28"/>
      <c r="K26" s="28"/>
      <c r="L26" s="28"/>
      <c r="M26" s="28"/>
      <c r="N26" s="28"/>
      <c r="O26" s="28"/>
      <c r="P26" s="28"/>
      <c r="R26" s="28"/>
      <c r="S26" s="28"/>
    </row>
    <row r="27" spans="1:19" x14ac:dyDescent="0.25">
      <c r="A27" s="16">
        <v>2.1</v>
      </c>
      <c r="B27" s="8" t="s">
        <v>60</v>
      </c>
      <c r="C27" s="9"/>
      <c r="D27" s="26"/>
      <c r="E27" s="25"/>
      <c r="F27" s="9"/>
      <c r="I27" s="28"/>
      <c r="K27" s="28"/>
      <c r="L27" s="28"/>
      <c r="M27" s="28"/>
      <c r="N27" s="28"/>
      <c r="O27" s="28"/>
      <c r="P27" s="28"/>
      <c r="R27" s="28"/>
      <c r="S27" s="28"/>
    </row>
    <row r="28" spans="1:19" ht="80.25" customHeight="1" x14ac:dyDescent="0.25">
      <c r="A28" s="21" t="s">
        <v>33</v>
      </c>
      <c r="B28" s="20" t="s">
        <v>58</v>
      </c>
      <c r="C28" s="9" t="s">
        <v>36</v>
      </c>
      <c r="D28" s="26">
        <v>48</v>
      </c>
      <c r="E28" s="26">
        <f>35000</f>
        <v>35000</v>
      </c>
      <c r="F28" s="13">
        <f>D28*E28</f>
        <v>1680000</v>
      </c>
      <c r="I28" s="28"/>
      <c r="P28" s="29"/>
    </row>
    <row r="29" spans="1:19" ht="60" x14ac:dyDescent="0.25">
      <c r="A29" s="21" t="s">
        <v>34</v>
      </c>
      <c r="B29" s="20" t="s">
        <v>59</v>
      </c>
      <c r="C29" s="9" t="s">
        <v>36</v>
      </c>
      <c r="D29" s="26">
        <v>63</v>
      </c>
      <c r="E29" s="26">
        <v>45000</v>
      </c>
      <c r="F29" s="13">
        <f>D29*E29</f>
        <v>2835000</v>
      </c>
    </row>
    <row r="30" spans="1:19" x14ac:dyDescent="0.25">
      <c r="A30" s="10"/>
      <c r="B30" s="20"/>
      <c r="C30" s="9"/>
      <c r="D30" s="26"/>
      <c r="E30" s="25"/>
      <c r="F30" s="13"/>
    </row>
    <row r="31" spans="1:19" x14ac:dyDescent="0.25">
      <c r="A31" s="16">
        <v>2.2000000000000002</v>
      </c>
      <c r="B31" s="15" t="s">
        <v>35</v>
      </c>
      <c r="C31" s="9"/>
      <c r="D31" s="26"/>
      <c r="E31" s="25"/>
      <c r="F31" s="13"/>
    </row>
    <row r="32" spans="1:19" ht="60" x14ac:dyDescent="0.25">
      <c r="A32" s="10" t="s">
        <v>62</v>
      </c>
      <c r="B32" s="14" t="s">
        <v>57</v>
      </c>
      <c r="C32" s="9" t="s">
        <v>37</v>
      </c>
      <c r="D32" s="26">
        <v>2</v>
      </c>
      <c r="E32" s="26">
        <v>90045</v>
      </c>
      <c r="F32" s="13">
        <f>E32*D32</f>
        <v>180090</v>
      </c>
    </row>
    <row r="33" spans="1:6" x14ac:dyDescent="0.25">
      <c r="A33" s="10"/>
      <c r="B33" s="14"/>
      <c r="C33" s="9"/>
      <c r="D33" s="26"/>
      <c r="E33" s="25"/>
      <c r="F33" s="13"/>
    </row>
    <row r="34" spans="1:6" x14ac:dyDescent="0.25">
      <c r="A34" s="33" t="s">
        <v>31</v>
      </c>
      <c r="B34" s="33"/>
      <c r="C34" s="33"/>
      <c r="D34" s="33"/>
      <c r="E34" s="33"/>
      <c r="F34" s="17">
        <f>SUM(F28:F32)</f>
        <v>4695090</v>
      </c>
    </row>
    <row r="37" spans="1:6" x14ac:dyDescent="0.25">
      <c r="A37" s="3" t="s">
        <v>63</v>
      </c>
      <c r="B37" s="1" t="s">
        <v>39</v>
      </c>
    </row>
    <row r="38" spans="1:6" x14ac:dyDescent="0.25">
      <c r="A38" s="5" t="s">
        <v>0</v>
      </c>
      <c r="B38" s="6" t="s">
        <v>2</v>
      </c>
      <c r="C38" s="5" t="s">
        <v>3</v>
      </c>
      <c r="D38" s="31" t="s">
        <v>4</v>
      </c>
      <c r="E38" s="24" t="s">
        <v>5</v>
      </c>
      <c r="F38" s="5" t="s">
        <v>6</v>
      </c>
    </row>
    <row r="39" spans="1:6" ht="30" x14ac:dyDescent="0.25">
      <c r="A39" s="10">
        <v>3.1</v>
      </c>
      <c r="B39" s="20" t="s">
        <v>38</v>
      </c>
      <c r="C39" s="9" t="s">
        <v>11</v>
      </c>
      <c r="D39" s="26">
        <v>1</v>
      </c>
      <c r="E39" s="26">
        <v>150000</v>
      </c>
      <c r="F39" s="13">
        <f>E39*D39</f>
        <v>150000</v>
      </c>
    </row>
    <row r="40" spans="1:6" x14ac:dyDescent="0.25">
      <c r="A40" s="10"/>
      <c r="B40" s="14"/>
      <c r="C40" s="9"/>
      <c r="D40" s="26"/>
      <c r="E40" s="25"/>
      <c r="F40" s="13"/>
    </row>
    <row r="41" spans="1:6" x14ac:dyDescent="0.25">
      <c r="A41" s="33" t="s">
        <v>31</v>
      </c>
      <c r="B41" s="33"/>
      <c r="C41" s="33"/>
      <c r="D41" s="33"/>
      <c r="E41" s="33"/>
      <c r="F41" s="17">
        <f>SUM(F39:F39)</f>
        <v>150000</v>
      </c>
    </row>
    <row r="43" spans="1:6" hidden="1" x14ac:dyDescent="0.25"/>
    <row r="44" spans="1:6" hidden="1" x14ac:dyDescent="0.25">
      <c r="A44" s="3" t="s">
        <v>40</v>
      </c>
      <c r="B44" s="1" t="s">
        <v>41</v>
      </c>
    </row>
    <row r="45" spans="1:6" hidden="1" x14ac:dyDescent="0.25">
      <c r="A45" s="5" t="s">
        <v>0</v>
      </c>
      <c r="B45" s="6" t="s">
        <v>2</v>
      </c>
      <c r="C45" s="5" t="s">
        <v>3</v>
      </c>
      <c r="D45" s="31" t="s">
        <v>4</v>
      </c>
      <c r="E45" s="24" t="s">
        <v>5</v>
      </c>
      <c r="F45" s="5" t="s">
        <v>6</v>
      </c>
    </row>
    <row r="46" spans="1:6" ht="60" hidden="1" x14ac:dyDescent="0.25">
      <c r="A46" s="10" t="s">
        <v>42</v>
      </c>
      <c r="B46" s="20" t="s">
        <v>43</v>
      </c>
      <c r="C46" s="9"/>
      <c r="D46" s="26"/>
      <c r="E46" s="26"/>
      <c r="F46" s="13">
        <f>E46*D46</f>
        <v>0</v>
      </c>
    </row>
    <row r="47" spans="1:6" ht="75" hidden="1" x14ac:dyDescent="0.25">
      <c r="A47" s="10" t="s">
        <v>44</v>
      </c>
      <c r="B47" s="20" t="s">
        <v>45</v>
      </c>
      <c r="C47" s="9"/>
      <c r="D47" s="26"/>
      <c r="E47" s="26"/>
      <c r="F47" s="13"/>
    </row>
    <row r="48" spans="1:6" hidden="1" x14ac:dyDescent="0.25">
      <c r="A48" s="10"/>
      <c r="B48" s="20"/>
      <c r="C48" s="9"/>
      <c r="D48" s="26"/>
      <c r="E48" s="26"/>
      <c r="F48" s="13"/>
    </row>
    <row r="49" spans="1:6" hidden="1" x14ac:dyDescent="0.25">
      <c r="A49" s="10"/>
      <c r="B49" s="20" t="s">
        <v>46</v>
      </c>
      <c r="C49" s="9"/>
      <c r="D49" s="26"/>
      <c r="E49" s="26"/>
      <c r="F49" s="13"/>
    </row>
    <row r="50" spans="1:6" hidden="1" x14ac:dyDescent="0.25">
      <c r="A50" s="12">
        <v>1</v>
      </c>
      <c r="B50" s="20"/>
      <c r="C50" s="9"/>
      <c r="D50" s="26"/>
      <c r="E50" s="26"/>
      <c r="F50" s="13"/>
    </row>
    <row r="51" spans="1:6" hidden="1" x14ac:dyDescent="0.25">
      <c r="A51" s="12">
        <v>2</v>
      </c>
      <c r="B51" s="20"/>
      <c r="C51" s="9"/>
      <c r="D51" s="26"/>
      <c r="E51" s="26"/>
      <c r="F51" s="13"/>
    </row>
    <row r="52" spans="1:6" hidden="1" x14ac:dyDescent="0.25">
      <c r="A52" s="12">
        <v>3</v>
      </c>
      <c r="B52" s="20"/>
      <c r="C52" s="9"/>
      <c r="D52" s="26"/>
      <c r="E52" s="26"/>
      <c r="F52" s="13"/>
    </row>
    <row r="53" spans="1:6" hidden="1" x14ac:dyDescent="0.25">
      <c r="A53" s="12">
        <v>4</v>
      </c>
      <c r="B53" s="20"/>
      <c r="C53" s="9"/>
      <c r="D53" s="26"/>
      <c r="E53" s="26"/>
      <c r="F53" s="13"/>
    </row>
    <row r="54" spans="1:6" hidden="1" x14ac:dyDescent="0.25">
      <c r="A54" s="12">
        <v>5</v>
      </c>
      <c r="B54" s="20"/>
      <c r="C54" s="9"/>
      <c r="D54" s="26"/>
      <c r="E54" s="26"/>
      <c r="F54" s="13"/>
    </row>
    <row r="55" spans="1:6" hidden="1" x14ac:dyDescent="0.25">
      <c r="A55" s="10"/>
      <c r="B55" s="20"/>
      <c r="C55" s="9"/>
      <c r="D55" s="26"/>
      <c r="E55" s="26"/>
      <c r="F55" s="13"/>
    </row>
    <row r="56" spans="1:6" hidden="1" x14ac:dyDescent="0.25">
      <c r="A56" s="10"/>
      <c r="B56" s="20" t="s">
        <v>47</v>
      </c>
      <c r="C56" s="9"/>
      <c r="D56" s="26"/>
      <c r="E56" s="26"/>
      <c r="F56" s="13"/>
    </row>
    <row r="57" spans="1:6" hidden="1" x14ac:dyDescent="0.25">
      <c r="A57" s="12">
        <v>1</v>
      </c>
      <c r="B57" s="20"/>
      <c r="C57" s="9"/>
      <c r="D57" s="26"/>
      <c r="E57" s="26"/>
      <c r="F57" s="13"/>
    </row>
    <row r="58" spans="1:6" hidden="1" x14ac:dyDescent="0.25">
      <c r="A58" s="12">
        <v>2</v>
      </c>
      <c r="B58" s="20"/>
      <c r="C58" s="9"/>
      <c r="D58" s="26"/>
      <c r="E58" s="26"/>
      <c r="F58" s="13"/>
    </row>
    <row r="59" spans="1:6" hidden="1" x14ac:dyDescent="0.25">
      <c r="A59" s="12">
        <v>3</v>
      </c>
      <c r="B59" s="20"/>
      <c r="C59" s="9"/>
      <c r="D59" s="26"/>
      <c r="E59" s="26"/>
      <c r="F59" s="13"/>
    </row>
    <row r="60" spans="1:6" hidden="1" x14ac:dyDescent="0.25">
      <c r="A60" s="12">
        <v>4</v>
      </c>
      <c r="B60" s="20"/>
      <c r="C60" s="9"/>
      <c r="D60" s="26"/>
      <c r="E60" s="26"/>
      <c r="F60" s="13"/>
    </row>
    <row r="61" spans="1:6" hidden="1" x14ac:dyDescent="0.25">
      <c r="A61" s="12">
        <v>5</v>
      </c>
      <c r="B61" s="20"/>
      <c r="C61" s="9"/>
      <c r="D61" s="26"/>
      <c r="E61" s="26"/>
      <c r="F61" s="13"/>
    </row>
    <row r="62" spans="1:6" hidden="1" x14ac:dyDescent="0.25">
      <c r="A62" s="10"/>
      <c r="B62" s="20"/>
      <c r="C62" s="9"/>
      <c r="D62" s="26"/>
      <c r="E62" s="26"/>
      <c r="F62" s="13"/>
    </row>
    <row r="63" spans="1:6" hidden="1" x14ac:dyDescent="0.25">
      <c r="A63" s="33" t="s">
        <v>31</v>
      </c>
      <c r="B63" s="33"/>
      <c r="C63" s="33"/>
      <c r="D63" s="33"/>
      <c r="E63" s="33"/>
      <c r="F63" s="17">
        <f>SUM(F46:F46)</f>
        <v>0</v>
      </c>
    </row>
    <row r="64" spans="1:6" hidden="1" x14ac:dyDescent="0.25"/>
    <row r="65" spans="1:10" hidden="1" x14ac:dyDescent="0.25"/>
    <row r="66" spans="1:10" x14ac:dyDescent="0.25">
      <c r="A66" s="34"/>
      <c r="B66" s="34"/>
      <c r="C66" s="34"/>
      <c r="D66" s="34"/>
      <c r="E66" s="34"/>
      <c r="F66" s="34"/>
      <c r="J66"/>
    </row>
    <row r="67" spans="1:10" x14ac:dyDescent="0.25">
      <c r="A67" s="35" t="s">
        <v>48</v>
      </c>
      <c r="B67" s="36"/>
      <c r="C67" s="36"/>
      <c r="D67" s="36"/>
      <c r="E67" s="36"/>
      <c r="F67" s="37"/>
      <c r="J67"/>
    </row>
    <row r="68" spans="1:10" x14ac:dyDescent="0.25">
      <c r="J68"/>
    </row>
    <row r="69" spans="1:10" x14ac:dyDescent="0.25">
      <c r="A69" s="5" t="s">
        <v>49</v>
      </c>
      <c r="B69" s="38" t="s">
        <v>2</v>
      </c>
      <c r="C69" s="38"/>
      <c r="D69" s="38"/>
      <c r="E69" s="38"/>
      <c r="F69" s="5" t="s">
        <v>6</v>
      </c>
      <c r="J69"/>
    </row>
    <row r="70" spans="1:10" x14ac:dyDescent="0.25">
      <c r="A70" s="9">
        <v>1</v>
      </c>
      <c r="B70" s="39" t="s">
        <v>50</v>
      </c>
      <c r="C70" s="39"/>
      <c r="D70" s="39"/>
      <c r="E70" s="39"/>
      <c r="F70" s="13">
        <f>F23</f>
        <v>3438299.32</v>
      </c>
      <c r="J70"/>
    </row>
    <row r="71" spans="1:10" x14ac:dyDescent="0.25">
      <c r="A71" s="9">
        <v>2</v>
      </c>
      <c r="B71" s="39" t="s">
        <v>60</v>
      </c>
      <c r="C71" s="39"/>
      <c r="D71" s="39"/>
      <c r="E71" s="39"/>
      <c r="F71" s="13">
        <f>F34</f>
        <v>4695090</v>
      </c>
      <c r="J71"/>
    </row>
    <row r="72" spans="1:10" x14ac:dyDescent="0.25">
      <c r="A72" s="9">
        <v>3</v>
      </c>
      <c r="B72" s="39" t="s">
        <v>51</v>
      </c>
      <c r="C72" s="39"/>
      <c r="D72" s="39"/>
      <c r="E72" s="39"/>
      <c r="F72" s="13">
        <f>F41</f>
        <v>150000</v>
      </c>
      <c r="J72"/>
    </row>
    <row r="73" spans="1:10" x14ac:dyDescent="0.25">
      <c r="A73" s="33" t="s">
        <v>52</v>
      </c>
      <c r="B73" s="33"/>
      <c r="C73" s="33"/>
      <c r="D73" s="33"/>
      <c r="E73" s="33"/>
      <c r="F73" s="22">
        <f>0.06*(SUM(F70:F72))</f>
        <v>497003.35920000001</v>
      </c>
      <c r="J73"/>
    </row>
    <row r="74" spans="1:10" x14ac:dyDescent="0.25">
      <c r="J74"/>
    </row>
    <row r="75" spans="1:10" x14ac:dyDescent="0.25">
      <c r="A75" s="33" t="s">
        <v>53</v>
      </c>
      <c r="B75" s="33"/>
      <c r="C75" s="33"/>
      <c r="D75" s="33"/>
      <c r="E75" s="33"/>
      <c r="F75" s="22">
        <f>(SUM(F70:F72))+F73</f>
        <v>8780392.6792000011</v>
      </c>
      <c r="J75"/>
    </row>
    <row r="76" spans="1:10" x14ac:dyDescent="0.25">
      <c r="J76"/>
    </row>
    <row r="77" spans="1:10" x14ac:dyDescent="0.25">
      <c r="E77" s="40"/>
      <c r="J77"/>
    </row>
    <row r="78" spans="1:10" x14ac:dyDescent="0.25">
      <c r="J78"/>
    </row>
    <row r="79" spans="1:10" x14ac:dyDescent="0.25">
      <c r="J79"/>
    </row>
  </sheetData>
  <mergeCells count="12">
    <mergeCell ref="A75:E75"/>
    <mergeCell ref="B71:E71"/>
    <mergeCell ref="B72:E72"/>
    <mergeCell ref="A73:E73"/>
    <mergeCell ref="A63:E63"/>
    <mergeCell ref="A66:F66"/>
    <mergeCell ref="A67:F67"/>
    <mergeCell ref="B69:E69"/>
    <mergeCell ref="B70:E70"/>
    <mergeCell ref="A23:E23"/>
    <mergeCell ref="A34:E34"/>
    <mergeCell ref="A41:E41"/>
  </mergeCells>
  <pageMargins left="0.7" right="0.7" top="0.75" bottom="0.75" header="0.3" footer="0.3"/>
  <pageSetup paperSize="9" scale="4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Sh.Noomara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2019-05-19T05:54:20Z</dcterms:modified>
</cp:coreProperties>
</file>