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PSIP 2022\Budget tables\"/>
    </mc:Choice>
  </mc:AlternateContent>
  <bookViews>
    <workbookView xWindow="0" yWindow="0" windowWidth="28800" windowHeight="14010"/>
  </bookViews>
  <sheets>
    <sheet name="6.4 Gra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'6.4 Grant'!$O$11:$O$42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'6.4 Grant'!$A$1:$I$42</definedName>
    <definedName name="Print_Area_MI" localSheetId="0">'[10]2007-2011 with GG'!#REF!</definedName>
    <definedName name="Print_Area_MI">'[10]2007-2011 with GG'!#REF!</definedName>
    <definedName name="_xlnm.Print_Titles" localSheetId="0">'6.4 Grant'!$4:$6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3" i="1"/>
  <c r="O15" i="1"/>
  <c r="O16" i="1"/>
  <c r="O17" i="1"/>
  <c r="O18" i="1"/>
  <c r="O19" i="1"/>
  <c r="O25" i="1"/>
  <c r="O21" i="1"/>
  <c r="O22" i="1"/>
  <c r="O23" i="1"/>
  <c r="O24" i="1"/>
  <c r="O27" i="1"/>
  <c r="O32" i="1"/>
  <c r="O33" i="1"/>
  <c r="O34" i="1"/>
  <c r="O28" i="1"/>
  <c r="O29" i="1"/>
  <c r="O30" i="1"/>
  <c r="O35" i="1"/>
  <c r="O31" i="1"/>
  <c r="O37" i="1"/>
  <c r="O38" i="1"/>
  <c r="O39" i="1"/>
  <c r="O40" i="1"/>
  <c r="O42" i="1"/>
  <c r="O10" i="1"/>
  <c r="C26" i="1" l="1"/>
  <c r="C41" i="1"/>
  <c r="C9" i="1"/>
  <c r="B12" i="1"/>
  <c r="A12" i="1"/>
  <c r="C12" i="1"/>
  <c r="B9" i="1"/>
  <c r="A9" i="1"/>
  <c r="B14" i="1"/>
  <c r="A14" i="1"/>
  <c r="C14" i="1"/>
  <c r="B41" i="1"/>
  <c r="B36" i="1" s="1"/>
  <c r="A41" i="1"/>
  <c r="B20" i="1"/>
  <c r="A20" i="1"/>
  <c r="C20" i="1"/>
  <c r="A36" i="1"/>
  <c r="C36" i="1"/>
  <c r="B26" i="1"/>
  <c r="A26" i="1"/>
  <c r="C7" i="1" l="1"/>
  <c r="A7" i="1"/>
  <c r="B7" i="1"/>
</calcChain>
</file>

<file path=xl/sharedStrings.xml><?xml version="1.0" encoding="utf-8"?>
<sst xmlns="http://schemas.openxmlformats.org/spreadsheetml/2006/main" count="213" uniqueCount="126">
  <si>
    <t>(އަދަދުތައް ރުފިޔާއިން)</t>
  </si>
  <si>
    <t>ސްޓެޓަސް</t>
  </si>
  <si>
    <t>އެހީ ދޭ ފަރާތް</t>
  </si>
  <si>
    <t>ރަށް</t>
  </si>
  <si>
    <t>ނަން</t>
  </si>
  <si>
    <t>އޮފީސް</t>
  </si>
  <si>
    <t>ލަފާކުރި</t>
  </si>
  <si>
    <t>ޖުމުލަ</t>
  </si>
  <si>
    <t>D-IND</t>
  </si>
  <si>
    <t>ދިވެހިރާއްޖޭގެ ޤައުމީ ޔުނިވަރސިޓީ</t>
  </si>
  <si>
    <t>S25</t>
  </si>
  <si>
    <t>D-PAK</t>
  </si>
  <si>
    <t>P-CHE001-006</t>
  </si>
  <si>
    <t>މިނިސްޓްރީ އޮފް ނެޝަނަލް ޕްލޭނިންގ، ހައުސިންގ އެންޑް އިންފްރާސްޓްރަކްޗަރ</t>
  </si>
  <si>
    <t>S31</t>
  </si>
  <si>
    <t>D-IDA</t>
  </si>
  <si>
    <t>P-OTH001-001</t>
  </si>
  <si>
    <t>D-ABU</t>
  </si>
  <si>
    <t>P-AIR005-001</t>
  </si>
  <si>
    <t>D-NLD</t>
  </si>
  <si>
    <t>P-CPT019-001</t>
  </si>
  <si>
    <t>P-RHB002-002</t>
  </si>
  <si>
    <t>P-HTE072-007</t>
  </si>
  <si>
    <t>މިނިސްޓްރީ އޮފް ފިޝަރީޒް، މެރިން ރިސޯސަސް އެންޑް އެގްރިކަލްޗަރ</t>
  </si>
  <si>
    <t>S32</t>
  </si>
  <si>
    <t>P-MFA009-004</t>
  </si>
  <si>
    <t xml:space="preserve">މިނިސްޓްރީ އޮފް އިސްލާމިކް އެފެއާޒް </t>
  </si>
  <si>
    <t>S33</t>
  </si>
  <si>
    <t>D-KSA</t>
  </si>
  <si>
    <t>P-MSQ014-001</t>
  </si>
  <si>
    <t>S34</t>
  </si>
  <si>
    <t>D-UNCCC</t>
  </si>
  <si>
    <t>P-MEE001-110</t>
  </si>
  <si>
    <t>D-ADB</t>
  </si>
  <si>
    <t>P-MEE001-112</t>
  </si>
  <si>
    <t>P-MEE001-114</t>
  </si>
  <si>
    <t>P-MEE062-100</t>
  </si>
  <si>
    <t>P-CPT048-001</t>
  </si>
  <si>
    <t>D-JPN</t>
  </si>
  <si>
    <t>P-RNW001-001</t>
  </si>
  <si>
    <t>ދިވެހިރާއްޖޭގެ ޤައުމީ ދިފާއީ ބާރު</t>
  </si>
  <si>
    <t>P-MNDF03-013</t>
  </si>
  <si>
    <t>P-OFF003-001</t>
  </si>
  <si>
    <t>މިނިސްޓްރީ އޮފް ޓޫރިޒަމް</t>
  </si>
  <si>
    <t>S29</t>
  </si>
  <si>
    <t>ޅ.މާފިލާފުށި ޓްރެއިނިންގ އިމާރާތް</t>
  </si>
  <si>
    <t>މިނިސްޓްރީ އޮފް ޑިފެންސް އައު އިމާރާތް</t>
  </si>
  <si>
    <t>S17</t>
  </si>
  <si>
    <t>ޅ.މާފިލާފުށި</t>
  </si>
  <si>
    <t xml:space="preserve">މާލެ </t>
  </si>
  <si>
    <t>ހިނގަމުންދާ</t>
  </si>
  <si>
    <t>އިންޑިޔާ</t>
  </si>
  <si>
    <t>މެޑިކަލް ސްކޫލް ގާއިމުކުރުން</t>
  </si>
  <si>
    <t>ސ.ހިތަދޫ</t>
  </si>
  <si>
    <t>ސ.ހިތަދޫ ޓޫރިޒަމް ޒޯން ގާއިމުކުރުން</t>
  </si>
  <si>
    <t>ސ.ހުޅުދޫ</t>
  </si>
  <si>
    <t>ސ.ހުޅުދޫ ޓޫރިޒަމް ޒޯން ގާއިމުކުރުން</t>
  </si>
  <si>
    <t>ސ.މަރަދޫ</t>
  </si>
  <si>
    <t>ސ.މަރަދޫ ޓޫރިޒަމް ޒޯން ގާއިމުކުރުން</t>
  </si>
  <si>
    <t>ސ.މީދޫ</t>
  </si>
  <si>
    <t>ސ.މީދޫ ޓޫރިޒަމް ޒޯން ގާއިމުކުރުން</t>
  </si>
  <si>
    <t>ސ.ފޭދޫ</t>
  </si>
  <si>
    <t>ސ.ފޭދޫ ޓޫރިޒަމް ޒޯން ގާއިމުކުރުން</t>
  </si>
  <si>
    <t>P-TRZ005-002</t>
  </si>
  <si>
    <t>P-TRZ002-002</t>
  </si>
  <si>
    <t>P-TRZ003-002</t>
  </si>
  <si>
    <t>P-TRZ001-002</t>
  </si>
  <si>
    <t>P-TRZ004-002</t>
  </si>
  <si>
    <t>އަލަށްފަށާ</t>
  </si>
  <si>
    <t>ނ.މާފަރު</t>
  </si>
  <si>
    <t>ނ.މާފަރު އެއަރޕޯޓް އެކްސްޓެންޝަން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</si>
  <si>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</si>
  <si>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</si>
  <si>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ފުވައްމުލައް ސިޓީ</t>
  </si>
  <si>
    <t>ފުވައްމުލައް ގޮނޑުދޮށް ހިމާޔަތްކުރުމުގެ މަޝްރޫއު</t>
  </si>
  <si>
    <t>ގްރޭޓަރ މާލެ ކަނެކްޓިވިޓީ ޕްރޮޖެކްޓް (މާލެ-ތިލަފުށި ބްރިޖް)</t>
  </si>
  <si>
    <t>ސ.ހުޅުދޫ ރީހެބިލިޓޭޝަން އެންޑް ޑިޓޮކްޝިފިކޭޝަން ސެންޓަރ</t>
  </si>
  <si>
    <t>ނެދަލަންޑްސް</t>
  </si>
  <si>
    <t>އައި.ޑީ.އޭ</t>
  </si>
  <si>
    <t>އަބޫ ދާބީ</t>
  </si>
  <si>
    <t>4 ރަށުގެ ފެނުގެ ނިޒާމް އަދި 25 ރަށުގެ ބޯފެން ރައްކާކުރާ ނިޒާމް ގާއިމުކުރުން</t>
  </si>
  <si>
    <t>ރިނިއުވަބްލް އެނަރޖީ ޕްރޮޖެކްޓް (އެޝޫއަރ)</t>
  </si>
  <si>
    <t>ބިލްޑިންގ ކްލައިމެޓް ރެސިލިއެންޓް ސޭފަރ އައިލަންޑްސް</t>
  </si>
  <si>
    <t>އެކްސެލަރޭޓިންގ ރިނިއުއެބަލް އެނާރޖީ އިންޓަގްރޭޝަން އެންޑް ސަސްޓެއިނަބަލް އެނާރޖީ ޕްރޮޖެކްޓް</t>
  </si>
  <si>
    <t>މޯލްޑިވްސް ކްލީން އެންވަޔަރަންމަންޓް ޕްރޮޖެކްޓް</t>
  </si>
  <si>
    <t>ގުރޭޓަރ މާލެ އެންވަޔަރްމަންޓަލް އިންޕްރޫވްމަންޓް އެންޑް ވޭސްޓް މެނޭޖްމެންޓް ޕްރޮޖެކްޓް</t>
  </si>
  <si>
    <t>ގްރޭޓަރ މާލެ ވޭސްޓް ޓު އެނާރޖީ ޕްރޮޖެކްޓް</t>
  </si>
  <si>
    <t>ޕްރިޕެއަރިންގ އައުޓަރ އައިލެންޑް ފޯރ ސަސްޓެއިނެބަލް އެނާރޖީ ޑިވެލޮޕްމެންޓް ޕްރޮޖެކްޓް</t>
  </si>
  <si>
    <t>P-RNW002-001</t>
  </si>
  <si>
    <t>P-WST032-001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</si>
  <si>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</si>
  <si>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އެކިރަށްތަކުގައި</t>
  </si>
  <si>
    <t>އެކިރަށްތަކުގައި (ލ.މާމެންދޫ، ފޮނަދޫ، ގަން، އިސްދޫ އަދި އައްޑޫސިޓީ މީދޫ)</t>
  </si>
  <si>
    <t>ކ.ތިލަފުށި</t>
  </si>
  <si>
    <t>S35</t>
  </si>
  <si>
    <t>S36</t>
  </si>
  <si>
    <t>S37</t>
  </si>
  <si>
    <t>S38</t>
  </si>
  <si>
    <t>S39</t>
  </si>
  <si>
    <t>S40</t>
  </si>
  <si>
    <t>S41</t>
  </si>
  <si>
    <t>D-GCF</t>
  </si>
  <si>
    <t>ނ.ކެނދިކުޅުދޫ ގޭދޮށު މަސް ޕްލާންޓް ޤާއިމުކުރުން</t>
  </si>
  <si>
    <t>އެންހޭންސްމަންޓް އޮފް އެގްރިކަލްޗަރ ސަޕޯޓް ސަރވިސަސް އެންޑް ކޮމިއުނިޓީ ލިންކޭޖަސް</t>
  </si>
  <si>
    <t>މޯލްޑިވްސް އެގްރިބިޒްނަސް ޕްރޮގްރާމް</t>
  </si>
  <si>
    <t>މޯލްޑިވްސް ސަސްޓެއިނަބަލް ފިޝަރީޒް ރިސޯސަސް ޑިވެލޮޕްމަންޓް ޕްރޮޖެކްޓް</t>
  </si>
  <si>
    <t>ނ.ކެނދިކުޅުދޫ</t>
  </si>
  <si>
    <t>P-FIS022-002</t>
  </si>
  <si>
    <t>P-FIS021-001</t>
  </si>
  <si>
    <t>P-FIS020-001</t>
  </si>
  <si>
    <t>އދ.ދަނގެތި މިސްކިތް އިމާރާތްކުރުން</t>
  </si>
  <si>
    <t>އދ.ދަނގެތި</t>
  </si>
  <si>
    <t>މިނިސްޓްރީ އޮފް އެންވަޔަރަމަންޓް، ކްލައިމެޓް ޗޭންޖް އެންޑް ޓެކްނޯލޮޖީ</t>
  </si>
  <si>
    <t xml:space="preserve">ޖަޕާން </t>
  </si>
  <si>
    <t>އޭ.ޑީ.ބީ</t>
  </si>
  <si>
    <t>ޔޫ.އެން.ސީ.ސީ.ސީ</t>
  </si>
  <si>
    <t>ޖީ.ސީ.އެފް</t>
  </si>
  <si>
    <t>އިފާޑް</t>
  </si>
  <si>
    <t>ޕާކިސްތާން</t>
  </si>
  <si>
    <t>D-IFAD</t>
  </si>
  <si>
    <t>ސައުދީ އަރަބިއާ</t>
  </si>
  <si>
    <t>ރިޓެންޝަން</t>
  </si>
  <si>
    <t>އެވޯޑުކުރެވިފައި</t>
  </si>
  <si>
    <t>ޓެންޑަރިންގ</t>
  </si>
  <si>
    <t>ޕްރީޓެންޑަރިންގ</t>
  </si>
  <si>
    <r>
      <t xml:space="preserve">އޮފީސްތަކުން ހިންގާ ޕީއެސްއައިޕީ (ހިލޭ އެހީ)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</si>
</sst>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theme="1"/>
      <name val="Faruma"/>
      <family val="3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theme="1"/>
      <name val="Faruma"/>
      <family val="3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theme="1"/>
      <name val="Faruma"/>
      <family val="3"/>
    </font>
    <font>
      <sz val="12"/>
      <color rgb="FF454545"/>
      <name val="DAM_Nala"/>
    </font>
    <font>
      <b/>
      <sz val="12"/>
      <name val="Mv MAG Round"/>
      <family val="3"/>
    </font>
    <font>
      <b/>
      <sz val="12"/>
      <color theme="1"/>
      <name val="Mv MAG Round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24"/>
      <color rgb="FF00B99D"/>
      <name val="Mv MAG Round"/>
      <family val="3"/>
    </font>
    <font>
      <sz val="13"/>
      <name val="Mv MAG Round"/>
      <family val="3"/>
    </font>
    <font>
      <sz val="12"/>
      <name val="Calibri"/>
      <family val="2"/>
      <scheme val="minor"/>
    </font>
    <font>
      <sz val="12"/>
      <name val="Roboto Condensed"/>
    </font>
    <font>
      <sz val="12"/>
      <color theme="1"/>
      <name val="Roboto Condensed"/>
      <family val="2"/>
    </font>
    <font>
      <sz val="11"/>
      <color rgb="FF454545"/>
      <name val="Roboto Condensed"/>
    </font>
    <font>
      <b/>
      <sz val="13"/>
      <color theme="1"/>
      <name val="Mv MAG Round"/>
      <family val="3"/>
    </font>
    <font>
      <sz val="11"/>
      <color rgb="FF454545"/>
      <name val="DAM_Nala"/>
    </font>
    <font>
      <sz val="13"/>
      <name val="Mv Eamaan XP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00B99D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28" fillId="0" borderId="0"/>
  </cellStyleXfs>
  <cellXfs count="92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 wrapText="1" readingOrder="2"/>
    </xf>
    <xf numFmtId="0" fontId="5" fillId="0" borderId="0" xfId="2" applyFont="1" applyAlignment="1">
      <alignment horizontal="right" vertical="center" wrapText="1" readingOrder="2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7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 wrapText="1" readingOrder="2"/>
    </xf>
    <xf numFmtId="0" fontId="5" fillId="0" borderId="0" xfId="0" applyFont="1" applyAlignment="1">
      <alignment horizontal="right" vertical="center" readingOrder="2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11" fillId="0" borderId="0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3" applyNumberFormat="1" applyFont="1" applyAlignment="1">
      <alignment horizontal="center" vertical="center"/>
    </xf>
    <xf numFmtId="164" fontId="10" fillId="0" borderId="0" xfId="3" applyNumberFormat="1" applyFont="1" applyAlignment="1">
      <alignment horizontal="center" vertical="center"/>
    </xf>
    <xf numFmtId="164" fontId="10" fillId="0" borderId="0" xfId="3" applyNumberFormat="1" applyFont="1" applyAlignment="1">
      <alignment horizontal="left" vertical="center"/>
    </xf>
    <xf numFmtId="164" fontId="10" fillId="0" borderId="0" xfId="3" applyNumberFormat="1" applyFont="1" applyAlignment="1">
      <alignment vertical="center"/>
    </xf>
    <xf numFmtId="164" fontId="13" fillId="0" borderId="0" xfId="3" applyNumberFormat="1" applyFont="1" applyBorder="1" applyAlignment="1">
      <alignment vertical="center"/>
    </xf>
    <xf numFmtId="164" fontId="6" fillId="0" borderId="0" xfId="3" applyNumberFormat="1" applyFont="1" applyBorder="1" applyAlignment="1">
      <alignment horizontal="right" vertical="center"/>
    </xf>
    <xf numFmtId="164" fontId="6" fillId="0" borderId="0" xfId="3" applyNumberFormat="1" applyFont="1" applyBorder="1" applyAlignment="1">
      <alignment horizontal="right" vertical="center" readingOrder="2"/>
    </xf>
    <xf numFmtId="164" fontId="14" fillId="0" borderId="0" xfId="3" applyNumberFormat="1" applyFont="1" applyBorder="1" applyAlignment="1">
      <alignment vertical="center"/>
    </xf>
    <xf numFmtId="0" fontId="14" fillId="0" borderId="0" xfId="3" applyNumberFormat="1" applyFont="1" applyBorder="1" applyAlignment="1">
      <alignment vertical="center"/>
    </xf>
    <xf numFmtId="164" fontId="13" fillId="0" borderId="1" xfId="3" applyNumberFormat="1" applyFont="1" applyBorder="1" applyAlignment="1">
      <alignment vertical="center"/>
    </xf>
    <xf numFmtId="0" fontId="14" fillId="0" borderId="1" xfId="3" applyNumberFormat="1" applyFont="1" applyBorder="1" applyAlignment="1">
      <alignment vertical="center"/>
    </xf>
    <xf numFmtId="164" fontId="13" fillId="0" borderId="2" xfId="3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Border="1" applyAlignment="1">
      <alignment horizontal="right" vertical="center" readingOrder="2"/>
    </xf>
    <xf numFmtId="0" fontId="19" fillId="0" borderId="0" xfId="2" applyFont="1" applyAlignment="1">
      <alignment vertical="center"/>
    </xf>
    <xf numFmtId="0" fontId="22" fillId="3" borderId="0" xfId="3" applyNumberFormat="1" applyFont="1" applyFill="1" applyAlignment="1">
      <alignment horizontal="center" vertical="center"/>
    </xf>
    <xf numFmtId="164" fontId="20" fillId="3" borderId="0" xfId="3" applyNumberFormat="1" applyFont="1" applyFill="1" applyBorder="1" applyAlignment="1">
      <alignment horizontal="center" vertical="center"/>
    </xf>
    <xf numFmtId="164" fontId="22" fillId="3" borderId="2" xfId="3" applyNumberFormat="1" applyFont="1" applyFill="1" applyBorder="1" applyAlignment="1">
      <alignment vertical="center"/>
    </xf>
    <xf numFmtId="164" fontId="22" fillId="3" borderId="1" xfId="3" applyNumberFormat="1" applyFont="1" applyFill="1" applyBorder="1" applyAlignment="1">
      <alignment vertical="center"/>
    </xf>
    <xf numFmtId="164" fontId="22" fillId="3" borderId="0" xfId="3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4" fillId="2" borderId="0" xfId="1" applyFont="1" applyFill="1" applyAlignment="1">
      <alignment vertical="center"/>
    </xf>
    <xf numFmtId="164" fontId="13" fillId="0" borderId="4" xfId="3" applyNumberFormat="1" applyFont="1" applyBorder="1" applyAlignment="1">
      <alignment vertical="center"/>
    </xf>
    <xf numFmtId="164" fontId="22" fillId="3" borderId="4" xfId="3" applyNumberFormat="1" applyFont="1" applyFill="1" applyBorder="1" applyAlignment="1">
      <alignment vertical="center"/>
    </xf>
    <xf numFmtId="164" fontId="11" fillId="0" borderId="3" xfId="3" applyNumberFormat="1" applyFont="1" applyFill="1" applyBorder="1" applyAlignment="1">
      <alignment horizontal="center" vertical="center"/>
    </xf>
    <xf numFmtId="164" fontId="20" fillId="3" borderId="3" xfId="3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 readingOrder="2"/>
    </xf>
    <xf numFmtId="0" fontId="17" fillId="0" borderId="3" xfId="0" applyFont="1" applyBorder="1" applyAlignment="1">
      <alignment horizontal="left" vertical="center" wrapText="1" readingOrder="2"/>
    </xf>
    <xf numFmtId="0" fontId="12" fillId="0" borderId="3" xfId="0" applyFont="1" applyFill="1" applyBorder="1" applyAlignment="1">
      <alignment horizontal="right" vertical="center" wrapText="1" readingOrder="2"/>
    </xf>
    <xf numFmtId="0" fontId="18" fillId="0" borderId="3" xfId="0" applyFont="1" applyFill="1" applyBorder="1" applyAlignment="1">
      <alignment horizontal="right" vertical="center" readingOrder="2"/>
    </xf>
    <xf numFmtId="0" fontId="11" fillId="0" borderId="3" xfId="3" applyNumberFormat="1" applyFont="1" applyFill="1" applyBorder="1" applyAlignment="1">
      <alignment horizontal="right" vertical="center"/>
    </xf>
    <xf numFmtId="0" fontId="17" fillId="0" borderId="3" xfId="3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1" xfId="3" applyNumberFormat="1" applyFont="1" applyBorder="1" applyAlignment="1">
      <alignment vertical="center"/>
    </xf>
    <xf numFmtId="0" fontId="27" fillId="0" borderId="4" xfId="3" applyNumberFormat="1" applyFont="1" applyBorder="1" applyAlignment="1">
      <alignment vertical="center"/>
    </xf>
    <xf numFmtId="0" fontId="27" fillId="0" borderId="0" xfId="3" applyNumberFormat="1" applyFont="1" applyBorder="1" applyAlignment="1">
      <alignment vertical="center"/>
    </xf>
    <xf numFmtId="0" fontId="27" fillId="0" borderId="2" xfId="3" applyNumberFormat="1" applyFont="1" applyBorder="1" applyAlignment="1">
      <alignment vertical="center"/>
    </xf>
    <xf numFmtId="0" fontId="11" fillId="0" borderId="0" xfId="3" applyNumberFormat="1" applyFont="1" applyFill="1" applyBorder="1" applyAlignment="1">
      <alignment horizontal="center" vertical="center"/>
    </xf>
    <xf numFmtId="0" fontId="20" fillId="3" borderId="0" xfId="3" applyNumberFormat="1" applyFont="1" applyFill="1" applyBorder="1" applyAlignment="1">
      <alignment horizontal="center" vertical="center"/>
    </xf>
    <xf numFmtId="0" fontId="25" fillId="0" borderId="5" xfId="3" applyNumberFormat="1" applyFont="1" applyFill="1" applyBorder="1" applyAlignment="1">
      <alignment horizontal="center" vertical="center"/>
    </xf>
    <xf numFmtId="0" fontId="21" fillId="3" borderId="5" xfId="3" applyNumberFormat="1" applyFont="1" applyFill="1" applyBorder="1" applyAlignment="1">
      <alignment horizontal="center" vertical="center"/>
    </xf>
    <xf numFmtId="164" fontId="16" fillId="0" borderId="1" xfId="3" applyNumberFormat="1" applyFont="1" applyBorder="1" applyAlignment="1">
      <alignment horizontal="right" vertical="center"/>
    </xf>
    <xf numFmtId="164" fontId="16" fillId="0" borderId="2" xfId="3" applyNumberFormat="1" applyFont="1" applyBorder="1" applyAlignment="1">
      <alignment horizontal="right" vertical="center"/>
    </xf>
    <xf numFmtId="164" fontId="29" fillId="0" borderId="1" xfId="3" applyNumberFormat="1" applyFont="1" applyBorder="1" applyAlignment="1">
      <alignment vertical="center"/>
    </xf>
    <xf numFmtId="164" fontId="29" fillId="0" borderId="2" xfId="3" applyNumberFormat="1" applyFont="1" applyBorder="1" applyAlignment="1">
      <alignment vertical="center"/>
    </xf>
    <xf numFmtId="164" fontId="29" fillId="0" borderId="4" xfId="3" applyNumberFormat="1" applyFont="1" applyBorder="1" applyAlignment="1">
      <alignment vertical="center"/>
    </xf>
    <xf numFmtId="164" fontId="29" fillId="0" borderId="0" xfId="3" applyNumberFormat="1" applyFont="1" applyBorder="1" applyAlignment="1">
      <alignment vertical="center"/>
    </xf>
    <xf numFmtId="164" fontId="29" fillId="0" borderId="4" xfId="3" applyNumberFormat="1" applyFont="1" applyBorder="1" applyAlignment="1">
      <alignment horizontal="left" vertical="center"/>
    </xf>
    <xf numFmtId="0" fontId="30" fillId="0" borderId="3" xfId="0" applyFont="1" applyFill="1" applyBorder="1" applyAlignment="1">
      <alignment horizontal="right" vertical="center" readingOrder="2"/>
    </xf>
    <xf numFmtId="164" fontId="16" fillId="0" borderId="1" xfId="3" applyNumberFormat="1" applyFont="1" applyBorder="1" applyAlignment="1">
      <alignment horizontal="right" vertical="center" readingOrder="2"/>
    </xf>
    <xf numFmtId="164" fontId="16" fillId="0" borderId="4" xfId="3" applyNumberFormat="1" applyFont="1" applyBorder="1" applyAlignment="1">
      <alignment horizontal="right" vertical="center"/>
    </xf>
    <xf numFmtId="164" fontId="16" fillId="0" borderId="4" xfId="3" applyNumberFormat="1" applyFont="1" applyBorder="1" applyAlignment="1">
      <alignment horizontal="right" vertical="center" readingOrder="2"/>
    </xf>
    <xf numFmtId="164" fontId="16" fillId="0" borderId="0" xfId="3" applyNumberFormat="1" applyFont="1" applyBorder="1" applyAlignment="1">
      <alignment horizontal="right" vertical="center"/>
    </xf>
    <xf numFmtId="164" fontId="16" fillId="0" borderId="0" xfId="3" applyNumberFormat="1" applyFont="1" applyBorder="1" applyAlignment="1">
      <alignment horizontal="right" vertical="center" readingOrder="2"/>
    </xf>
    <xf numFmtId="164" fontId="16" fillId="0" borderId="2" xfId="3" applyNumberFormat="1" applyFont="1" applyBorder="1" applyAlignment="1">
      <alignment horizontal="right" vertical="center" readingOrder="2"/>
    </xf>
    <xf numFmtId="0" fontId="16" fillId="0" borderId="1" xfId="3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readingOrder="2"/>
    </xf>
    <xf numFmtId="164" fontId="16" fillId="0" borderId="2" xfId="3" applyNumberFormat="1" applyFont="1" applyBorder="1" applyAlignment="1">
      <alignment horizontal="right" vertical="center" wrapText="1"/>
    </xf>
    <xf numFmtId="0" fontId="16" fillId="0" borderId="2" xfId="3" applyNumberFormat="1" applyFont="1" applyBorder="1" applyAlignment="1">
      <alignment horizontal="right" vertical="center" wrapText="1"/>
    </xf>
    <xf numFmtId="164" fontId="31" fillId="0" borderId="1" xfId="3" applyNumberFormat="1" applyFont="1" applyBorder="1" applyAlignment="1">
      <alignment vertical="center"/>
    </xf>
    <xf numFmtId="0" fontId="32" fillId="0" borderId="0" xfId="0" applyFont="1" applyFill="1" applyBorder="1" applyAlignment="1">
      <alignment vertical="center" readingOrder="2"/>
    </xf>
    <xf numFmtId="0" fontId="32" fillId="0" borderId="5" xfId="0" applyFont="1" applyFill="1" applyBorder="1" applyAlignment="1">
      <alignment vertical="center" readingOrder="2"/>
    </xf>
    <xf numFmtId="0" fontId="25" fillId="0" borderId="0" xfId="0" applyFont="1" applyFill="1" applyBorder="1" applyAlignment="1">
      <alignment horizontal="center" vertical="center" readingOrder="2"/>
    </xf>
    <xf numFmtId="0" fontId="25" fillId="0" borderId="5" xfId="0" applyFont="1" applyFill="1" applyBorder="1" applyAlignment="1">
      <alignment horizontal="center" vertical="center" readingOrder="2"/>
    </xf>
    <xf numFmtId="0" fontId="25" fillId="0" borderId="0" xfId="0" applyFont="1" applyFill="1" applyBorder="1" applyAlignment="1">
      <alignment horizontal="center" vertical="center" wrapText="1" readingOrder="2"/>
    </xf>
    <xf numFmtId="0" fontId="25" fillId="0" borderId="5" xfId="0" applyFont="1" applyFill="1" applyBorder="1" applyAlignment="1">
      <alignment horizontal="center" vertical="center" wrapText="1" readingOrder="2"/>
    </xf>
    <xf numFmtId="0" fontId="25" fillId="0" borderId="0" xfId="0" applyFont="1" applyFill="1" applyBorder="1" applyAlignment="1">
      <alignment horizontal="right" vertical="center" indent="2" readingOrder="2"/>
    </xf>
    <xf numFmtId="0" fontId="25" fillId="0" borderId="5" xfId="0" applyFont="1" applyFill="1" applyBorder="1" applyAlignment="1">
      <alignment horizontal="right" vertical="center" indent="2" readingOrder="2"/>
    </xf>
  </cellXfs>
  <cellStyles count="5">
    <cellStyle name="Comma 4" xfId="3"/>
    <cellStyle name="Normal" xfId="0" builtinId="0"/>
    <cellStyle name="Normal 2" xfId="4"/>
    <cellStyle name="Normal 2 3" xfId="1"/>
    <cellStyle name="Normal 3" xfId="2"/>
  </cellStyles>
  <dxfs count="0"/>
  <tableStyles count="0" defaultTableStyle="TableStyleMedium2" defaultPivotStyle="PivotStyleLight16"/>
  <colors>
    <mruColors>
      <color rgb="FF00B99D"/>
      <color rgb="FFEBF9F6"/>
      <color rgb="FF42B69E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showGridLines="0" tabSelected="1" view="pageBreakPreview" zoomScaleNormal="100" zoomScaleSheetLayoutView="100" workbookViewId="0">
      <selection activeCell="I1" sqref="I1"/>
    </sheetView>
  </sheetViews>
  <sheetFormatPr defaultColWidth="9.140625" defaultRowHeight="21" x14ac:dyDescent="0.25"/>
  <cols>
    <col min="1" max="2" width="15.7109375" style="32" customWidth="1"/>
    <col min="3" max="3" width="15.7109375" style="44" customWidth="1"/>
    <col min="4" max="4" width="13.7109375" style="33" customWidth="1"/>
    <col min="5" max="5" width="20.7109375" style="33" customWidth="1"/>
    <col min="6" max="6" width="27.7109375" style="33" customWidth="1"/>
    <col min="7" max="7" width="80.7109375" style="34" customWidth="1"/>
    <col min="8" max="8" width="5.7109375" style="32" customWidth="1"/>
    <col min="9" max="9" width="6.7109375" style="32" customWidth="1"/>
    <col min="10" max="11" width="9.140625" style="35"/>
    <col min="12" max="12" width="17.5703125" style="35" customWidth="1"/>
    <col min="13" max="13" width="9.140625" style="36"/>
    <col min="14" max="16384" width="9.140625" style="32"/>
  </cols>
  <sheetData>
    <row r="1" spans="1:18" s="1" customFormat="1" ht="37.5" customHeight="1" x14ac:dyDescent="0.25">
      <c r="B1" s="2"/>
      <c r="C1" s="38"/>
      <c r="D1" s="3"/>
      <c r="E1" s="3"/>
      <c r="F1" s="4"/>
      <c r="G1" s="5"/>
      <c r="I1" s="45" t="s">
        <v>125</v>
      </c>
      <c r="J1" s="6"/>
      <c r="K1" s="6"/>
      <c r="L1" s="6"/>
      <c r="M1" s="7"/>
      <c r="Q1" s="1">
        <v>1</v>
      </c>
      <c r="R1" s="65" t="s">
        <v>50</v>
      </c>
    </row>
    <row r="2" spans="1:18" s="1" customFormat="1" ht="18.75" customHeight="1" x14ac:dyDescent="0.25">
      <c r="B2" s="2"/>
      <c r="C2" s="38"/>
      <c r="D2" s="3"/>
      <c r="E2" s="3"/>
      <c r="F2" s="4"/>
      <c r="G2" s="5"/>
      <c r="I2" s="37" t="s">
        <v>0</v>
      </c>
      <c r="J2" s="6"/>
      <c r="K2" s="6"/>
      <c r="L2" s="6"/>
      <c r="M2" s="7"/>
      <c r="Q2" s="1">
        <v>2</v>
      </c>
      <c r="R2" s="65" t="s">
        <v>121</v>
      </c>
    </row>
    <row r="3" spans="1:18" s="1" customFormat="1" ht="11.25" customHeight="1" x14ac:dyDescent="0.25">
      <c r="B3" s="2"/>
      <c r="C3" s="38"/>
      <c r="D3" s="3"/>
      <c r="E3" s="3"/>
      <c r="F3" s="4"/>
      <c r="G3" s="5"/>
      <c r="H3" s="8"/>
      <c r="J3" s="6"/>
      <c r="K3" s="6"/>
      <c r="L3" s="6"/>
      <c r="M3" s="7"/>
      <c r="Q3" s="1">
        <v>3</v>
      </c>
      <c r="R3" s="66" t="s">
        <v>68</v>
      </c>
    </row>
    <row r="4" spans="1:18" s="9" customFormat="1" ht="30" customHeight="1" x14ac:dyDescent="0.25">
      <c r="A4" s="61">
        <v>2024</v>
      </c>
      <c r="B4" s="61">
        <v>2023</v>
      </c>
      <c r="C4" s="62">
        <v>2022</v>
      </c>
      <c r="D4" s="86" t="s">
        <v>1</v>
      </c>
      <c r="E4" s="86" t="s">
        <v>2</v>
      </c>
      <c r="F4" s="88" t="s">
        <v>3</v>
      </c>
      <c r="G4" s="90" t="s">
        <v>4</v>
      </c>
      <c r="H4" s="86" t="s">
        <v>5</v>
      </c>
      <c r="I4" s="84"/>
      <c r="M4" s="10"/>
      <c r="Q4" s="9">
        <v>4</v>
      </c>
      <c r="R4" s="66" t="s">
        <v>122</v>
      </c>
    </row>
    <row r="5" spans="1:18" s="9" customFormat="1" ht="30" customHeight="1" thickBot="1" x14ac:dyDescent="0.3">
      <c r="A5" s="63" t="s">
        <v>6</v>
      </c>
      <c r="B5" s="63" t="s">
        <v>6</v>
      </c>
      <c r="C5" s="64" t="s">
        <v>6</v>
      </c>
      <c r="D5" s="87"/>
      <c r="E5" s="87"/>
      <c r="F5" s="89"/>
      <c r="G5" s="91"/>
      <c r="H5" s="87"/>
      <c r="I5" s="85"/>
      <c r="M5" s="10"/>
      <c r="Q5" s="9">
        <v>5</v>
      </c>
      <c r="R5" s="66" t="s">
        <v>123</v>
      </c>
    </row>
    <row r="6" spans="1:18" s="15" customFormat="1" ht="11.25" customHeight="1" thickBot="1" x14ac:dyDescent="0.3">
      <c r="A6" s="11"/>
      <c r="B6" s="11"/>
      <c r="C6" s="39"/>
      <c r="D6" s="12"/>
      <c r="E6" s="12"/>
      <c r="F6" s="13"/>
      <c r="G6" s="13"/>
      <c r="H6" s="13"/>
      <c r="I6" s="14"/>
      <c r="M6" s="16"/>
      <c r="Q6" s="15">
        <v>6</v>
      </c>
      <c r="R6" s="66" t="s">
        <v>124</v>
      </c>
    </row>
    <row r="7" spans="1:18" s="15" customFormat="1" ht="30" customHeight="1" thickBot="1" x14ac:dyDescent="0.3">
      <c r="A7" s="48">
        <f>A9+A12+A20+A26+A36+A41</f>
        <v>532963268</v>
      </c>
      <c r="B7" s="48">
        <f>B9+B12+B20+B26+B36+B41</f>
        <v>562715262</v>
      </c>
      <c r="C7" s="49">
        <f>SUM(C9+C12+C20+C14+C26+C36+C41)</f>
        <v>548860704</v>
      </c>
      <c r="D7" s="50"/>
      <c r="E7" s="51" t="s">
        <v>7</v>
      </c>
      <c r="F7" s="52"/>
      <c r="G7" s="53"/>
      <c r="H7" s="53"/>
      <c r="I7" s="55"/>
      <c r="M7" s="16"/>
    </row>
    <row r="8" spans="1:18" s="15" customFormat="1" ht="11.25" customHeight="1" thickBot="1" x14ac:dyDescent="0.3">
      <c r="A8" s="17"/>
      <c r="B8" s="17"/>
      <c r="C8" s="40"/>
      <c r="D8" s="18"/>
      <c r="E8" s="18"/>
      <c r="F8" s="18"/>
      <c r="G8" s="14"/>
      <c r="H8" s="19"/>
      <c r="I8" s="56"/>
      <c r="M8" s="16"/>
    </row>
    <row r="9" spans="1:18" s="23" customFormat="1" ht="30" customHeight="1" thickBot="1" x14ac:dyDescent="0.3">
      <c r="A9" s="48">
        <f t="shared" ref="A9:B9" si="0">SUM(A10:A11)</f>
        <v>0</v>
      </c>
      <c r="B9" s="48">
        <f t="shared" si="0"/>
        <v>3398235</v>
      </c>
      <c r="C9" s="49">
        <f>SUM(C10:C11)</f>
        <v>16635632</v>
      </c>
      <c r="D9" s="50"/>
      <c r="E9" s="50"/>
      <c r="F9" s="52"/>
      <c r="G9" s="72"/>
      <c r="H9" s="72" t="s">
        <v>40</v>
      </c>
      <c r="I9" s="54">
        <v>1013</v>
      </c>
      <c r="J9" s="20"/>
      <c r="K9" s="21"/>
      <c r="M9" s="22"/>
    </row>
    <row r="10" spans="1:18" s="23" customFormat="1" ht="30" customHeight="1" x14ac:dyDescent="0.25">
      <c r="A10" s="29">
        <v>0</v>
      </c>
      <c r="B10" s="29">
        <v>0</v>
      </c>
      <c r="C10" s="42">
        <v>2356046</v>
      </c>
      <c r="D10" s="65" t="s">
        <v>50</v>
      </c>
      <c r="E10" s="65" t="s">
        <v>51</v>
      </c>
      <c r="F10" s="65" t="s">
        <v>48</v>
      </c>
      <c r="G10" s="73" t="s">
        <v>45</v>
      </c>
      <c r="H10" s="67"/>
      <c r="I10" s="57"/>
      <c r="J10" s="20">
        <v>1013</v>
      </c>
      <c r="K10" s="21" t="s">
        <v>47</v>
      </c>
      <c r="L10" s="21" t="s">
        <v>8</v>
      </c>
      <c r="M10" s="22" t="s">
        <v>41</v>
      </c>
      <c r="O10" s="23">
        <f>INDEX(Q:Q,MATCH(D10,R:R,0))</f>
        <v>1</v>
      </c>
    </row>
    <row r="11" spans="1:18" s="23" customFormat="1" ht="30" customHeight="1" thickBot="1" x14ac:dyDescent="0.3">
      <c r="A11" s="46">
        <v>0</v>
      </c>
      <c r="B11" s="46">
        <v>3398235</v>
      </c>
      <c r="C11" s="47">
        <v>14279586</v>
      </c>
      <c r="D11" s="74" t="s">
        <v>50</v>
      </c>
      <c r="E11" s="74" t="s">
        <v>51</v>
      </c>
      <c r="F11" s="74" t="s">
        <v>49</v>
      </c>
      <c r="G11" s="75" t="s">
        <v>46</v>
      </c>
      <c r="H11" s="71"/>
      <c r="I11" s="58"/>
      <c r="J11" s="20">
        <v>1013</v>
      </c>
      <c r="K11" s="21" t="s">
        <v>47</v>
      </c>
      <c r="L11" s="21" t="s">
        <v>8</v>
      </c>
      <c r="M11" s="22" t="s">
        <v>42</v>
      </c>
      <c r="O11" s="23">
        <f t="shared" ref="O11:O19" si="1">INDEX(Q:Q,MATCH(D11,R:R,0))</f>
        <v>1</v>
      </c>
    </row>
    <row r="12" spans="1:18" s="23" customFormat="1" ht="30" customHeight="1" thickBot="1" x14ac:dyDescent="0.3">
      <c r="A12" s="48">
        <f t="shared" ref="A12:B12" si="2">SUM(A13)</f>
        <v>5000000</v>
      </c>
      <c r="B12" s="48">
        <f t="shared" si="2"/>
        <v>4558749</v>
      </c>
      <c r="C12" s="49">
        <f>SUM(C13)</f>
        <v>4759862</v>
      </c>
      <c r="D12" s="50"/>
      <c r="E12" s="50"/>
      <c r="F12" s="52"/>
      <c r="G12" s="53"/>
      <c r="H12" s="72" t="s">
        <v>9</v>
      </c>
      <c r="I12" s="54">
        <v>1130</v>
      </c>
      <c r="J12" s="20"/>
      <c r="K12" s="21"/>
      <c r="L12" s="21"/>
      <c r="M12" s="22"/>
    </row>
    <row r="13" spans="1:18" s="23" customFormat="1" ht="30" customHeight="1" thickBot="1" x14ac:dyDescent="0.3">
      <c r="A13" s="24">
        <v>5000000</v>
      </c>
      <c r="B13" s="24">
        <v>4558749</v>
      </c>
      <c r="C13" s="43">
        <v>4759862</v>
      </c>
      <c r="D13" s="76" t="s">
        <v>50</v>
      </c>
      <c r="E13" s="76" t="s">
        <v>118</v>
      </c>
      <c r="F13" s="76" t="s">
        <v>49</v>
      </c>
      <c r="G13" s="77" t="s">
        <v>52</v>
      </c>
      <c r="H13" s="70"/>
      <c r="I13" s="59"/>
      <c r="J13" s="20">
        <v>1130</v>
      </c>
      <c r="K13" s="21" t="s">
        <v>10</v>
      </c>
      <c r="L13" s="21" t="s">
        <v>11</v>
      </c>
      <c r="M13" s="22" t="s">
        <v>12</v>
      </c>
      <c r="O13" s="23">
        <f t="shared" si="1"/>
        <v>1</v>
      </c>
    </row>
    <row r="14" spans="1:18" s="23" customFormat="1" ht="30" customHeight="1" thickBot="1" x14ac:dyDescent="0.3">
      <c r="A14" s="48">
        <f t="shared" ref="A14:B14" si="3">SUM(A15:A19)</f>
        <v>0</v>
      </c>
      <c r="B14" s="48">
        <f t="shared" si="3"/>
        <v>0</v>
      </c>
      <c r="C14" s="49">
        <f>SUM(C15:C19)</f>
        <v>14591955</v>
      </c>
      <c r="D14" s="50"/>
      <c r="E14" s="50"/>
      <c r="F14" s="52"/>
      <c r="G14" s="53"/>
      <c r="H14" s="72" t="s">
        <v>43</v>
      </c>
      <c r="I14" s="54">
        <v>1204</v>
      </c>
      <c r="J14" s="20"/>
      <c r="K14" s="21"/>
      <c r="L14" s="21"/>
      <c r="M14" s="22"/>
    </row>
    <row r="15" spans="1:18" s="23" customFormat="1" ht="30" customHeight="1" x14ac:dyDescent="0.25">
      <c r="A15" s="29">
        <v>0</v>
      </c>
      <c r="B15" s="29">
        <v>0</v>
      </c>
      <c r="C15" s="42">
        <v>2918391</v>
      </c>
      <c r="D15" s="65" t="s">
        <v>50</v>
      </c>
      <c r="E15" s="65" t="s">
        <v>51</v>
      </c>
      <c r="F15" s="65" t="s">
        <v>53</v>
      </c>
      <c r="G15" s="73" t="s">
        <v>54</v>
      </c>
      <c r="H15" s="67"/>
      <c r="I15" s="57"/>
      <c r="J15" s="20">
        <v>1204</v>
      </c>
      <c r="K15" s="21" t="s">
        <v>44</v>
      </c>
      <c r="L15" s="21" t="s">
        <v>8</v>
      </c>
      <c r="M15" s="22" t="s">
        <v>63</v>
      </c>
      <c r="O15" s="23">
        <f t="shared" si="1"/>
        <v>1</v>
      </c>
    </row>
    <row r="16" spans="1:18" s="23" customFormat="1" ht="30" customHeight="1" x14ac:dyDescent="0.25">
      <c r="A16" s="31">
        <v>0</v>
      </c>
      <c r="B16" s="31">
        <v>0</v>
      </c>
      <c r="C16" s="41">
        <v>2918391</v>
      </c>
      <c r="D16" s="66" t="s">
        <v>50</v>
      </c>
      <c r="E16" s="66" t="s">
        <v>51</v>
      </c>
      <c r="F16" s="66" t="s">
        <v>55</v>
      </c>
      <c r="G16" s="78" t="s">
        <v>56</v>
      </c>
      <c r="H16" s="68"/>
      <c r="I16" s="60"/>
      <c r="J16" s="20">
        <v>1204</v>
      </c>
      <c r="K16" s="21" t="s">
        <v>44</v>
      </c>
      <c r="L16" s="21" t="s">
        <v>8</v>
      </c>
      <c r="M16" s="22" t="s">
        <v>64</v>
      </c>
      <c r="O16" s="23">
        <f t="shared" si="1"/>
        <v>1</v>
      </c>
    </row>
    <row r="17" spans="1:15" s="23" customFormat="1" ht="30" customHeight="1" x14ac:dyDescent="0.25">
      <c r="A17" s="31">
        <v>0</v>
      </c>
      <c r="B17" s="31">
        <v>0</v>
      </c>
      <c r="C17" s="41">
        <v>2918391</v>
      </c>
      <c r="D17" s="66" t="s">
        <v>50</v>
      </c>
      <c r="E17" s="66" t="s">
        <v>51</v>
      </c>
      <c r="F17" s="66" t="s">
        <v>57</v>
      </c>
      <c r="G17" s="78" t="s">
        <v>58</v>
      </c>
      <c r="H17" s="68"/>
      <c r="I17" s="60"/>
      <c r="J17" s="20">
        <v>1204</v>
      </c>
      <c r="K17" s="21" t="s">
        <v>44</v>
      </c>
      <c r="L17" s="21" t="s">
        <v>8</v>
      </c>
      <c r="M17" s="22" t="s">
        <v>65</v>
      </c>
      <c r="O17" s="23">
        <f t="shared" si="1"/>
        <v>1</v>
      </c>
    </row>
    <row r="18" spans="1:15" s="23" customFormat="1" ht="30" customHeight="1" x14ac:dyDescent="0.25">
      <c r="A18" s="31">
        <v>0</v>
      </c>
      <c r="B18" s="31">
        <v>0</v>
      </c>
      <c r="C18" s="41">
        <v>2918391</v>
      </c>
      <c r="D18" s="66" t="s">
        <v>50</v>
      </c>
      <c r="E18" s="66" t="s">
        <v>51</v>
      </c>
      <c r="F18" s="66" t="s">
        <v>59</v>
      </c>
      <c r="G18" s="78" t="s">
        <v>60</v>
      </c>
      <c r="H18" s="68"/>
      <c r="I18" s="60"/>
      <c r="J18" s="20">
        <v>1204</v>
      </c>
      <c r="K18" s="21" t="s">
        <v>44</v>
      </c>
      <c r="L18" s="21" t="s">
        <v>8</v>
      </c>
      <c r="M18" s="22" t="s">
        <v>66</v>
      </c>
      <c r="O18" s="23">
        <f t="shared" si="1"/>
        <v>1</v>
      </c>
    </row>
    <row r="19" spans="1:15" s="23" customFormat="1" ht="30" customHeight="1" thickBot="1" x14ac:dyDescent="0.3">
      <c r="A19" s="46">
        <v>0</v>
      </c>
      <c r="B19" s="46">
        <v>0</v>
      </c>
      <c r="C19" s="47">
        <v>2918391</v>
      </c>
      <c r="D19" s="74" t="s">
        <v>50</v>
      </c>
      <c r="E19" s="74" t="s">
        <v>51</v>
      </c>
      <c r="F19" s="74" t="s">
        <v>61</v>
      </c>
      <c r="G19" s="75" t="s">
        <v>62</v>
      </c>
      <c r="H19" s="69"/>
      <c r="I19" s="58"/>
      <c r="J19" s="20">
        <v>1204</v>
      </c>
      <c r="K19" s="21" t="s">
        <v>44</v>
      </c>
      <c r="L19" s="21" t="s">
        <v>8</v>
      </c>
      <c r="M19" s="22" t="s">
        <v>67</v>
      </c>
      <c r="O19" s="23">
        <f t="shared" si="1"/>
        <v>1</v>
      </c>
    </row>
    <row r="20" spans="1:15" s="23" customFormat="1" ht="30" customHeight="1" thickBot="1" x14ac:dyDescent="0.3">
      <c r="A20" s="48">
        <f t="shared" ref="A20:B20" si="4">SUM(A21:A25)</f>
        <v>200000000</v>
      </c>
      <c r="B20" s="48">
        <f t="shared" si="4"/>
        <v>218293974</v>
      </c>
      <c r="C20" s="49">
        <f>SUM(C21:C25)</f>
        <v>155909557</v>
      </c>
      <c r="D20" s="50"/>
      <c r="E20" s="50"/>
      <c r="F20" s="52"/>
      <c r="G20" s="53"/>
      <c r="H20" s="72" t="s">
        <v>13</v>
      </c>
      <c r="I20" s="54">
        <v>1224</v>
      </c>
      <c r="J20" s="20"/>
      <c r="K20" s="21"/>
      <c r="L20" s="21"/>
      <c r="M20" s="22"/>
    </row>
    <row r="21" spans="1:15" s="23" customFormat="1" ht="48" x14ac:dyDescent="0.25">
      <c r="A21" s="29">
        <v>0</v>
      </c>
      <c r="B21" s="29">
        <v>0</v>
      </c>
      <c r="C21" s="42">
        <v>47598621</v>
      </c>
      <c r="D21" s="65" t="s">
        <v>50</v>
      </c>
      <c r="E21" s="65" t="s">
        <v>78</v>
      </c>
      <c r="F21" s="79" t="s">
        <v>71</v>
      </c>
      <c r="G21" s="73" t="s">
        <v>72</v>
      </c>
      <c r="H21" s="67"/>
      <c r="I21" s="57"/>
      <c r="J21" s="20">
        <v>1224</v>
      </c>
      <c r="K21" s="21" t="s">
        <v>14</v>
      </c>
      <c r="L21" s="21" t="s">
        <v>15</v>
      </c>
      <c r="M21" s="22" t="s">
        <v>16</v>
      </c>
      <c r="O21" s="23">
        <f>INDEX(Q:Q,MATCH(D21,R:R,0))</f>
        <v>1</v>
      </c>
    </row>
    <row r="22" spans="1:15" s="23" customFormat="1" ht="69.75" customHeight="1" x14ac:dyDescent="0.25">
      <c r="A22" s="29">
        <v>0</v>
      </c>
      <c r="B22" s="29">
        <v>35943999</v>
      </c>
      <c r="C22" s="42">
        <v>23142632</v>
      </c>
      <c r="D22" s="65" t="s">
        <v>50</v>
      </c>
      <c r="E22" s="65" t="s">
        <v>77</v>
      </c>
      <c r="F22" s="65" t="s">
        <v>73</v>
      </c>
      <c r="G22" s="73" t="s">
        <v>74</v>
      </c>
      <c r="H22" s="67"/>
      <c r="I22" s="57"/>
      <c r="J22" s="20">
        <v>1224</v>
      </c>
      <c r="K22" s="21" t="s">
        <v>14</v>
      </c>
      <c r="L22" s="21" t="s">
        <v>19</v>
      </c>
      <c r="M22" s="22" t="s">
        <v>20</v>
      </c>
      <c r="O22" s="23">
        <f>INDEX(Q:Q,MATCH(D22,R:R,0))</f>
        <v>1</v>
      </c>
    </row>
    <row r="23" spans="1:15" s="23" customFormat="1" ht="30" customHeight="1" x14ac:dyDescent="0.25">
      <c r="A23" s="29">
        <v>200000000</v>
      </c>
      <c r="B23" s="29">
        <v>182349975</v>
      </c>
      <c r="C23" s="42">
        <v>76157793</v>
      </c>
      <c r="D23" s="65" t="s">
        <v>50</v>
      </c>
      <c r="E23" s="65" t="s">
        <v>51</v>
      </c>
      <c r="F23" s="65" t="s">
        <v>49</v>
      </c>
      <c r="G23" s="73" t="s">
        <v>75</v>
      </c>
      <c r="H23" s="67"/>
      <c r="I23" s="57"/>
      <c r="J23" s="20">
        <v>1224</v>
      </c>
      <c r="K23" s="21" t="s">
        <v>14</v>
      </c>
      <c r="L23" s="21" t="s">
        <v>8</v>
      </c>
      <c r="M23" s="22" t="s">
        <v>22</v>
      </c>
      <c r="O23" s="23">
        <f>INDEX(Q:Q,MATCH(D23,R:R,0))</f>
        <v>1</v>
      </c>
    </row>
    <row r="24" spans="1:15" s="23" customFormat="1" ht="30" customHeight="1" x14ac:dyDescent="0.25">
      <c r="A24" s="29">
        <v>0</v>
      </c>
      <c r="B24" s="29">
        <v>0</v>
      </c>
      <c r="C24" s="42">
        <v>7449444</v>
      </c>
      <c r="D24" s="65" t="s">
        <v>50</v>
      </c>
      <c r="E24" s="65" t="s">
        <v>51</v>
      </c>
      <c r="F24" s="65" t="s">
        <v>55</v>
      </c>
      <c r="G24" s="73" t="s">
        <v>76</v>
      </c>
      <c r="H24" s="67"/>
      <c r="I24" s="57"/>
      <c r="J24" s="20">
        <v>1224</v>
      </c>
      <c r="K24" s="21" t="s">
        <v>14</v>
      </c>
      <c r="L24" s="21" t="s">
        <v>8</v>
      </c>
      <c r="M24" s="22" t="s">
        <v>21</v>
      </c>
      <c r="O24" s="23">
        <f>INDEX(Q:Q,MATCH(D24,R:R,0))</f>
        <v>1</v>
      </c>
    </row>
    <row r="25" spans="1:15" s="23" customFormat="1" ht="30" customHeight="1" thickBot="1" x14ac:dyDescent="0.3">
      <c r="A25" s="46">
        <v>0</v>
      </c>
      <c r="B25" s="46">
        <v>0</v>
      </c>
      <c r="C25" s="47">
        <v>1561067</v>
      </c>
      <c r="D25" s="74" t="s">
        <v>68</v>
      </c>
      <c r="E25" s="74" t="s">
        <v>79</v>
      </c>
      <c r="F25" s="74" t="s">
        <v>69</v>
      </c>
      <c r="G25" s="75" t="s">
        <v>70</v>
      </c>
      <c r="H25" s="69"/>
      <c r="I25" s="58"/>
      <c r="J25" s="20">
        <v>1224</v>
      </c>
      <c r="K25" s="21" t="s">
        <v>14</v>
      </c>
      <c r="L25" s="21" t="s">
        <v>17</v>
      </c>
      <c r="M25" s="22" t="s">
        <v>18</v>
      </c>
      <c r="O25" s="23">
        <f>INDEX(Q:Q,MATCH(D25,R:R,0))</f>
        <v>3</v>
      </c>
    </row>
    <row r="26" spans="1:15" s="23" customFormat="1" ht="30" customHeight="1" thickBot="1" x14ac:dyDescent="0.3">
      <c r="A26" s="48">
        <f t="shared" ref="A26:B26" si="5">SUM(A27:A35)</f>
        <v>326592389</v>
      </c>
      <c r="B26" s="48">
        <f t="shared" si="5"/>
        <v>329282124</v>
      </c>
      <c r="C26" s="49">
        <f>SUM(C27:C35)</f>
        <v>330905095</v>
      </c>
      <c r="D26" s="50"/>
      <c r="E26" s="50"/>
      <c r="F26" s="52"/>
      <c r="G26" s="53"/>
      <c r="H26" s="72" t="s">
        <v>112</v>
      </c>
      <c r="I26" s="54">
        <v>1229</v>
      </c>
      <c r="J26" s="20"/>
      <c r="K26" s="21"/>
      <c r="L26" s="21"/>
      <c r="M26" s="22"/>
    </row>
    <row r="27" spans="1:15" s="23" customFormat="1" ht="336" x14ac:dyDescent="0.25">
      <c r="A27" s="29">
        <v>0</v>
      </c>
      <c r="B27" s="29">
        <v>0</v>
      </c>
      <c r="C27" s="42">
        <v>2309160</v>
      </c>
      <c r="D27" s="65" t="s">
        <v>50</v>
      </c>
      <c r="E27" s="65" t="s">
        <v>115</v>
      </c>
      <c r="F27" s="79" t="s">
        <v>90</v>
      </c>
      <c r="G27" s="80" t="s">
        <v>80</v>
      </c>
      <c r="H27" s="67"/>
      <c r="I27" s="57"/>
      <c r="J27" s="20">
        <v>1229</v>
      </c>
      <c r="K27" s="21" t="s">
        <v>30</v>
      </c>
      <c r="L27" s="21" t="s">
        <v>31</v>
      </c>
      <c r="M27" s="22" t="s">
        <v>32</v>
      </c>
      <c r="O27" s="23">
        <f t="shared" ref="O27:O35" si="6">INDEX(Q:Q,MATCH(D27,R:R,0))</f>
        <v>1</v>
      </c>
    </row>
    <row r="28" spans="1:15" s="23" customFormat="1" ht="30" customHeight="1" x14ac:dyDescent="0.25">
      <c r="A28" s="31">
        <v>107569689</v>
      </c>
      <c r="B28" s="31">
        <v>54804678</v>
      </c>
      <c r="C28" s="41">
        <v>35012078</v>
      </c>
      <c r="D28" s="66" t="s">
        <v>50</v>
      </c>
      <c r="E28" s="66" t="s">
        <v>78</v>
      </c>
      <c r="F28" s="66" t="s">
        <v>91</v>
      </c>
      <c r="G28" s="78" t="s">
        <v>83</v>
      </c>
      <c r="H28" s="68"/>
      <c r="I28" s="60"/>
      <c r="J28" s="20">
        <v>1229</v>
      </c>
      <c r="K28" s="21" t="s">
        <v>96</v>
      </c>
      <c r="L28" s="21" t="s">
        <v>15</v>
      </c>
      <c r="M28" s="22" t="s">
        <v>39</v>
      </c>
      <c r="O28" s="23">
        <f t="shared" si="6"/>
        <v>1</v>
      </c>
    </row>
    <row r="29" spans="1:15" s="23" customFormat="1" ht="74.25" customHeight="1" x14ac:dyDescent="0.25">
      <c r="A29" s="31">
        <v>0</v>
      </c>
      <c r="B29" s="31">
        <v>27910417</v>
      </c>
      <c r="C29" s="41">
        <v>39448449</v>
      </c>
      <c r="D29" s="66" t="s">
        <v>50</v>
      </c>
      <c r="E29" s="66" t="s">
        <v>78</v>
      </c>
      <c r="F29" s="66" t="s">
        <v>91</v>
      </c>
      <c r="G29" s="78" t="s">
        <v>84</v>
      </c>
      <c r="H29" s="68"/>
      <c r="I29" s="60"/>
      <c r="J29" s="20">
        <v>1229</v>
      </c>
      <c r="K29" s="21" t="s">
        <v>97</v>
      </c>
      <c r="L29" s="21" t="s">
        <v>15</v>
      </c>
      <c r="M29" s="22" t="s">
        <v>35</v>
      </c>
      <c r="O29" s="23">
        <f t="shared" si="6"/>
        <v>1</v>
      </c>
    </row>
    <row r="30" spans="1:15" s="23" customFormat="1" ht="89.25" customHeight="1" x14ac:dyDescent="0.25">
      <c r="A30" s="31">
        <v>0</v>
      </c>
      <c r="B30" s="31">
        <v>50000000</v>
      </c>
      <c r="C30" s="41">
        <v>25000000</v>
      </c>
      <c r="D30" s="66" t="s">
        <v>50</v>
      </c>
      <c r="E30" s="66" t="s">
        <v>114</v>
      </c>
      <c r="F30" s="66" t="s">
        <v>93</v>
      </c>
      <c r="G30" s="78" t="s">
        <v>85</v>
      </c>
      <c r="H30" s="68"/>
      <c r="I30" s="60"/>
      <c r="J30" s="20">
        <v>1229</v>
      </c>
      <c r="K30" s="21" t="s">
        <v>98</v>
      </c>
      <c r="L30" s="21" t="s">
        <v>33</v>
      </c>
      <c r="M30" s="22" t="s">
        <v>34</v>
      </c>
      <c r="O30" s="23">
        <f t="shared" si="6"/>
        <v>1</v>
      </c>
    </row>
    <row r="31" spans="1:15" s="23" customFormat="1" ht="30" customHeight="1" x14ac:dyDescent="0.25">
      <c r="A31" s="31">
        <v>0</v>
      </c>
      <c r="B31" s="31">
        <v>10431914</v>
      </c>
      <c r="C31" s="41">
        <v>57393224</v>
      </c>
      <c r="D31" s="66" t="s">
        <v>50</v>
      </c>
      <c r="E31" s="66" t="s">
        <v>114</v>
      </c>
      <c r="F31" s="66" t="s">
        <v>91</v>
      </c>
      <c r="G31" s="78" t="s">
        <v>87</v>
      </c>
      <c r="H31" s="68"/>
      <c r="I31" s="60"/>
      <c r="J31" s="20">
        <v>1229</v>
      </c>
      <c r="K31" s="21" t="s">
        <v>100</v>
      </c>
      <c r="L31" s="21" t="s">
        <v>33</v>
      </c>
      <c r="M31" s="22" t="s">
        <v>36</v>
      </c>
      <c r="O31" s="23">
        <f t="shared" si="6"/>
        <v>1</v>
      </c>
    </row>
    <row r="32" spans="1:15" s="23" customFormat="1" ht="30" customHeight="1" x14ac:dyDescent="0.25">
      <c r="A32" s="31">
        <v>25000000</v>
      </c>
      <c r="B32" s="31">
        <v>25000000</v>
      </c>
      <c r="C32" s="41">
        <v>25000000</v>
      </c>
      <c r="D32" s="66" t="s">
        <v>68</v>
      </c>
      <c r="E32" s="66" t="s">
        <v>114</v>
      </c>
      <c r="F32" s="66" t="s">
        <v>91</v>
      </c>
      <c r="G32" s="78" t="s">
        <v>81</v>
      </c>
      <c r="H32" s="68"/>
      <c r="I32" s="60"/>
      <c r="J32" s="20">
        <v>1229</v>
      </c>
      <c r="K32" s="21" t="s">
        <v>94</v>
      </c>
      <c r="L32" s="21" t="s">
        <v>33</v>
      </c>
      <c r="M32" s="22" t="s">
        <v>88</v>
      </c>
      <c r="O32" s="23">
        <f t="shared" si="6"/>
        <v>3</v>
      </c>
    </row>
    <row r="33" spans="1:15" s="23" customFormat="1" ht="72" x14ac:dyDescent="0.25">
      <c r="A33" s="31">
        <v>20192765</v>
      </c>
      <c r="B33" s="31">
        <v>24648985</v>
      </c>
      <c r="C33" s="41">
        <v>17265422</v>
      </c>
      <c r="D33" s="66" t="s">
        <v>68</v>
      </c>
      <c r="E33" s="66" t="s">
        <v>113</v>
      </c>
      <c r="F33" s="81" t="s">
        <v>92</v>
      </c>
      <c r="G33" s="78" t="s">
        <v>82</v>
      </c>
      <c r="H33" s="68"/>
      <c r="I33" s="60"/>
      <c r="J33" s="20">
        <v>1229</v>
      </c>
      <c r="K33" s="21" t="s">
        <v>95</v>
      </c>
      <c r="L33" s="21" t="s">
        <v>38</v>
      </c>
      <c r="M33" s="22" t="s">
        <v>37</v>
      </c>
      <c r="O33" s="23">
        <f t="shared" si="6"/>
        <v>3</v>
      </c>
    </row>
    <row r="34" spans="1:15" s="23" customFormat="1" ht="72" x14ac:dyDescent="0.25">
      <c r="A34" s="31">
        <v>20192765</v>
      </c>
      <c r="B34" s="31">
        <v>24648985</v>
      </c>
      <c r="C34" s="41">
        <v>17265422</v>
      </c>
      <c r="D34" s="66" t="s">
        <v>68</v>
      </c>
      <c r="E34" s="66" t="s">
        <v>116</v>
      </c>
      <c r="F34" s="82" t="s">
        <v>92</v>
      </c>
      <c r="G34" s="78" t="s">
        <v>82</v>
      </c>
      <c r="H34" s="68"/>
      <c r="I34" s="60"/>
      <c r="J34" s="20">
        <v>1229</v>
      </c>
      <c r="K34" s="21" t="s">
        <v>95</v>
      </c>
      <c r="L34" s="21" t="s">
        <v>101</v>
      </c>
      <c r="M34" s="22" t="s">
        <v>37</v>
      </c>
      <c r="O34" s="23">
        <f t="shared" si="6"/>
        <v>3</v>
      </c>
    </row>
    <row r="35" spans="1:15" s="23" customFormat="1" ht="30" customHeight="1" thickBot="1" x14ac:dyDescent="0.3">
      <c r="A35" s="46">
        <v>153637170</v>
      </c>
      <c r="B35" s="46">
        <v>111837145</v>
      </c>
      <c r="C35" s="47">
        <v>112211340</v>
      </c>
      <c r="D35" s="74" t="s">
        <v>68</v>
      </c>
      <c r="E35" s="74" t="s">
        <v>114</v>
      </c>
      <c r="F35" s="74" t="s">
        <v>93</v>
      </c>
      <c r="G35" s="75" t="s">
        <v>86</v>
      </c>
      <c r="H35" s="69"/>
      <c r="I35" s="58"/>
      <c r="J35" s="20">
        <v>1229</v>
      </c>
      <c r="K35" s="21" t="s">
        <v>99</v>
      </c>
      <c r="L35" s="21" t="s">
        <v>33</v>
      </c>
      <c r="M35" s="22" t="s">
        <v>89</v>
      </c>
      <c r="O35" s="23">
        <f t="shared" si="6"/>
        <v>3</v>
      </c>
    </row>
    <row r="36" spans="1:15" s="23" customFormat="1" ht="30" customHeight="1" thickBot="1" x14ac:dyDescent="0.3">
      <c r="A36" s="48">
        <f>SUM(A37:A40)</f>
        <v>1370879</v>
      </c>
      <c r="B36" s="48">
        <f>SUM(B37:B40)</f>
        <v>7182180</v>
      </c>
      <c r="C36" s="49">
        <f>SUM(C37:C40)</f>
        <v>24638353</v>
      </c>
      <c r="D36" s="50"/>
      <c r="E36" s="50"/>
      <c r="F36" s="52"/>
      <c r="G36" s="53"/>
      <c r="H36" s="72" t="s">
        <v>23</v>
      </c>
      <c r="I36" s="54">
        <v>1233</v>
      </c>
      <c r="J36" s="20"/>
      <c r="K36" s="21"/>
      <c r="L36" s="21"/>
      <c r="M36" s="22"/>
    </row>
    <row r="37" spans="1:15" s="23" customFormat="1" ht="30" customHeight="1" x14ac:dyDescent="0.25">
      <c r="A37" s="29">
        <v>0</v>
      </c>
      <c r="B37" s="29">
        <v>3600000</v>
      </c>
      <c r="C37" s="42">
        <v>4000000</v>
      </c>
      <c r="D37" s="65" t="s">
        <v>50</v>
      </c>
      <c r="E37" s="65" t="s">
        <v>51</v>
      </c>
      <c r="F37" s="65" t="s">
        <v>106</v>
      </c>
      <c r="G37" s="73" t="s">
        <v>102</v>
      </c>
      <c r="H37" s="67"/>
      <c r="I37" s="57"/>
      <c r="J37" s="20">
        <v>1233</v>
      </c>
      <c r="K37" s="21" t="s">
        <v>24</v>
      </c>
      <c r="L37" s="21" t="s">
        <v>8</v>
      </c>
      <c r="M37" s="22" t="s">
        <v>107</v>
      </c>
      <c r="O37" s="23">
        <f>INDEX(Q:Q,MATCH(D37,R:R,0))</f>
        <v>1</v>
      </c>
    </row>
    <row r="38" spans="1:15" s="23" customFormat="1" ht="30" customHeight="1" x14ac:dyDescent="0.25">
      <c r="A38" s="31">
        <v>0</v>
      </c>
      <c r="B38" s="31">
        <v>0</v>
      </c>
      <c r="C38" s="41">
        <v>1597541</v>
      </c>
      <c r="D38" s="66" t="s">
        <v>50</v>
      </c>
      <c r="E38" s="66" t="s">
        <v>51</v>
      </c>
      <c r="F38" s="66" t="s">
        <v>91</v>
      </c>
      <c r="G38" s="78" t="s">
        <v>103</v>
      </c>
      <c r="H38" s="68"/>
      <c r="I38" s="60"/>
      <c r="J38" s="20">
        <v>1233</v>
      </c>
      <c r="K38" s="21" t="s">
        <v>24</v>
      </c>
      <c r="L38" s="21" t="s">
        <v>8</v>
      </c>
      <c r="M38" s="22" t="s">
        <v>108</v>
      </c>
      <c r="O38" s="23">
        <f>INDEX(Q:Q,MATCH(D38,R:R,0))</f>
        <v>1</v>
      </c>
    </row>
    <row r="39" spans="1:15" s="23" customFormat="1" ht="30" customHeight="1" x14ac:dyDescent="0.25">
      <c r="A39" s="31">
        <v>1370879</v>
      </c>
      <c r="B39" s="31">
        <v>3582180</v>
      </c>
      <c r="C39" s="41">
        <v>6620416</v>
      </c>
      <c r="D39" s="66" t="s">
        <v>50</v>
      </c>
      <c r="E39" s="66" t="s">
        <v>117</v>
      </c>
      <c r="F39" s="66" t="s">
        <v>91</v>
      </c>
      <c r="G39" s="78" t="s">
        <v>104</v>
      </c>
      <c r="H39" s="68"/>
      <c r="I39" s="60"/>
      <c r="J39" s="20">
        <v>1233</v>
      </c>
      <c r="K39" s="21" t="s">
        <v>24</v>
      </c>
      <c r="L39" s="21" t="s">
        <v>119</v>
      </c>
      <c r="M39" s="22" t="s">
        <v>109</v>
      </c>
      <c r="O39" s="23">
        <f>INDEX(Q:Q,MATCH(D39,R:R,0))</f>
        <v>1</v>
      </c>
    </row>
    <row r="40" spans="1:15" s="23" customFormat="1" ht="30" customHeight="1" thickBot="1" x14ac:dyDescent="0.3">
      <c r="A40" s="46">
        <v>0</v>
      </c>
      <c r="B40" s="46">
        <v>0</v>
      </c>
      <c r="C40" s="47">
        <v>12420396</v>
      </c>
      <c r="D40" s="74" t="s">
        <v>50</v>
      </c>
      <c r="E40" s="74" t="s">
        <v>78</v>
      </c>
      <c r="F40" s="74" t="s">
        <v>91</v>
      </c>
      <c r="G40" s="75" t="s">
        <v>105</v>
      </c>
      <c r="H40" s="69"/>
      <c r="I40" s="58"/>
      <c r="J40" s="20">
        <v>1233</v>
      </c>
      <c r="K40" s="21" t="s">
        <v>24</v>
      </c>
      <c r="L40" s="21" t="s">
        <v>15</v>
      </c>
      <c r="M40" s="22" t="s">
        <v>25</v>
      </c>
      <c r="O40" s="23">
        <f>INDEX(Q:Q,MATCH(D40,R:R,0))</f>
        <v>1</v>
      </c>
    </row>
    <row r="41" spans="1:15" s="23" customFormat="1" ht="30" customHeight="1" thickBot="1" x14ac:dyDescent="0.3">
      <c r="A41" s="48">
        <f>SUM(A42)</f>
        <v>0</v>
      </c>
      <c r="B41" s="48">
        <f>SUM(B42)</f>
        <v>0</v>
      </c>
      <c r="C41" s="49">
        <f>SUM(C42)</f>
        <v>1420250</v>
      </c>
      <c r="D41" s="50"/>
      <c r="E41" s="50"/>
      <c r="F41" s="52"/>
      <c r="G41" s="53"/>
      <c r="H41" s="72" t="s">
        <v>26</v>
      </c>
      <c r="I41" s="54">
        <v>1240</v>
      </c>
      <c r="J41" s="20"/>
      <c r="K41" s="21"/>
      <c r="L41" s="21"/>
      <c r="M41" s="22"/>
    </row>
    <row r="42" spans="1:15" s="23" customFormat="1" ht="30" customHeight="1" x14ac:dyDescent="0.25">
      <c r="A42" s="29">
        <v>0</v>
      </c>
      <c r="B42" s="29">
        <v>0</v>
      </c>
      <c r="C42" s="42">
        <v>1420250</v>
      </c>
      <c r="D42" s="65" t="s">
        <v>50</v>
      </c>
      <c r="E42" s="65" t="s">
        <v>120</v>
      </c>
      <c r="F42" s="65" t="s">
        <v>111</v>
      </c>
      <c r="G42" s="73" t="s">
        <v>110</v>
      </c>
      <c r="H42" s="83"/>
      <c r="I42" s="30"/>
      <c r="J42" s="20">
        <v>1240</v>
      </c>
      <c r="K42" s="21" t="s">
        <v>27</v>
      </c>
      <c r="L42" s="21" t="s">
        <v>28</v>
      </c>
      <c r="M42" s="22" t="s">
        <v>29</v>
      </c>
      <c r="O42" s="23">
        <f>INDEX(Q:Q,MATCH(D42,R:R,0))</f>
        <v>1</v>
      </c>
    </row>
    <row r="43" spans="1:15" s="23" customFormat="1" ht="30" customHeight="1" x14ac:dyDescent="0.25">
      <c r="A43" s="24"/>
      <c r="B43" s="24"/>
      <c r="C43" s="43"/>
      <c r="D43" s="25"/>
      <c r="E43" s="25"/>
      <c r="F43" s="33"/>
      <c r="G43" s="26"/>
      <c r="H43" s="27"/>
      <c r="I43" s="28"/>
      <c r="J43" s="20"/>
      <c r="K43" s="21"/>
      <c r="L43" s="21"/>
      <c r="M43" s="22"/>
    </row>
    <row r="44" spans="1:15" ht="34.5" customHeight="1" x14ac:dyDescent="0.25"/>
    <row r="45" spans="1:15" x14ac:dyDescent="0.25">
      <c r="F45" s="32"/>
    </row>
  </sheetData>
  <sortState ref="A27:O35">
    <sortCondition ref="O27:O35"/>
  </sortState>
  <mergeCells count="5">
    <mergeCell ref="D4:D5"/>
    <mergeCell ref="E4:E5"/>
    <mergeCell ref="F4:F5"/>
    <mergeCell ref="G4:G5"/>
    <mergeCell ref="H4:H5"/>
  </mergeCells>
  <printOptions horizontalCentered="1"/>
  <pageMargins left="0.94488188976377963" right="0.94488188976377963" top="0.82677165354330717" bottom="0.82677165354330717" header="0.31496062992125984" footer="0.31496062992125984"/>
  <pageSetup paperSize="9" scale="62" fitToHeight="0" orientation="landscape" r:id="rId1"/>
  <rowBreaks count="1" manualBreakCount="1">
    <brk id="25" max="8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6.4 Grant</vt:lpstr>
      <vt:lpstr>'6.4 Grant'!Print_Area</vt:lpstr>
      <vt:lpstr>'6.4 Grant'!Print_Titles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Suhaila</cp:lastModifiedBy>
  <cp:lastPrinted>2021-10-28T10:22:54Z</cp:lastPrinted>
  <dcterms:created xsi:type="dcterms:W3CDTF">2020-10-31T13:58:59Z</dcterms:created>
  <dcterms:modified xsi:type="dcterms:W3CDTF">2021-10-28T16:13:47Z</dcterms:modified>
</cp:coreProperties>
</file>