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bookViews>
    <workbookView minimized="1" xWindow="0" yWindow="0" windowWidth="28800" windowHeight="14010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Report!$A$1:$F$76</definedName>
    <definedName name="_xlnm.Print_Titles" localSheetId="0">Report!$6:$7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D76" i="1"/>
  <c r="C76" i="1"/>
  <c r="B76" i="1"/>
  <c r="A76" i="1"/>
  <c r="E75" i="1"/>
  <c r="D75" i="1"/>
  <c r="C75" i="1"/>
  <c r="B75" i="1"/>
  <c r="A75" i="1"/>
  <c r="E74" i="1"/>
  <c r="D74" i="1"/>
  <c r="C74" i="1"/>
  <c r="B74" i="1"/>
  <c r="A74" i="1"/>
  <c r="E73" i="1"/>
  <c r="E64" i="1"/>
  <c r="D64" i="1"/>
  <c r="D73" i="1" s="1"/>
  <c r="C64" i="1"/>
  <c r="C73" i="1" s="1"/>
  <c r="B64" i="1"/>
  <c r="B73" i="1" s="1"/>
  <c r="A64" i="1"/>
  <c r="A73" i="1" s="1"/>
  <c r="D58" i="1"/>
  <c r="A58" i="1"/>
  <c r="E57" i="1"/>
  <c r="B57" i="1"/>
  <c r="A57" i="1"/>
  <c r="D55" i="1"/>
  <c r="C55" i="1"/>
  <c r="B55" i="1"/>
  <c r="A55" i="1"/>
  <c r="D50" i="1"/>
  <c r="D59" i="1" s="1"/>
  <c r="A50" i="1"/>
  <c r="E49" i="1"/>
  <c r="D49" i="1"/>
  <c r="C49" i="1"/>
  <c r="E44" i="1"/>
  <c r="D44" i="1"/>
  <c r="C44" i="1"/>
  <c r="B44" i="1"/>
  <c r="E58" i="1"/>
  <c r="C58" i="1"/>
  <c r="B58" i="1"/>
  <c r="D57" i="1"/>
  <c r="C57" i="1"/>
  <c r="B49" i="1"/>
  <c r="A49" i="1"/>
  <c r="E55" i="1"/>
  <c r="D27" i="1"/>
  <c r="E27" i="1"/>
  <c r="A27" i="1"/>
  <c r="C27" i="1"/>
  <c r="B27" i="1"/>
  <c r="A18" i="1"/>
  <c r="A35" i="1" s="1"/>
  <c r="B16" i="1"/>
  <c r="A16" i="1"/>
  <c r="C16" i="1"/>
  <c r="E16" i="1"/>
  <c r="E18" i="1" s="1"/>
  <c r="D16" i="1"/>
  <c r="D18" i="1" s="1"/>
  <c r="A13" i="1"/>
  <c r="C50" i="1"/>
  <c r="C59" i="1" s="1"/>
  <c r="B50" i="1"/>
  <c r="B59" i="1" s="1"/>
  <c r="E13" i="1"/>
  <c r="D13" i="1"/>
  <c r="B32" i="1" l="1"/>
  <c r="D35" i="1"/>
  <c r="C32" i="1"/>
  <c r="E32" i="1"/>
  <c r="E35" i="1"/>
  <c r="A44" i="1"/>
  <c r="A59" i="1" s="1"/>
  <c r="D32" i="1"/>
  <c r="A32" i="1"/>
  <c r="E50" i="1"/>
  <c r="E59" i="1" s="1"/>
  <c r="A69" i="1"/>
  <c r="B13" i="1"/>
  <c r="B18" i="1" s="1"/>
  <c r="C13" i="1"/>
  <c r="C18" i="1" s="1"/>
  <c r="C35" i="1" l="1"/>
  <c r="C70" i="1"/>
  <c r="C36" i="1"/>
  <c r="A70" i="1"/>
  <c r="A36" i="1"/>
  <c r="A37" i="1" s="1"/>
  <c r="B35" i="1"/>
  <c r="E69" i="1"/>
  <c r="E70" i="1"/>
  <c r="E36" i="1"/>
  <c r="E37" i="1" s="1"/>
  <c r="D69" i="1"/>
  <c r="D36" i="1"/>
  <c r="D37" i="1" s="1"/>
  <c r="D70" i="1"/>
  <c r="B36" i="1"/>
  <c r="B70" i="1"/>
  <c r="D71" i="1" l="1"/>
  <c r="D40" i="1"/>
  <c r="D39" i="1" s="1"/>
  <c r="D72" i="1" s="1"/>
  <c r="D77" i="1"/>
  <c r="E71" i="1"/>
  <c r="E40" i="1"/>
  <c r="E39" i="1" s="1"/>
  <c r="E72" i="1" s="1"/>
  <c r="E77" i="1"/>
  <c r="C69" i="1"/>
  <c r="C37" i="1"/>
  <c r="B69" i="1"/>
  <c r="B37" i="1"/>
  <c r="A40" i="1"/>
  <c r="A39" i="1" s="1"/>
  <c r="A72" i="1" s="1"/>
  <c r="A71" i="1"/>
  <c r="A77" i="1"/>
  <c r="B71" i="1" l="1"/>
  <c r="B40" i="1"/>
  <c r="B39" i="1" s="1"/>
  <c r="B72" i="1" s="1"/>
  <c r="B77" i="1"/>
  <c r="C71" i="1"/>
  <c r="C40" i="1"/>
  <c r="C39" i="1" s="1"/>
  <c r="C72" i="1" s="1"/>
  <c r="C77" i="1"/>
</calcChain>
</file>

<file path=xl/sharedStrings.xml><?xml version="1.0" encoding="utf-8"?>
<sst xmlns="http://schemas.openxmlformats.org/spreadsheetml/2006/main" count="69" uniqueCount="58">
  <si>
    <t>ދައުލަތުގެ ބަޖެޓުގެ ޚުލާސާ</t>
  </si>
  <si>
    <t>(އަދަދުތައް ރުފިޔާއިން)</t>
  </si>
  <si>
    <t>ލަފާކުރި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</si>
  <si>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</si>
  <si>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</si>
  <si>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</si>
  <si>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</si>
  <si>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</si>
  <si>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</si>
  <si>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</si>
  <si>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</si>
  <si>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</si>
  <si>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</si>
  <si>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</si>
  <si>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</si>
  <si>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</si>
  <si>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</si>
  <si>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</si>
  <si>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</si>
  <si>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</si>
  <si>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</si>
  <si>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</si>
  <si>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</si>
  <si>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</si>
  <si>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</si>
  <si>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</si>
  <si>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</si>
  <si>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</si>
  <si>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</si>
  <si>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</si>
  <si>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</si>
  <si>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</si>
  <si>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</si>
  <si>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</si>
  <si>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</si>
  <si>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</si>
  <si>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</si>
  <si>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</si>
  <si>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 ލޯނު އަނބުރާދެއްކުން (ފޮރިން)</t>
  </si>
  <si>
    <t>ރާއްޖޭގެ ފަރާތްތަކުން</t>
  </si>
  <si>
    <t>ޑޮމެސްޓިކް ސެކިއުރިޓީޒް އަދި ލޯނު ފަދަ ތަކެތިން</t>
  </si>
  <si>
    <t>ސޮވްރިންގ ޑިވެލޮޕްމަންޓް ފަންޑުން ލިބޭ</t>
  </si>
  <si>
    <t>ޕްރައިވަޓައިޒޭޝަން ރިސިޕްޓް</t>
  </si>
  <si>
    <t>ސަބްސިޑިއަރީ ލޯނު ތަކުން އަނބުރާ ލިބޭ</t>
  </si>
  <si>
    <t>ސޮވްރިންގ ޑިވެލޮޕްމަންޓް ފަންޑަށް ޓްރާންސްފާރ ކުރާ</t>
  </si>
  <si>
    <t>ޖުމުލަ ފައިނޭންސިންގ</t>
  </si>
  <si>
    <t>މެމޮރެންޑަމް އައިޓަމް</t>
  </si>
  <si>
    <t>ނޮމިނަލް ޖީޑީޕީ (މިލިއަން ރުފިޔާއިން)</t>
  </si>
  <si>
    <t>ރިއަލް ޖީޑީޕީ (މިލިއަން ރުފިޔާއިން)</t>
  </si>
  <si>
    <t>ޖުމުލަ ދަރަނި (މިލިއަން ރުފިޔާއިން)</t>
  </si>
  <si>
    <t>ބޭރުގެ ދަރަނި (މިލިއަން ރުފިޔާއިން)</t>
  </si>
  <si>
    <t>އެތެރޭގެ ދަރަނި (މިލިއަން ރުފިޔާއިން)</t>
  </si>
  <si>
    <t>ގެރެންޓީދީފައިވާ ދަރަނި (މިލިއަން ރުފިޔާއިން)</t>
  </si>
  <si>
    <t>ޖީޑީޕީގެ އިންސައްތައިން:</t>
  </si>
  <si>
    <t>ޖުމުލަ ދަރަނި</t>
  </si>
  <si>
    <t>ބޭރުގެ ދަރަނި</t>
  </si>
  <si>
    <t>އެތެރޭގެ ދަރަނި</t>
  </si>
  <si>
    <t>ގެރެންޓީދީފައިވާ ދަރަނި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</si>
</sst>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#,##0.0_);\(#,##0.0\)"/>
    <numFmt numFmtId="166" formatCode="_(* #,##0_);_(* \(#,##0\);_(* &quot;-&quot;??_);_(@_)"/>
    <numFmt numFmtId="167" formatCode="_-* #,##0_-;\-* #,##0_-;_-* &quot;-&quot;??_-;_-@_-"/>
    <numFmt numFmtId="168" formatCode="0.0%"/>
    <numFmt numFmtId="169" formatCode="_-* #,##0.0_-;\-* #,##0.0_-;_-* &quot;-&quot;??_-;_-@_-"/>
  </numFmts>
  <fonts count="31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sz val="12"/>
      <color theme="1"/>
      <name val="Calibri"/>
      <family val="2"/>
      <scheme val="minor"/>
    </font>
    <font>
      <sz val="24"/>
      <color rgb="FFBF3256"/>
      <name val="Mv MAG Round"/>
      <family val="3"/>
    </font>
    <font>
      <sz val="12"/>
      <color rgb="FF454545"/>
      <name val="DAM_Nala"/>
    </font>
    <font>
      <b/>
      <sz val="13"/>
      <color theme="1"/>
      <name val="Roboto Condensed"/>
    </font>
    <font>
      <b/>
      <sz val="13"/>
      <color rgb="FFBF3256"/>
      <name val="Roboto Condensed"/>
    </font>
    <font>
      <b/>
      <sz val="24"/>
      <color theme="1"/>
      <name val="Faruma"/>
      <family val="3"/>
    </font>
    <font>
      <sz val="14"/>
      <color theme="1"/>
      <name val="Mv MAG Round"/>
      <family val="3"/>
    </font>
    <font>
      <sz val="14"/>
      <color rgb="FFBF3256"/>
      <name val="Mv MAG Round"/>
      <family val="3"/>
    </font>
    <font>
      <b/>
      <sz val="12"/>
      <color theme="1"/>
      <name val="Faruma"/>
      <family val="3"/>
    </font>
    <font>
      <sz val="12"/>
      <color rgb="FFBF3256"/>
      <name val="Century Gothic"/>
      <family val="2"/>
    </font>
    <font>
      <sz val="20"/>
      <color rgb="FF595959"/>
      <name val="Mv Eamaan XP"/>
      <family val="3"/>
    </font>
    <font>
      <sz val="20"/>
      <color rgb="FFBF3256"/>
      <name val="Mv Eamaan XP"/>
      <family val="3"/>
    </font>
    <font>
      <sz val="18"/>
      <color theme="1"/>
      <name val="Mv MAG Round"/>
      <family val="3"/>
    </font>
    <font>
      <sz val="12"/>
      <color rgb="FF454545"/>
      <name val="Roboto Condensed"/>
    </font>
    <font>
      <sz val="12"/>
      <color rgb="FFBF3256"/>
      <name val="Roboto Condensed"/>
    </font>
    <font>
      <b/>
      <sz val="12"/>
      <name val="Roboto Condensed"/>
    </font>
    <font>
      <b/>
      <sz val="12"/>
      <color rgb="FFBF3256"/>
      <name val="Roboto Condensed"/>
    </font>
    <font>
      <b/>
      <sz val="14"/>
      <name val="Mv MAG Round"/>
      <family val="3"/>
    </font>
    <font>
      <b/>
      <sz val="12"/>
      <name val="Faruma"/>
      <family val="3"/>
    </font>
    <font>
      <sz val="8"/>
      <color theme="1"/>
      <name val="Century Gothic"/>
      <family val="2"/>
    </font>
    <font>
      <sz val="12"/>
      <color rgb="FFFF0000"/>
      <name val="Century Gothic"/>
      <family val="2"/>
    </font>
    <font>
      <b/>
      <sz val="12"/>
      <color theme="1"/>
      <name val="Roboto Condensed"/>
    </font>
    <font>
      <b/>
      <sz val="12"/>
      <color theme="1"/>
      <name val="DAM_Nala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CF2F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F325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BF3256"/>
      </top>
      <bottom style="medium">
        <color rgb="FFBF3256"/>
      </bottom>
      <diagonal/>
    </border>
    <border>
      <left/>
      <right/>
      <top style="medium">
        <color rgb="FFFBAF18"/>
      </top>
      <bottom style="medium">
        <color rgb="FFFBAF18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BF3256"/>
      </bottom>
      <diagonal/>
    </border>
    <border>
      <left/>
      <right/>
      <top/>
      <bottom style="thin">
        <color theme="0" tint="-0.14993743705557422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4" applyNumberFormat="1" applyFont="1" applyBorder="1" applyAlignment="1">
      <alignment horizontal="right" vertical="center" readingOrder="2"/>
    </xf>
    <xf numFmtId="0" fontId="9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10" fillId="0" borderId="0" xfId="5" applyFont="1" applyFill="1" applyBorder="1" applyAlignment="1">
      <alignment horizontal="center" vertical="center" readingOrder="2"/>
    </xf>
    <xf numFmtId="0" fontId="11" fillId="2" borderId="0" xfId="5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Continuous" vertical="center"/>
    </xf>
    <xf numFmtId="0" fontId="13" fillId="0" borderId="1" xfId="5" applyFont="1" applyFill="1" applyBorder="1" applyAlignment="1">
      <alignment horizontal="centerContinuous" vertical="center" readingOrder="2"/>
    </xf>
    <xf numFmtId="0" fontId="14" fillId="2" borderId="1" xfId="5" applyFont="1" applyFill="1" applyBorder="1" applyAlignment="1">
      <alignment horizontal="centerContinuous" vertical="center" readingOrder="2"/>
    </xf>
    <xf numFmtId="0" fontId="13" fillId="0" borderId="1" xfId="5" applyFont="1" applyFill="1" applyBorder="1" applyAlignment="1">
      <alignment horizontal="center" vertical="center" readingOrder="2"/>
    </xf>
    <xf numFmtId="0" fontId="15" fillId="0" borderId="0" xfId="1" applyNumberFormat="1" applyFont="1" applyFill="1" applyBorder="1" applyAlignment="1">
      <alignment horizontal="center" vertical="center" wrapText="1" readingOrder="2"/>
    </xf>
    <xf numFmtId="0" fontId="16" fillId="2" borderId="0" xfId="0" applyFont="1" applyFill="1" applyAlignment="1">
      <alignment vertical="center"/>
    </xf>
    <xf numFmtId="165" fontId="17" fillId="0" borderId="0" xfId="1" applyNumberFormat="1" applyFont="1" applyFill="1" applyBorder="1" applyAlignment="1">
      <alignment horizontal="right" vertical="center"/>
    </xf>
    <xf numFmtId="165" fontId="18" fillId="2" borderId="0" xfId="1" applyNumberFormat="1" applyFont="1" applyFill="1" applyBorder="1" applyAlignment="1">
      <alignment horizontal="right" vertical="center"/>
    </xf>
    <xf numFmtId="165" fontId="19" fillId="0" borderId="0" xfId="1" applyNumberFormat="1" applyFont="1" applyFill="1" applyBorder="1" applyAlignment="1">
      <alignment horizontal="right" vertical="center" indent="2"/>
    </xf>
    <xf numFmtId="166" fontId="20" fillId="0" borderId="2" xfId="1" applyNumberFormat="1" applyFont="1" applyFill="1" applyBorder="1" applyAlignment="1">
      <alignment horizontal="right" vertical="center"/>
    </xf>
    <xf numFmtId="166" fontId="21" fillId="2" borderId="2" xfId="1" applyNumberFormat="1" applyFont="1" applyFill="1" applyBorder="1" applyAlignment="1">
      <alignment horizontal="right" vertical="center"/>
    </xf>
    <xf numFmtId="165" fontId="9" fillId="0" borderId="2" xfId="1" applyNumberFormat="1" applyFont="1" applyFill="1" applyBorder="1" applyAlignment="1">
      <alignment horizontal="right" vertical="center" indent="2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20" fillId="0" borderId="3" xfId="1" applyNumberFormat="1" applyFont="1" applyFill="1" applyBorder="1" applyAlignment="1">
      <alignment horizontal="right" vertical="center"/>
    </xf>
    <xf numFmtId="166" fontId="21" fillId="2" borderId="3" xfId="1" applyNumberFormat="1" applyFont="1" applyFill="1" applyBorder="1" applyAlignment="1">
      <alignment horizontal="right" vertical="center"/>
    </xf>
    <xf numFmtId="165" fontId="9" fillId="0" borderId="3" xfId="1" applyNumberFormat="1" applyFont="1" applyFill="1" applyBorder="1" applyAlignment="1">
      <alignment horizontal="right" vertical="center" indent="2"/>
    </xf>
    <xf numFmtId="166" fontId="20" fillId="0" borderId="0" xfId="1" applyNumberFormat="1" applyFont="1" applyFill="1" applyBorder="1" applyAlignment="1">
      <alignment horizontal="right" vertical="center"/>
    </xf>
    <xf numFmtId="166" fontId="21" fillId="2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 indent="2"/>
    </xf>
    <xf numFmtId="166" fontId="22" fillId="0" borderId="4" xfId="1" applyNumberFormat="1" applyFont="1" applyFill="1" applyBorder="1" applyAlignment="1">
      <alignment horizontal="right" vertical="center"/>
    </xf>
    <xf numFmtId="166" fontId="23" fillId="2" borderId="4" xfId="1" applyNumberFormat="1" applyFont="1" applyFill="1" applyBorder="1" applyAlignment="1">
      <alignment horizontal="right" vertical="center"/>
    </xf>
    <xf numFmtId="165" fontId="24" fillId="0" borderId="4" xfId="1" applyNumberFormat="1" applyFont="1" applyFill="1" applyBorder="1" applyAlignment="1">
      <alignment horizontal="left" vertical="center" indent="2"/>
    </xf>
    <xf numFmtId="166" fontId="22" fillId="0" borderId="5" xfId="1" applyNumberFormat="1" applyFont="1" applyFill="1" applyBorder="1" applyAlignment="1">
      <alignment horizontal="right" vertical="center"/>
    </xf>
    <xf numFmtId="166" fontId="23" fillId="2" borderId="5" xfId="1" applyNumberFormat="1" applyFont="1" applyFill="1" applyBorder="1" applyAlignment="1">
      <alignment horizontal="right" vertical="center"/>
    </xf>
    <xf numFmtId="165" fontId="25" fillId="0" borderId="5" xfId="1" applyNumberFormat="1" applyFont="1" applyFill="1" applyBorder="1" applyAlignment="1">
      <alignment horizontal="left" vertical="center" indent="2"/>
    </xf>
    <xf numFmtId="166" fontId="26" fillId="0" borderId="0" xfId="1" applyNumberFormat="1" applyFont="1" applyAlignment="1">
      <alignment horizontal="center" vertical="center"/>
    </xf>
    <xf numFmtId="166" fontId="26" fillId="0" borderId="0" xfId="1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166" fontId="20" fillId="0" borderId="6" xfId="1" applyNumberFormat="1" applyFont="1" applyFill="1" applyBorder="1" applyAlignment="1">
      <alignment horizontal="right" vertical="center"/>
    </xf>
    <xf numFmtId="166" fontId="21" fillId="2" borderId="6" xfId="1" applyNumberFormat="1" applyFont="1" applyFill="1" applyBorder="1" applyAlignment="1">
      <alignment horizontal="right" vertical="center"/>
    </xf>
    <xf numFmtId="165" fontId="9" fillId="0" borderId="6" xfId="1" applyNumberFormat="1" applyFont="1" applyFill="1" applyBorder="1" applyAlignment="1">
      <alignment horizontal="right" vertical="center" indent="2"/>
    </xf>
    <xf numFmtId="165" fontId="9" fillId="0" borderId="3" xfId="1" applyNumberFormat="1" applyFont="1" applyFill="1" applyBorder="1" applyAlignment="1">
      <alignment horizontal="right" vertical="center" indent="5"/>
    </xf>
    <xf numFmtId="165" fontId="9" fillId="0" borderId="2" xfId="1" applyNumberFormat="1" applyFont="1" applyFill="1" applyBorder="1" applyAlignment="1">
      <alignment horizontal="right" vertical="center" indent="5"/>
    </xf>
    <xf numFmtId="165" fontId="9" fillId="0" borderId="0" xfId="1" applyNumberFormat="1" applyFont="1" applyFill="1" applyBorder="1" applyAlignment="1">
      <alignment horizontal="right" vertical="center" indent="5"/>
    </xf>
    <xf numFmtId="166" fontId="28" fillId="0" borderId="7" xfId="1" applyNumberFormat="1" applyFont="1" applyFill="1" applyBorder="1" applyAlignment="1">
      <alignment horizontal="right" vertical="center"/>
    </xf>
    <xf numFmtId="166" fontId="23" fillId="2" borderId="7" xfId="1" applyNumberFormat="1" applyFont="1" applyFill="1" applyBorder="1" applyAlignment="1">
      <alignment horizontal="right" vertical="center"/>
    </xf>
    <xf numFmtId="165" fontId="29" fillId="0" borderId="7" xfId="1" applyNumberFormat="1" applyFont="1" applyFill="1" applyBorder="1" applyAlignment="1">
      <alignment horizontal="right" vertical="center" indent="1"/>
    </xf>
    <xf numFmtId="166" fontId="20" fillId="0" borderId="8" xfId="1" applyNumberFormat="1" applyFont="1" applyFill="1" applyBorder="1" applyAlignment="1">
      <alignment horizontal="right" vertical="center"/>
    </xf>
    <xf numFmtId="166" fontId="21" fillId="2" borderId="8" xfId="1" applyNumberFormat="1" applyFont="1" applyFill="1" applyBorder="1" applyAlignment="1">
      <alignment horizontal="right" vertical="center"/>
    </xf>
    <xf numFmtId="165" fontId="9" fillId="0" borderId="8" xfId="1" applyNumberFormat="1" applyFont="1" applyFill="1" applyBorder="1" applyAlignment="1">
      <alignment horizontal="right" vertical="center" indent="4"/>
    </xf>
    <xf numFmtId="165" fontId="9" fillId="0" borderId="3" xfId="1" applyNumberFormat="1" applyFont="1" applyFill="1" applyBorder="1" applyAlignment="1">
      <alignment horizontal="right" vertical="center" indent="4"/>
    </xf>
    <xf numFmtId="166" fontId="0" fillId="0" borderId="0" xfId="1" applyNumberFormat="1" applyFont="1" applyAlignment="1">
      <alignment vertical="center"/>
    </xf>
    <xf numFmtId="165" fontId="9" fillId="0" borderId="0" xfId="1" applyNumberFormat="1" applyFont="1" applyFill="1" applyBorder="1" applyAlignment="1">
      <alignment horizontal="right" vertical="center" indent="4"/>
    </xf>
    <xf numFmtId="166" fontId="30" fillId="0" borderId="0" xfId="1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5" fontId="9" fillId="0" borderId="2" xfId="1" applyNumberFormat="1" applyFont="1" applyFill="1" applyBorder="1" applyAlignment="1">
      <alignment horizontal="right" vertical="center" indent="4"/>
    </xf>
    <xf numFmtId="165" fontId="9" fillId="0" borderId="2" xfId="1" applyNumberFormat="1" applyFont="1" applyFill="1" applyBorder="1" applyAlignment="1">
      <alignment horizontal="right" vertical="center" indent="6"/>
    </xf>
    <xf numFmtId="165" fontId="9" fillId="0" borderId="0" xfId="1" applyNumberFormat="1" applyFont="1" applyFill="1" applyBorder="1" applyAlignment="1">
      <alignment horizontal="right" vertical="center" indent="6"/>
    </xf>
    <xf numFmtId="167" fontId="20" fillId="0" borderId="0" xfId="1" applyNumberFormat="1" applyFont="1" applyFill="1" applyBorder="1" applyAlignment="1">
      <alignment vertical="center"/>
    </xf>
    <xf numFmtId="167" fontId="21" fillId="2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horizontal="right" vertical="center" indent="2" readingOrder="2"/>
    </xf>
    <xf numFmtId="167" fontId="20" fillId="0" borderId="3" xfId="1" applyNumberFormat="1" applyFont="1" applyFill="1" applyBorder="1" applyAlignment="1">
      <alignment vertical="center"/>
    </xf>
    <xf numFmtId="167" fontId="21" fillId="2" borderId="3" xfId="1" applyNumberFormat="1" applyFont="1" applyFill="1" applyBorder="1" applyAlignment="1">
      <alignment vertical="center"/>
    </xf>
    <xf numFmtId="0" fontId="9" fillId="0" borderId="3" xfId="1" applyNumberFormat="1" applyFont="1" applyBorder="1" applyAlignment="1">
      <alignment horizontal="right" vertical="center" indent="2" readingOrder="2"/>
    </xf>
    <xf numFmtId="167" fontId="28" fillId="0" borderId="0" xfId="1" applyNumberFormat="1" applyFont="1" applyFill="1" applyBorder="1" applyAlignment="1">
      <alignment vertical="center"/>
    </xf>
    <xf numFmtId="167" fontId="23" fillId="2" borderId="0" xfId="1" applyNumberFormat="1" applyFont="1" applyFill="1" applyBorder="1" applyAlignment="1">
      <alignment vertical="center"/>
    </xf>
    <xf numFmtId="0" fontId="29" fillId="0" borderId="0" xfId="1" applyNumberFormat="1" applyFont="1" applyBorder="1" applyAlignment="1">
      <alignment horizontal="right" vertical="center" indent="2" readingOrder="2"/>
    </xf>
    <xf numFmtId="0" fontId="9" fillId="0" borderId="3" xfId="1" applyNumberFormat="1" applyFont="1" applyBorder="1" applyAlignment="1">
      <alignment horizontal="right" vertical="center" indent="4" readingOrder="2"/>
    </xf>
    <xf numFmtId="0" fontId="9" fillId="0" borderId="0" xfId="1" applyNumberFormat="1" applyFont="1" applyBorder="1" applyAlignment="1">
      <alignment horizontal="right" vertical="center" indent="4"/>
    </xf>
    <xf numFmtId="165" fontId="24" fillId="0" borderId="4" xfId="1" applyNumberFormat="1" applyFont="1" applyFill="1" applyBorder="1" applyAlignment="1">
      <alignment horizontal="right" vertical="center" indent="2"/>
    </xf>
    <xf numFmtId="168" fontId="20" fillId="0" borderId="0" xfId="2" applyNumberFormat="1" applyFont="1" applyBorder="1" applyAlignment="1">
      <alignment vertical="center"/>
    </xf>
    <xf numFmtId="168" fontId="21" fillId="2" borderId="0" xfId="2" applyNumberFormat="1" applyFont="1" applyFill="1" applyBorder="1" applyAlignment="1">
      <alignment vertical="center"/>
    </xf>
    <xf numFmtId="169" fontId="9" fillId="0" borderId="0" xfId="1" applyNumberFormat="1" applyFont="1" applyBorder="1" applyAlignment="1">
      <alignment horizontal="right" vertical="center" indent="2"/>
    </xf>
    <xf numFmtId="168" fontId="20" fillId="0" borderId="3" xfId="2" applyNumberFormat="1" applyFont="1" applyBorder="1" applyAlignment="1">
      <alignment vertical="center"/>
    </xf>
    <xf numFmtId="168" fontId="21" fillId="2" borderId="3" xfId="2" applyNumberFormat="1" applyFont="1" applyFill="1" applyBorder="1" applyAlignment="1">
      <alignment vertical="center"/>
    </xf>
    <xf numFmtId="169" fontId="9" fillId="0" borderId="3" xfId="1" applyNumberFormat="1" applyFont="1" applyBorder="1" applyAlignment="1">
      <alignment horizontal="right" vertical="center" indent="2"/>
    </xf>
    <xf numFmtId="168" fontId="28" fillId="0" borderId="0" xfId="2" applyNumberFormat="1" applyFont="1" applyBorder="1" applyAlignment="1">
      <alignment vertical="center"/>
    </xf>
    <xf numFmtId="168" fontId="23" fillId="2" borderId="0" xfId="2" applyNumberFormat="1" applyFont="1" applyFill="1" applyBorder="1" applyAlignment="1">
      <alignment vertical="center"/>
    </xf>
    <xf numFmtId="169" fontId="29" fillId="0" borderId="0" xfId="1" applyNumberFormat="1" applyFont="1" applyBorder="1" applyAlignment="1">
      <alignment horizontal="right" vertical="center" indent="2"/>
    </xf>
    <xf numFmtId="169" fontId="9" fillId="0" borderId="3" xfId="1" applyNumberFormat="1" applyFont="1" applyBorder="1" applyAlignment="1">
      <alignment horizontal="right" vertical="center" indent="4"/>
    </xf>
  </cellXfs>
  <cellStyles count="6">
    <cellStyle name="Comma" xfId="1" builtinId="3"/>
    <cellStyle name="Comma 12" xfId="3"/>
    <cellStyle name="Comma 3" xfId="4"/>
    <cellStyle name="Normal" xfId="0" builtinId="0"/>
    <cellStyle name="Normal 2 2" xfId="5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CFC9CBF8-1E9E-44B5-AE15-31AAA6DC27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N128"/>
  <sheetViews>
    <sheetView showGridLines="0" tabSelected="1" topLeftCell="A36" zoomScaleNormal="100" zoomScaleSheetLayoutView="85" workbookViewId="0">
      <selection activeCell="C47" sqref="C47"/>
    </sheetView>
  </sheetViews>
  <sheetFormatPr defaultColWidth="8.88671875" defaultRowHeight="17.25" x14ac:dyDescent="0.3"/>
  <cols>
    <col min="1" max="4" width="14.88671875" style="1" bestFit="1" customWidth="1"/>
    <col min="5" max="5" width="15.5546875" style="1" bestFit="1" customWidth="1"/>
    <col min="6" max="6" width="48.33203125" style="1" customWidth="1"/>
    <col min="7" max="7" width="10" style="3" bestFit="1" customWidth="1"/>
    <col min="8" max="8" width="10" style="1" bestFit="1" customWidth="1"/>
    <col min="9" max="9" width="11.21875" style="1" bestFit="1" customWidth="1"/>
    <col min="10" max="10" width="10" style="1" bestFit="1" customWidth="1"/>
    <col min="11" max="11" width="14.77734375" style="1" bestFit="1" customWidth="1"/>
    <col min="12" max="13" width="15.44140625" style="1" bestFit="1" customWidth="1"/>
    <col min="14" max="14" width="13.77734375" style="1" bestFit="1" customWidth="1"/>
    <col min="15" max="16384" width="8.88671875" style="1"/>
  </cols>
  <sheetData>
    <row r="1" spans="1:13" ht="18.75" hidden="1" customHeight="1" x14ac:dyDescent="0.3">
      <c r="F1" s="2"/>
    </row>
    <row r="2" spans="1:13" s="10" customFormat="1" ht="18.75" hidden="1" customHeight="1" x14ac:dyDescent="0.3">
      <c r="A2" s="4"/>
      <c r="B2" s="5"/>
      <c r="C2" s="4"/>
      <c r="D2" s="6"/>
      <c r="E2" s="7"/>
      <c r="F2" s="8"/>
      <c r="G2" s="9"/>
    </row>
    <row r="3" spans="1:13" ht="37.5" customHeight="1" x14ac:dyDescent="0.3">
      <c r="F3" s="11" t="s">
        <v>0</v>
      </c>
    </row>
    <row r="4" spans="1:13" ht="18.75" customHeight="1" x14ac:dyDescent="0.3">
      <c r="F4" s="12" t="s">
        <v>1</v>
      </c>
    </row>
    <row r="5" spans="1:13" ht="11.25" customHeight="1" x14ac:dyDescent="0.3">
      <c r="F5" s="13"/>
    </row>
    <row r="6" spans="1:13" ht="30" customHeight="1" x14ac:dyDescent="0.3">
      <c r="A6" s="14">
        <v>2024</v>
      </c>
      <c r="B6" s="14">
        <v>2023</v>
      </c>
      <c r="C6" s="15">
        <v>2022</v>
      </c>
      <c r="D6" s="14">
        <v>2021</v>
      </c>
      <c r="E6" s="14">
        <v>2020</v>
      </c>
      <c r="F6" s="16"/>
    </row>
    <row r="7" spans="1:13" ht="30" customHeight="1" thickBot="1" x14ac:dyDescent="0.35">
      <c r="A7" s="17" t="s">
        <v>2</v>
      </c>
      <c r="B7" s="17" t="s">
        <v>2</v>
      </c>
      <c r="C7" s="18" t="s">
        <v>2</v>
      </c>
      <c r="D7" s="19" t="s">
        <v>3</v>
      </c>
      <c r="E7" s="19" t="s">
        <v>4</v>
      </c>
      <c r="F7" s="20"/>
    </row>
    <row r="8" spans="1:13" ht="11.25" customHeight="1" x14ac:dyDescent="0.3">
      <c r="C8" s="21"/>
    </row>
    <row r="9" spans="1:13" ht="37.5" customHeight="1" x14ac:dyDescent="0.3">
      <c r="A9" s="22"/>
      <c r="B9" s="22"/>
      <c r="C9" s="23"/>
      <c r="D9" s="22"/>
      <c r="E9" s="22"/>
      <c r="F9" s="24" t="s">
        <v>5</v>
      </c>
    </row>
    <row r="10" spans="1:13" ht="33.75" customHeight="1" x14ac:dyDescent="0.3">
      <c r="A10" s="25">
        <v>24611236442</v>
      </c>
      <c r="B10" s="25">
        <v>22959058755</v>
      </c>
      <c r="C10" s="26">
        <v>20838241252</v>
      </c>
      <c r="D10" s="25">
        <v>17665452153</v>
      </c>
      <c r="E10" s="25">
        <v>13922112928</v>
      </c>
      <c r="F10" s="27" t="s">
        <v>6</v>
      </c>
      <c r="G10" s="28"/>
      <c r="H10" s="29"/>
      <c r="I10" s="29"/>
      <c r="J10" s="29"/>
      <c r="K10" s="29"/>
      <c r="L10" s="29"/>
      <c r="M10" s="29"/>
    </row>
    <row r="11" spans="1:13" ht="33.75" customHeight="1" x14ac:dyDescent="0.3">
      <c r="A11" s="30">
        <v>1161547717</v>
      </c>
      <c r="B11" s="30">
        <v>1077920538</v>
      </c>
      <c r="C11" s="31">
        <v>948259796</v>
      </c>
      <c r="D11" s="30">
        <v>870385005</v>
      </c>
      <c r="E11" s="30">
        <v>512460289</v>
      </c>
      <c r="F11" s="32" t="s">
        <v>7</v>
      </c>
      <c r="G11" s="28"/>
      <c r="H11" s="29"/>
      <c r="I11" s="29"/>
      <c r="J11" s="29"/>
      <c r="K11" s="29"/>
      <c r="L11" s="29"/>
      <c r="M11" s="29"/>
    </row>
    <row r="12" spans="1:13" ht="33.75" customHeight="1" thickBot="1" x14ac:dyDescent="0.35">
      <c r="A12" s="33">
        <v>-579206022</v>
      </c>
      <c r="B12" s="33">
        <v>-519744061</v>
      </c>
      <c r="C12" s="34">
        <v>-418410936</v>
      </c>
      <c r="D12" s="33">
        <v>-10980452</v>
      </c>
      <c r="E12" s="33">
        <v>-185148725</v>
      </c>
      <c r="F12" s="35" t="s">
        <v>8</v>
      </c>
      <c r="G12" s="28"/>
      <c r="H12" s="29"/>
    </row>
    <row r="13" spans="1:13" ht="33.75" customHeight="1" thickBot="1" x14ac:dyDescent="0.35">
      <c r="A13" s="36">
        <f t="shared" ref="A13:C13" si="0">SUM(A10:A12)</f>
        <v>25193578137</v>
      </c>
      <c r="B13" s="36">
        <f t="shared" si="0"/>
        <v>23517235232</v>
      </c>
      <c r="C13" s="37">
        <f t="shared" si="0"/>
        <v>21368090112</v>
      </c>
      <c r="D13" s="36">
        <f>SUM(D10:D12)</f>
        <v>18524856706</v>
      </c>
      <c r="E13" s="36">
        <f>SUM(E10:E12)</f>
        <v>14249424492</v>
      </c>
      <c r="F13" s="38" t="s">
        <v>9</v>
      </c>
      <c r="G13" s="28"/>
    </row>
    <row r="14" spans="1:13" ht="33.75" customHeight="1" x14ac:dyDescent="0.3">
      <c r="A14" s="25">
        <v>1542000000</v>
      </c>
      <c r="B14" s="25">
        <v>3855000000</v>
      </c>
      <c r="C14" s="26">
        <v>2313108000</v>
      </c>
      <c r="D14" s="25">
        <v>551073543</v>
      </c>
      <c r="E14" s="25">
        <v>605203722</v>
      </c>
      <c r="F14" s="27" t="s">
        <v>10</v>
      </c>
      <c r="G14" s="28"/>
      <c r="H14" s="29"/>
    </row>
    <row r="15" spans="1:13" ht="33.75" customHeight="1" thickBot="1" x14ac:dyDescent="0.35">
      <c r="A15" s="25">
        <v>575179551</v>
      </c>
      <c r="B15" s="25">
        <v>605289191</v>
      </c>
      <c r="C15" s="26">
        <v>598693520</v>
      </c>
      <c r="D15" s="25">
        <v>602683464</v>
      </c>
      <c r="E15" s="25">
        <v>367261610</v>
      </c>
      <c r="F15" s="27" t="s">
        <v>11</v>
      </c>
      <c r="G15" s="28"/>
      <c r="H15" s="29"/>
    </row>
    <row r="16" spans="1:13" ht="33.75" customHeight="1" thickBot="1" x14ac:dyDescent="0.35">
      <c r="A16" s="36">
        <f t="shared" ref="A16:C16" si="1">SUM(A14:A15)</f>
        <v>2117179551</v>
      </c>
      <c r="B16" s="36">
        <f t="shared" si="1"/>
        <v>4460289191</v>
      </c>
      <c r="C16" s="37">
        <f t="shared" si="1"/>
        <v>2911801520</v>
      </c>
      <c r="D16" s="36">
        <f>SUM(D14:D15)</f>
        <v>1153757007</v>
      </c>
      <c r="E16" s="36">
        <f>SUM(E14:E15)</f>
        <v>972465332</v>
      </c>
      <c r="F16" s="38" t="s">
        <v>12</v>
      </c>
      <c r="G16" s="28"/>
      <c r="H16" s="29"/>
    </row>
    <row r="17" spans="1:14" ht="11.25" customHeight="1" thickBot="1" x14ac:dyDescent="0.35">
      <c r="A17" s="39"/>
      <c r="B17" s="39"/>
      <c r="C17" s="40"/>
      <c r="D17" s="39"/>
      <c r="E17" s="39"/>
      <c r="F17" s="41"/>
      <c r="G17" s="28"/>
    </row>
    <row r="18" spans="1:14" ht="33.75" customHeight="1" thickBot="1" x14ac:dyDescent="0.35">
      <c r="A18" s="36">
        <f t="shared" ref="A18:C18" si="2">A16+A13</f>
        <v>27310757688</v>
      </c>
      <c r="B18" s="36">
        <f t="shared" si="2"/>
        <v>27977524423</v>
      </c>
      <c r="C18" s="37">
        <f t="shared" si="2"/>
        <v>24279891632</v>
      </c>
      <c r="D18" s="36">
        <f>D16+D13</f>
        <v>19678613713</v>
      </c>
      <c r="E18" s="36">
        <f>E16+E13</f>
        <v>15221889824</v>
      </c>
      <c r="F18" s="38" t="s">
        <v>13</v>
      </c>
      <c r="G18" s="42"/>
      <c r="H18" s="43"/>
      <c r="I18" s="43"/>
      <c r="J18" s="43"/>
      <c r="K18" s="43"/>
    </row>
    <row r="19" spans="1:14" ht="11.25" customHeight="1" x14ac:dyDescent="0.3">
      <c r="C19" s="21"/>
      <c r="G19" s="42"/>
      <c r="H19" s="42"/>
      <c r="I19" s="42"/>
      <c r="J19" s="42"/>
      <c r="K19" s="42"/>
    </row>
    <row r="20" spans="1:14" ht="37.5" customHeight="1" x14ac:dyDescent="0.3">
      <c r="A20" s="22"/>
      <c r="B20" s="22"/>
      <c r="C20" s="23"/>
      <c r="D20" s="22"/>
      <c r="E20" s="22"/>
      <c r="F20" s="24" t="s">
        <v>14</v>
      </c>
      <c r="G20" s="28"/>
      <c r="H20" s="29"/>
      <c r="J20" s="29"/>
    </row>
    <row r="21" spans="1:14" ht="33.75" customHeight="1" x14ac:dyDescent="0.3">
      <c r="A21" s="25">
        <v>34793687111</v>
      </c>
      <c r="B21" s="25">
        <v>36519151205</v>
      </c>
      <c r="C21" s="26">
        <v>32788284890</v>
      </c>
      <c r="D21" s="25">
        <v>33767816836</v>
      </c>
      <c r="E21" s="25">
        <v>26801192494</v>
      </c>
      <c r="F21" s="27" t="s">
        <v>15</v>
      </c>
      <c r="G21" s="28"/>
      <c r="H21" s="29"/>
      <c r="I21" s="28"/>
      <c r="J21" s="29"/>
      <c r="K21" s="44"/>
      <c r="L21" s="44"/>
      <c r="M21" s="44"/>
      <c r="N21" s="44"/>
    </row>
    <row r="22" spans="1:14" ht="33.75" customHeight="1" x14ac:dyDescent="0.3">
      <c r="A22" s="30">
        <v>653244676</v>
      </c>
      <c r="B22" s="30">
        <v>646920269</v>
      </c>
      <c r="C22" s="31">
        <v>591509659</v>
      </c>
      <c r="D22" s="30">
        <v>662220338</v>
      </c>
      <c r="E22" s="30">
        <v>1739953420</v>
      </c>
      <c r="F22" s="32" t="s">
        <v>16</v>
      </c>
      <c r="G22" s="28"/>
      <c r="H22" s="28"/>
      <c r="I22" s="28"/>
      <c r="J22" s="29"/>
      <c r="K22" s="44"/>
      <c r="L22" s="44"/>
      <c r="M22" s="44"/>
      <c r="N22" s="44"/>
    </row>
    <row r="23" spans="1:14" ht="33.75" customHeight="1" x14ac:dyDescent="0.3">
      <c r="A23" s="30">
        <v>11577247</v>
      </c>
      <c r="B23" s="30">
        <v>11361654</v>
      </c>
      <c r="C23" s="31">
        <v>23954393</v>
      </c>
      <c r="D23" s="30">
        <v>30182300</v>
      </c>
      <c r="E23" s="30">
        <v>26407057</v>
      </c>
      <c r="F23" s="32" t="s">
        <v>17</v>
      </c>
      <c r="G23" s="28"/>
      <c r="H23" s="29"/>
      <c r="I23" s="28"/>
      <c r="J23" s="29"/>
      <c r="K23" s="44"/>
      <c r="L23" s="44"/>
      <c r="M23" s="44"/>
      <c r="N23" s="44"/>
    </row>
    <row r="24" spans="1:14" ht="33.75" customHeight="1" x14ac:dyDescent="0.3">
      <c r="A24" s="30">
        <v>580179551</v>
      </c>
      <c r="B24" s="30">
        <v>609847940</v>
      </c>
      <c r="C24" s="31">
        <v>603453382</v>
      </c>
      <c r="D24" s="30">
        <v>622832609</v>
      </c>
      <c r="E24" s="30">
        <v>372083695</v>
      </c>
      <c r="F24" s="32" t="s">
        <v>18</v>
      </c>
      <c r="G24" s="28"/>
      <c r="H24" s="29"/>
      <c r="I24" s="28"/>
      <c r="J24" s="29"/>
      <c r="K24" s="44"/>
      <c r="L24" s="44"/>
      <c r="M24" s="44"/>
      <c r="N24" s="44"/>
    </row>
    <row r="25" spans="1:14" ht="33.75" customHeight="1" x14ac:dyDescent="0.3">
      <c r="A25" s="30">
        <v>3921021635</v>
      </c>
      <c r="B25" s="30">
        <v>3117674124</v>
      </c>
      <c r="C25" s="31">
        <v>2885433915</v>
      </c>
      <c r="D25" s="30">
        <v>2084635436</v>
      </c>
      <c r="E25" s="30">
        <v>1216893209</v>
      </c>
      <c r="F25" s="32" t="s">
        <v>19</v>
      </c>
      <c r="G25" s="28"/>
      <c r="H25" s="29"/>
      <c r="I25" s="28"/>
      <c r="J25" s="29"/>
      <c r="K25" s="44"/>
      <c r="L25" s="44"/>
      <c r="M25" s="44"/>
      <c r="N25" s="44"/>
    </row>
    <row r="26" spans="1:14" ht="33.75" customHeight="1" thickBot="1" x14ac:dyDescent="0.35">
      <c r="A26" s="45">
        <v>34793687</v>
      </c>
      <c r="B26" s="45">
        <v>36519151</v>
      </c>
      <c r="C26" s="46">
        <v>32788285</v>
      </c>
      <c r="D26" s="45">
        <v>0</v>
      </c>
      <c r="E26" s="45">
        <v>0</v>
      </c>
      <c r="F26" s="47" t="s">
        <v>20</v>
      </c>
      <c r="G26" s="28"/>
      <c r="H26" s="28"/>
      <c r="I26" s="28"/>
      <c r="K26" s="44"/>
      <c r="L26" s="44"/>
      <c r="M26" s="44"/>
      <c r="N26" s="44"/>
    </row>
    <row r="27" spans="1:14" ht="33.75" customHeight="1" thickBot="1" x14ac:dyDescent="0.35">
      <c r="A27" s="36">
        <f t="shared" ref="A27:C27" si="3">SUM(A21:A26)</f>
        <v>39994503907</v>
      </c>
      <c r="B27" s="36">
        <f t="shared" si="3"/>
        <v>40941474343</v>
      </c>
      <c r="C27" s="37">
        <f t="shared" si="3"/>
        <v>36925424524</v>
      </c>
      <c r="D27" s="36">
        <f>SUM(D21:D26)</f>
        <v>37167687519</v>
      </c>
      <c r="E27" s="36">
        <f>SUM(E21:E26)</f>
        <v>30156529875</v>
      </c>
      <c r="F27" s="38" t="s">
        <v>21</v>
      </c>
      <c r="G27" s="42"/>
      <c r="H27" s="43"/>
      <c r="I27" s="43"/>
      <c r="J27" s="43"/>
      <c r="K27" s="43"/>
      <c r="L27" s="44"/>
      <c r="M27" s="44"/>
      <c r="N27" s="44"/>
    </row>
    <row r="28" spans="1:14" ht="33.75" customHeight="1" x14ac:dyDescent="0.3">
      <c r="A28" s="25">
        <v>-795395200</v>
      </c>
      <c r="B28" s="25">
        <v>-939173831</v>
      </c>
      <c r="C28" s="26">
        <v>-370639700</v>
      </c>
      <c r="D28" s="25">
        <v>-659035100</v>
      </c>
      <c r="E28" s="25">
        <v>-439818438</v>
      </c>
      <c r="F28" s="27" t="s">
        <v>22</v>
      </c>
      <c r="G28" s="42"/>
      <c r="H28" s="42"/>
      <c r="I28" s="42"/>
      <c r="J28" s="42"/>
      <c r="K28" s="42"/>
      <c r="L28" s="3"/>
    </row>
    <row r="29" spans="1:14" ht="33.75" customHeight="1" x14ac:dyDescent="0.3">
      <c r="A29" s="30">
        <v>-1703365000</v>
      </c>
      <c r="B29" s="30">
        <v>-4001721000</v>
      </c>
      <c r="C29" s="31">
        <v>-2491104000</v>
      </c>
      <c r="D29" s="30">
        <v>-3760400000</v>
      </c>
      <c r="E29" s="30">
        <v>-753310965</v>
      </c>
      <c r="F29" s="48" t="s">
        <v>23</v>
      </c>
      <c r="G29" s="29"/>
      <c r="H29" s="29"/>
      <c r="I29" s="29"/>
      <c r="J29" s="29"/>
      <c r="K29" s="29"/>
    </row>
    <row r="30" spans="1:14" ht="33.75" customHeight="1" x14ac:dyDescent="0.3">
      <c r="A30" s="25">
        <v>-15274613</v>
      </c>
      <c r="B30" s="25">
        <v>-27698863</v>
      </c>
      <c r="C30" s="26">
        <v>-35732690</v>
      </c>
      <c r="D30" s="25">
        <v>-21268131</v>
      </c>
      <c r="E30" s="25">
        <v>-9866269</v>
      </c>
      <c r="F30" s="49" t="s">
        <v>24</v>
      </c>
      <c r="G30" s="28"/>
    </row>
    <row r="31" spans="1:14" ht="33.75" customHeight="1" thickBot="1" x14ac:dyDescent="0.35">
      <c r="A31" s="33">
        <v>0</v>
      </c>
      <c r="B31" s="33">
        <v>0</v>
      </c>
      <c r="C31" s="34">
        <v>0</v>
      </c>
      <c r="D31" s="33">
        <v>-225721671</v>
      </c>
      <c r="E31" s="33">
        <v>-200000000</v>
      </c>
      <c r="F31" s="50" t="s">
        <v>25</v>
      </c>
      <c r="G31" s="28"/>
      <c r="H31" s="28"/>
      <c r="I31" s="28"/>
    </row>
    <row r="32" spans="1:14" ht="33.75" customHeight="1" thickBot="1" x14ac:dyDescent="0.35">
      <c r="A32" s="36">
        <f t="shared" ref="A32:C32" si="4">SUM(A27:A31)</f>
        <v>37480469094</v>
      </c>
      <c r="B32" s="36">
        <f t="shared" si="4"/>
        <v>35972880649</v>
      </c>
      <c r="C32" s="37">
        <f t="shared" si="4"/>
        <v>34027948134</v>
      </c>
      <c r="D32" s="36">
        <f>SUM(D27:D31)</f>
        <v>32501262617</v>
      </c>
      <c r="E32" s="36">
        <f>SUM(E27:E31)</f>
        <v>28753534203</v>
      </c>
      <c r="F32" s="38" t="s">
        <v>26</v>
      </c>
      <c r="G32" s="28"/>
      <c r="K32" s="29"/>
    </row>
    <row r="33" spans="1:13" ht="11.25" customHeight="1" x14ac:dyDescent="0.3">
      <c r="C33" s="21"/>
      <c r="G33" s="29"/>
      <c r="H33" s="29"/>
      <c r="I33" s="29"/>
    </row>
    <row r="34" spans="1:13" ht="37.5" customHeight="1" x14ac:dyDescent="0.3">
      <c r="A34" s="22"/>
      <c r="B34" s="22"/>
      <c r="C34" s="23"/>
      <c r="D34" s="22"/>
      <c r="E34" s="22"/>
      <c r="F34" s="24" t="s">
        <v>27</v>
      </c>
    </row>
    <row r="35" spans="1:13" ht="33.75" customHeight="1" x14ac:dyDescent="0.3">
      <c r="A35" s="25">
        <f t="shared" ref="A35:D35" si="5">A18</f>
        <v>27310757688</v>
      </c>
      <c r="B35" s="25">
        <f t="shared" si="5"/>
        <v>27977524423</v>
      </c>
      <c r="C35" s="26">
        <f t="shared" si="5"/>
        <v>24279891632</v>
      </c>
      <c r="D35" s="25">
        <f t="shared" si="5"/>
        <v>19678613713</v>
      </c>
      <c r="E35" s="25">
        <f>E18</f>
        <v>15221889824</v>
      </c>
      <c r="F35" s="27" t="s">
        <v>13</v>
      </c>
      <c r="G35" s="28"/>
    </row>
    <row r="36" spans="1:13" ht="33.75" customHeight="1" thickBot="1" x14ac:dyDescent="0.35">
      <c r="A36" s="45">
        <f>-A32</f>
        <v>-37480469094</v>
      </c>
      <c r="B36" s="45">
        <f>-B32</f>
        <v>-35972880649</v>
      </c>
      <c r="C36" s="46">
        <f>-C32</f>
        <v>-34027948134</v>
      </c>
      <c r="D36" s="45">
        <f>-D32</f>
        <v>-32501262617</v>
      </c>
      <c r="E36" s="45">
        <f>-E32</f>
        <v>-28753534203</v>
      </c>
      <c r="F36" s="47" t="s">
        <v>28</v>
      </c>
      <c r="G36" s="28"/>
    </row>
    <row r="37" spans="1:13" ht="33.75" customHeight="1" thickBot="1" x14ac:dyDescent="0.35">
      <c r="A37" s="36">
        <f t="shared" ref="A37:C37" si="6">SUM(A35:A36)</f>
        <v>-10169711406</v>
      </c>
      <c r="B37" s="36">
        <f t="shared" si="6"/>
        <v>-7995356226</v>
      </c>
      <c r="C37" s="37">
        <f t="shared" si="6"/>
        <v>-9748056502</v>
      </c>
      <c r="D37" s="36">
        <f>SUM(D35:D36)</f>
        <v>-12822648904</v>
      </c>
      <c r="E37" s="36">
        <f>SUM(E35:E36)</f>
        <v>-13531644379</v>
      </c>
      <c r="F37" s="38" t="s">
        <v>29</v>
      </c>
      <c r="G37" s="28"/>
    </row>
    <row r="38" spans="1:13" ht="11.25" customHeight="1" thickBot="1" x14ac:dyDescent="0.35">
      <c r="C38" s="21"/>
      <c r="H38" s="3"/>
      <c r="I38" s="3"/>
      <c r="J38" s="3"/>
      <c r="K38" s="3"/>
      <c r="L38" s="3"/>
    </row>
    <row r="39" spans="1:13" ht="33.75" customHeight="1" thickBot="1" x14ac:dyDescent="0.35">
      <c r="A39" s="36">
        <f t="shared" ref="A39:D39" si="7">SUM(A40:A41)</f>
        <v>-6568806075</v>
      </c>
      <c r="B39" s="36">
        <f t="shared" si="7"/>
        <v>-4688257041</v>
      </c>
      <c r="C39" s="37">
        <f t="shared" si="7"/>
        <v>-6832832640</v>
      </c>
      <c r="D39" s="36">
        <f t="shared" si="7"/>
        <v>-10135660062</v>
      </c>
      <c r="E39" s="36">
        <f>SUM(E40:E41)</f>
        <v>-11927785245</v>
      </c>
      <c r="F39" s="38" t="s">
        <v>30</v>
      </c>
      <c r="G39" s="28"/>
    </row>
    <row r="40" spans="1:13" ht="33.75" customHeight="1" x14ac:dyDescent="0.3">
      <c r="A40" s="25">
        <f t="shared" ref="A40:D40" si="8">A37</f>
        <v>-10169711406</v>
      </c>
      <c r="B40" s="25">
        <f t="shared" si="8"/>
        <v>-7995356226</v>
      </c>
      <c r="C40" s="26">
        <f t="shared" si="8"/>
        <v>-9748056502</v>
      </c>
      <c r="D40" s="25">
        <f t="shared" si="8"/>
        <v>-12822648904</v>
      </c>
      <c r="E40" s="25">
        <f>E37</f>
        <v>-13531644379</v>
      </c>
      <c r="F40" s="27" t="s">
        <v>29</v>
      </c>
      <c r="G40" s="28"/>
      <c r="H40" s="28"/>
      <c r="I40" s="28"/>
      <c r="J40" s="29"/>
    </row>
    <row r="41" spans="1:13" ht="33.75" customHeight="1" x14ac:dyDescent="0.3">
      <c r="A41" s="25">
        <v>3600905331</v>
      </c>
      <c r="B41" s="25">
        <v>3307099185</v>
      </c>
      <c r="C41" s="26">
        <v>2915223862</v>
      </c>
      <c r="D41" s="30">
        <v>2686988842</v>
      </c>
      <c r="E41" s="30">
        <v>1603859134</v>
      </c>
      <c r="F41" s="32" t="s">
        <v>31</v>
      </c>
      <c r="H41" s="29"/>
      <c r="I41" s="29"/>
    </row>
    <row r="42" spans="1:13" ht="11.25" customHeight="1" x14ac:dyDescent="0.3">
      <c r="C42" s="21"/>
    </row>
    <row r="43" spans="1:13" ht="37.5" customHeight="1" x14ac:dyDescent="0.3">
      <c r="A43" s="22"/>
      <c r="B43" s="22"/>
      <c r="C43" s="23"/>
      <c r="D43" s="22"/>
      <c r="E43" s="22"/>
      <c r="F43" s="24" t="s">
        <v>32</v>
      </c>
      <c r="H43" s="29"/>
      <c r="I43" s="29"/>
      <c r="J43" s="29"/>
      <c r="K43" s="29"/>
      <c r="L43" s="29"/>
      <c r="M43" s="29"/>
    </row>
    <row r="44" spans="1:13" ht="33.75" customHeight="1" x14ac:dyDescent="0.3">
      <c r="A44" s="51">
        <f t="shared" ref="A44:D44" si="9">SUM(A45:A49)</f>
        <v>6072656635</v>
      </c>
      <c r="B44" s="51">
        <f t="shared" si="9"/>
        <v>2970953124</v>
      </c>
      <c r="C44" s="52">
        <f t="shared" si="9"/>
        <v>5020329915</v>
      </c>
      <c r="D44" s="51">
        <f t="shared" si="9"/>
        <v>6034235436</v>
      </c>
      <c r="E44" s="51">
        <f>SUM(E45:E49)</f>
        <v>2504060114</v>
      </c>
      <c r="F44" s="53" t="s">
        <v>33</v>
      </c>
      <c r="H44" s="29"/>
    </row>
    <row r="45" spans="1:13" ht="33.75" customHeight="1" x14ac:dyDescent="0.3">
      <c r="A45" s="54">
        <v>3921021635</v>
      </c>
      <c r="B45" s="54">
        <v>3117674124</v>
      </c>
      <c r="C45" s="55">
        <v>2885433915</v>
      </c>
      <c r="D45" s="54">
        <v>2084635436</v>
      </c>
      <c r="E45" s="54">
        <v>1107648598</v>
      </c>
      <c r="F45" s="56" t="s">
        <v>34</v>
      </c>
      <c r="G45" s="28"/>
      <c r="H45" s="28"/>
      <c r="I45" s="28"/>
      <c r="J45" s="29"/>
    </row>
    <row r="46" spans="1:13" ht="33.75" customHeight="1" x14ac:dyDescent="0.3">
      <c r="A46" s="30">
        <v>771000000</v>
      </c>
      <c r="B46" s="30">
        <v>771000000</v>
      </c>
      <c r="C46" s="31">
        <v>771000000</v>
      </c>
      <c r="D46" s="30">
        <v>0</v>
      </c>
      <c r="E46" s="30">
        <v>2021967142</v>
      </c>
      <c r="F46" s="57" t="s">
        <v>35</v>
      </c>
      <c r="G46" s="28"/>
      <c r="H46" s="28"/>
      <c r="I46" s="28"/>
      <c r="J46" s="29"/>
    </row>
    <row r="47" spans="1:13" ht="33.75" customHeight="1" x14ac:dyDescent="0.3">
      <c r="A47" s="30">
        <v>2313000000</v>
      </c>
      <c r="B47" s="30">
        <v>2313000000</v>
      </c>
      <c r="C47" s="31">
        <v>3084000000</v>
      </c>
      <c r="D47" s="30">
        <v>7710000000</v>
      </c>
      <c r="E47" s="30">
        <v>127755339</v>
      </c>
      <c r="F47" s="57" t="s">
        <v>36</v>
      </c>
      <c r="G47" s="28"/>
      <c r="H47" s="28"/>
      <c r="I47" s="28"/>
      <c r="J47" s="29"/>
    </row>
    <row r="48" spans="1:13" ht="33.75" customHeight="1" x14ac:dyDescent="0.3">
      <c r="A48" s="30">
        <v>771000000</v>
      </c>
      <c r="B48" s="30">
        <v>771000000</v>
      </c>
      <c r="C48" s="31">
        <v>771000000</v>
      </c>
      <c r="D48" s="30">
        <v>0</v>
      </c>
      <c r="E48" s="30">
        <v>0</v>
      </c>
      <c r="F48" s="57" t="s">
        <v>37</v>
      </c>
      <c r="G48" s="28"/>
      <c r="H48" s="28"/>
      <c r="I48" s="28"/>
      <c r="J48" s="29"/>
    </row>
    <row r="49" spans="1:12" ht="33.75" customHeight="1" x14ac:dyDescent="0.3">
      <c r="A49" s="30">
        <f t="shared" ref="A49:D49" si="10">A29</f>
        <v>-1703365000</v>
      </c>
      <c r="B49" s="30">
        <f t="shared" si="10"/>
        <v>-4001721000</v>
      </c>
      <c r="C49" s="31">
        <f t="shared" si="10"/>
        <v>-2491104000</v>
      </c>
      <c r="D49" s="30">
        <f t="shared" si="10"/>
        <v>-3760400000</v>
      </c>
      <c r="E49" s="30">
        <f>E29</f>
        <v>-753310965</v>
      </c>
      <c r="F49" s="57" t="s">
        <v>38</v>
      </c>
      <c r="G49" s="28"/>
      <c r="H49" s="28"/>
      <c r="I49" s="28"/>
      <c r="J49" s="29"/>
    </row>
    <row r="50" spans="1:12" ht="33.75" customHeight="1" x14ac:dyDescent="0.3">
      <c r="A50" s="51">
        <f>SUM(A51:A58)</f>
        <v>4097054771</v>
      </c>
      <c r="B50" s="51">
        <f>SUM(B51:B58)</f>
        <v>5024403102</v>
      </c>
      <c r="C50" s="52">
        <f>SUM(C51:C58)</f>
        <v>4727726587</v>
      </c>
      <c r="D50" s="51">
        <f>SUM(D51:D58)</f>
        <v>6788413468</v>
      </c>
      <c r="E50" s="51">
        <f>SUM(E51:E58)</f>
        <v>11027584265</v>
      </c>
      <c r="F50" s="53" t="s">
        <v>39</v>
      </c>
      <c r="G50" s="28"/>
      <c r="H50" s="58"/>
      <c r="I50" s="58"/>
      <c r="J50" s="29"/>
    </row>
    <row r="51" spans="1:12" ht="33.75" customHeight="1" x14ac:dyDescent="0.3">
      <c r="A51" s="33">
        <v>5288807494</v>
      </c>
      <c r="B51" s="33">
        <v>5574684026</v>
      </c>
      <c r="C51" s="34">
        <v>3818988813</v>
      </c>
      <c r="D51" s="33">
        <v>8102857668</v>
      </c>
      <c r="E51" s="33">
        <v>11879489238</v>
      </c>
      <c r="F51" s="59" t="s">
        <v>40</v>
      </c>
      <c r="G51" s="60"/>
      <c r="H51" s="60"/>
      <c r="I51" s="60"/>
      <c r="J51" s="60"/>
      <c r="K51" s="29"/>
      <c r="L51" s="29"/>
    </row>
    <row r="52" spans="1:12" ht="33.75" customHeight="1" x14ac:dyDescent="0.3">
      <c r="A52" s="30">
        <v>0</v>
      </c>
      <c r="B52" s="30">
        <v>0</v>
      </c>
      <c r="C52" s="31">
        <v>894900000</v>
      </c>
      <c r="D52" s="30">
        <v>0</v>
      </c>
      <c r="E52" s="30">
        <v>0</v>
      </c>
      <c r="F52" s="57" t="s">
        <v>41</v>
      </c>
      <c r="G52" s="28"/>
      <c r="H52" s="28"/>
      <c r="I52" s="28"/>
      <c r="J52" s="61"/>
      <c r="K52" s="61"/>
      <c r="L52" s="61"/>
    </row>
    <row r="53" spans="1:12" ht="33.75" customHeight="1" x14ac:dyDescent="0.3">
      <c r="A53" s="30">
        <v>0</v>
      </c>
      <c r="B53" s="30">
        <v>771000000</v>
      </c>
      <c r="C53" s="31">
        <v>771000000</v>
      </c>
      <c r="D53" s="30">
        <v>0</v>
      </c>
      <c r="E53" s="30">
        <v>0</v>
      </c>
      <c r="F53" s="57" t="s">
        <v>42</v>
      </c>
      <c r="G53" s="28"/>
      <c r="H53" s="62"/>
      <c r="I53" s="62"/>
      <c r="K53" s="29"/>
    </row>
    <row r="54" spans="1:12" ht="33.75" customHeight="1" x14ac:dyDescent="0.3">
      <c r="A54" s="30">
        <v>579206022</v>
      </c>
      <c r="B54" s="30">
        <v>519744061</v>
      </c>
      <c r="C54" s="31">
        <v>418410936</v>
      </c>
      <c r="D54" s="30">
        <v>10980452</v>
      </c>
      <c r="E54" s="30">
        <v>191423725</v>
      </c>
      <c r="F54" s="57" t="s">
        <v>43</v>
      </c>
      <c r="G54" s="28"/>
      <c r="H54" s="28"/>
      <c r="I54" s="28"/>
    </row>
    <row r="55" spans="1:12" ht="33.75" customHeight="1" x14ac:dyDescent="0.3">
      <c r="A55" s="25">
        <f>A28</f>
        <v>-795395200</v>
      </c>
      <c r="B55" s="25">
        <f>B28</f>
        <v>-939173831</v>
      </c>
      <c r="C55" s="26">
        <f>C28</f>
        <v>-370639700</v>
      </c>
      <c r="D55" s="25">
        <f>D28</f>
        <v>-659035100</v>
      </c>
      <c r="E55" s="25">
        <f>E28</f>
        <v>-439818438</v>
      </c>
      <c r="F55" s="63" t="s">
        <v>22</v>
      </c>
      <c r="G55" s="28"/>
      <c r="H55" s="28"/>
      <c r="I55" s="28"/>
    </row>
    <row r="56" spans="1:12" ht="33.75" customHeight="1" x14ac:dyDescent="0.3">
      <c r="A56" s="25">
        <v>-960288932</v>
      </c>
      <c r="B56" s="25">
        <v>-874152291</v>
      </c>
      <c r="C56" s="26">
        <v>-769200772</v>
      </c>
      <c r="D56" s="25">
        <v>-419399750</v>
      </c>
      <c r="E56" s="25">
        <v>-393643991</v>
      </c>
      <c r="F56" s="64" t="s">
        <v>44</v>
      </c>
      <c r="G56" s="28"/>
      <c r="H56" s="28"/>
      <c r="I56" s="28"/>
    </row>
    <row r="57" spans="1:12" ht="33.75" customHeight="1" x14ac:dyDescent="0.3">
      <c r="A57" s="25">
        <f t="shared" ref="A57:E58" si="11">A30</f>
        <v>-15274613</v>
      </c>
      <c r="B57" s="25">
        <f t="shared" si="11"/>
        <v>-27698863</v>
      </c>
      <c r="C57" s="26">
        <f t="shared" si="11"/>
        <v>-35732690</v>
      </c>
      <c r="D57" s="25">
        <f t="shared" si="11"/>
        <v>-21268131</v>
      </c>
      <c r="E57" s="25">
        <f t="shared" si="11"/>
        <v>-9866269</v>
      </c>
      <c r="F57" s="64" t="s">
        <v>24</v>
      </c>
      <c r="G57" s="28"/>
      <c r="H57" s="28"/>
      <c r="I57" s="28"/>
    </row>
    <row r="58" spans="1:12" ht="33.75" customHeight="1" thickBot="1" x14ac:dyDescent="0.35">
      <c r="A58" s="33">
        <f t="shared" si="11"/>
        <v>0</v>
      </c>
      <c r="B58" s="33">
        <f t="shared" si="11"/>
        <v>0</v>
      </c>
      <c r="C58" s="34">
        <f t="shared" si="11"/>
        <v>0</v>
      </c>
      <c r="D58" s="33">
        <f t="shared" si="11"/>
        <v>-225721671</v>
      </c>
      <c r="E58" s="33">
        <f t="shared" si="11"/>
        <v>-200000000</v>
      </c>
      <c r="F58" s="65" t="s">
        <v>25</v>
      </c>
      <c r="G58" s="28"/>
      <c r="H58" s="28"/>
      <c r="I58" s="28"/>
    </row>
    <row r="59" spans="1:12" ht="33.75" customHeight="1" thickBot="1" x14ac:dyDescent="0.35">
      <c r="A59" s="36">
        <f>A50+A44</f>
        <v>10169711406</v>
      </c>
      <c r="B59" s="36">
        <f>B50+B44</f>
        <v>7995356226</v>
      </c>
      <c r="C59" s="37">
        <f>C50+C44</f>
        <v>9748056502</v>
      </c>
      <c r="D59" s="36">
        <f>D50+D44</f>
        <v>12822648904</v>
      </c>
      <c r="E59" s="36">
        <f>E50+E44</f>
        <v>13531644379</v>
      </c>
      <c r="F59" s="38" t="s">
        <v>45</v>
      </c>
      <c r="G59" s="28"/>
    </row>
    <row r="60" spans="1:12" ht="11.25" customHeight="1" x14ac:dyDescent="0.3">
      <c r="C60" s="21"/>
    </row>
    <row r="61" spans="1:12" ht="37.5" customHeight="1" x14ac:dyDescent="0.3">
      <c r="A61" s="22"/>
      <c r="B61" s="22"/>
      <c r="C61" s="23"/>
      <c r="D61" s="22"/>
      <c r="E61" s="22"/>
      <c r="F61" s="24" t="s">
        <v>46</v>
      </c>
    </row>
    <row r="62" spans="1:12" ht="33.75" customHeight="1" x14ac:dyDescent="0.3">
      <c r="A62" s="66">
        <v>105413.5</v>
      </c>
      <c r="B62" s="66">
        <v>96646.1</v>
      </c>
      <c r="C62" s="67">
        <v>87498.2</v>
      </c>
      <c r="D62" s="66">
        <v>77013.2</v>
      </c>
      <c r="E62" s="66">
        <v>57568.7</v>
      </c>
      <c r="F62" s="68" t="s">
        <v>47</v>
      </c>
    </row>
    <row r="63" spans="1:12" ht="33.75" customHeight="1" x14ac:dyDescent="0.3">
      <c r="A63" s="69">
        <v>88227.269874474616</v>
      </c>
      <c r="B63" s="69">
        <v>82152.619955214308</v>
      </c>
      <c r="C63" s="70">
        <v>75553.713362142342</v>
      </c>
      <c r="D63" s="69">
        <v>67484.095083431108</v>
      </c>
      <c r="E63" s="69">
        <v>51260.815289149723</v>
      </c>
      <c r="F63" s="71" t="s">
        <v>48</v>
      </c>
    </row>
    <row r="64" spans="1:12" ht="33.75" customHeight="1" x14ac:dyDescent="0.3">
      <c r="A64" s="72">
        <f t="shared" ref="A64:C64" si="12">SUM(A65:A67)</f>
        <v>111017.49999999999</v>
      </c>
      <c r="B64" s="72">
        <f t="shared" si="12"/>
        <v>107523.70000000001</v>
      </c>
      <c r="C64" s="73">
        <f t="shared" si="12"/>
        <v>102975.09999999999</v>
      </c>
      <c r="D64" s="72">
        <f>SUM(D65:D67)</f>
        <v>93969.9</v>
      </c>
      <c r="E64" s="72">
        <f>SUM(E65:E67)</f>
        <v>86511.2</v>
      </c>
      <c r="F64" s="74" t="s">
        <v>49</v>
      </c>
    </row>
    <row r="65" spans="1:13" ht="33.75" customHeight="1" x14ac:dyDescent="0.3">
      <c r="A65" s="69">
        <v>49771.199999999997</v>
      </c>
      <c r="B65" s="69">
        <v>47104.3</v>
      </c>
      <c r="C65" s="70">
        <v>41131.699999999997</v>
      </c>
      <c r="D65" s="69">
        <v>33003.199999999997</v>
      </c>
      <c r="E65" s="69">
        <v>24934.6</v>
      </c>
      <c r="F65" s="75" t="s">
        <v>50</v>
      </c>
    </row>
    <row r="66" spans="1:13" ht="33.75" customHeight="1" x14ac:dyDescent="0.3">
      <c r="A66" s="66">
        <v>53071.6</v>
      </c>
      <c r="B66" s="66">
        <v>50938.9</v>
      </c>
      <c r="C66" s="67">
        <v>50216.1</v>
      </c>
      <c r="D66" s="66">
        <v>46672.800000000003</v>
      </c>
      <c r="E66" s="66">
        <v>41628.300000000003</v>
      </c>
      <c r="F66" s="76" t="s">
        <v>51</v>
      </c>
    </row>
    <row r="67" spans="1:13" ht="33.75" customHeight="1" thickBot="1" x14ac:dyDescent="0.35">
      <c r="A67" s="69">
        <v>8174.7</v>
      </c>
      <c r="B67" s="69">
        <v>9480.5</v>
      </c>
      <c r="C67" s="70">
        <v>11627.3</v>
      </c>
      <c r="D67" s="69">
        <v>14293.9</v>
      </c>
      <c r="E67" s="69">
        <v>19948.3</v>
      </c>
      <c r="F67" s="75" t="s">
        <v>52</v>
      </c>
    </row>
    <row r="68" spans="1:13" ht="33.75" customHeight="1" thickBot="1" x14ac:dyDescent="0.35">
      <c r="A68" s="36"/>
      <c r="B68" s="36"/>
      <c r="C68" s="37"/>
      <c r="D68" s="36"/>
      <c r="E68" s="36"/>
      <c r="F68" s="77" t="s">
        <v>53</v>
      </c>
      <c r="G68" s="29"/>
      <c r="H68" s="29"/>
      <c r="I68" s="29"/>
      <c r="J68" s="29"/>
      <c r="K68" s="29"/>
    </row>
    <row r="69" spans="1:13" ht="33.75" customHeight="1" x14ac:dyDescent="0.3">
      <c r="A69" s="78">
        <f>+(A35/1000000)/A62</f>
        <v>0.25908216393535932</v>
      </c>
      <c r="B69" s="78">
        <f>+(B35/1000000)/B62</f>
        <v>0.28948425671599781</v>
      </c>
      <c r="C69" s="79">
        <f>+(C35/1000000)/C62</f>
        <v>0.27749018416378851</v>
      </c>
      <c r="D69" s="78">
        <f>+(D35/1000000)/D62</f>
        <v>0.2555226079814889</v>
      </c>
      <c r="E69" s="78">
        <f>+(E35/1000000)/E62</f>
        <v>0.2644126030985588</v>
      </c>
      <c r="F69" s="80" t="s">
        <v>13</v>
      </c>
    </row>
    <row r="70" spans="1:13" ht="33.75" customHeight="1" x14ac:dyDescent="0.3">
      <c r="A70" s="81">
        <f>+(A32/1000000)/A62</f>
        <v>0.35555663263244269</v>
      </c>
      <c r="B70" s="81">
        <f>+(B32/1000000)/B62</f>
        <v>0.3722124394983346</v>
      </c>
      <c r="C70" s="82">
        <f>+(C32/1000000)/C62</f>
        <v>0.38889883602176961</v>
      </c>
      <c r="D70" s="81">
        <f>+(D32/1000000)/D62</f>
        <v>0.42202197307734263</v>
      </c>
      <c r="E70" s="81">
        <f>+(E32/1000000)/E62</f>
        <v>0.49946471264767139</v>
      </c>
      <c r="F70" s="83" t="s">
        <v>26</v>
      </c>
    </row>
    <row r="71" spans="1:13" ht="33.75" customHeight="1" x14ac:dyDescent="0.3">
      <c r="A71" s="78">
        <f>+(A37/1000000)/A62</f>
        <v>-9.6474468697083399E-2</v>
      </c>
      <c r="B71" s="78">
        <f>+(B37/1000000)/B62</f>
        <v>-8.272818278233679E-2</v>
      </c>
      <c r="C71" s="79">
        <f>+(C37/1000000)/C62</f>
        <v>-0.11140865185798107</v>
      </c>
      <c r="D71" s="78">
        <f>+(D37/1000000)/D62</f>
        <v>-0.1664993650958537</v>
      </c>
      <c r="E71" s="78">
        <f>+(E37/1000000)/E62</f>
        <v>-0.23505210954911263</v>
      </c>
      <c r="F71" s="80" t="s">
        <v>29</v>
      </c>
    </row>
    <row r="72" spans="1:13" ht="33.75" customHeight="1" x14ac:dyDescent="0.3">
      <c r="A72" s="81">
        <f>+(A39/1000000)/A62</f>
        <v>-6.2314656803919809E-2</v>
      </c>
      <c r="B72" s="81">
        <f>+(B39/1000000)/B62</f>
        <v>-4.85095315899969E-2</v>
      </c>
      <c r="C72" s="82">
        <f>+(C39/1000000)/C62</f>
        <v>-7.8091122331659393E-2</v>
      </c>
      <c r="D72" s="81">
        <f>+(D39/1000000)/D62</f>
        <v>-0.13160938724790039</v>
      </c>
      <c r="E72" s="81">
        <f>+(E39/1000000)/E62</f>
        <v>-0.20719219376154055</v>
      </c>
      <c r="F72" s="83" t="s">
        <v>30</v>
      </c>
    </row>
    <row r="73" spans="1:13" ht="33.75" customHeight="1" x14ac:dyDescent="0.3">
      <c r="A73" s="84">
        <f t="shared" ref="A73:E73" si="13">+A64/A62</f>
        <v>1.053162071271706</v>
      </c>
      <c r="B73" s="84">
        <f t="shared" si="13"/>
        <v>1.1125508427137774</v>
      </c>
      <c r="C73" s="85">
        <f t="shared" si="13"/>
        <v>1.1768824958684865</v>
      </c>
      <c r="D73" s="84">
        <f t="shared" si="13"/>
        <v>1.2201791381217766</v>
      </c>
      <c r="E73" s="84">
        <f t="shared" si="13"/>
        <v>1.5027471525325393</v>
      </c>
      <c r="F73" s="86" t="s">
        <v>54</v>
      </c>
    </row>
    <row r="74" spans="1:13" ht="33.75" customHeight="1" x14ac:dyDescent="0.3">
      <c r="A74" s="81">
        <f t="shared" ref="A74:E74" si="14">+A65/A62</f>
        <v>0.47215204883624962</v>
      </c>
      <c r="B74" s="81">
        <f t="shared" si="14"/>
        <v>0.48738955839914905</v>
      </c>
      <c r="C74" s="82">
        <f t="shared" si="14"/>
        <v>0.47008624177411645</v>
      </c>
      <c r="D74" s="81">
        <f t="shared" si="14"/>
        <v>0.42853952309474219</v>
      </c>
      <c r="E74" s="81">
        <f t="shared" si="14"/>
        <v>0.4331277239194215</v>
      </c>
      <c r="F74" s="87" t="s">
        <v>55</v>
      </c>
    </row>
    <row r="75" spans="1:13" ht="33.75" customHeight="1" x14ac:dyDescent="0.3">
      <c r="A75" s="81">
        <f t="shared" ref="A75:E75" si="15">+A66/A62</f>
        <v>0.50346113163873696</v>
      </c>
      <c r="B75" s="81">
        <f t="shared" si="15"/>
        <v>0.52706627582489096</v>
      </c>
      <c r="C75" s="82">
        <f t="shared" si="15"/>
        <v>0.57391009186474695</v>
      </c>
      <c r="D75" s="81">
        <f t="shared" si="15"/>
        <v>0.6060363677914955</v>
      </c>
      <c r="E75" s="81">
        <f t="shared" si="15"/>
        <v>0.72310647973638464</v>
      </c>
      <c r="F75" s="87" t="s">
        <v>56</v>
      </c>
    </row>
    <row r="76" spans="1:13" s="3" customFormat="1" ht="33.75" customHeight="1" x14ac:dyDescent="0.3">
      <c r="A76" s="81">
        <f t="shared" ref="A76:C76" si="16">+A67/A62</f>
        <v>7.7548890796719588E-2</v>
      </c>
      <c r="B76" s="81">
        <f t="shared" si="16"/>
        <v>9.809500848973729E-2</v>
      </c>
      <c r="C76" s="82">
        <f t="shared" si="16"/>
        <v>0.13288616222962302</v>
      </c>
      <c r="D76" s="81">
        <f>+D67/D62</f>
        <v>0.18560324723553884</v>
      </c>
      <c r="E76" s="81">
        <f>+E67/E62</f>
        <v>0.3465129488767334</v>
      </c>
      <c r="F76" s="87" t="s">
        <v>57</v>
      </c>
      <c r="H76" s="1"/>
      <c r="I76" s="1"/>
      <c r="J76" s="1"/>
      <c r="K76" s="1"/>
      <c r="L76" s="1"/>
      <c r="M76" s="1"/>
    </row>
    <row r="77" spans="1:13" ht="30" customHeight="1" x14ac:dyDescent="0.3">
      <c r="A77" s="29" t="b">
        <f>(A37+A59)=0</f>
        <v>1</v>
      </c>
      <c r="B77" s="29" t="b">
        <f>(B37+B59)=0</f>
        <v>1</v>
      </c>
      <c r="C77" s="29" t="b">
        <f>(C37+C59)=0</f>
        <v>1</v>
      </c>
      <c r="D77" s="29" t="b">
        <f>(D37+D59)=0</f>
        <v>1</v>
      </c>
      <c r="E77" s="29" t="b">
        <f>(E37+E59)=0</f>
        <v>1</v>
      </c>
    </row>
    <row r="78" spans="1:13" ht="30" customHeight="1" x14ac:dyDescent="0.3">
      <c r="A78" s="29"/>
      <c r="B78" s="29"/>
      <c r="C78" s="29"/>
      <c r="D78" s="29"/>
      <c r="E78" s="29"/>
    </row>
    <row r="79" spans="1:13" ht="30" customHeight="1" x14ac:dyDescent="0.3">
      <c r="A79" s="29"/>
      <c r="B79" s="29"/>
      <c r="C79" s="29"/>
      <c r="D79" s="29"/>
      <c r="E79" s="29"/>
    </row>
    <row r="80" spans="1:13" ht="30" customHeight="1" x14ac:dyDescent="0.3">
      <c r="A80" s="29"/>
      <c r="B80" s="29"/>
      <c r="C80" s="29"/>
      <c r="D80" s="29"/>
      <c r="E80" s="29"/>
    </row>
    <row r="81" spans="5:5" ht="30" customHeight="1" x14ac:dyDescent="0.3">
      <c r="E81" s="29"/>
    </row>
    <row r="82" spans="5:5" ht="30" customHeight="1" x14ac:dyDescent="0.3">
      <c r="E82" s="29"/>
    </row>
    <row r="83" spans="5:5" ht="30" customHeight="1" x14ac:dyDescent="0.3"/>
    <row r="84" spans="5:5" ht="30" customHeight="1" x14ac:dyDescent="0.3"/>
    <row r="85" spans="5:5" ht="30" customHeight="1" x14ac:dyDescent="0.3"/>
    <row r="86" spans="5:5" ht="30" customHeight="1" x14ac:dyDescent="0.3"/>
    <row r="87" spans="5:5" ht="30" customHeight="1" x14ac:dyDescent="0.3"/>
    <row r="88" spans="5:5" ht="30" customHeight="1" x14ac:dyDescent="0.3"/>
    <row r="89" spans="5:5" ht="30" customHeight="1" x14ac:dyDescent="0.3"/>
    <row r="90" spans="5:5" ht="30" customHeight="1" x14ac:dyDescent="0.3"/>
    <row r="91" spans="5:5" ht="30" customHeight="1" x14ac:dyDescent="0.3"/>
    <row r="92" spans="5:5" ht="30" customHeight="1" x14ac:dyDescent="0.3"/>
    <row r="93" spans="5:5" ht="30" customHeight="1" x14ac:dyDescent="0.3"/>
    <row r="94" spans="5:5" ht="30" customHeight="1" x14ac:dyDescent="0.3"/>
    <row r="95" spans="5:5" ht="30" customHeight="1" x14ac:dyDescent="0.3"/>
    <row r="96" spans="5:5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</sheetData>
  <conditionalFormatting sqref="A77:E77">
    <cfRule type="containsText" dxfId="2" priority="1" operator="containsText" text="TRUE">
      <formula>NOT(ISERROR(SEARCH("TRUE",A77)))</formula>
    </cfRule>
    <cfRule type="containsText" dxfId="1" priority="2" operator="containsText" text="FALSE">
      <formula>NOT(ISERROR(SEARCH("FALSE",A77)))</formula>
    </cfRule>
    <cfRule type="containsText" dxfId="0" priority="3" operator="containsText" text="FALSE">
      <formula>NOT(ISERROR(SEARCH("FALSE",A77)))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2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Aminath Afnan Haneef</cp:lastModifiedBy>
  <dcterms:created xsi:type="dcterms:W3CDTF">2021-10-27T18:13:30Z</dcterms:created>
  <dcterms:modified xsi:type="dcterms:W3CDTF">2021-10-28T21:40:12Z</dcterms:modified>
</cp:coreProperties>
</file>